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ickson/Desktop/AN3 Revamp/data/L2/"/>
    </mc:Choice>
  </mc:AlternateContent>
  <bookViews>
    <workbookView xWindow="0" yWindow="460" windowWidth="28800" windowHeight="17460" tabRatio="500"/>
  </bookViews>
  <sheets>
    <sheet name="2014_acs_select" sheetId="1" r:id="rId1"/>
    <sheet name="census_tract_areas_WA" sheetId="2" r:id="rId2"/>
    <sheet name="Density and Public Transit" sheetId="3" r:id="rId3"/>
    <sheet name="Density Lookup" sheetId="4" r:id="rId4"/>
    <sheet name="census_tract_county_names_WA" sheetId="8" r:id="rId5"/>
  </sheets>
  <definedNames>
    <definedName name="_xlnm._FilterDatabase" localSheetId="0" hidden="1">'2014_acs_select'!$A$1:$AK$1446</definedName>
    <definedName name="_xlnm._FilterDatabase" localSheetId="1" hidden="1">census_tract_areas_WA!$A$1:$N$1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2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J567" i="1"/>
  <c r="AK567" i="1"/>
  <c r="AJ568" i="1"/>
  <c r="AK568" i="1"/>
  <c r="AJ569" i="1"/>
  <c r="AK569" i="1"/>
  <c r="AJ570" i="1"/>
  <c r="AK570" i="1"/>
  <c r="AJ571" i="1"/>
  <c r="AK571" i="1"/>
  <c r="AJ572" i="1"/>
  <c r="AK572" i="1"/>
  <c r="AJ573" i="1"/>
  <c r="AK573" i="1"/>
  <c r="AJ574" i="1"/>
  <c r="AK574" i="1"/>
  <c r="AJ575" i="1"/>
  <c r="AK575" i="1"/>
  <c r="AJ576" i="1"/>
  <c r="AK576" i="1"/>
  <c r="AJ577" i="1"/>
  <c r="AK577" i="1"/>
  <c r="AJ578" i="1"/>
  <c r="AK578" i="1"/>
  <c r="AJ579" i="1"/>
  <c r="AK579" i="1"/>
  <c r="AJ580" i="1"/>
  <c r="AK580" i="1"/>
  <c r="AJ581" i="1"/>
  <c r="AK581" i="1"/>
  <c r="AJ582" i="1"/>
  <c r="AK582" i="1"/>
  <c r="AJ583" i="1"/>
  <c r="AK583" i="1"/>
  <c r="AJ584" i="1"/>
  <c r="AK584" i="1"/>
  <c r="AJ585" i="1"/>
  <c r="AK585" i="1"/>
  <c r="AJ586" i="1"/>
  <c r="AK586" i="1"/>
  <c r="AJ587" i="1"/>
  <c r="AK587" i="1"/>
  <c r="AJ588" i="1"/>
  <c r="AK588" i="1"/>
  <c r="AJ589" i="1"/>
  <c r="AK589" i="1"/>
  <c r="AJ590" i="1"/>
  <c r="AK590" i="1"/>
  <c r="AJ591" i="1"/>
  <c r="AK591" i="1"/>
  <c r="AJ592" i="1"/>
  <c r="AK592" i="1"/>
  <c r="AJ593" i="1"/>
  <c r="AK593" i="1"/>
  <c r="AJ594" i="1"/>
  <c r="AK594" i="1"/>
  <c r="AJ595" i="1"/>
  <c r="AK595" i="1"/>
  <c r="AJ596" i="1"/>
  <c r="AK596" i="1"/>
  <c r="AJ597" i="1"/>
  <c r="AK597" i="1"/>
  <c r="AJ598" i="1"/>
  <c r="AK598" i="1"/>
  <c r="AJ599" i="1"/>
  <c r="AK599" i="1"/>
  <c r="AJ600" i="1"/>
  <c r="AK600" i="1"/>
  <c r="AJ601" i="1"/>
  <c r="AK601" i="1"/>
  <c r="AJ602" i="1"/>
  <c r="AK602" i="1"/>
  <c r="AJ603" i="1"/>
  <c r="AK603" i="1"/>
  <c r="AJ604" i="1"/>
  <c r="AK604" i="1"/>
  <c r="AJ605" i="1"/>
  <c r="AK605" i="1"/>
  <c r="AJ606" i="1"/>
  <c r="AK606" i="1"/>
  <c r="AJ607" i="1"/>
  <c r="AK607" i="1"/>
  <c r="AJ608" i="1"/>
  <c r="AK608" i="1"/>
  <c r="AJ609" i="1"/>
  <c r="AK609" i="1"/>
  <c r="AJ610" i="1"/>
  <c r="AK610" i="1"/>
  <c r="AJ611" i="1"/>
  <c r="AK611" i="1"/>
  <c r="AJ612" i="1"/>
  <c r="AK612" i="1"/>
  <c r="AJ613" i="1"/>
  <c r="AK613" i="1"/>
  <c r="AJ614" i="1"/>
  <c r="AK614" i="1"/>
  <c r="AJ615" i="1"/>
  <c r="AK615" i="1"/>
  <c r="AJ616" i="1"/>
  <c r="AK616" i="1"/>
  <c r="AJ617" i="1"/>
  <c r="AK617" i="1"/>
  <c r="AJ618" i="1"/>
  <c r="AK618" i="1"/>
  <c r="AJ619" i="1"/>
  <c r="AK619" i="1"/>
  <c r="AJ620" i="1"/>
  <c r="AK620" i="1"/>
  <c r="AJ621" i="1"/>
  <c r="AK621" i="1"/>
  <c r="AJ622" i="1"/>
  <c r="AK622" i="1"/>
  <c r="AJ623" i="1"/>
  <c r="AK623" i="1"/>
  <c r="AJ624" i="1"/>
  <c r="AK624" i="1"/>
  <c r="AJ625" i="1"/>
  <c r="AK625" i="1"/>
  <c r="AJ626" i="1"/>
  <c r="AK626" i="1"/>
  <c r="AJ627" i="1"/>
  <c r="AK627" i="1"/>
  <c r="AJ628" i="1"/>
  <c r="AK628" i="1"/>
  <c r="AJ629" i="1"/>
  <c r="AK629" i="1"/>
  <c r="AJ630" i="1"/>
  <c r="AK630" i="1"/>
  <c r="AJ631" i="1"/>
  <c r="AK631" i="1"/>
  <c r="AJ632" i="1"/>
  <c r="AK632" i="1"/>
  <c r="AJ633" i="1"/>
  <c r="AK633" i="1"/>
  <c r="AJ634" i="1"/>
  <c r="AK634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2" i="1"/>
  <c r="AK642" i="1"/>
  <c r="AJ643" i="1"/>
  <c r="AK643" i="1"/>
  <c r="AJ644" i="1"/>
  <c r="AK644" i="1"/>
  <c r="AJ645" i="1"/>
  <c r="AK645" i="1"/>
  <c r="AJ646" i="1"/>
  <c r="AK646" i="1"/>
  <c r="AJ647" i="1"/>
  <c r="AK647" i="1"/>
  <c r="AJ648" i="1"/>
  <c r="AK648" i="1"/>
  <c r="AJ649" i="1"/>
  <c r="AK649" i="1"/>
  <c r="AJ650" i="1"/>
  <c r="AK650" i="1"/>
  <c r="AJ651" i="1"/>
  <c r="AK651" i="1"/>
  <c r="AJ652" i="1"/>
  <c r="AK652" i="1"/>
  <c r="AJ653" i="1"/>
  <c r="AK653" i="1"/>
  <c r="AJ654" i="1"/>
  <c r="AK654" i="1"/>
  <c r="AJ655" i="1"/>
  <c r="AK655" i="1"/>
  <c r="AJ656" i="1"/>
  <c r="AK656" i="1"/>
  <c r="AJ657" i="1"/>
  <c r="AK657" i="1"/>
  <c r="AJ658" i="1"/>
  <c r="AK658" i="1"/>
  <c r="AJ659" i="1"/>
  <c r="AK659" i="1"/>
  <c r="AJ660" i="1"/>
  <c r="AK660" i="1"/>
  <c r="AJ661" i="1"/>
  <c r="AK661" i="1"/>
  <c r="AJ662" i="1"/>
  <c r="AK662" i="1"/>
  <c r="AJ663" i="1"/>
  <c r="AK663" i="1"/>
  <c r="AJ664" i="1"/>
  <c r="AK664" i="1"/>
  <c r="AJ665" i="1"/>
  <c r="AK665" i="1"/>
  <c r="AJ666" i="1"/>
  <c r="AK666" i="1"/>
  <c r="AJ667" i="1"/>
  <c r="AK667" i="1"/>
  <c r="AJ668" i="1"/>
  <c r="AK668" i="1"/>
  <c r="AJ669" i="1"/>
  <c r="AK669" i="1"/>
  <c r="AJ670" i="1"/>
  <c r="AK670" i="1"/>
  <c r="AJ671" i="1"/>
  <c r="AK671" i="1"/>
  <c r="AJ672" i="1"/>
  <c r="AK672" i="1"/>
  <c r="AJ673" i="1"/>
  <c r="AK673" i="1"/>
  <c r="AJ674" i="1"/>
  <c r="AK674" i="1"/>
  <c r="AJ675" i="1"/>
  <c r="AK675" i="1"/>
  <c r="AJ676" i="1"/>
  <c r="AK676" i="1"/>
  <c r="AJ677" i="1"/>
  <c r="AK677" i="1"/>
  <c r="AJ678" i="1"/>
  <c r="AK678" i="1"/>
  <c r="AJ679" i="1"/>
  <c r="AK679" i="1"/>
  <c r="AJ680" i="1"/>
  <c r="AK680" i="1"/>
  <c r="AJ681" i="1"/>
  <c r="AK681" i="1"/>
  <c r="AJ682" i="1"/>
  <c r="AK682" i="1"/>
  <c r="AJ683" i="1"/>
  <c r="AK683" i="1"/>
  <c r="AJ684" i="1"/>
  <c r="AK684" i="1"/>
  <c r="AJ685" i="1"/>
  <c r="AK685" i="1"/>
  <c r="AJ686" i="1"/>
  <c r="AK686" i="1"/>
  <c r="AJ687" i="1"/>
  <c r="AK687" i="1"/>
  <c r="AJ688" i="1"/>
  <c r="AK688" i="1"/>
  <c r="AJ689" i="1"/>
  <c r="AK689" i="1"/>
  <c r="AJ690" i="1"/>
  <c r="AK690" i="1"/>
  <c r="AJ691" i="1"/>
  <c r="AK691" i="1"/>
  <c r="AJ692" i="1"/>
  <c r="AK692" i="1"/>
  <c r="AJ693" i="1"/>
  <c r="AK693" i="1"/>
  <c r="AJ694" i="1"/>
  <c r="AK694" i="1"/>
  <c r="AJ695" i="1"/>
  <c r="AK695" i="1"/>
  <c r="AJ696" i="1"/>
  <c r="AK696" i="1"/>
  <c r="AJ697" i="1"/>
  <c r="AK697" i="1"/>
  <c r="AJ698" i="1"/>
  <c r="AK698" i="1"/>
  <c r="AJ699" i="1"/>
  <c r="AK699" i="1"/>
  <c r="AJ700" i="1"/>
  <c r="AK700" i="1"/>
  <c r="AJ701" i="1"/>
  <c r="AK701" i="1"/>
  <c r="AJ702" i="1"/>
  <c r="AK702" i="1"/>
  <c r="AJ703" i="1"/>
  <c r="AK703" i="1"/>
  <c r="AJ704" i="1"/>
  <c r="AK704" i="1"/>
  <c r="AJ705" i="1"/>
  <c r="AK705" i="1"/>
  <c r="AJ706" i="1"/>
  <c r="AK706" i="1"/>
  <c r="AJ707" i="1"/>
  <c r="AK707" i="1"/>
  <c r="AJ708" i="1"/>
  <c r="AK708" i="1"/>
  <c r="AJ709" i="1"/>
  <c r="AK709" i="1"/>
  <c r="AJ710" i="1"/>
  <c r="AK710" i="1"/>
  <c r="AJ711" i="1"/>
  <c r="AK711" i="1"/>
  <c r="AJ712" i="1"/>
  <c r="AK712" i="1"/>
  <c r="AJ713" i="1"/>
  <c r="AK713" i="1"/>
  <c r="AJ714" i="1"/>
  <c r="AK714" i="1"/>
  <c r="AJ715" i="1"/>
  <c r="AK715" i="1"/>
  <c r="AJ716" i="1"/>
  <c r="AK716" i="1"/>
  <c r="AJ717" i="1"/>
  <c r="AK717" i="1"/>
  <c r="AJ718" i="1"/>
  <c r="AK718" i="1"/>
  <c r="AJ719" i="1"/>
  <c r="AK719" i="1"/>
  <c r="AJ720" i="1"/>
  <c r="AK720" i="1"/>
  <c r="AJ721" i="1"/>
  <c r="AK721" i="1"/>
  <c r="AJ722" i="1"/>
  <c r="AK722" i="1"/>
  <c r="AJ723" i="1"/>
  <c r="AK723" i="1"/>
  <c r="AJ724" i="1"/>
  <c r="AK724" i="1"/>
  <c r="AJ725" i="1"/>
  <c r="AK725" i="1"/>
  <c r="AJ726" i="1"/>
  <c r="AK726" i="1"/>
  <c r="AJ727" i="1"/>
  <c r="AK727" i="1"/>
  <c r="AJ728" i="1"/>
  <c r="AK728" i="1"/>
  <c r="AJ729" i="1"/>
  <c r="AK729" i="1"/>
  <c r="AJ730" i="1"/>
  <c r="AK730" i="1"/>
  <c r="AJ731" i="1"/>
  <c r="AK731" i="1"/>
  <c r="AJ732" i="1"/>
  <c r="AK732" i="1"/>
  <c r="AJ733" i="1"/>
  <c r="AK733" i="1"/>
  <c r="AJ734" i="1"/>
  <c r="AK734" i="1"/>
  <c r="AJ735" i="1"/>
  <c r="AK735" i="1"/>
  <c r="AJ736" i="1"/>
  <c r="AK736" i="1"/>
  <c r="AJ737" i="1"/>
  <c r="AK737" i="1"/>
  <c r="AJ738" i="1"/>
  <c r="AK738" i="1"/>
  <c r="AJ739" i="1"/>
  <c r="AK739" i="1"/>
  <c r="AJ740" i="1"/>
  <c r="AK740" i="1"/>
  <c r="AJ741" i="1"/>
  <c r="AK741" i="1"/>
  <c r="AJ742" i="1"/>
  <c r="AK742" i="1"/>
  <c r="AJ743" i="1"/>
  <c r="AK743" i="1"/>
  <c r="AJ744" i="1"/>
  <c r="AK744" i="1"/>
  <c r="AJ745" i="1"/>
  <c r="AK745" i="1"/>
  <c r="AJ746" i="1"/>
  <c r="AK746" i="1"/>
  <c r="AJ747" i="1"/>
  <c r="AK747" i="1"/>
  <c r="AJ748" i="1"/>
  <c r="AK748" i="1"/>
  <c r="AJ749" i="1"/>
  <c r="AK749" i="1"/>
  <c r="AJ750" i="1"/>
  <c r="AK750" i="1"/>
  <c r="AJ751" i="1"/>
  <c r="AK751" i="1"/>
  <c r="AJ752" i="1"/>
  <c r="AK752" i="1"/>
  <c r="AJ753" i="1"/>
  <c r="AK753" i="1"/>
  <c r="AJ754" i="1"/>
  <c r="AK754" i="1"/>
  <c r="AJ755" i="1"/>
  <c r="AK755" i="1"/>
  <c r="AJ756" i="1"/>
  <c r="AK756" i="1"/>
  <c r="AJ757" i="1"/>
  <c r="AK757" i="1"/>
  <c r="AJ758" i="1"/>
  <c r="AK758" i="1"/>
  <c r="AJ759" i="1"/>
  <c r="AK759" i="1"/>
  <c r="AJ760" i="1"/>
  <c r="AK760" i="1"/>
  <c r="AJ761" i="1"/>
  <c r="AK761" i="1"/>
  <c r="AJ762" i="1"/>
  <c r="AK762" i="1"/>
  <c r="AJ763" i="1"/>
  <c r="AK763" i="1"/>
  <c r="AJ764" i="1"/>
  <c r="AK764" i="1"/>
  <c r="AJ765" i="1"/>
  <c r="AK765" i="1"/>
  <c r="AJ766" i="1"/>
  <c r="AK766" i="1"/>
  <c r="AJ767" i="1"/>
  <c r="AK767" i="1"/>
  <c r="AJ768" i="1"/>
  <c r="AK768" i="1"/>
  <c r="AJ769" i="1"/>
  <c r="AK769" i="1"/>
  <c r="AJ770" i="1"/>
  <c r="AK770" i="1"/>
  <c r="AJ771" i="1"/>
  <c r="AK771" i="1"/>
  <c r="AJ772" i="1"/>
  <c r="AK772" i="1"/>
  <c r="AJ773" i="1"/>
  <c r="AK773" i="1"/>
  <c r="AJ774" i="1"/>
  <c r="AK774" i="1"/>
  <c r="AJ775" i="1"/>
  <c r="AK775" i="1"/>
  <c r="AJ776" i="1"/>
  <c r="AK776" i="1"/>
  <c r="AJ777" i="1"/>
  <c r="AK777" i="1"/>
  <c r="AJ778" i="1"/>
  <c r="AK778" i="1"/>
  <c r="AJ779" i="1"/>
  <c r="AK779" i="1"/>
  <c r="AJ780" i="1"/>
  <c r="AK780" i="1"/>
  <c r="AJ781" i="1"/>
  <c r="AK781" i="1"/>
  <c r="AJ782" i="1"/>
  <c r="AK782" i="1"/>
  <c r="AJ783" i="1"/>
  <c r="AK783" i="1"/>
  <c r="AJ784" i="1"/>
  <c r="AK784" i="1"/>
  <c r="AJ785" i="1"/>
  <c r="AK785" i="1"/>
  <c r="AJ786" i="1"/>
  <c r="AK786" i="1"/>
  <c r="AJ787" i="1"/>
  <c r="AK787" i="1"/>
  <c r="AJ788" i="1"/>
  <c r="AK788" i="1"/>
  <c r="AJ789" i="1"/>
  <c r="AK789" i="1"/>
  <c r="AJ790" i="1"/>
  <c r="AK790" i="1"/>
  <c r="AJ791" i="1"/>
  <c r="AK791" i="1"/>
  <c r="AJ792" i="1"/>
  <c r="AK792" i="1"/>
  <c r="AJ793" i="1"/>
  <c r="AK793" i="1"/>
  <c r="AJ794" i="1"/>
  <c r="AK794" i="1"/>
  <c r="AJ795" i="1"/>
  <c r="AK795" i="1"/>
  <c r="AJ796" i="1"/>
  <c r="AK796" i="1"/>
  <c r="AJ797" i="1"/>
  <c r="AK797" i="1"/>
  <c r="AJ798" i="1"/>
  <c r="AK798" i="1"/>
  <c r="AJ799" i="1"/>
  <c r="AK799" i="1"/>
  <c r="AJ800" i="1"/>
  <c r="AK800" i="1"/>
  <c r="AJ801" i="1"/>
  <c r="AK801" i="1"/>
  <c r="AJ802" i="1"/>
  <c r="AK802" i="1"/>
  <c r="AJ803" i="1"/>
  <c r="AK803" i="1"/>
  <c r="AJ804" i="1"/>
  <c r="AK804" i="1"/>
  <c r="AJ805" i="1"/>
  <c r="AK805" i="1"/>
  <c r="AJ806" i="1"/>
  <c r="AK806" i="1"/>
  <c r="AJ807" i="1"/>
  <c r="AK807" i="1"/>
  <c r="AJ808" i="1"/>
  <c r="AK808" i="1"/>
  <c r="AJ809" i="1"/>
  <c r="AK809" i="1"/>
  <c r="AJ810" i="1"/>
  <c r="AK810" i="1"/>
  <c r="AJ811" i="1"/>
  <c r="AK811" i="1"/>
  <c r="AJ812" i="1"/>
  <c r="AK812" i="1"/>
  <c r="AJ813" i="1"/>
  <c r="AK813" i="1"/>
  <c r="AJ814" i="1"/>
  <c r="AK814" i="1"/>
  <c r="AJ815" i="1"/>
  <c r="AK815" i="1"/>
  <c r="AJ816" i="1"/>
  <c r="AK816" i="1"/>
  <c r="AJ817" i="1"/>
  <c r="AK817" i="1"/>
  <c r="AJ818" i="1"/>
  <c r="AK818" i="1"/>
  <c r="AJ819" i="1"/>
  <c r="AK819" i="1"/>
  <c r="AJ820" i="1"/>
  <c r="AK820" i="1"/>
  <c r="AJ821" i="1"/>
  <c r="AK821" i="1"/>
  <c r="AJ822" i="1"/>
  <c r="AK822" i="1"/>
  <c r="AJ823" i="1"/>
  <c r="AK823" i="1"/>
  <c r="AJ824" i="1"/>
  <c r="AK824" i="1"/>
  <c r="AJ825" i="1"/>
  <c r="AK825" i="1"/>
  <c r="AJ826" i="1"/>
  <c r="AK826" i="1"/>
  <c r="AJ827" i="1"/>
  <c r="AK827" i="1"/>
  <c r="AJ828" i="1"/>
  <c r="AK828" i="1"/>
  <c r="AJ829" i="1"/>
  <c r="AK829" i="1"/>
  <c r="AJ830" i="1"/>
  <c r="AK830" i="1"/>
  <c r="AJ831" i="1"/>
  <c r="AK831" i="1"/>
  <c r="AJ832" i="1"/>
  <c r="AK832" i="1"/>
  <c r="AJ833" i="1"/>
  <c r="AK833" i="1"/>
  <c r="AJ834" i="1"/>
  <c r="AK834" i="1"/>
  <c r="AJ835" i="1"/>
  <c r="AK835" i="1"/>
  <c r="AJ836" i="1"/>
  <c r="AK836" i="1"/>
  <c r="AJ837" i="1"/>
  <c r="AK837" i="1"/>
  <c r="AJ838" i="1"/>
  <c r="AK838" i="1"/>
  <c r="AJ839" i="1"/>
  <c r="AK839" i="1"/>
  <c r="AJ840" i="1"/>
  <c r="AK840" i="1"/>
  <c r="AJ841" i="1"/>
  <c r="AK841" i="1"/>
  <c r="AJ842" i="1"/>
  <c r="AK842" i="1"/>
  <c r="AJ843" i="1"/>
  <c r="AK843" i="1"/>
  <c r="AJ844" i="1"/>
  <c r="AK844" i="1"/>
  <c r="AJ845" i="1"/>
  <c r="AK845" i="1"/>
  <c r="AJ846" i="1"/>
  <c r="AK846" i="1"/>
  <c r="AJ847" i="1"/>
  <c r="AK847" i="1"/>
  <c r="AJ848" i="1"/>
  <c r="AK848" i="1"/>
  <c r="AJ849" i="1"/>
  <c r="AK849" i="1"/>
  <c r="AJ850" i="1"/>
  <c r="AK850" i="1"/>
  <c r="AJ851" i="1"/>
  <c r="AK851" i="1"/>
  <c r="AJ852" i="1"/>
  <c r="AK852" i="1"/>
  <c r="AJ853" i="1"/>
  <c r="AK853" i="1"/>
  <c r="AJ854" i="1"/>
  <c r="AK854" i="1"/>
  <c r="AJ855" i="1"/>
  <c r="AK855" i="1"/>
  <c r="AJ856" i="1"/>
  <c r="AK856" i="1"/>
  <c r="AJ857" i="1"/>
  <c r="AK857" i="1"/>
  <c r="AJ858" i="1"/>
  <c r="AK858" i="1"/>
  <c r="AJ859" i="1"/>
  <c r="AK859" i="1"/>
  <c r="AJ860" i="1"/>
  <c r="AK860" i="1"/>
  <c r="AJ861" i="1"/>
  <c r="AK861" i="1"/>
  <c r="AJ862" i="1"/>
  <c r="AK862" i="1"/>
  <c r="AJ863" i="1"/>
  <c r="AK863" i="1"/>
  <c r="AJ864" i="1"/>
  <c r="AK864" i="1"/>
  <c r="AJ865" i="1"/>
  <c r="AK865" i="1"/>
  <c r="AJ866" i="1"/>
  <c r="AK866" i="1"/>
  <c r="AJ867" i="1"/>
  <c r="AK867" i="1"/>
  <c r="AJ868" i="1"/>
  <c r="AK868" i="1"/>
  <c r="AJ869" i="1"/>
  <c r="AK869" i="1"/>
  <c r="AJ870" i="1"/>
  <c r="AK870" i="1"/>
  <c r="AJ871" i="1"/>
  <c r="AK871" i="1"/>
  <c r="AJ872" i="1"/>
  <c r="AK872" i="1"/>
  <c r="AJ873" i="1"/>
  <c r="AK873" i="1"/>
  <c r="AJ874" i="1"/>
  <c r="AK874" i="1"/>
  <c r="AJ875" i="1"/>
  <c r="AK875" i="1"/>
  <c r="AJ876" i="1"/>
  <c r="AK876" i="1"/>
  <c r="AJ877" i="1"/>
  <c r="AK877" i="1"/>
  <c r="AJ878" i="1"/>
  <c r="AK878" i="1"/>
  <c r="AJ879" i="1"/>
  <c r="AK879" i="1"/>
  <c r="AJ880" i="1"/>
  <c r="AK880" i="1"/>
  <c r="AJ881" i="1"/>
  <c r="AK881" i="1"/>
  <c r="AJ882" i="1"/>
  <c r="AK882" i="1"/>
  <c r="AJ883" i="1"/>
  <c r="AK883" i="1"/>
  <c r="AJ884" i="1"/>
  <c r="AK884" i="1"/>
  <c r="AJ885" i="1"/>
  <c r="AK885" i="1"/>
  <c r="AJ886" i="1"/>
  <c r="AK886" i="1"/>
  <c r="AJ887" i="1"/>
  <c r="AK887" i="1"/>
  <c r="AJ888" i="1"/>
  <c r="AK888" i="1"/>
  <c r="AJ889" i="1"/>
  <c r="AK889" i="1"/>
  <c r="AJ890" i="1"/>
  <c r="AK890" i="1"/>
  <c r="AJ891" i="1"/>
  <c r="AK891" i="1"/>
  <c r="AJ892" i="1"/>
  <c r="AK892" i="1"/>
  <c r="AJ893" i="1"/>
  <c r="AK893" i="1"/>
  <c r="AJ894" i="1"/>
  <c r="AK894" i="1"/>
  <c r="AJ895" i="1"/>
  <c r="AK895" i="1"/>
  <c r="AJ896" i="1"/>
  <c r="AK896" i="1"/>
  <c r="AJ897" i="1"/>
  <c r="AK897" i="1"/>
  <c r="AJ898" i="1"/>
  <c r="AK898" i="1"/>
  <c r="AJ899" i="1"/>
  <c r="AK899" i="1"/>
  <c r="AJ900" i="1"/>
  <c r="AK900" i="1"/>
  <c r="AJ901" i="1"/>
  <c r="AK901" i="1"/>
  <c r="AJ902" i="1"/>
  <c r="AK902" i="1"/>
  <c r="AJ903" i="1"/>
  <c r="AK903" i="1"/>
  <c r="AJ904" i="1"/>
  <c r="AK904" i="1"/>
  <c r="AJ905" i="1"/>
  <c r="AK905" i="1"/>
  <c r="AJ906" i="1"/>
  <c r="AK906" i="1"/>
  <c r="AJ907" i="1"/>
  <c r="AK907" i="1"/>
  <c r="AJ908" i="1"/>
  <c r="AK908" i="1"/>
  <c r="AJ909" i="1"/>
  <c r="AK909" i="1"/>
  <c r="AJ910" i="1"/>
  <c r="AK910" i="1"/>
  <c r="AJ911" i="1"/>
  <c r="AK911" i="1"/>
  <c r="AJ912" i="1"/>
  <c r="AK912" i="1"/>
  <c r="AJ913" i="1"/>
  <c r="AK913" i="1"/>
  <c r="AJ914" i="1"/>
  <c r="AK914" i="1"/>
  <c r="AJ915" i="1"/>
  <c r="AK915" i="1"/>
  <c r="AJ916" i="1"/>
  <c r="AK916" i="1"/>
  <c r="AJ917" i="1"/>
  <c r="AK917" i="1"/>
  <c r="AJ918" i="1"/>
  <c r="AK918" i="1"/>
  <c r="AJ919" i="1"/>
  <c r="AK919" i="1"/>
  <c r="AJ920" i="1"/>
  <c r="AK920" i="1"/>
  <c r="AJ921" i="1"/>
  <c r="AK921" i="1"/>
  <c r="AJ922" i="1"/>
  <c r="AK922" i="1"/>
  <c r="AJ923" i="1"/>
  <c r="AK923" i="1"/>
  <c r="AJ924" i="1"/>
  <c r="AK924" i="1"/>
  <c r="AJ925" i="1"/>
  <c r="AK925" i="1"/>
  <c r="AJ926" i="1"/>
  <c r="AK926" i="1"/>
  <c r="AJ927" i="1"/>
  <c r="AK927" i="1"/>
  <c r="AJ928" i="1"/>
  <c r="AK928" i="1"/>
  <c r="AJ929" i="1"/>
  <c r="AK929" i="1"/>
  <c r="AJ930" i="1"/>
  <c r="AK930" i="1"/>
  <c r="AJ931" i="1"/>
  <c r="AK931" i="1"/>
  <c r="AJ932" i="1"/>
  <c r="AK932" i="1"/>
  <c r="AJ933" i="1"/>
  <c r="AK933" i="1"/>
  <c r="AJ934" i="1"/>
  <c r="AK934" i="1"/>
  <c r="AJ935" i="1"/>
  <c r="AK935" i="1"/>
  <c r="AJ936" i="1"/>
  <c r="AK936" i="1"/>
  <c r="AJ937" i="1"/>
  <c r="AK937" i="1"/>
  <c r="AJ938" i="1"/>
  <c r="AK938" i="1"/>
  <c r="AJ939" i="1"/>
  <c r="AK939" i="1"/>
  <c r="AJ940" i="1"/>
  <c r="AK940" i="1"/>
  <c r="AJ941" i="1"/>
  <c r="AK941" i="1"/>
  <c r="AJ942" i="1"/>
  <c r="AK942" i="1"/>
  <c r="AJ943" i="1"/>
  <c r="AK943" i="1"/>
  <c r="AJ944" i="1"/>
  <c r="AK944" i="1"/>
  <c r="AJ945" i="1"/>
  <c r="AK945" i="1"/>
  <c r="AJ946" i="1"/>
  <c r="AK946" i="1"/>
  <c r="AJ947" i="1"/>
  <c r="AK947" i="1"/>
  <c r="AJ948" i="1"/>
  <c r="AK948" i="1"/>
  <c r="AJ949" i="1"/>
  <c r="AK949" i="1"/>
  <c r="AJ950" i="1"/>
  <c r="AK950" i="1"/>
  <c r="AJ951" i="1"/>
  <c r="AK951" i="1"/>
  <c r="AJ952" i="1"/>
  <c r="AK952" i="1"/>
  <c r="AJ953" i="1"/>
  <c r="AK953" i="1"/>
  <c r="AJ954" i="1"/>
  <c r="AK954" i="1"/>
  <c r="AJ955" i="1"/>
  <c r="AK955" i="1"/>
  <c r="AJ956" i="1"/>
  <c r="AK956" i="1"/>
  <c r="AJ957" i="1"/>
  <c r="AK957" i="1"/>
  <c r="AJ958" i="1"/>
  <c r="AK958" i="1"/>
  <c r="AJ959" i="1"/>
  <c r="AK959" i="1"/>
  <c r="AJ960" i="1"/>
  <c r="AK960" i="1"/>
  <c r="AJ961" i="1"/>
  <c r="AK961" i="1"/>
  <c r="AJ962" i="1"/>
  <c r="AK962" i="1"/>
  <c r="AJ963" i="1"/>
  <c r="AK963" i="1"/>
  <c r="AJ964" i="1"/>
  <c r="AK964" i="1"/>
  <c r="AJ965" i="1"/>
  <c r="AK965" i="1"/>
  <c r="AJ966" i="1"/>
  <c r="AK966" i="1"/>
  <c r="AJ967" i="1"/>
  <c r="AK967" i="1"/>
  <c r="AJ968" i="1"/>
  <c r="AK968" i="1"/>
  <c r="AJ969" i="1"/>
  <c r="AK969" i="1"/>
  <c r="AJ970" i="1"/>
  <c r="AK970" i="1"/>
  <c r="AJ971" i="1"/>
  <c r="AK971" i="1"/>
  <c r="AJ972" i="1"/>
  <c r="AK972" i="1"/>
  <c r="AJ973" i="1"/>
  <c r="AK973" i="1"/>
  <c r="AJ974" i="1"/>
  <c r="AK974" i="1"/>
  <c r="AJ975" i="1"/>
  <c r="AK975" i="1"/>
  <c r="AJ976" i="1"/>
  <c r="AK976" i="1"/>
  <c r="AJ977" i="1"/>
  <c r="AK977" i="1"/>
  <c r="AJ978" i="1"/>
  <c r="AK978" i="1"/>
  <c r="AJ979" i="1"/>
  <c r="AK979" i="1"/>
  <c r="AJ980" i="1"/>
  <c r="AK980" i="1"/>
  <c r="AJ981" i="1"/>
  <c r="AK981" i="1"/>
  <c r="AJ982" i="1"/>
  <c r="AK982" i="1"/>
  <c r="AJ983" i="1"/>
  <c r="AK983" i="1"/>
  <c r="AJ984" i="1"/>
  <c r="AK984" i="1"/>
  <c r="AJ985" i="1"/>
  <c r="AK985" i="1"/>
  <c r="AJ986" i="1"/>
  <c r="AK986" i="1"/>
  <c r="AJ987" i="1"/>
  <c r="AK987" i="1"/>
  <c r="AJ988" i="1"/>
  <c r="AK988" i="1"/>
  <c r="AJ989" i="1"/>
  <c r="AK989" i="1"/>
  <c r="AJ990" i="1"/>
  <c r="AK990" i="1"/>
  <c r="AJ991" i="1"/>
  <c r="AK991" i="1"/>
  <c r="AJ992" i="1"/>
  <c r="AK992" i="1"/>
  <c r="AJ993" i="1"/>
  <c r="AK993" i="1"/>
  <c r="AJ994" i="1"/>
  <c r="AK994" i="1"/>
  <c r="AJ995" i="1"/>
  <c r="AK995" i="1"/>
  <c r="AJ996" i="1"/>
  <c r="AK996" i="1"/>
  <c r="AJ997" i="1"/>
  <c r="AK997" i="1"/>
  <c r="AJ998" i="1"/>
  <c r="AK998" i="1"/>
  <c r="AJ999" i="1"/>
  <c r="AK999" i="1"/>
  <c r="AJ1000" i="1"/>
  <c r="AK1000" i="1"/>
  <c r="AJ1001" i="1"/>
  <c r="AK1001" i="1"/>
  <c r="AJ1002" i="1"/>
  <c r="AK1002" i="1"/>
  <c r="AJ1003" i="1"/>
  <c r="AK1003" i="1"/>
  <c r="AJ1004" i="1"/>
  <c r="AK1004" i="1"/>
  <c r="AJ1005" i="1"/>
  <c r="AK1005" i="1"/>
  <c r="AJ1006" i="1"/>
  <c r="AK1006" i="1"/>
  <c r="AJ1007" i="1"/>
  <c r="AK1007" i="1"/>
  <c r="AJ1008" i="1"/>
  <c r="AK1008" i="1"/>
  <c r="AJ1009" i="1"/>
  <c r="AK1009" i="1"/>
  <c r="AJ1010" i="1"/>
  <c r="AK1010" i="1"/>
  <c r="AJ1011" i="1"/>
  <c r="AK1011" i="1"/>
  <c r="AJ1012" i="1"/>
  <c r="AK1012" i="1"/>
  <c r="AJ1013" i="1"/>
  <c r="AK1013" i="1"/>
  <c r="AJ1014" i="1"/>
  <c r="AK1014" i="1"/>
  <c r="AJ1015" i="1"/>
  <c r="AK1015" i="1"/>
  <c r="AJ1016" i="1"/>
  <c r="AK1016" i="1"/>
  <c r="AJ1017" i="1"/>
  <c r="AK1017" i="1"/>
  <c r="AJ1018" i="1"/>
  <c r="AK1018" i="1"/>
  <c r="AJ1019" i="1"/>
  <c r="AK1019" i="1"/>
  <c r="AJ1020" i="1"/>
  <c r="AK1020" i="1"/>
  <c r="AJ1021" i="1"/>
  <c r="AK1021" i="1"/>
  <c r="AJ1022" i="1"/>
  <c r="AK1022" i="1"/>
  <c r="AJ1023" i="1"/>
  <c r="AK1023" i="1"/>
  <c r="AJ1024" i="1"/>
  <c r="AK1024" i="1"/>
  <c r="AJ1025" i="1"/>
  <c r="AK1025" i="1"/>
  <c r="AJ1026" i="1"/>
  <c r="AK1026" i="1"/>
  <c r="AJ1027" i="1"/>
  <c r="AK1027" i="1"/>
  <c r="AJ1028" i="1"/>
  <c r="AK1028" i="1"/>
  <c r="AJ1029" i="1"/>
  <c r="AK1029" i="1"/>
  <c r="AJ1030" i="1"/>
  <c r="AK1030" i="1"/>
  <c r="AJ1031" i="1"/>
  <c r="AK1031" i="1"/>
  <c r="AJ1032" i="1"/>
  <c r="AK1032" i="1"/>
  <c r="AJ1033" i="1"/>
  <c r="AK1033" i="1"/>
  <c r="AJ1034" i="1"/>
  <c r="AK1034" i="1"/>
  <c r="AJ1035" i="1"/>
  <c r="AK1035" i="1"/>
  <c r="AJ1036" i="1"/>
  <c r="AK1036" i="1"/>
  <c r="AJ1037" i="1"/>
  <c r="AK1037" i="1"/>
  <c r="AJ1038" i="1"/>
  <c r="AK1038" i="1"/>
  <c r="AJ1039" i="1"/>
  <c r="AK1039" i="1"/>
  <c r="AJ1040" i="1"/>
  <c r="AK1040" i="1"/>
  <c r="AJ1041" i="1"/>
  <c r="AK1041" i="1"/>
  <c r="AJ1042" i="1"/>
  <c r="AK1042" i="1"/>
  <c r="AJ1043" i="1"/>
  <c r="AK1043" i="1"/>
  <c r="AJ1044" i="1"/>
  <c r="AK1044" i="1"/>
  <c r="AJ1045" i="1"/>
  <c r="AK1045" i="1"/>
  <c r="AJ1046" i="1"/>
  <c r="AK1046" i="1"/>
  <c r="AJ1047" i="1"/>
  <c r="AK1047" i="1"/>
  <c r="AJ1048" i="1"/>
  <c r="AK1048" i="1"/>
  <c r="AJ1049" i="1"/>
  <c r="AK1049" i="1"/>
  <c r="AJ1050" i="1"/>
  <c r="AK1050" i="1"/>
  <c r="AJ1051" i="1"/>
  <c r="AK1051" i="1"/>
  <c r="AJ1052" i="1"/>
  <c r="AK1052" i="1"/>
  <c r="AJ1053" i="1"/>
  <c r="AK1053" i="1"/>
  <c r="AJ1054" i="1"/>
  <c r="AK1054" i="1"/>
  <c r="AJ1055" i="1"/>
  <c r="AK1055" i="1"/>
  <c r="AJ1056" i="1"/>
  <c r="AK1056" i="1"/>
  <c r="AJ1057" i="1"/>
  <c r="AK1057" i="1"/>
  <c r="AJ1058" i="1"/>
  <c r="AK1058" i="1"/>
  <c r="AJ1059" i="1"/>
  <c r="AK1059" i="1"/>
  <c r="AJ1060" i="1"/>
  <c r="AK1060" i="1"/>
  <c r="AJ1061" i="1"/>
  <c r="AK1061" i="1"/>
  <c r="AJ1062" i="1"/>
  <c r="AK1062" i="1"/>
  <c r="AJ1063" i="1"/>
  <c r="AK1063" i="1"/>
  <c r="AJ1064" i="1"/>
  <c r="AK1064" i="1"/>
  <c r="AJ1065" i="1"/>
  <c r="AK1065" i="1"/>
  <c r="AJ1066" i="1"/>
  <c r="AK1066" i="1"/>
  <c r="AJ1067" i="1"/>
  <c r="AK1067" i="1"/>
  <c r="AJ1068" i="1"/>
  <c r="AK1068" i="1"/>
  <c r="AJ1069" i="1"/>
  <c r="AK1069" i="1"/>
  <c r="AJ1070" i="1"/>
  <c r="AK1070" i="1"/>
  <c r="AJ1071" i="1"/>
  <c r="AK1071" i="1"/>
  <c r="AJ1072" i="1"/>
  <c r="AK1072" i="1"/>
  <c r="AJ1073" i="1"/>
  <c r="AK1073" i="1"/>
  <c r="AJ1074" i="1"/>
  <c r="AK1074" i="1"/>
  <c r="AJ1075" i="1"/>
  <c r="AK1075" i="1"/>
  <c r="AJ1076" i="1"/>
  <c r="AK1076" i="1"/>
  <c r="AJ1077" i="1"/>
  <c r="AK1077" i="1"/>
  <c r="AJ1078" i="1"/>
  <c r="AK1078" i="1"/>
  <c r="AJ1079" i="1"/>
  <c r="AK1079" i="1"/>
  <c r="AJ1080" i="1"/>
  <c r="AK1080" i="1"/>
  <c r="AJ1081" i="1"/>
  <c r="AK1081" i="1"/>
  <c r="AJ1082" i="1"/>
  <c r="AK1082" i="1"/>
  <c r="AJ1083" i="1"/>
  <c r="AK1083" i="1"/>
  <c r="AJ1084" i="1"/>
  <c r="AK1084" i="1"/>
  <c r="AJ1085" i="1"/>
  <c r="AK1085" i="1"/>
  <c r="AJ1086" i="1"/>
  <c r="AK1086" i="1"/>
  <c r="AJ1087" i="1"/>
  <c r="AK1087" i="1"/>
  <c r="AJ1088" i="1"/>
  <c r="AK1088" i="1"/>
  <c r="AJ1089" i="1"/>
  <c r="AK1089" i="1"/>
  <c r="AJ1090" i="1"/>
  <c r="AK1090" i="1"/>
  <c r="AJ1091" i="1"/>
  <c r="AK1091" i="1"/>
  <c r="AJ1092" i="1"/>
  <c r="AK1092" i="1"/>
  <c r="AJ1093" i="1"/>
  <c r="AK1093" i="1"/>
  <c r="AJ1094" i="1"/>
  <c r="AK1094" i="1"/>
  <c r="AJ1095" i="1"/>
  <c r="AK1095" i="1"/>
  <c r="AJ1096" i="1"/>
  <c r="AK1096" i="1"/>
  <c r="AJ1097" i="1"/>
  <c r="AK1097" i="1"/>
  <c r="AJ1098" i="1"/>
  <c r="AK1098" i="1"/>
  <c r="AJ1099" i="1"/>
  <c r="AK1099" i="1"/>
  <c r="AJ1100" i="1"/>
  <c r="AK1100" i="1"/>
  <c r="AJ1101" i="1"/>
  <c r="AK1101" i="1"/>
  <c r="AJ1102" i="1"/>
  <c r="AK1102" i="1"/>
  <c r="AJ1103" i="1"/>
  <c r="AK1103" i="1"/>
  <c r="AJ1104" i="1"/>
  <c r="AK1104" i="1"/>
  <c r="AJ1105" i="1"/>
  <c r="AK1105" i="1"/>
  <c r="AJ1106" i="1"/>
  <c r="AK1106" i="1"/>
  <c r="AJ1107" i="1"/>
  <c r="AK1107" i="1"/>
  <c r="AJ1108" i="1"/>
  <c r="AK1108" i="1"/>
  <c r="AJ1109" i="1"/>
  <c r="AK1109" i="1"/>
  <c r="AJ1110" i="1"/>
  <c r="AK1110" i="1"/>
  <c r="AJ1111" i="1"/>
  <c r="AK1111" i="1"/>
  <c r="AJ1112" i="1"/>
  <c r="AK1112" i="1"/>
  <c r="AJ1113" i="1"/>
  <c r="AK1113" i="1"/>
  <c r="AJ1114" i="1"/>
  <c r="AK1114" i="1"/>
  <c r="AJ1115" i="1"/>
  <c r="AK1115" i="1"/>
  <c r="AJ1116" i="1"/>
  <c r="AK1116" i="1"/>
  <c r="AJ1117" i="1"/>
  <c r="AK1117" i="1"/>
  <c r="AJ1118" i="1"/>
  <c r="AK1118" i="1"/>
  <c r="AJ1119" i="1"/>
  <c r="AK1119" i="1"/>
  <c r="AJ1120" i="1"/>
  <c r="AK1120" i="1"/>
  <c r="AJ1121" i="1"/>
  <c r="AK1121" i="1"/>
  <c r="AJ1122" i="1"/>
  <c r="AK1122" i="1"/>
  <c r="AJ1123" i="1"/>
  <c r="AK1123" i="1"/>
  <c r="AJ1124" i="1"/>
  <c r="AK1124" i="1"/>
  <c r="AJ1125" i="1"/>
  <c r="AK1125" i="1"/>
  <c r="AJ1126" i="1"/>
  <c r="AK1126" i="1"/>
  <c r="AJ1127" i="1"/>
  <c r="AK1127" i="1"/>
  <c r="AJ1128" i="1"/>
  <c r="AK1128" i="1"/>
  <c r="AJ1129" i="1"/>
  <c r="AK1129" i="1"/>
  <c r="AJ1130" i="1"/>
  <c r="AK1130" i="1"/>
  <c r="AJ1131" i="1"/>
  <c r="AK1131" i="1"/>
  <c r="AJ1132" i="1"/>
  <c r="AK1132" i="1"/>
  <c r="AJ1133" i="1"/>
  <c r="AK1133" i="1"/>
  <c r="AJ1134" i="1"/>
  <c r="AK1134" i="1"/>
  <c r="AJ1135" i="1"/>
  <c r="AK1135" i="1"/>
  <c r="AJ1136" i="1"/>
  <c r="AK1136" i="1"/>
  <c r="AJ1137" i="1"/>
  <c r="AK1137" i="1"/>
  <c r="AJ1138" i="1"/>
  <c r="AK1138" i="1"/>
  <c r="AJ1139" i="1"/>
  <c r="AK1139" i="1"/>
  <c r="AJ1140" i="1"/>
  <c r="AK1140" i="1"/>
  <c r="AJ1141" i="1"/>
  <c r="AK1141" i="1"/>
  <c r="AJ1142" i="1"/>
  <c r="AK1142" i="1"/>
  <c r="AJ1143" i="1"/>
  <c r="AK1143" i="1"/>
  <c r="AJ1144" i="1"/>
  <c r="AK1144" i="1"/>
  <c r="AJ1145" i="1"/>
  <c r="AK1145" i="1"/>
  <c r="AJ1146" i="1"/>
  <c r="AK1146" i="1"/>
  <c r="AJ1147" i="1"/>
  <c r="AK1147" i="1"/>
  <c r="AJ1148" i="1"/>
  <c r="AK1148" i="1"/>
  <c r="AJ1149" i="1"/>
  <c r="AK1149" i="1"/>
  <c r="AJ1150" i="1"/>
  <c r="AK1150" i="1"/>
  <c r="AJ1151" i="1"/>
  <c r="AK1151" i="1"/>
  <c r="AJ1152" i="1"/>
  <c r="AK1152" i="1"/>
  <c r="AJ1153" i="1"/>
  <c r="AK1153" i="1"/>
  <c r="AJ1154" i="1"/>
  <c r="AK1154" i="1"/>
  <c r="AJ1155" i="1"/>
  <c r="AK1155" i="1"/>
  <c r="AJ1156" i="1"/>
  <c r="AK1156" i="1"/>
  <c r="AJ1157" i="1"/>
  <c r="AK1157" i="1"/>
  <c r="AJ1158" i="1"/>
  <c r="AK1158" i="1"/>
  <c r="AJ1159" i="1"/>
  <c r="AK1159" i="1"/>
  <c r="AJ1160" i="1"/>
  <c r="AK1160" i="1"/>
  <c r="AJ1161" i="1"/>
  <c r="AK1161" i="1"/>
  <c r="AJ1162" i="1"/>
  <c r="AK1162" i="1"/>
  <c r="AJ1163" i="1"/>
  <c r="AK1163" i="1"/>
  <c r="AJ1164" i="1"/>
  <c r="AK1164" i="1"/>
  <c r="AJ1165" i="1"/>
  <c r="AK1165" i="1"/>
  <c r="AJ1166" i="1"/>
  <c r="AK1166" i="1"/>
  <c r="AJ1167" i="1"/>
  <c r="AK1167" i="1"/>
  <c r="AJ1168" i="1"/>
  <c r="AK1168" i="1"/>
  <c r="AJ1169" i="1"/>
  <c r="AK1169" i="1"/>
  <c r="AJ1170" i="1"/>
  <c r="AK1170" i="1"/>
  <c r="AJ1171" i="1"/>
  <c r="AK1171" i="1"/>
  <c r="AJ1172" i="1"/>
  <c r="AK1172" i="1"/>
  <c r="AJ1173" i="1"/>
  <c r="AK1173" i="1"/>
  <c r="AJ1174" i="1"/>
  <c r="AK1174" i="1"/>
  <c r="AJ1175" i="1"/>
  <c r="AK1175" i="1"/>
  <c r="AJ1176" i="1"/>
  <c r="AK1176" i="1"/>
  <c r="AJ1177" i="1"/>
  <c r="AK1177" i="1"/>
  <c r="AJ1178" i="1"/>
  <c r="AK1178" i="1"/>
  <c r="AJ1179" i="1"/>
  <c r="AK1179" i="1"/>
  <c r="AJ1180" i="1"/>
  <c r="AK1180" i="1"/>
  <c r="AJ1181" i="1"/>
  <c r="AK1181" i="1"/>
  <c r="AJ1182" i="1"/>
  <c r="AK1182" i="1"/>
  <c r="AJ1183" i="1"/>
  <c r="AK1183" i="1"/>
  <c r="AJ1184" i="1"/>
  <c r="AK1184" i="1"/>
  <c r="AJ1185" i="1"/>
  <c r="AK1185" i="1"/>
  <c r="AJ1186" i="1"/>
  <c r="AK1186" i="1"/>
  <c r="AJ1187" i="1"/>
  <c r="AK1187" i="1"/>
  <c r="AJ1188" i="1"/>
  <c r="AK1188" i="1"/>
  <c r="AJ1189" i="1"/>
  <c r="AK1189" i="1"/>
  <c r="AJ1190" i="1"/>
  <c r="AK1190" i="1"/>
  <c r="AJ1191" i="1"/>
  <c r="AK1191" i="1"/>
  <c r="AJ1192" i="1"/>
  <c r="AK1192" i="1"/>
  <c r="AJ1193" i="1"/>
  <c r="AK1193" i="1"/>
  <c r="AJ1194" i="1"/>
  <c r="AK1194" i="1"/>
  <c r="AJ1195" i="1"/>
  <c r="AK1195" i="1"/>
  <c r="AJ1196" i="1"/>
  <c r="AK1196" i="1"/>
  <c r="AJ1197" i="1"/>
  <c r="AK1197" i="1"/>
  <c r="AJ1198" i="1"/>
  <c r="AK1198" i="1"/>
  <c r="AJ1199" i="1"/>
  <c r="AK1199" i="1"/>
  <c r="AJ1200" i="1"/>
  <c r="AK1200" i="1"/>
  <c r="AJ1201" i="1"/>
  <c r="AK1201" i="1"/>
  <c r="AJ1202" i="1"/>
  <c r="AK1202" i="1"/>
  <c r="AJ1203" i="1"/>
  <c r="AK1203" i="1"/>
  <c r="AJ1204" i="1"/>
  <c r="AK1204" i="1"/>
  <c r="AJ1205" i="1"/>
  <c r="AK1205" i="1"/>
  <c r="AJ1206" i="1"/>
  <c r="AK1206" i="1"/>
  <c r="AJ1207" i="1"/>
  <c r="AK1207" i="1"/>
  <c r="AJ1208" i="1"/>
  <c r="AK1208" i="1"/>
  <c r="AJ1209" i="1"/>
  <c r="AK1209" i="1"/>
  <c r="AJ1210" i="1"/>
  <c r="AK1210" i="1"/>
  <c r="AJ1211" i="1"/>
  <c r="AK1211" i="1"/>
  <c r="AJ1212" i="1"/>
  <c r="AK1212" i="1"/>
  <c r="AJ1213" i="1"/>
  <c r="AK1213" i="1"/>
  <c r="AJ1214" i="1"/>
  <c r="AK1214" i="1"/>
  <c r="AJ1215" i="1"/>
  <c r="AK1215" i="1"/>
  <c r="AJ1216" i="1"/>
  <c r="AK1216" i="1"/>
  <c r="AJ1217" i="1"/>
  <c r="AK1217" i="1"/>
  <c r="AJ1218" i="1"/>
  <c r="AK1218" i="1"/>
  <c r="AJ1219" i="1"/>
  <c r="AK1219" i="1"/>
  <c r="AJ1220" i="1"/>
  <c r="AK1220" i="1"/>
  <c r="AJ1221" i="1"/>
  <c r="AK1221" i="1"/>
  <c r="AJ1222" i="1"/>
  <c r="AK1222" i="1"/>
  <c r="AJ1223" i="1"/>
  <c r="AK1223" i="1"/>
  <c r="AJ1224" i="1"/>
  <c r="AK1224" i="1"/>
  <c r="AJ1225" i="1"/>
  <c r="AK1225" i="1"/>
  <c r="AJ1226" i="1"/>
  <c r="AK1226" i="1"/>
  <c r="AJ1227" i="1"/>
  <c r="AK1227" i="1"/>
  <c r="AJ1228" i="1"/>
  <c r="AK1228" i="1"/>
  <c r="AJ1229" i="1"/>
  <c r="AK1229" i="1"/>
  <c r="AJ1230" i="1"/>
  <c r="AK1230" i="1"/>
  <c r="AJ1231" i="1"/>
  <c r="AK1231" i="1"/>
  <c r="AJ1232" i="1"/>
  <c r="AK1232" i="1"/>
  <c r="AJ1233" i="1"/>
  <c r="AK1233" i="1"/>
  <c r="AJ1234" i="1"/>
  <c r="AK1234" i="1"/>
  <c r="AJ1235" i="1"/>
  <c r="AK1235" i="1"/>
  <c r="AJ1236" i="1"/>
  <c r="AK1236" i="1"/>
  <c r="AJ1237" i="1"/>
  <c r="AK1237" i="1"/>
  <c r="AJ1238" i="1"/>
  <c r="AK1238" i="1"/>
  <c r="AJ1239" i="1"/>
  <c r="AK1239" i="1"/>
  <c r="AJ1240" i="1"/>
  <c r="AK1240" i="1"/>
  <c r="AJ1241" i="1"/>
  <c r="AK1241" i="1"/>
  <c r="AJ1242" i="1"/>
  <c r="AK1242" i="1"/>
  <c r="AJ1243" i="1"/>
  <c r="AK1243" i="1"/>
  <c r="AJ1244" i="1"/>
  <c r="AK1244" i="1"/>
  <c r="AJ1245" i="1"/>
  <c r="AK1245" i="1"/>
  <c r="AJ1246" i="1"/>
  <c r="AK1246" i="1"/>
  <c r="AJ1247" i="1"/>
  <c r="AK1247" i="1"/>
  <c r="AJ1248" i="1"/>
  <c r="AK1248" i="1"/>
  <c r="AJ1249" i="1"/>
  <c r="AK1249" i="1"/>
  <c r="AJ1250" i="1"/>
  <c r="AK1250" i="1"/>
  <c r="AJ1251" i="1"/>
  <c r="AK1251" i="1"/>
  <c r="AJ1252" i="1"/>
  <c r="AK1252" i="1"/>
  <c r="AJ1253" i="1"/>
  <c r="AK1253" i="1"/>
  <c r="AJ1254" i="1"/>
  <c r="AK1254" i="1"/>
  <c r="AJ1255" i="1"/>
  <c r="AK1255" i="1"/>
  <c r="AJ1256" i="1"/>
  <c r="AK1256" i="1"/>
  <c r="AJ1257" i="1"/>
  <c r="AK1257" i="1"/>
  <c r="AJ1258" i="1"/>
  <c r="AK1258" i="1"/>
  <c r="AJ1259" i="1"/>
  <c r="AK1259" i="1"/>
  <c r="AJ1260" i="1"/>
  <c r="AK1260" i="1"/>
  <c r="AJ1261" i="1"/>
  <c r="AK1261" i="1"/>
  <c r="AJ1262" i="1"/>
  <c r="AK1262" i="1"/>
  <c r="AJ1263" i="1"/>
  <c r="AK1263" i="1"/>
  <c r="AJ1264" i="1"/>
  <c r="AK1264" i="1"/>
  <c r="AJ1265" i="1"/>
  <c r="AK1265" i="1"/>
  <c r="AJ1266" i="1"/>
  <c r="AK1266" i="1"/>
  <c r="AJ1267" i="1"/>
  <c r="AK1267" i="1"/>
  <c r="AJ1268" i="1"/>
  <c r="AK1268" i="1"/>
  <c r="AJ1269" i="1"/>
  <c r="AK1269" i="1"/>
  <c r="AJ1270" i="1"/>
  <c r="AK1270" i="1"/>
  <c r="AJ1271" i="1"/>
  <c r="AK1271" i="1"/>
  <c r="AJ1272" i="1"/>
  <c r="AK1272" i="1"/>
  <c r="AJ1273" i="1"/>
  <c r="AK1273" i="1"/>
  <c r="AJ1274" i="1"/>
  <c r="AK1274" i="1"/>
  <c r="AJ1275" i="1"/>
  <c r="AK1275" i="1"/>
  <c r="AJ1276" i="1"/>
  <c r="AK1276" i="1"/>
  <c r="AJ1277" i="1"/>
  <c r="AK1277" i="1"/>
  <c r="AJ1278" i="1"/>
  <c r="AK1278" i="1"/>
  <c r="AJ1279" i="1"/>
  <c r="AK1279" i="1"/>
  <c r="AJ1280" i="1"/>
  <c r="AK1280" i="1"/>
  <c r="AJ1281" i="1"/>
  <c r="AK1281" i="1"/>
  <c r="AJ1282" i="1"/>
  <c r="AK1282" i="1"/>
  <c r="AJ1283" i="1"/>
  <c r="AK1283" i="1"/>
  <c r="AJ1284" i="1"/>
  <c r="AK1284" i="1"/>
  <c r="AJ1285" i="1"/>
  <c r="AK1285" i="1"/>
  <c r="AJ1286" i="1"/>
  <c r="AK1286" i="1"/>
  <c r="AJ1287" i="1"/>
  <c r="AK1287" i="1"/>
  <c r="AJ1288" i="1"/>
  <c r="AK1288" i="1"/>
  <c r="AJ1289" i="1"/>
  <c r="AK1289" i="1"/>
  <c r="AJ1290" i="1"/>
  <c r="AK1290" i="1"/>
  <c r="AJ1291" i="1"/>
  <c r="AK1291" i="1"/>
  <c r="AJ1292" i="1"/>
  <c r="AK1292" i="1"/>
  <c r="AJ1293" i="1"/>
  <c r="AK1293" i="1"/>
  <c r="AJ1294" i="1"/>
  <c r="AK1294" i="1"/>
  <c r="AJ1295" i="1"/>
  <c r="AK1295" i="1"/>
  <c r="AJ1296" i="1"/>
  <c r="AK1296" i="1"/>
  <c r="AJ1297" i="1"/>
  <c r="AK1297" i="1"/>
  <c r="AJ1298" i="1"/>
  <c r="AK1298" i="1"/>
  <c r="AJ1299" i="1"/>
  <c r="AK1299" i="1"/>
  <c r="AJ1300" i="1"/>
  <c r="AK1300" i="1"/>
  <c r="AJ1301" i="1"/>
  <c r="AK1301" i="1"/>
  <c r="AJ1302" i="1"/>
  <c r="AK1302" i="1"/>
  <c r="AJ1303" i="1"/>
  <c r="AK1303" i="1"/>
  <c r="AJ1304" i="1"/>
  <c r="AK1304" i="1"/>
  <c r="AJ1305" i="1"/>
  <c r="AK1305" i="1"/>
  <c r="AJ1306" i="1"/>
  <c r="AK1306" i="1"/>
  <c r="AJ1307" i="1"/>
  <c r="AK1307" i="1"/>
  <c r="AJ1308" i="1"/>
  <c r="AK1308" i="1"/>
  <c r="AJ1309" i="1"/>
  <c r="AK1309" i="1"/>
  <c r="AJ1310" i="1"/>
  <c r="AK1310" i="1"/>
  <c r="AJ1311" i="1"/>
  <c r="AK1311" i="1"/>
  <c r="AJ1312" i="1"/>
  <c r="AK1312" i="1"/>
  <c r="AJ1313" i="1"/>
  <c r="AK1313" i="1"/>
  <c r="AJ1314" i="1"/>
  <c r="AK1314" i="1"/>
  <c r="AJ1315" i="1"/>
  <c r="AK1315" i="1"/>
  <c r="AJ1316" i="1"/>
  <c r="AK1316" i="1"/>
  <c r="AJ1317" i="1"/>
  <c r="AK1317" i="1"/>
  <c r="AJ1318" i="1"/>
  <c r="AK1318" i="1"/>
  <c r="AJ1319" i="1"/>
  <c r="AK1319" i="1"/>
  <c r="AJ1320" i="1"/>
  <c r="AK1320" i="1"/>
  <c r="AJ1321" i="1"/>
  <c r="AK1321" i="1"/>
  <c r="AJ1322" i="1"/>
  <c r="AK1322" i="1"/>
  <c r="AJ1323" i="1"/>
  <c r="AK1323" i="1"/>
  <c r="AJ1324" i="1"/>
  <c r="AK1324" i="1"/>
  <c r="AJ1325" i="1"/>
  <c r="AK1325" i="1"/>
  <c r="AJ1326" i="1"/>
  <c r="AK1326" i="1"/>
  <c r="AJ1327" i="1"/>
  <c r="AK1327" i="1"/>
  <c r="AJ1328" i="1"/>
  <c r="AK1328" i="1"/>
  <c r="AJ1329" i="1"/>
  <c r="AK1329" i="1"/>
  <c r="AJ1330" i="1"/>
  <c r="AK1330" i="1"/>
  <c r="AJ1331" i="1"/>
  <c r="AK1331" i="1"/>
  <c r="AJ1332" i="1"/>
  <c r="AK1332" i="1"/>
  <c r="AJ1333" i="1"/>
  <c r="AK1333" i="1"/>
  <c r="AJ1334" i="1"/>
  <c r="AK1334" i="1"/>
  <c r="AJ1335" i="1"/>
  <c r="AK1335" i="1"/>
  <c r="AJ1336" i="1"/>
  <c r="AK1336" i="1"/>
  <c r="AJ1337" i="1"/>
  <c r="AK1337" i="1"/>
  <c r="AJ1338" i="1"/>
  <c r="AK1338" i="1"/>
  <c r="AJ1339" i="1"/>
  <c r="AK1339" i="1"/>
  <c r="AJ1340" i="1"/>
  <c r="AK1340" i="1"/>
  <c r="AJ1341" i="1"/>
  <c r="AK1341" i="1"/>
  <c r="AJ1342" i="1"/>
  <c r="AK1342" i="1"/>
  <c r="AJ1343" i="1"/>
  <c r="AK1343" i="1"/>
  <c r="AJ1344" i="1"/>
  <c r="AK1344" i="1"/>
  <c r="AJ1345" i="1"/>
  <c r="AK1345" i="1"/>
  <c r="AJ1346" i="1"/>
  <c r="AK1346" i="1"/>
  <c r="AJ1347" i="1"/>
  <c r="AK1347" i="1"/>
  <c r="AJ1348" i="1"/>
  <c r="AK1348" i="1"/>
  <c r="AJ1349" i="1"/>
  <c r="AK1349" i="1"/>
  <c r="AJ1350" i="1"/>
  <c r="AK1350" i="1"/>
  <c r="AJ1351" i="1"/>
  <c r="AK1351" i="1"/>
  <c r="AJ1352" i="1"/>
  <c r="AK1352" i="1"/>
  <c r="AJ1353" i="1"/>
  <c r="AK1353" i="1"/>
  <c r="AJ1354" i="1"/>
  <c r="AK1354" i="1"/>
  <c r="AJ1355" i="1"/>
  <c r="AK1355" i="1"/>
  <c r="AJ1356" i="1"/>
  <c r="AK1356" i="1"/>
  <c r="AJ1357" i="1"/>
  <c r="AK1357" i="1"/>
  <c r="AJ1358" i="1"/>
  <c r="AK1358" i="1"/>
  <c r="AJ1359" i="1"/>
  <c r="AK1359" i="1"/>
  <c r="AJ1360" i="1"/>
  <c r="AK1360" i="1"/>
  <c r="AJ1361" i="1"/>
  <c r="AK1361" i="1"/>
  <c r="AJ1362" i="1"/>
  <c r="AK1362" i="1"/>
  <c r="AJ1363" i="1"/>
  <c r="AK1363" i="1"/>
  <c r="AJ1364" i="1"/>
  <c r="AK1364" i="1"/>
  <c r="AJ1365" i="1"/>
  <c r="AK1365" i="1"/>
  <c r="AJ1366" i="1"/>
  <c r="AK1366" i="1"/>
  <c r="AJ1367" i="1"/>
  <c r="AK1367" i="1"/>
  <c r="AJ1368" i="1"/>
  <c r="AK1368" i="1"/>
  <c r="AJ1369" i="1"/>
  <c r="AK1369" i="1"/>
  <c r="AJ1370" i="1"/>
  <c r="AK1370" i="1"/>
  <c r="AJ1371" i="1"/>
  <c r="AK1371" i="1"/>
  <c r="AJ1372" i="1"/>
  <c r="AK1372" i="1"/>
  <c r="AJ1373" i="1"/>
  <c r="AK1373" i="1"/>
  <c r="AJ1374" i="1"/>
  <c r="AK1374" i="1"/>
  <c r="AJ1375" i="1"/>
  <c r="AK1375" i="1"/>
  <c r="AJ1376" i="1"/>
  <c r="AK1376" i="1"/>
  <c r="AJ1377" i="1"/>
  <c r="AK1377" i="1"/>
  <c r="AJ1378" i="1"/>
  <c r="AK1378" i="1"/>
  <c r="AJ1379" i="1"/>
  <c r="AK1379" i="1"/>
  <c r="AJ1380" i="1"/>
  <c r="AK1380" i="1"/>
  <c r="AJ1381" i="1"/>
  <c r="AK1381" i="1"/>
  <c r="AJ1382" i="1"/>
  <c r="AK1382" i="1"/>
  <c r="AJ1383" i="1"/>
  <c r="AK1383" i="1"/>
  <c r="AJ1384" i="1"/>
  <c r="AK1384" i="1"/>
  <c r="AJ1385" i="1"/>
  <c r="AK1385" i="1"/>
  <c r="AJ1386" i="1"/>
  <c r="AK1386" i="1"/>
  <c r="AJ1387" i="1"/>
  <c r="AK1387" i="1"/>
  <c r="AJ1388" i="1"/>
  <c r="AK1388" i="1"/>
  <c r="AJ1389" i="1"/>
  <c r="AK1389" i="1"/>
  <c r="AJ1390" i="1"/>
  <c r="AK1390" i="1"/>
  <c r="AJ1391" i="1"/>
  <c r="AK1391" i="1"/>
  <c r="AJ1392" i="1"/>
  <c r="AK1392" i="1"/>
  <c r="AJ1393" i="1"/>
  <c r="AK1393" i="1"/>
  <c r="AJ1394" i="1"/>
  <c r="AK1394" i="1"/>
  <c r="AJ1395" i="1"/>
  <c r="AK1395" i="1"/>
  <c r="AJ1396" i="1"/>
  <c r="AK1396" i="1"/>
  <c r="AJ1397" i="1"/>
  <c r="AK1397" i="1"/>
  <c r="AJ1398" i="1"/>
  <c r="AK1398" i="1"/>
  <c r="AJ1399" i="1"/>
  <c r="AK1399" i="1"/>
  <c r="AJ1400" i="1"/>
  <c r="AK1400" i="1"/>
  <c r="AJ1401" i="1"/>
  <c r="AK1401" i="1"/>
  <c r="AJ1402" i="1"/>
  <c r="AK1402" i="1"/>
  <c r="AJ1403" i="1"/>
  <c r="AK1403" i="1"/>
  <c r="AJ1404" i="1"/>
  <c r="AK1404" i="1"/>
  <c r="AJ1405" i="1"/>
  <c r="AK1405" i="1"/>
  <c r="AJ1406" i="1"/>
  <c r="AK1406" i="1"/>
  <c r="AJ1407" i="1"/>
  <c r="AK1407" i="1"/>
  <c r="AJ1408" i="1"/>
  <c r="AK1408" i="1"/>
  <c r="AJ1409" i="1"/>
  <c r="AK1409" i="1"/>
  <c r="AJ1410" i="1"/>
  <c r="AK1410" i="1"/>
  <c r="AJ1411" i="1"/>
  <c r="AK1411" i="1"/>
  <c r="AJ1412" i="1"/>
  <c r="AK1412" i="1"/>
  <c r="AJ1413" i="1"/>
  <c r="AK1413" i="1"/>
  <c r="AJ1414" i="1"/>
  <c r="AK1414" i="1"/>
  <c r="AJ1415" i="1"/>
  <c r="AK1415" i="1"/>
  <c r="AJ1416" i="1"/>
  <c r="AK1416" i="1"/>
  <c r="AJ1417" i="1"/>
  <c r="AK1417" i="1"/>
  <c r="AJ1418" i="1"/>
  <c r="AK1418" i="1"/>
  <c r="AJ1419" i="1"/>
  <c r="AK1419" i="1"/>
  <c r="AJ1420" i="1"/>
  <c r="AK1420" i="1"/>
  <c r="AJ1421" i="1"/>
  <c r="AK1421" i="1"/>
  <c r="AJ1422" i="1"/>
  <c r="AK1422" i="1"/>
  <c r="AJ1423" i="1"/>
  <c r="AK1423" i="1"/>
  <c r="AJ1424" i="1"/>
  <c r="AK1424" i="1"/>
  <c r="AJ1425" i="1"/>
  <c r="AK1425" i="1"/>
  <c r="AJ1426" i="1"/>
  <c r="AK1426" i="1"/>
  <c r="AJ1427" i="1"/>
  <c r="AK1427" i="1"/>
  <c r="AJ1428" i="1"/>
  <c r="AK1428" i="1"/>
  <c r="AJ1429" i="1"/>
  <c r="AK1429" i="1"/>
  <c r="AJ1430" i="1"/>
  <c r="AK1430" i="1"/>
  <c r="AJ1431" i="1"/>
  <c r="AK1431" i="1"/>
  <c r="AJ1432" i="1"/>
  <c r="AK1432" i="1"/>
  <c r="AJ1433" i="1"/>
  <c r="AK1433" i="1"/>
  <c r="AJ1434" i="1"/>
  <c r="AK1434" i="1"/>
  <c r="AJ1435" i="1"/>
  <c r="AK1435" i="1"/>
  <c r="AJ1436" i="1"/>
  <c r="AK1436" i="1"/>
  <c r="AJ1437" i="1"/>
  <c r="AK1437" i="1"/>
  <c r="AJ1438" i="1"/>
  <c r="AK1438" i="1"/>
  <c r="AJ1439" i="1"/>
  <c r="AK1439" i="1"/>
  <c r="AJ1440" i="1"/>
  <c r="AK1440" i="1"/>
  <c r="AJ1441" i="1"/>
  <c r="AK1441" i="1"/>
  <c r="AJ1442" i="1"/>
  <c r="AK1442" i="1"/>
  <c r="AJ1443" i="1"/>
  <c r="AK1443" i="1"/>
  <c r="AJ1444" i="1"/>
  <c r="AK1444" i="1"/>
  <c r="AJ1445" i="1"/>
  <c r="AK1445" i="1"/>
  <c r="AJ1446" i="1"/>
  <c r="AK144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2" i="2"/>
  <c r="AB1212" i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<sst xmlns="http://schemas.openxmlformats.org/spreadsheetml/2006/main" count="8813" uniqueCount="2681">
  <si>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</si>
  <si>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</si>
  <si>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</si>
  <si>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</si>
  <si>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</si>
  <si>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</si>
  <si>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</si>
  <si>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</si>
  <si>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</si>
  <si>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</si>
  <si>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</si>
  <si>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</si>
  <si>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</si>
  <si>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</si>
  <si>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</si>
  <si>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</si>
  <si>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</si>
  <si>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</si>
  <si>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</si>
  <si>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</si>
  <si>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</si>
  <si>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</si>
  <si>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</si>
  <si>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</si>
  <si>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</si>
  <si>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</si>
  <si>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</si>
  <si>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</si>
  <si>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</si>
  <si>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</si>
  <si>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</si>
  <si>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</si>
  <si>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</si>
  <si>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</si>
  <si>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</si>
  <si>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</si>
  <si>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</si>
  <si>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</si>
  <si>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</si>
  <si>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</si>
  <si>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</si>
  <si>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</si>
  <si>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</si>
  <si>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</si>
  <si>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</si>
  <si>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</si>
  <si>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</si>
  <si>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</si>
  <si>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</si>
  <si>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</si>
  <si>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</si>
  <si>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</si>
  <si>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</si>
  <si>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</si>
  <si>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</si>
  <si>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</si>
  <si>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</si>
  <si>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</si>
  <si>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</si>
  <si>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</si>
  <si>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</si>
  <si>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</si>
  <si>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</si>
  <si>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</si>
  <si>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</si>
  <si>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</si>
  <si>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</si>
  <si>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</si>
  <si>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</si>
  <si>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</si>
  <si>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</si>
  <si>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</si>
  <si>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</si>
  <si>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</si>
  <si>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</si>
  <si>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</si>
  <si>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</si>
  <si>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</si>
  <si>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</si>
  <si>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</si>
  <si>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</si>
  <si>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</si>
  <si>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</si>
  <si>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</si>
  <si>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</si>
  <si>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</si>
  <si>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</si>
  <si>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</si>
  <si>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</si>
  <si>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</si>
  <si>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</si>
  <si>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</si>
  <si>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</si>
  <si>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</si>
  <si>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</si>
  <si>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</si>
  <si>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</si>
  <si>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</si>
  <si>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</si>
  <si>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</si>
  <si>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</si>
  <si>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</si>
  <si>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</si>
  <si>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</si>
  <si>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</si>
  <si>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</si>
  <si>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</si>
  <si>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</si>
  <si>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</si>
  <si>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</si>
  <si>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</si>
  <si>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</si>
  <si>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</si>
  <si>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</si>
  <si>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</si>
  <si>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</si>
  <si>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</si>
  <si>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</si>
  <si>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</si>
  <si>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</si>
  <si>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</si>
  <si>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</si>
  <si>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</si>
  <si>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</si>
  <si>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</si>
  <si>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</si>
  <si>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</si>
  <si>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</si>
  <si>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</si>
  <si>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</si>
  <si>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</si>
  <si>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</si>
  <si>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</si>
  <si>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</si>
  <si>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</si>
  <si>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</si>
  <si>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</si>
  <si>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</si>
  <si>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</si>
  <si>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</si>
  <si>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</si>
  <si>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</si>
  <si>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</si>
  <si>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</si>
  <si>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</si>
  <si>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</si>
  <si>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</si>
  <si>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</si>
  <si>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</si>
  <si>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</si>
  <si>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</si>
  <si>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</si>
  <si>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</si>
  <si>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</si>
  <si>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</si>
  <si>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</si>
  <si>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</si>
  <si>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</si>
  <si>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</si>
  <si>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</si>
  <si>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</si>
  <si>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</si>
  <si>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</si>
  <si>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</si>
  <si>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</si>
  <si>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</si>
  <si>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</si>
  <si>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</si>
  <si>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</si>
  <si>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</si>
  <si>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</si>
  <si>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</si>
  <si>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</si>
  <si>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</si>
  <si>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</si>
  <si>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</si>
  <si>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</si>
  <si>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</si>
  <si>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</si>
  <si>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</si>
  <si>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</si>
  <si>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</si>
  <si>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</si>
  <si>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</si>
  <si>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</si>
  <si>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</si>
  <si>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</si>
  <si>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</si>
  <si>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</si>
  <si>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</si>
  <si>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</si>
  <si>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</si>
  <si>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</si>
  <si>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</si>
  <si>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</si>
  <si>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</si>
  <si>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</si>
  <si>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</si>
  <si>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</si>
  <si>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</si>
  <si>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</si>
  <si>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</si>
  <si>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</si>
  <si>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</si>
  <si>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</si>
  <si>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</si>
  <si>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</si>
  <si>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</si>
  <si>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</si>
  <si>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</si>
  <si>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</si>
  <si>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</si>
  <si>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</si>
  <si>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</si>
  <si>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</si>
  <si>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</si>
  <si>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</si>
  <si>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</si>
  <si>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</si>
  <si>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</si>
  <si>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</si>
  <si>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</si>
  <si>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</si>
  <si>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</si>
  <si>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</si>
  <si>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</si>
  <si>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</si>
  <si>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</si>
  <si>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</si>
  <si>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</si>
  <si>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</si>
  <si>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</si>
  <si>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</si>
  <si>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</si>
  <si>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</si>
  <si>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</si>
  <si>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</si>
  <si>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</si>
  <si>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</si>
  <si>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</si>
  <si>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</si>
  <si>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</si>
  <si>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</si>
  <si>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</si>
  <si>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</si>
  <si>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</si>
  <si>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</si>
  <si>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</si>
  <si>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</si>
  <si>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</si>
  <si>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</si>
  <si>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</si>
  <si>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</si>
  <si>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</si>
  <si>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</si>
  <si>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</si>
  <si>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</si>
  <si>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</si>
  <si>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</si>
  <si>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</si>
  <si>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</si>
  <si>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</si>
  <si>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</si>
  <si>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</si>
  <si>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</si>
  <si>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</si>
  <si>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</si>
  <si>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</si>
  <si>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</si>
  <si>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</si>
  <si>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</si>
  <si>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</si>
  <si>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</si>
  <si>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</si>
  <si>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</si>
  <si>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</si>
  <si>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</si>
  <si>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</si>
  <si>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</si>
  <si>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</si>
  <si>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</si>
  <si>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</si>
  <si>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</si>
  <si>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</si>
  <si>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</si>
  <si>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</si>
  <si>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</si>
  <si>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</si>
  <si>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</si>
  <si>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</si>
  <si>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</si>
  <si>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</si>
  <si>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</si>
  <si>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</si>
  <si>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</si>
  <si>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</si>
  <si>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</si>
  <si>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</si>
  <si>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</si>
  <si>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</si>
  <si>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</si>
  <si>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</si>
  <si>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</si>
  <si>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</si>
  <si>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</si>
  <si>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</si>
  <si>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</si>
  <si>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</si>
  <si>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</si>
  <si>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</si>
  <si>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</si>
  <si>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</si>
  <si>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</si>
  <si>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</si>
  <si>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</si>
  <si>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</si>
  <si>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</si>
  <si>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</si>
  <si>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</si>
  <si>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</si>
  <si>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</si>
  <si>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</si>
  <si>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</si>
  <si>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</si>
  <si>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</si>
  <si>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</si>
  <si>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</si>
  <si>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</si>
  <si>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</si>
  <si>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</si>
  <si>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</si>
  <si>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</si>
  <si>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</si>
  <si>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</si>
  <si>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</si>
  <si>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</si>
  <si>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</si>
  <si>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</si>
  <si>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</si>
  <si>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</si>
  <si>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</si>
  <si>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</si>
  <si>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</si>
  <si>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</si>
  <si>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</si>
  <si>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</si>
  <si>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</si>
  <si>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</si>
  <si>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</si>
  <si>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</si>
  <si>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</si>
  <si>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</si>
  <si>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</si>
  <si>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</si>
  <si>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</si>
  <si>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</si>
  <si>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</si>
  <si>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</si>
  <si>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</si>
  <si>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</si>
  <si>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</si>
  <si>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</si>
  <si>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</si>
  <si>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</si>
  <si>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</si>
  <si>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</si>
  <si>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</si>
  <si>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</si>
  <si>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</si>
  <si>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</si>
  <si>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</si>
  <si>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</si>
  <si>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</si>
  <si>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</si>
  <si>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</si>
  <si>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</si>
  <si>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</si>
  <si>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</si>
  <si>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</si>
  <si>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</si>
  <si>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</si>
  <si>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</si>
  <si>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</si>
  <si>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</si>
  <si>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</si>
  <si>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</si>
  <si>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</si>
  <si>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</si>
  <si>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</si>
  <si>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</si>
  <si>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</si>
  <si>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</si>
  <si>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</si>
  <si>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</si>
  <si>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</si>
  <si>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</si>
  <si>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</si>
  <si>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</si>
  <si>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</si>
  <si>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</si>
  <si>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</si>
  <si>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</si>
  <si>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</si>
  <si>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</si>
  <si>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</si>
  <si>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</si>
  <si>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</si>
  <si>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</si>
  <si>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</si>
  <si>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</si>
  <si>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</si>
  <si>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</si>
  <si>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</si>
  <si>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</si>
  <si>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</si>
  <si>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</si>
  <si>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</si>
  <si>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</si>
  <si>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</si>
  <si>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</si>
  <si>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</si>
  <si>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</si>
  <si>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</si>
  <si>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</si>
  <si>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</si>
  <si>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</si>
  <si>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</si>
  <si>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</si>
  <si>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</si>
  <si>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</si>
  <si>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</si>
  <si>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</si>
  <si>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</si>
  <si>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</si>
  <si>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</si>
  <si>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</si>
  <si>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</si>
  <si>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</si>
  <si>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</si>
  <si>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</si>
  <si>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</si>
  <si>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</si>
  <si>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</si>
  <si>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</si>
  <si>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</si>
  <si>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</si>
  <si>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</si>
  <si>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</si>
  <si>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</si>
  <si>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</si>
  <si>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</si>
  <si>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</si>
  <si>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</si>
  <si>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</si>
  <si>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</si>
  <si>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</si>
  <si>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</si>
  <si>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</si>
  <si>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</si>
  <si>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</si>
  <si>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</si>
  <si>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</si>
  <si>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</si>
  <si>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</si>
  <si>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</si>
  <si>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</si>
  <si>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</si>
  <si>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</si>
  <si>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</si>
  <si>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</si>
  <si>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</si>
  <si>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</si>
  <si>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</si>
  <si>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</si>
  <si>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</si>
  <si>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</si>
  <si>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</si>
  <si>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</si>
  <si>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</si>
  <si>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</si>
  <si>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</si>
  <si>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</si>
  <si>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</si>
  <si>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</si>
  <si>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</si>
  <si>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</si>
  <si>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</si>
  <si>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</si>
  <si>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</si>
  <si>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</si>
  <si>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</si>
  <si>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</si>
  <si>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</si>
  <si>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</si>
  <si>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</si>
  <si>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</si>
  <si>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</si>
  <si>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</si>
  <si>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</si>
  <si>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</si>
  <si>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</si>
  <si>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</si>
  <si>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</si>
  <si>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</si>
  <si>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</si>
  <si>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</si>
  <si>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</si>
  <si>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</si>
  <si>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</si>
  <si>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</si>
  <si>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</si>
  <si>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</si>
  <si>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</si>
  <si>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</si>
  <si>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</si>
  <si>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</si>
  <si>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</si>
  <si>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</si>
  <si>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</si>
  <si>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</si>
  <si>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</si>
  <si>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</si>
  <si>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</si>
  <si>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</si>
  <si>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</si>
  <si>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</si>
  <si>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</si>
  <si>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</si>
  <si>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</si>
  <si>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</si>
  <si>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</si>
  <si>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</si>
  <si>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</si>
  <si>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</si>
  <si>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</si>
  <si>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</si>
  <si>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</si>
  <si>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</si>
  <si>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</si>
  <si>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</si>
  <si>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</si>
  <si>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</si>
  <si>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</si>
  <si>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</si>
  <si>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</si>
  <si>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</si>
  <si>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</si>
  <si>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</si>
  <si>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</si>
  <si>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</si>
  <si>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</si>
  <si>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</si>
  <si>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</si>
  <si>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</si>
  <si>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</si>
  <si>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</si>
  <si>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</si>
  <si>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</si>
  <si>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</si>
  <si>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</si>
  <si>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</si>
  <si>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</si>
  <si>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</si>
  <si>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</si>
  <si>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</si>
  <si>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</si>
  <si>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</si>
  <si>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</si>
  <si>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</si>
  <si>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</si>
  <si>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</si>
  <si>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</si>
  <si>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</si>
  <si>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</si>
  <si>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</si>
  <si>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</si>
  <si>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</si>
  <si>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</si>
  <si>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</si>
  <si>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</si>
  <si>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</si>
  <si>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</si>
  <si>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</si>
  <si>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</si>
  <si>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</si>
  <si>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</si>
  <si>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</si>
  <si>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</si>
  <si>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</si>
  <si>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</si>
  <si>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</si>
  <si>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</si>
  <si>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</si>
  <si>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</si>
  <si>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</si>
  <si>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</si>
  <si>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</si>
  <si>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</si>
  <si>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</si>
  <si>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</si>
  <si>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</si>
  <si>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</si>
  <si>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</si>
  <si>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</si>
  <si>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</si>
  <si>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</si>
  <si>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</si>
  <si>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</si>
  <si>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</si>
  <si>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</si>
  <si>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</si>
  <si>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</si>
  <si>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</si>
  <si>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</si>
  <si>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</si>
  <si>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</si>
  <si>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</si>
  <si>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</si>
  <si>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</si>
  <si>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</si>
  <si>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</si>
  <si>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</si>
  <si>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</si>
  <si>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</si>
  <si>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</si>
  <si>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</si>
  <si>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</si>
  <si>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</si>
  <si>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</si>
  <si>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</si>
  <si>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</si>
  <si>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</si>
  <si>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</si>
  <si>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</si>
  <si>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</si>
  <si>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</si>
  <si>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</si>
  <si>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</si>
  <si>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</si>
  <si>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</si>
  <si>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</si>
  <si>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</si>
  <si>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</si>
  <si>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</si>
  <si>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</si>
  <si>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</si>
  <si>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</si>
  <si>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</si>
  <si>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</si>
  <si>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</si>
  <si>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</si>
  <si>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</si>
  <si>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</si>
  <si>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</si>
  <si>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</si>
  <si>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</si>
  <si>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</si>
  <si>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</si>
  <si>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</si>
  <si>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</si>
  <si>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</si>
  <si>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</si>
  <si>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</si>
  <si>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</si>
  <si>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</si>
  <si>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</si>
  <si>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</si>
  <si>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</si>
  <si>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</si>
  <si>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</si>
  <si>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</si>
  <si>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</si>
  <si>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</si>
  <si>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</si>
  <si>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</si>
  <si>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</si>
  <si>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</si>
  <si>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</si>
  <si>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</si>
  <si>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</si>
  <si>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</si>
  <si>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</si>
  <si>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</si>
  <si>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</si>
  <si>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</si>
  <si>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</si>
  <si>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</si>
  <si>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</si>
  <si>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</si>
  <si>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</si>
  <si>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</si>
  <si>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</si>
  <si>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</si>
  <si>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</si>
  <si>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</si>
  <si>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</si>
  <si>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</si>
  <si>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</si>
  <si>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</si>
  <si>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</si>
  <si>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</si>
  <si>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</si>
  <si>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</si>
  <si>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</si>
  <si>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</si>
  <si>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</si>
  <si>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</si>
  <si>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</si>
  <si>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</si>
  <si>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</si>
  <si>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</si>
  <si>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</si>
  <si>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</si>
  <si>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</si>
  <si>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</si>
  <si>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</si>
  <si>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</si>
  <si>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</si>
  <si>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</si>
  <si>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</si>
  <si>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</si>
  <si>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</si>
  <si>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</si>
  <si>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</si>
  <si>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</si>
  <si>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</si>
  <si>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</si>
  <si>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</si>
  <si>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</si>
  <si>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</si>
  <si>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</si>
  <si>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</si>
  <si>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</si>
  <si>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</si>
  <si>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</si>
  <si>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</si>
  <si>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</si>
  <si>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</si>
  <si>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</si>
  <si>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</si>
  <si>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</si>
  <si>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</si>
  <si>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</si>
  <si>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</si>
  <si>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</si>
  <si>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</si>
  <si>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</si>
  <si>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</si>
  <si>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</si>
  <si>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</si>
  <si>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</si>
  <si>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</si>
  <si>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</si>
  <si>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</si>
  <si>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</si>
  <si>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</si>
  <si>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</si>
  <si>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</si>
  <si>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</si>
  <si>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</si>
  <si>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</si>
  <si>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</si>
  <si>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</si>
  <si>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</si>
  <si>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</si>
  <si>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</si>
  <si>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</si>
  <si>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</si>
  <si>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</si>
  <si>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</si>
  <si>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</si>
  <si>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</si>
  <si>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</si>
  <si>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</si>
  <si>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</si>
  <si>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</si>
  <si>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</si>
  <si>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</si>
  <si>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</si>
  <si>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</si>
  <si>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</si>
  <si>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</si>
  <si>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</si>
  <si>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</si>
  <si>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</si>
  <si>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</si>
  <si>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</si>
  <si>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</si>
  <si>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</si>
  <si>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</si>
  <si>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</si>
  <si>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</si>
  <si>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</si>
  <si>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</si>
  <si>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</si>
  <si>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</si>
  <si>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</si>
  <si>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</si>
  <si>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</si>
  <si>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</si>
  <si>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</si>
  <si>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</si>
  <si>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</si>
  <si>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</si>
  <si>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</si>
  <si>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</si>
  <si>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</si>
  <si>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</si>
  <si>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</si>
  <si>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</si>
  <si>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</si>
  <si>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</si>
  <si>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</si>
  <si>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</si>
  <si>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</si>
  <si>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</si>
  <si>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</si>
  <si>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</si>
  <si>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</si>
  <si>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</si>
  <si>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</si>
  <si>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</si>
  <si>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</si>
  <si>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</si>
  <si>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</si>
  <si>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</si>
  <si>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</si>
  <si>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</si>
  <si>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</si>
  <si>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</si>
  <si>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</si>
  <si>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</si>
  <si>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</si>
  <si>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</si>
  <si>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</si>
  <si>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</si>
  <si>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</si>
  <si>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</si>
  <si>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</si>
  <si>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</si>
  <si>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</si>
  <si>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</si>
  <si>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</si>
  <si>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</si>
  <si>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</si>
  <si>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</si>
  <si>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</si>
  <si>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</si>
  <si>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</si>
  <si>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</si>
  <si>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</si>
  <si>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</si>
  <si>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</si>
  <si>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</si>
  <si>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</si>
  <si>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</si>
  <si>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</si>
  <si>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</si>
  <si>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</si>
  <si>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</si>
  <si>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</si>
  <si>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</si>
  <si>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</si>
  <si>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</si>
  <si>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</si>
  <si>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</si>
  <si>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</si>
  <si>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</si>
  <si>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</si>
  <si>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</si>
  <si>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</si>
  <si>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</si>
  <si>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</si>
  <si>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</si>
  <si>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</si>
  <si>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</si>
  <si>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</si>
  <si>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</si>
  <si>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</si>
  <si>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</si>
  <si>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</si>
  <si>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</si>
  <si>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</si>
  <si>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</si>
  <si>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</si>
  <si>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</si>
  <si>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</si>
  <si>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</si>
  <si>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</si>
  <si>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</si>
  <si>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</si>
  <si>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</si>
  <si>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</si>
  <si>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</si>
  <si>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</si>
  <si>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</si>
  <si>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</si>
  <si>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</si>
  <si>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</si>
  <si>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</si>
  <si>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</si>
  <si>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</si>
  <si>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</si>
  <si>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</si>
  <si>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</si>
  <si>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</si>
  <si>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</si>
  <si>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</si>
  <si>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</si>
  <si>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</si>
  <si>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</si>
  <si>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</si>
  <si>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</si>
  <si>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</si>
  <si>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</si>
  <si>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</si>
  <si>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</si>
  <si>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</si>
  <si>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</si>
  <si>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</si>
  <si>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</si>
  <si>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</si>
  <si>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</si>
  <si>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</si>
  <si>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</si>
  <si>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</si>
  <si>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</si>
  <si>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</si>
  <si>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</si>
  <si>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</si>
  <si>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</si>
  <si>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</si>
  <si>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</si>
  <si>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</si>
  <si>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</si>
  <si>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</si>
  <si>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</si>
  <si>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</si>
  <si>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</si>
  <si>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</si>
  <si>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</si>
  <si>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</si>
  <si>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</si>
  <si>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</si>
  <si>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</si>
  <si>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</si>
  <si>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</si>
  <si>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</si>
  <si>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</si>
  <si>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</si>
  <si>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</si>
  <si>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</si>
  <si>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</si>
  <si>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</si>
  <si>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</si>
  <si>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</si>
  <si>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</si>
  <si>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</si>
  <si>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</si>
  <si>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</si>
  <si>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</si>
  <si>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</si>
  <si>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</si>
  <si>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</si>
  <si>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</si>
  <si>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</si>
  <si>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</si>
  <si>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</si>
  <si>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</si>
  <si>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</si>
  <si>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</si>
  <si>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</si>
  <si>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</si>
  <si>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</si>
  <si>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</si>
  <si>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</si>
  <si>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</si>
  <si>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</si>
  <si>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</si>
  <si>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</si>
  <si>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</si>
  <si>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</si>
  <si>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</si>
  <si>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</si>
  <si>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</si>
  <si>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</si>
  <si>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</si>
  <si>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</si>
  <si>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</si>
  <si>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</si>
  <si>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</si>
  <si>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</si>
  <si>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</si>
  <si>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</si>
  <si>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</si>
  <si>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</si>
  <si>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</si>
  <si>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</si>
  <si>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</si>
  <si>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</si>
  <si>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</si>
  <si>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</si>
  <si>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</si>
  <si>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</si>
  <si>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</si>
  <si>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</si>
  <si>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</si>
  <si>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</si>
  <si>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</si>
  <si>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</si>
  <si>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</si>
  <si>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</si>
  <si>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</si>
  <si>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</si>
  <si>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</si>
  <si>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</si>
  <si>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</si>
  <si>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</si>
  <si>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</si>
  <si>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</si>
  <si>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</si>
  <si>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</si>
  <si>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</si>
  <si>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</si>
  <si>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</si>
  <si>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</si>
  <si>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</si>
  <si>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</si>
  <si>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</si>
  <si>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</si>
  <si>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</si>
  <si>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</si>
  <si>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</si>
  <si>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</si>
  <si>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</si>
  <si>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</si>
  <si>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</si>
  <si>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</si>
  <si>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</si>
  <si>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</si>
  <si>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</si>
  <si>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</si>
  <si>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</si>
  <si>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</si>
  <si>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</si>
  <si>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</si>
  <si>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</si>
  <si>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</si>
  <si>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</si>
  <si>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</si>
  <si>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</si>
  <si>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</si>
  <si>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</si>
  <si>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</si>
  <si>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</si>
  <si>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</si>
  <si>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</si>
  <si>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</si>
  <si>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</si>
  <si>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</si>
  <si>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</si>
  <si>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</si>
  <si>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</si>
  <si>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</si>
  <si>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</si>
  <si>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</si>
  <si>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</si>
  <si>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</si>
  <si>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</si>
  <si>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</si>
  <si>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</si>
  <si>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</si>
  <si>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</si>
  <si>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</si>
  <si>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</si>
  <si>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</si>
  <si>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</si>
  <si>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</si>
  <si>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</si>
  <si>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</si>
  <si>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</si>
  <si>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</si>
  <si>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</si>
  <si>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</si>
  <si>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</si>
  <si>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</si>
  <si>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</si>
  <si>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</si>
  <si>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</si>
  <si>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</si>
  <si>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</si>
  <si>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</si>
  <si>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</si>
  <si>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</si>
  <si>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</si>
  <si>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</si>
  <si>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</si>
  <si>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</si>
  <si>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</si>
  <si>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</si>
  <si>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</si>
  <si>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</si>
  <si>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</si>
  <si>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</si>
  <si>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</si>
  <si>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</si>
  <si>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</si>
  <si>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</si>
  <si>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</si>
  <si>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</si>
  <si>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</si>
  <si>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</si>
  <si>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</si>
  <si>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</si>
  <si>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</si>
  <si>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</si>
  <si>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</si>
  <si>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</si>
  <si>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</si>
  <si>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</si>
  <si>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</si>
  <si>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</si>
  <si>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</si>
  <si>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</si>
  <si>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</si>
  <si>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</si>
  <si>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</si>
  <si>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</si>
  <si>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</si>
  <si>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</si>
  <si>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</si>
  <si>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</si>
  <si>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</si>
  <si>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</si>
  <si>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</si>
  <si>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</si>
  <si>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</si>
  <si>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</si>
  <si>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</si>
  <si>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</si>
  <si>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</si>
  <si>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</si>
  <si>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</si>
  <si>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</si>
  <si>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</si>
  <si>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</si>
  <si>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</si>
  <si>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</si>
  <si>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</si>
  <si>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</si>
  <si>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</si>
  <si>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</si>
  <si>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</si>
  <si>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</si>
  <si>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</si>
  <si>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</si>
  <si>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</si>
  <si>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</si>
  <si>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</si>
  <si>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</si>
  <si>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</si>
  <si>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</si>
  <si>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</si>
  <si>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</si>
  <si>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</si>
  <si>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</si>
  <si>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</si>
  <si>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</si>
  <si>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</si>
  <si>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</si>
  <si>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</si>
  <si>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</si>
  <si>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</si>
  <si>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</si>
  <si>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</si>
  <si>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</si>
  <si>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</si>
  <si>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</si>
  <si>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</si>
  <si>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</si>
  <si>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</si>
  <si>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</si>
  <si>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</si>
  <si>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</si>
  <si>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</si>
  <si>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</si>
  <si>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</si>
  <si>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</si>
  <si>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</si>
  <si>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</si>
  <si>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</si>
  <si>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</si>
  <si>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</si>
  <si>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</si>
  <si>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</si>
  <si>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</si>
  <si>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</si>
  <si>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</si>
  <si>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</si>
  <si>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</si>
  <si>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</si>
  <si>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</si>
  <si>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</si>
  <si>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</si>
  <si>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</si>
  <si>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</si>
  <si>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</si>
  <si>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</si>
  <si>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</si>
  <si>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</si>
  <si>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</si>
  <si>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</si>
  <si>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</si>
  <si>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</si>
  <si>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</si>
  <si>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</si>
  <si>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</si>
  <si>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</si>
  <si>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</si>
  <si>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</si>
  <si>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</si>
  <si>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</si>
  <si>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</si>
  <si>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</si>
  <si>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</si>
  <si>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</si>
  <si>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</si>
  <si>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</si>
  <si>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</si>
  <si>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</si>
  <si>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</si>
  <si>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</si>
  <si>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</si>
  <si>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</si>
  <si>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</si>
  <si>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</si>
  <si>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</si>
  <si>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</si>
  <si>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</si>
  <si>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</si>
  <si>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</si>
  <si>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</si>
  <si>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</si>
  <si>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</si>
  <si>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</si>
  <si>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</si>
  <si>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</si>
  <si>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</si>
  <si>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</si>
  <si>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</si>
  <si>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</si>
  <si>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</si>
  <si>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</si>
  <si>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</si>
  <si>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</si>
  <si>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</si>
  <si>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</si>
  <si>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</si>
  <si>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</si>
  <si>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</si>
  <si>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</si>
  <si>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</si>
  <si>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</si>
  <si>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</si>
  <si>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</si>
  <si>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</si>
  <si>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</si>
  <si>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</si>
  <si>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</si>
  <si>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</si>
  <si>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</si>
  <si>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</si>
  <si>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</si>
  <si>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</si>
  <si>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</si>
  <si>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</si>
  <si>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</si>
  <si>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</si>
  <si>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</si>
  <si>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</si>
  <si>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</si>
  <si>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</si>
  <si>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</si>
  <si>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</si>
  <si>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</si>
  <si>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</si>
  <si>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</si>
  <si>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</si>
  <si>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</si>
  <si>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</si>
  <si>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</si>
  <si>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</si>
  <si>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</si>
  <si>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</si>
  <si>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</si>
  <si>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</si>
  <si>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</si>
  <si>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</si>
  <si>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</si>
  <si>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</si>
  <si>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</si>
  <si>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</si>
  <si>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</si>
  <si>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</si>
  <si>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</si>
  <si>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</si>
  <si>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</si>
  <si>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</si>
  <si>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</si>
  <si>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</si>
  <si>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</si>
  <si>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</si>
  <si>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</si>
  <si>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</si>
  <si>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</si>
  <si>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</si>
  <si>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</si>
  <si>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</si>
  <si>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</si>
  <si>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</si>
  <si>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</si>
  <si>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</si>
  <si>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</si>
  <si>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</si>
  <si>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</si>
  <si>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</si>
  <si>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</si>
  <si>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</si>
  <si>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</si>
  <si>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</si>
  <si>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</si>
  <si>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</si>
  <si>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</si>
  <si>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</si>
  <si>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</si>
  <si>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</si>
  <si>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</si>
  <si>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</si>
  <si>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</si>
  <si>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</si>
  <si>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</si>
  <si>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</si>
  <si>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</si>
  <si>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</si>
  <si>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</si>
  <si>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</si>
  <si>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</si>
  <si>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</si>
  <si>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</si>
  <si>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</si>
  <si>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</si>
  <si>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</si>
  <si>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</si>
  <si>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</si>
  <si>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</si>
  <si>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</si>
  <si>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</si>
  <si>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</si>
  <si>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</si>
  <si>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</si>
  <si>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</si>
  <si>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</si>
  <si>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</si>
  <si>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</si>
  <si>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</si>
  <si>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</si>
  <si>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</si>
  <si>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</si>
  <si>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</si>
  <si>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</si>
  <si>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</si>
  <si>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</si>
  <si>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</si>
  <si>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</si>
  <si>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</si>
  <si>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</si>
  <si>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</si>
  <si>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</si>
  <si>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</si>
  <si>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</si>
  <si>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</si>
  <si>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</si>
  <si>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</si>
  <si>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</si>
  <si>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</si>
  <si>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</si>
  <si>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</si>
  <si>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</si>
  <si>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</si>
  <si>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</si>
  <si>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</si>
  <si>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</si>
  <si>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</si>
  <si>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</si>
  <si>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</si>
  <si>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</si>
  <si>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</si>
  <si>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</si>
  <si>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</si>
  <si>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</si>
  <si>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</si>
  <si>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</si>
  <si>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</si>
  <si>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</si>
  <si>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</si>
  <si>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</si>
  <si>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</si>
  <si>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</si>
  <si>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</si>
  <si>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</si>
  <si>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</si>
  <si>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</si>
  <si>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</si>
  <si>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</si>
  <si>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</si>
  <si>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</si>
  <si>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</si>
  <si>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</si>
  <si>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</si>
  <si>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</si>
  <si>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</si>
  <si>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</si>
  <si>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</si>
  <si>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</si>
  <si>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</si>
  <si>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</si>
  <si>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</si>
  <si>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</si>
  <si>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</si>
  <si>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</si>
  <si>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</si>
  <si>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</si>
  <si>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</si>
  <si>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</si>
  <si>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</si>
  <si>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</si>
  <si>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</si>
  <si>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</si>
  <si>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</si>
  <si>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</si>
  <si>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</si>
  <si>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</si>
  <si>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</si>
  <si>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</si>
  <si>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</si>
  <si>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</si>
  <si>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</si>
  <si>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</si>
  <si>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</si>
  <si>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</si>
  <si>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</si>
  <si>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</si>
  <si>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</si>
  <si>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</si>
  <si>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</si>
  <si>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</si>
  <si>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</si>
  <si>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</si>
  <si>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</si>
  <si>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</si>
  <si>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</si>
  <si>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</si>
  <si>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</si>
  <si>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</si>
  <si>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</si>
  <si>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</si>
  <si>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</si>
  <si>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</si>
  <si>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</si>
  <si>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</si>
  <si>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</si>
  <si>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</si>
  <si>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</si>
  <si>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</si>
  <si>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</si>
  <si>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</si>
  <si>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</si>
  <si>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</si>
  <si>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</si>
  <si>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</si>
  <si>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</si>
  <si>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</si>
  <si>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STATEFP</t>
  </si>
  <si>
    <t>COUNTYFP</t>
  </si>
  <si>
    <t>TRACTCE</t>
  </si>
  <si>
    <t>GEOID</t>
  </si>
  <si>
    <t>NAME</t>
  </si>
  <si>
    <t>NAMELSAD</t>
  </si>
  <si>
    <t>MTFCC</t>
  </si>
  <si>
    <t>FUNCSTAT</t>
  </si>
  <si>
    <t>ALAND</t>
  </si>
  <si>
    <t>AWATER</t>
  </si>
  <si>
    <t>INTPTLAT</t>
  </si>
  <si>
    <t>INTPTLON</t>
  </si>
  <si>
    <t>Census Tract 9501</t>
  </si>
  <si>
    <t>G5020</t>
  </si>
  <si>
    <t>S</t>
  </si>
  <si>
    <t>Census Tract 9502</t>
  </si>
  <si>
    <t>Census Tract 9503</t>
  </si>
  <si>
    <t>Census Tract 9504</t>
  </si>
  <si>
    <t>Census Tract 9505</t>
  </si>
  <si>
    <t>Census Tract 9601</t>
  </si>
  <si>
    <t>Census Tract 9602</t>
  </si>
  <si>
    <t>Census Tract 9603</t>
  </si>
  <si>
    <t>Census Tract 9604</t>
  </si>
  <si>
    <t>Census Tract 9605</t>
  </si>
  <si>
    <t>Census Tract 9606</t>
  </si>
  <si>
    <t>Census Tract 101</t>
  </si>
  <si>
    <t>Census Tract 102.01</t>
  </si>
  <si>
    <t>Census Tract 102.02</t>
  </si>
  <si>
    <t>Census Tract 103</t>
  </si>
  <si>
    <t>Census Tract 104</t>
  </si>
  <si>
    <t>Census Tract 105</t>
  </si>
  <si>
    <t>Census Tract 106</t>
  </si>
  <si>
    <t>Census Tract 107.01</t>
  </si>
  <si>
    <t>Census Tract 107.03</t>
  </si>
  <si>
    <t>Census Tract 107.05</t>
  </si>
  <si>
    <t>Census Tract 107.07</t>
  </si>
  <si>
    <t>Census Tract 107.08</t>
  </si>
  <si>
    <t>Census Tract 108.03</t>
  </si>
  <si>
    <t>Census Tract 108.05</t>
  </si>
  <si>
    <t>Census Tract 108.07</t>
  </si>
  <si>
    <t>Census Tract 108.09</t>
  </si>
  <si>
    <t>Census Tract 108.10</t>
  </si>
  <si>
    <t>Census Tract 108.11</t>
  </si>
  <si>
    <t>Census Tract 108.13</t>
  </si>
  <si>
    <t>Census Tract 108.14</t>
  </si>
  <si>
    <t>Census Tract 109.01</t>
  </si>
  <si>
    <t>Census Tract 109.02</t>
  </si>
  <si>
    <t>Census Tract 110.01</t>
  </si>
  <si>
    <t>Census Tract 110.02</t>
  </si>
  <si>
    <t>Census Tract 111</t>
  </si>
  <si>
    <t>Census Tract 112</t>
  </si>
  <si>
    <t>Census Tract 113</t>
  </si>
  <si>
    <t>Census Tract 114.01</t>
  </si>
  <si>
    <t>Census Tract 114.02</t>
  </si>
  <si>
    <t>Census Tract 115.01</t>
  </si>
  <si>
    <t>Census Tract 115.03</t>
  </si>
  <si>
    <t>Census Tract 115.04</t>
  </si>
  <si>
    <t>Census Tract 116</t>
  </si>
  <si>
    <t>Census Tract 117</t>
  </si>
  <si>
    <t>Census Tract 118</t>
  </si>
  <si>
    <t>Census Tract 119</t>
  </si>
  <si>
    <t>Census Tract 120</t>
  </si>
  <si>
    <t>Census Tract 9607</t>
  </si>
  <si>
    <t>Census Tract 9608.01</t>
  </si>
  <si>
    <t>Census Tract 9608.02</t>
  </si>
  <si>
    <t>Census Tract 9610</t>
  </si>
  <si>
    <t>Census Tract 9611</t>
  </si>
  <si>
    <t>Census Tract 9612</t>
  </si>
  <si>
    <t>Census Tract 9613.01</t>
  </si>
  <si>
    <t>Census Tract 9613.02</t>
  </si>
  <si>
    <t>Census Tract 2</t>
  </si>
  <si>
    <t>Census Tract 3</t>
  </si>
  <si>
    <t>Census Tract 4</t>
  </si>
  <si>
    <t>Census Tract 6</t>
  </si>
  <si>
    <t>Census Tract 7</t>
  </si>
  <si>
    <t>Census Tract 8</t>
  </si>
  <si>
    <t>Census Tract 9</t>
  </si>
  <si>
    <t>Census Tract 10</t>
  </si>
  <si>
    <t>Census Tract 11</t>
  </si>
  <si>
    <t>Census Tract 12</t>
  </si>
  <si>
    <t>Census Tract 13</t>
  </si>
  <si>
    <t>Census Tract 14</t>
  </si>
  <si>
    <t>Census Tract 15</t>
  </si>
  <si>
    <t>Census Tract 16</t>
  </si>
  <si>
    <t>Census Tract 17</t>
  </si>
  <si>
    <t>Census Tract 18</t>
  </si>
  <si>
    <t>Census Tract 19</t>
  </si>
  <si>
    <t>Census Tract 20</t>
  </si>
  <si>
    <t>Census Tract 21</t>
  </si>
  <si>
    <t>Census Tract 23</t>
  </si>
  <si>
    <t>Census Tract 9400</t>
  </si>
  <si>
    <t>Census Tract 9901</t>
  </si>
  <si>
    <t>Census Tract 401.01</t>
  </si>
  <si>
    <t>Census Tract 401.02</t>
  </si>
  <si>
    <t>Census Tract 402.01</t>
  </si>
  <si>
    <t>Census Tract 402.02</t>
  </si>
  <si>
    <t>Census Tract 402.03</t>
  </si>
  <si>
    <t>Census Tract 403.01</t>
  </si>
  <si>
    <t>Census Tract 403.02</t>
  </si>
  <si>
    <t>Census Tract 404.03</t>
  </si>
  <si>
    <t>Census Tract 404.07</t>
  </si>
  <si>
    <t>Census Tract 404.08</t>
  </si>
  <si>
    <t>Census Tract 404.09</t>
  </si>
  <si>
    <t>Census Tract 404.11</t>
  </si>
  <si>
    <t>Census Tract 404.12</t>
  </si>
  <si>
    <t>Census Tract 404.13</t>
  </si>
  <si>
    <t>Census Tract 404.14</t>
  </si>
  <si>
    <t>Census Tract 404.15</t>
  </si>
  <si>
    <t>Census Tract 404.16</t>
  </si>
  <si>
    <t>Census Tract 405.04</t>
  </si>
  <si>
    <t>Census Tract 405.05</t>
  </si>
  <si>
    <t>Census Tract 405.07</t>
  </si>
  <si>
    <t>Census Tract 405.08</t>
  </si>
  <si>
    <t>Census Tract 405.09</t>
  </si>
  <si>
    <t>Census Tract 405.10</t>
  </si>
  <si>
    <t>Census Tract 405.11</t>
  </si>
  <si>
    <t>Census Tract 406.03</t>
  </si>
  <si>
    <t>Census Tract 406.04</t>
  </si>
  <si>
    <t>Census Tract 406.05</t>
  </si>
  <si>
    <t>Census Tract 406.08</t>
  </si>
  <si>
    <t>Census Tract 406.09</t>
  </si>
  <si>
    <t>Census Tract 406.10</t>
  </si>
  <si>
    <t>Census Tract 407.03</t>
  </si>
  <si>
    <t>Census Tract 407.06</t>
  </si>
  <si>
    <t>Census Tract 407.07</t>
  </si>
  <si>
    <t>Census Tract 407.09</t>
  </si>
  <si>
    <t>Census Tract 407.10</t>
  </si>
  <si>
    <t>Census Tract 407.11</t>
  </si>
  <si>
    <t>Census Tract 407.12</t>
  </si>
  <si>
    <t>Census Tract 408.03</t>
  </si>
  <si>
    <t>Census Tract 408.05</t>
  </si>
  <si>
    <t>Census Tract 408.06</t>
  </si>
  <si>
    <t>Census Tract 408.08</t>
  </si>
  <si>
    <t>Census Tract 408.09</t>
  </si>
  <si>
    <t>Census Tract 408.10</t>
  </si>
  <si>
    <t>Census Tract 409.04</t>
  </si>
  <si>
    <t>Census Tract 409.05</t>
  </si>
  <si>
    <t>Census Tract 409.07</t>
  </si>
  <si>
    <t>Census Tract 409.08</t>
  </si>
  <si>
    <t>Census Tract 409.09</t>
  </si>
  <si>
    <t>Census Tract 409.10</t>
  </si>
  <si>
    <t>Census Tract 410.03</t>
  </si>
  <si>
    <t>Census Tract 410.05</t>
  </si>
  <si>
    <t>Census Tract 410.07</t>
  </si>
  <si>
    <t>Census Tract 410.08</t>
  </si>
  <si>
    <t>Census Tract 410.09</t>
  </si>
  <si>
    <t>Census Tract 410.10</t>
  </si>
  <si>
    <t>Census Tract 410.11</t>
  </si>
  <si>
    <t>Census Tract 411.04</t>
  </si>
  <si>
    <t>Census Tract 411.05</t>
  </si>
  <si>
    <t>Census Tract 411.07</t>
  </si>
  <si>
    <t>Census Tract 411.08</t>
  </si>
  <si>
    <t>Census Tract 411.10</t>
  </si>
  <si>
    <t>Census Tract 411.11</t>
  </si>
  <si>
    <t>Census Tract 411.12</t>
  </si>
  <si>
    <t>Census Tract 412.01</t>
  </si>
  <si>
    <t>Census Tract 412.03</t>
  </si>
  <si>
    <t>Census Tract 412.05</t>
  </si>
  <si>
    <t>Census Tract 412.06</t>
  </si>
  <si>
    <t>Census Tract 413.09</t>
  </si>
  <si>
    <t>Census Tract 413.10</t>
  </si>
  <si>
    <t>Census Tract 413.12</t>
  </si>
  <si>
    <t>Census Tract 413.13</t>
  </si>
  <si>
    <t>Census Tract 413.17</t>
  </si>
  <si>
    <t>Census Tract 413.18</t>
  </si>
  <si>
    <t>Census Tract 413.19</t>
  </si>
  <si>
    <t>Census Tract 413.20</t>
  </si>
  <si>
    <t>Census Tract 413.21</t>
  </si>
  <si>
    <t>Census Tract 413.22</t>
  </si>
  <si>
    <t>Census Tract 413.23</t>
  </si>
  <si>
    <t>Census Tract 413.25</t>
  </si>
  <si>
    <t>Census Tract 413.26</t>
  </si>
  <si>
    <t>Census Tract 413.27</t>
  </si>
  <si>
    <t>Census Tract 413.28</t>
  </si>
  <si>
    <t>Census Tract 413.29</t>
  </si>
  <si>
    <t>Census Tract 413.30</t>
  </si>
  <si>
    <t>Census Tract 413.31</t>
  </si>
  <si>
    <t>Census Tract 413.32</t>
  </si>
  <si>
    <t>Census Tract 413.33</t>
  </si>
  <si>
    <t>Census Tract 414</t>
  </si>
  <si>
    <t>Census Tract 415</t>
  </si>
  <si>
    <t>Census Tract 416</t>
  </si>
  <si>
    <t>Census Tract 417</t>
  </si>
  <si>
    <t>Census Tract 418</t>
  </si>
  <si>
    <t>Census Tract 419</t>
  </si>
  <si>
    <t>Census Tract 420</t>
  </si>
  <si>
    <t>Census Tract 421</t>
  </si>
  <si>
    <t>Census Tract 423</t>
  </si>
  <si>
    <t>Census Tract 424</t>
  </si>
  <si>
    <t>Census Tract 425</t>
  </si>
  <si>
    <t>Census Tract 426</t>
  </si>
  <si>
    <t>Census Tract 427</t>
  </si>
  <si>
    <t>Census Tract 428</t>
  </si>
  <si>
    <t>Census Tract 429</t>
  </si>
  <si>
    <t>Census Tract 430</t>
  </si>
  <si>
    <t>Census Tract 431</t>
  </si>
  <si>
    <t>Census Tract 5.01</t>
  </si>
  <si>
    <t>Census Tract 5.02</t>
  </si>
  <si>
    <t>Census Tract 6.01</t>
  </si>
  <si>
    <t>Census Tract 6.02</t>
  </si>
  <si>
    <t>Census Tract 7.02</t>
  </si>
  <si>
    <t>Census Tract 7.03</t>
  </si>
  <si>
    <t>Census Tract 7.04</t>
  </si>
  <si>
    <t>Census Tract 15.01</t>
  </si>
  <si>
    <t>Census Tract 15.02</t>
  </si>
  <si>
    <t>Census Tract 20.01</t>
  </si>
  <si>
    <t>Census Tract 20.02</t>
  </si>
  <si>
    <t>Census Tract 9506</t>
  </si>
  <si>
    <t>Census Tract 9507</t>
  </si>
  <si>
    <t>Census Tract 9508</t>
  </si>
  <si>
    <t>Census Tract 9701</t>
  </si>
  <si>
    <t>Census Tract 9702</t>
  </si>
  <si>
    <t>Census Tract 201</t>
  </si>
  <si>
    <t>Census Tract 202</t>
  </si>
  <si>
    <t>Census Tract 203</t>
  </si>
  <si>
    <t>Census Tract 204</t>
  </si>
  <si>
    <t>Census Tract 205.01</t>
  </si>
  <si>
    <t>Census Tract 205.02</t>
  </si>
  <si>
    <t>Census Tract 206.01</t>
  </si>
  <si>
    <t>Census Tract 206.03</t>
  </si>
  <si>
    <t>Census Tract 206.05</t>
  </si>
  <si>
    <t>Census Tract 206.06</t>
  </si>
  <si>
    <t>Census Tract 207</t>
  </si>
  <si>
    <t>Census Tract 208</t>
  </si>
  <si>
    <t>Census Tract 9801</t>
  </si>
  <si>
    <t>Census Tract 9703</t>
  </si>
  <si>
    <t>Census Tract 102</t>
  </si>
  <si>
    <t>Census Tract 107</t>
  </si>
  <si>
    <t>Census Tract 108</t>
  </si>
  <si>
    <t>Census Tract 110</t>
  </si>
  <si>
    <t>Census Tract 5</t>
  </si>
  <si>
    <t>Census Tract 9900</t>
  </si>
  <si>
    <t>Census Tract 9704</t>
  </si>
  <si>
    <t>Census Tract 9705</t>
  </si>
  <si>
    <t>Census Tract 9706.01</t>
  </si>
  <si>
    <t>Census Tract 9706.02</t>
  </si>
  <si>
    <t>Census Tract 9707</t>
  </si>
  <si>
    <t>Census Tract 9708</t>
  </si>
  <si>
    <t>Census Tract 9709</t>
  </si>
  <si>
    <t>Census Tract 9710</t>
  </si>
  <si>
    <t>Census Tract 9711</t>
  </si>
  <si>
    <t>Census Tract 9713</t>
  </si>
  <si>
    <t>Census Tract 9714</t>
  </si>
  <si>
    <t>Census Tract 9715</t>
  </si>
  <si>
    <t>Census Tract 9716</t>
  </si>
  <si>
    <t>Census Tract 9717</t>
  </si>
  <si>
    <t>Census Tract 9718</t>
  </si>
  <si>
    <t>Census Tract 9719</t>
  </si>
  <si>
    <t>Census Tract 9720</t>
  </si>
  <si>
    <t>Census Tract 9721</t>
  </si>
  <si>
    <t>Census Tract 9922.01</t>
  </si>
  <si>
    <t>Census Tract 9502.02</t>
  </si>
  <si>
    <t>Census Tract 9506.01</t>
  </si>
  <si>
    <t>Census Tract 9506.02</t>
  </si>
  <si>
    <t>Census Tract 9507.02</t>
  </si>
  <si>
    <t>Census Tract 1</t>
  </si>
  <si>
    <t>Census Tract 4.01</t>
  </si>
  <si>
    <t>Census Tract 4.02</t>
  </si>
  <si>
    <t>Census Tract 17.01</t>
  </si>
  <si>
    <t>Census Tract 17.02</t>
  </si>
  <si>
    <t>Census Tract 22</t>
  </si>
  <si>
    <t>Census Tract 24</t>
  </si>
  <si>
    <t>Census Tract 25</t>
  </si>
  <si>
    <t>Census Tract 26</t>
  </si>
  <si>
    <t>Census Tract 27</t>
  </si>
  <si>
    <t>Census Tract 28</t>
  </si>
  <si>
    <t>Census Tract 29</t>
  </si>
  <si>
    <t>Census Tract 30</t>
  </si>
  <si>
    <t>Census Tract 31</t>
  </si>
  <si>
    <t>Census Tract 32</t>
  </si>
  <si>
    <t>Census Tract 33</t>
  </si>
  <si>
    <t>Census Tract 34</t>
  </si>
  <si>
    <t>Census Tract 35</t>
  </si>
  <si>
    <t>Census Tract 36</t>
  </si>
  <si>
    <t>Census Tract 38</t>
  </si>
  <si>
    <t>Census Tract 39</t>
  </si>
  <si>
    <t>Census Tract 40</t>
  </si>
  <si>
    <t>Census Tract 41</t>
  </si>
  <si>
    <t>Census Tract 42</t>
  </si>
  <si>
    <t>Census Tract 43.01</t>
  </si>
  <si>
    <t>Census Tract 43.02</t>
  </si>
  <si>
    <t>Census Tract 44</t>
  </si>
  <si>
    <t>Census Tract 45</t>
  </si>
  <si>
    <t>Census Tract 46</t>
  </si>
  <si>
    <t>Census Tract 47</t>
  </si>
  <si>
    <t>Census Tract 48</t>
  </si>
  <si>
    <t>Census Tract 49</t>
  </si>
  <si>
    <t>Census Tract 50</t>
  </si>
  <si>
    <t>Census Tract 51</t>
  </si>
  <si>
    <t>Census Tract 52</t>
  </si>
  <si>
    <t>Census Tract 53.01</t>
  </si>
  <si>
    <t>Census Tract 53.02</t>
  </si>
  <si>
    <t>Census Tract 54</t>
  </si>
  <si>
    <t>Census Tract 56</t>
  </si>
  <si>
    <t>Census Tract 57</t>
  </si>
  <si>
    <t>Census Tract 58.01</t>
  </si>
  <si>
    <t>Census Tract 58.02</t>
  </si>
  <si>
    <t>Census Tract 59</t>
  </si>
  <si>
    <t>Census Tract 60</t>
  </si>
  <si>
    <t>Census Tract 61</t>
  </si>
  <si>
    <t>Census Tract 62</t>
  </si>
  <si>
    <t>Census Tract 63</t>
  </si>
  <si>
    <t>Census Tract 64</t>
  </si>
  <si>
    <t>Census Tract 65</t>
  </si>
  <si>
    <t>Census Tract 66</t>
  </si>
  <si>
    <t>Census Tract 67</t>
  </si>
  <si>
    <t>Census Tract 68</t>
  </si>
  <si>
    <t>Census Tract 69</t>
  </si>
  <si>
    <t>Census Tract 70</t>
  </si>
  <si>
    <t>Census Tract 71</t>
  </si>
  <si>
    <t>Census Tract 72</t>
  </si>
  <si>
    <t>Census Tract 73</t>
  </si>
  <si>
    <t>Census Tract 74.01</t>
  </si>
  <si>
    <t>Census Tract 74.02</t>
  </si>
  <si>
    <t>Census Tract 75</t>
  </si>
  <si>
    <t>Census Tract 76</t>
  </si>
  <si>
    <t>Census Tract 77</t>
  </si>
  <si>
    <t>Census Tract 78</t>
  </si>
  <si>
    <t>Census Tract 79</t>
  </si>
  <si>
    <t>Census Tract 80.01</t>
  </si>
  <si>
    <t>Census Tract 80.02</t>
  </si>
  <si>
    <t>Census Tract 81</t>
  </si>
  <si>
    <t>Census Tract 82</t>
  </si>
  <si>
    <t>Census Tract 83</t>
  </si>
  <si>
    <t>Census Tract 84</t>
  </si>
  <si>
    <t>Census Tract 85</t>
  </si>
  <si>
    <t>Census Tract 86</t>
  </si>
  <si>
    <t>Census Tract 87</t>
  </si>
  <si>
    <t>Census Tract 88</t>
  </si>
  <si>
    <t>Census Tract 89</t>
  </si>
  <si>
    <t>Census Tract 90</t>
  </si>
  <si>
    <t>Census Tract 91</t>
  </si>
  <si>
    <t>Census Tract 92</t>
  </si>
  <si>
    <t>Census Tract 93</t>
  </si>
  <si>
    <t>Census Tract 94</t>
  </si>
  <si>
    <t>Census Tract 95</t>
  </si>
  <si>
    <t>Census Tract 96</t>
  </si>
  <si>
    <t>Census Tract 97.01</t>
  </si>
  <si>
    <t>Census Tract 97.02</t>
  </si>
  <si>
    <t>Census Tract 98</t>
  </si>
  <si>
    <t>Census Tract 99</t>
  </si>
  <si>
    <t>Census Tract 100.01</t>
  </si>
  <si>
    <t>Census Tract 100.02</t>
  </si>
  <si>
    <t>Census Tract 104.01</t>
  </si>
  <si>
    <t>Census Tract 104.02</t>
  </si>
  <si>
    <t>Census Tract 107.02</t>
  </si>
  <si>
    <t>Census Tract 109</t>
  </si>
  <si>
    <t>Census Tract 111.01</t>
  </si>
  <si>
    <t>Census Tract 111.02</t>
  </si>
  <si>
    <t>Census Tract 115</t>
  </si>
  <si>
    <t>Census Tract 121</t>
  </si>
  <si>
    <t>Census Tract 204.01</t>
  </si>
  <si>
    <t>Census Tract 204.02</t>
  </si>
  <si>
    <t>Census Tract 205</t>
  </si>
  <si>
    <t>Census Tract 206</t>
  </si>
  <si>
    <t>Census Tract 209</t>
  </si>
  <si>
    <t>Census Tract 210</t>
  </si>
  <si>
    <t>Census Tract 211</t>
  </si>
  <si>
    <t>Census Tract 213</t>
  </si>
  <si>
    <t>Census Tract 214</t>
  </si>
  <si>
    <t>Census Tract 215</t>
  </si>
  <si>
    <t>Census Tract 216</t>
  </si>
  <si>
    <t>Census Tract 217</t>
  </si>
  <si>
    <t>Census Tract 218.02</t>
  </si>
  <si>
    <t>Census Tract 218.03</t>
  </si>
  <si>
    <t>Census Tract 218.04</t>
  </si>
  <si>
    <t>Census Tract 219.03</t>
  </si>
  <si>
    <t>Census Tract 219.04</t>
  </si>
  <si>
    <t>Census Tract 219.05</t>
  </si>
  <si>
    <t>Census Tract 219.06</t>
  </si>
  <si>
    <t>Census Tract 220.01</t>
  </si>
  <si>
    <t>Census Tract 220.03</t>
  </si>
  <si>
    <t>Census Tract 220.05</t>
  </si>
  <si>
    <t>Census Tract 220.06</t>
  </si>
  <si>
    <t>Census Tract 221.01</t>
  </si>
  <si>
    <t>Census Tract 221.02</t>
  </si>
  <si>
    <t>Census Tract 222.01</t>
  </si>
  <si>
    <t>Census Tract 222.02</t>
  </si>
  <si>
    <t>Census Tract 222.03</t>
  </si>
  <si>
    <t>Census Tract 223</t>
  </si>
  <si>
    <t>Census Tract 224</t>
  </si>
  <si>
    <t>Census Tract 225</t>
  </si>
  <si>
    <t>Census Tract 226.03</t>
  </si>
  <si>
    <t>Census Tract 226.04</t>
  </si>
  <si>
    <t>Census Tract 226.05</t>
  </si>
  <si>
    <t>Census Tract 226.06</t>
  </si>
  <si>
    <t>Census Tract 227.01</t>
  </si>
  <si>
    <t>Census Tract 227.02</t>
  </si>
  <si>
    <t>Census Tract 227.03</t>
  </si>
  <si>
    <t>Census Tract 228.01</t>
  </si>
  <si>
    <t>Census Tract 228.02</t>
  </si>
  <si>
    <t>Census Tract 228.03</t>
  </si>
  <si>
    <t>Census Tract 229.01</t>
  </si>
  <si>
    <t>Census Tract 229.02</t>
  </si>
  <si>
    <t>Census Tract 230</t>
  </si>
  <si>
    <t>Census Tract 231</t>
  </si>
  <si>
    <t>Census Tract 232.01</t>
  </si>
  <si>
    <t>Census Tract 232.02</t>
  </si>
  <si>
    <t>Census Tract 233</t>
  </si>
  <si>
    <t>Census Tract 234.01</t>
  </si>
  <si>
    <t>Census Tract 234.03</t>
  </si>
  <si>
    <t>Census Tract 234.04</t>
  </si>
  <si>
    <t>Census Tract 235</t>
  </si>
  <si>
    <t>Census Tract 236.01</t>
  </si>
  <si>
    <t>Census Tract 236.03</t>
  </si>
  <si>
    <t>Census Tract 236.04</t>
  </si>
  <si>
    <t>Census Tract 237</t>
  </si>
  <si>
    <t>Census Tract 238.01</t>
  </si>
  <si>
    <t>Census Tract 238.03</t>
  </si>
  <si>
    <t>Census Tract 238.04</t>
  </si>
  <si>
    <t>Census Tract 239</t>
  </si>
  <si>
    <t>Census Tract 240</t>
  </si>
  <si>
    <t>Census Tract 241</t>
  </si>
  <si>
    <t>Census Tract 242</t>
  </si>
  <si>
    <t>Census Tract 243</t>
  </si>
  <si>
    <t>Census Tract 244</t>
  </si>
  <si>
    <t>Census Tract 245</t>
  </si>
  <si>
    <t>Census Tract 246.01</t>
  </si>
  <si>
    <t>Census Tract 246.02</t>
  </si>
  <si>
    <t>Census Tract 247.01</t>
  </si>
  <si>
    <t>Census Tract 247.02</t>
  </si>
  <si>
    <t>Census Tract 248</t>
  </si>
  <si>
    <t>Census Tract 249.01</t>
  </si>
  <si>
    <t>Census Tract 249.02</t>
  </si>
  <si>
    <t>Census Tract 249.03</t>
  </si>
  <si>
    <t>Census Tract 250.01</t>
  </si>
  <si>
    <t>Census Tract 250.03</t>
  </si>
  <si>
    <t>Census Tract 250.05</t>
  </si>
  <si>
    <t>Census Tract 250.06</t>
  </si>
  <si>
    <t>Census Tract 251.01</t>
  </si>
  <si>
    <t>Census Tract 251.02</t>
  </si>
  <si>
    <t>Census Tract 252</t>
  </si>
  <si>
    <t>Census Tract 253.01</t>
  </si>
  <si>
    <t>Census Tract 253.02</t>
  </si>
  <si>
    <t>Census Tract 254</t>
  </si>
  <si>
    <t>Census Tract 255</t>
  </si>
  <si>
    <t>Census Tract 256.01</t>
  </si>
  <si>
    <t>Census Tract 256.02</t>
  </si>
  <si>
    <t>Census Tract 257.01</t>
  </si>
  <si>
    <t>Census Tract 257.02</t>
  </si>
  <si>
    <t>Census Tract 258.03</t>
  </si>
  <si>
    <t>Census Tract 258.04</t>
  </si>
  <si>
    <t>Census Tract 258.05</t>
  </si>
  <si>
    <t>Census Tract 258.06</t>
  </si>
  <si>
    <t>Census Tract 260.01</t>
  </si>
  <si>
    <t>Census Tract 260.02</t>
  </si>
  <si>
    <t>Census Tract 261</t>
  </si>
  <si>
    <t>Census Tract 262</t>
  </si>
  <si>
    <t>Census Tract 263</t>
  </si>
  <si>
    <t>Census Tract 264</t>
  </si>
  <si>
    <t>Census Tract 265</t>
  </si>
  <si>
    <t>Census Tract 266</t>
  </si>
  <si>
    <t>Census Tract 267</t>
  </si>
  <si>
    <t>Census Tract 268.01</t>
  </si>
  <si>
    <t>Census Tract 268.02</t>
  </si>
  <si>
    <t>Census Tract 270</t>
  </si>
  <si>
    <t>Census Tract 271</t>
  </si>
  <si>
    <t>Census Tract 272</t>
  </si>
  <si>
    <t>Census Tract 273</t>
  </si>
  <si>
    <t>Census Tract 274</t>
  </si>
  <si>
    <t>Census Tract 275</t>
  </si>
  <si>
    <t>Census Tract 276</t>
  </si>
  <si>
    <t>Census Tract 277.01</t>
  </si>
  <si>
    <t>Census Tract 277.02</t>
  </si>
  <si>
    <t>Census Tract 278</t>
  </si>
  <si>
    <t>Census Tract 279</t>
  </si>
  <si>
    <t>Census Tract 280</t>
  </si>
  <si>
    <t>Census Tract 281</t>
  </si>
  <si>
    <t>Census Tract 282</t>
  </si>
  <si>
    <t>Census Tract 283</t>
  </si>
  <si>
    <t>Census Tract 284.02</t>
  </si>
  <si>
    <t>Census Tract 284.03</t>
  </si>
  <si>
    <t>Census Tract 285</t>
  </si>
  <si>
    <t>Census Tract 286</t>
  </si>
  <si>
    <t>Census Tract 287</t>
  </si>
  <si>
    <t>Census Tract 288.01</t>
  </si>
  <si>
    <t>Census Tract 288.02</t>
  </si>
  <si>
    <t>Census Tract 289.01</t>
  </si>
  <si>
    <t>Census Tract 289.02</t>
  </si>
  <si>
    <t>Census Tract 290.01</t>
  </si>
  <si>
    <t>Census Tract 290.03</t>
  </si>
  <si>
    <t>Census Tract 290.04</t>
  </si>
  <si>
    <t>Census Tract 291.01</t>
  </si>
  <si>
    <t>Census Tract 291.02</t>
  </si>
  <si>
    <t>Census Tract 292.03</t>
  </si>
  <si>
    <t>Census Tract 292.04</t>
  </si>
  <si>
    <t>Census Tract 292.05</t>
  </si>
  <si>
    <t>Census Tract 292.06</t>
  </si>
  <si>
    <t>Census Tract 293.03</t>
  </si>
  <si>
    <t>Census Tract 293.04</t>
  </si>
  <si>
    <t>Census Tract 293.05</t>
  </si>
  <si>
    <t>Census Tract 293.06</t>
  </si>
  <si>
    <t>Census Tract 293.07</t>
  </si>
  <si>
    <t>Census Tract 294.03</t>
  </si>
  <si>
    <t>Census Tract 294.05</t>
  </si>
  <si>
    <t>Census Tract 294.06</t>
  </si>
  <si>
    <t>Census Tract 294.07</t>
  </si>
  <si>
    <t>Census Tract 294.08</t>
  </si>
  <si>
    <t>Census Tract 295.02</t>
  </si>
  <si>
    <t>Census Tract 295.03</t>
  </si>
  <si>
    <t>Census Tract 295.04</t>
  </si>
  <si>
    <t>Census Tract 296.01</t>
  </si>
  <si>
    <t>Census Tract 296.02</t>
  </si>
  <si>
    <t>Census Tract 297</t>
  </si>
  <si>
    <t>Census Tract 298.01</t>
  </si>
  <si>
    <t>Census Tract 298.02</t>
  </si>
  <si>
    <t>Census Tract 299.01</t>
  </si>
  <si>
    <t>Census Tract 299.02</t>
  </si>
  <si>
    <t>Census Tract 300.03</t>
  </si>
  <si>
    <t>Census Tract 300.04</t>
  </si>
  <si>
    <t>Census Tract 300.05</t>
  </si>
  <si>
    <t>Census Tract 300.06</t>
  </si>
  <si>
    <t>Census Tract 301</t>
  </si>
  <si>
    <t>Census Tract 302.01</t>
  </si>
  <si>
    <t>Census Tract 302.02</t>
  </si>
  <si>
    <t>Census Tract 303.04</t>
  </si>
  <si>
    <t>Census Tract 303.05</t>
  </si>
  <si>
    <t>Census Tract 303.06</t>
  </si>
  <si>
    <t>Census Tract 303.08</t>
  </si>
  <si>
    <t>Census Tract 303.09</t>
  </si>
  <si>
    <t>Census Tract 303.10</t>
  </si>
  <si>
    <t>Census Tract 303.11</t>
  </si>
  <si>
    <t>Census Tract 303.12</t>
  </si>
  <si>
    <t>Census Tract 303.13</t>
  </si>
  <si>
    <t>Census Tract 303.14</t>
  </si>
  <si>
    <t>Census Tract 304.01</t>
  </si>
  <si>
    <t>Census Tract 304.03</t>
  </si>
  <si>
    <t>Census Tract 304.04</t>
  </si>
  <si>
    <t>Census Tract 305.01</t>
  </si>
  <si>
    <t>Census Tract 305.03</t>
  </si>
  <si>
    <t>Census Tract 305.04</t>
  </si>
  <si>
    <t>Census Tract 306</t>
  </si>
  <si>
    <t>Census Tract 307</t>
  </si>
  <si>
    <t>Census Tract 308.01</t>
  </si>
  <si>
    <t>Census Tract 308.02</t>
  </si>
  <si>
    <t>Census Tract 309.01</t>
  </si>
  <si>
    <t>Census Tract 309.02</t>
  </si>
  <si>
    <t>Census Tract 310</t>
  </si>
  <si>
    <t>Census Tract 311</t>
  </si>
  <si>
    <t>Census Tract 312.02</t>
  </si>
  <si>
    <t>Census Tract 312.04</t>
  </si>
  <si>
    <t>Census Tract 312.05</t>
  </si>
  <si>
    <t>Census Tract 312.06</t>
  </si>
  <si>
    <t>Census Tract 313.01</t>
  </si>
  <si>
    <t>Census Tract 313.02</t>
  </si>
  <si>
    <t>Census Tract 314</t>
  </si>
  <si>
    <t>Census Tract 315.01</t>
  </si>
  <si>
    <t>Census Tract 315.02</t>
  </si>
  <si>
    <t>Census Tract 316.01</t>
  </si>
  <si>
    <t>Census Tract 316.03</t>
  </si>
  <si>
    <t>Census Tract 316.04</t>
  </si>
  <si>
    <t>Census Tract 316.05</t>
  </si>
  <si>
    <t>Census Tract 317.03</t>
  </si>
  <si>
    <t>Census Tract 317.04</t>
  </si>
  <si>
    <t>Census Tract 317.05</t>
  </si>
  <si>
    <t>Census Tract 317.06</t>
  </si>
  <si>
    <t>Census Tract 318</t>
  </si>
  <si>
    <t>Census Tract 319.03</t>
  </si>
  <si>
    <t>Census Tract 319.04</t>
  </si>
  <si>
    <t>Census Tract 319.06</t>
  </si>
  <si>
    <t>Census Tract 319.07</t>
  </si>
  <si>
    <t>Census Tract 319.08</t>
  </si>
  <si>
    <t>Census Tract 319.09</t>
  </si>
  <si>
    <t>Census Tract 320.02</t>
  </si>
  <si>
    <t>Census Tract 320.03</t>
  </si>
  <si>
    <t>Census Tract 320.05</t>
  </si>
  <si>
    <t>Census Tract 320.06</t>
  </si>
  <si>
    <t>Census Tract 320.07</t>
  </si>
  <si>
    <t>Census Tract 320.08</t>
  </si>
  <si>
    <t>Census Tract 320.10</t>
  </si>
  <si>
    <t>Census Tract 320.11</t>
  </si>
  <si>
    <t>Census Tract 321.02</t>
  </si>
  <si>
    <t>Census Tract 321.03</t>
  </si>
  <si>
    <t>Census Tract 321.04</t>
  </si>
  <si>
    <t>Census Tract 322.03</t>
  </si>
  <si>
    <t>Census Tract 322.07</t>
  </si>
  <si>
    <t>Census Tract 322.08</t>
  </si>
  <si>
    <t>Census Tract 322.10</t>
  </si>
  <si>
    <t>Census Tract 322.11</t>
  </si>
  <si>
    <t>Census Tract 322.12</t>
  </si>
  <si>
    <t>Census Tract 322.13</t>
  </si>
  <si>
    <t>Census Tract 322.14</t>
  </si>
  <si>
    <t>Census Tract 322.15</t>
  </si>
  <si>
    <t>Census Tract 323.07</t>
  </si>
  <si>
    <t>Census Tract 323.09</t>
  </si>
  <si>
    <t>Census Tract 323.11</t>
  </si>
  <si>
    <t>Census Tract 323.13</t>
  </si>
  <si>
    <t>Census Tract 323.15</t>
  </si>
  <si>
    <t>Census Tract 323.16</t>
  </si>
  <si>
    <t>Census Tract 323.17</t>
  </si>
  <si>
    <t>Census Tract 323.18</t>
  </si>
  <si>
    <t>Census Tract 323.19</t>
  </si>
  <si>
    <t>Census Tract 323.20</t>
  </si>
  <si>
    <t>Census Tract 323.21</t>
  </si>
  <si>
    <t>Census Tract 323.22</t>
  </si>
  <si>
    <t>Census Tract 323.23</t>
  </si>
  <si>
    <t>Census Tract 323.24</t>
  </si>
  <si>
    <t>Census Tract 323.25</t>
  </si>
  <si>
    <t>Census Tract 323.26</t>
  </si>
  <si>
    <t>Census Tract 323.27</t>
  </si>
  <si>
    <t>Census Tract 323.28</t>
  </si>
  <si>
    <t>Census Tract 323.29</t>
  </si>
  <si>
    <t>Census Tract 324.01</t>
  </si>
  <si>
    <t>Census Tract 324.02</t>
  </si>
  <si>
    <t>Census Tract 325</t>
  </si>
  <si>
    <t>Census Tract 326.01</t>
  </si>
  <si>
    <t>Census Tract 326.02</t>
  </si>
  <si>
    <t>Census Tract 327.02</t>
  </si>
  <si>
    <t>Census Tract 327.03</t>
  </si>
  <si>
    <t>Census Tract 327.04</t>
  </si>
  <si>
    <t>Census Tract 328</t>
  </si>
  <si>
    <t>Census Tract 801.01</t>
  </si>
  <si>
    <t>Census Tract 801.02</t>
  </si>
  <si>
    <t>Census Tract 802</t>
  </si>
  <si>
    <t>Census Tract 803</t>
  </si>
  <si>
    <t>Census Tract 804</t>
  </si>
  <si>
    <t>Census Tract 805</t>
  </si>
  <si>
    <t>Census Tract 806</t>
  </si>
  <si>
    <t>Census Tract 807</t>
  </si>
  <si>
    <t>Census Tract 808</t>
  </si>
  <si>
    <t>Census Tract 809</t>
  </si>
  <si>
    <t>Census Tract 810</t>
  </si>
  <si>
    <t>Census Tract 811</t>
  </si>
  <si>
    <t>Census Tract 812</t>
  </si>
  <si>
    <t>Census Tract 814</t>
  </si>
  <si>
    <t>Census Tract 901.01</t>
  </si>
  <si>
    <t>Census Tract 901.02</t>
  </si>
  <si>
    <t>Census Tract 902.01</t>
  </si>
  <si>
    <t>Census Tract 902.02</t>
  </si>
  <si>
    <t>Census Tract 903</t>
  </si>
  <si>
    <t>Census Tract 904</t>
  </si>
  <si>
    <t>Census Tract 905.01</t>
  </si>
  <si>
    <t>Census Tract 905.02</t>
  </si>
  <si>
    <t>Census Tract 907</t>
  </si>
  <si>
    <t>Census Tract 908</t>
  </si>
  <si>
    <t>Census Tract 909</t>
  </si>
  <si>
    <t>Census Tract 910</t>
  </si>
  <si>
    <t>Census Tract 911</t>
  </si>
  <si>
    <t>Census Tract 912.01</t>
  </si>
  <si>
    <t>Census Tract 912.03</t>
  </si>
  <si>
    <t>Census Tract 912.04</t>
  </si>
  <si>
    <t>Census Tract 913.01</t>
  </si>
  <si>
    <t>Census Tract 913.02</t>
  </si>
  <si>
    <t>Census Tract 914</t>
  </si>
  <si>
    <t>Census Tract 915</t>
  </si>
  <si>
    <t>Census Tract 916</t>
  </si>
  <si>
    <t>Census Tract 917</t>
  </si>
  <si>
    <t>Census Tract 918</t>
  </si>
  <si>
    <t>Census Tract 919</t>
  </si>
  <si>
    <t>Census Tract 920</t>
  </si>
  <si>
    <t>Census Tract 921</t>
  </si>
  <si>
    <t>Census Tract 922</t>
  </si>
  <si>
    <t>Census Tract 923</t>
  </si>
  <si>
    <t>Census Tract 924</t>
  </si>
  <si>
    <t>Census Tract 925</t>
  </si>
  <si>
    <t>Census Tract 926</t>
  </si>
  <si>
    <t>Census Tract 927.01</t>
  </si>
  <si>
    <t>Census Tract 927.04</t>
  </si>
  <si>
    <t>Census Tract 928.01</t>
  </si>
  <si>
    <t>Census Tract 928.02</t>
  </si>
  <si>
    <t>Census Tract 928.03</t>
  </si>
  <si>
    <t>Census Tract 929.01</t>
  </si>
  <si>
    <t>Census Tract 929.02</t>
  </si>
  <si>
    <t>Census Tract 9401</t>
  </si>
  <si>
    <t>Census Tract 9751</t>
  </si>
  <si>
    <t>Census Tract 9752</t>
  </si>
  <si>
    <t>Census Tract 9753</t>
  </si>
  <si>
    <t>Census Tract 9754.01</t>
  </si>
  <si>
    <t>Census Tract 9754.02</t>
  </si>
  <si>
    <t>Census Tract 9755</t>
  </si>
  <si>
    <t>Census Tract 9756</t>
  </si>
  <si>
    <t>Census Tract 9757</t>
  </si>
  <si>
    <t>Census Tract 9706</t>
  </si>
  <si>
    <t>Census Tract 9712</t>
  </si>
  <si>
    <t>Census Tract 9608</t>
  </si>
  <si>
    <t>Census Tract 9609</t>
  </si>
  <si>
    <t>Census Tract 9613</t>
  </si>
  <si>
    <t>Census Tract 9402</t>
  </si>
  <si>
    <t>Census Tract 602</t>
  </si>
  <si>
    <t>Census Tract 603</t>
  </si>
  <si>
    <t>Census Tract 604</t>
  </si>
  <si>
    <t>Census Tract 605</t>
  </si>
  <si>
    <t>Census Tract 606</t>
  </si>
  <si>
    <t>Census Tract 607</t>
  </si>
  <si>
    <t>Census Tract 608</t>
  </si>
  <si>
    <t>Census Tract 609.03</t>
  </si>
  <si>
    <t>Census Tract 609.04</t>
  </si>
  <si>
    <t>Census Tract 609.05</t>
  </si>
  <si>
    <t>Census Tract 609.06</t>
  </si>
  <si>
    <t>Census Tract 610.01</t>
  </si>
  <si>
    <t>Census Tract 610.02</t>
  </si>
  <si>
    <t>Census Tract 611</t>
  </si>
  <si>
    <t>Census Tract 612</t>
  </si>
  <si>
    <t>Census Tract 613</t>
  </si>
  <si>
    <t>Census Tract 614</t>
  </si>
  <si>
    <t>Census Tract 615</t>
  </si>
  <si>
    <t>Census Tract 616.01</t>
  </si>
  <si>
    <t>Census Tract 616.02</t>
  </si>
  <si>
    <t>Census Tract 617</t>
  </si>
  <si>
    <t>Census Tract 618</t>
  </si>
  <si>
    <t>Census Tract 619</t>
  </si>
  <si>
    <t>Census Tract 620</t>
  </si>
  <si>
    <t>Census Tract 623</t>
  </si>
  <si>
    <t>Census Tract 624</t>
  </si>
  <si>
    <t>Census Tract 625</t>
  </si>
  <si>
    <t>Census Tract 626</t>
  </si>
  <si>
    <t>Census Tract 628.01</t>
  </si>
  <si>
    <t>Census Tract 628.02</t>
  </si>
  <si>
    <t>Census Tract 629</t>
  </si>
  <si>
    <t>Census Tract 630</t>
  </si>
  <si>
    <t>Census Tract 631</t>
  </si>
  <si>
    <t>Census Tract 632</t>
  </si>
  <si>
    <t>Census Tract 633</t>
  </si>
  <si>
    <t>Census Tract 634</t>
  </si>
  <si>
    <t>Census Tract 635.01</t>
  </si>
  <si>
    <t>Census Tract 635.02</t>
  </si>
  <si>
    <t>Census Tract 701</t>
  </si>
  <si>
    <t>Census Tract 702.03</t>
  </si>
  <si>
    <t>Census Tract 702.04</t>
  </si>
  <si>
    <t>Census Tract 702.05</t>
  </si>
  <si>
    <t>Census Tract 702.06</t>
  </si>
  <si>
    <t>Census Tract 702.07</t>
  </si>
  <si>
    <t>Census Tract 703.07</t>
  </si>
  <si>
    <t>Census Tract 703.08</t>
  </si>
  <si>
    <t>Census Tract 703.09</t>
  </si>
  <si>
    <t>Census Tract 703.10</t>
  </si>
  <si>
    <t>Census Tract 703.11</t>
  </si>
  <si>
    <t>Census Tract 703.12</t>
  </si>
  <si>
    <t>Census Tract 703.13</t>
  </si>
  <si>
    <t>Census Tract 703.14</t>
  </si>
  <si>
    <t>Census Tract 703.15</t>
  </si>
  <si>
    <t>Census Tract 703.16</t>
  </si>
  <si>
    <t>Census Tract 704.01</t>
  </si>
  <si>
    <t>Census Tract 704.03</t>
  </si>
  <si>
    <t>Census Tract 704.04</t>
  </si>
  <si>
    <t>Census Tract 707.03</t>
  </si>
  <si>
    <t>Census Tract 711</t>
  </si>
  <si>
    <t>Census Tract 712.05</t>
  </si>
  <si>
    <t>Census Tract 712.06</t>
  </si>
  <si>
    <t>Census Tract 712.07</t>
  </si>
  <si>
    <t>Census Tract 712.08</t>
  </si>
  <si>
    <t>Census Tract 712.09</t>
  </si>
  <si>
    <t>Census Tract 712.10</t>
  </si>
  <si>
    <t>Census Tract 713.04</t>
  </si>
  <si>
    <t>Census Tract 713.05</t>
  </si>
  <si>
    <t>Census Tract 713.06</t>
  </si>
  <si>
    <t>Census Tract 713.07</t>
  </si>
  <si>
    <t>Census Tract 713.09</t>
  </si>
  <si>
    <t>Census Tract 713.10</t>
  </si>
  <si>
    <t>Census Tract 714.03</t>
  </si>
  <si>
    <t>Census Tract 714.06</t>
  </si>
  <si>
    <t>Census Tract 714.07</t>
  </si>
  <si>
    <t>Census Tract 714.08</t>
  </si>
  <si>
    <t>Census Tract 714.09</t>
  </si>
  <si>
    <t>Census Tract 714.10</t>
  </si>
  <si>
    <t>Census Tract 714.11</t>
  </si>
  <si>
    <t>Census Tract 715.03</t>
  </si>
  <si>
    <t>Census Tract 715.04</t>
  </si>
  <si>
    <t>Census Tract 715.05</t>
  </si>
  <si>
    <t>Census Tract 715.06</t>
  </si>
  <si>
    <t>Census Tract 716.01</t>
  </si>
  <si>
    <t>Census Tract 716.02</t>
  </si>
  <si>
    <t>Census Tract 717.03</t>
  </si>
  <si>
    <t>Census Tract 717.04</t>
  </si>
  <si>
    <t>Census Tract 717.05</t>
  </si>
  <si>
    <t>Census Tract 717.06</t>
  </si>
  <si>
    <t>Census Tract 717.07</t>
  </si>
  <si>
    <t>Census Tract 718.03</t>
  </si>
  <si>
    <t>Census Tract 718.05</t>
  </si>
  <si>
    <t>Census Tract 718.06</t>
  </si>
  <si>
    <t>Census Tract 718.07</t>
  </si>
  <si>
    <t>Census Tract 718.08</t>
  </si>
  <si>
    <t>Census Tract 719.01</t>
  </si>
  <si>
    <t>Census Tract 719.02</t>
  </si>
  <si>
    <t>Census Tract 720</t>
  </si>
  <si>
    <t>Census Tract 721.05</t>
  </si>
  <si>
    <t>Census Tract 721.06</t>
  </si>
  <si>
    <t>Census Tract 721.07</t>
  </si>
  <si>
    <t>Census Tract 721.08</t>
  </si>
  <si>
    <t>Census Tract 721.09</t>
  </si>
  <si>
    <t>Census Tract 721.11</t>
  </si>
  <si>
    <t>Census Tract 721.12</t>
  </si>
  <si>
    <t>Census Tract 723.05</t>
  </si>
  <si>
    <t>Census Tract 723.07</t>
  </si>
  <si>
    <t>Census Tract 723.08</t>
  </si>
  <si>
    <t>Census Tract 723.09</t>
  </si>
  <si>
    <t>Census Tract 723.10</t>
  </si>
  <si>
    <t>Census Tract 723.11</t>
  </si>
  <si>
    <t>Census Tract 723.12</t>
  </si>
  <si>
    <t>Census Tract 723.13</t>
  </si>
  <si>
    <t>Census Tract 724.05</t>
  </si>
  <si>
    <t>Census Tract 724.06</t>
  </si>
  <si>
    <t>Census Tract 724.07</t>
  </si>
  <si>
    <t>Census Tract 724.08</t>
  </si>
  <si>
    <t>Census Tract 724.09</t>
  </si>
  <si>
    <t>Census Tract 724.10</t>
  </si>
  <si>
    <t>Census Tract 725.03</t>
  </si>
  <si>
    <t>Census Tract 725.04</t>
  </si>
  <si>
    <t>Census Tract 725.05</t>
  </si>
  <si>
    <t>Census Tract 725.06</t>
  </si>
  <si>
    <t>Census Tract 725.07</t>
  </si>
  <si>
    <t>Census Tract 726.01</t>
  </si>
  <si>
    <t>Census Tract 726.02</t>
  </si>
  <si>
    <t>Census Tract 726.03</t>
  </si>
  <si>
    <t>Census Tract 728</t>
  </si>
  <si>
    <t>Census Tract 729.01</t>
  </si>
  <si>
    <t>Census Tract 729.03</t>
  </si>
  <si>
    <t>Census Tract 729.05</t>
  </si>
  <si>
    <t>Census Tract 729.06</t>
  </si>
  <si>
    <t>Census Tract 729.07</t>
  </si>
  <si>
    <t>Census Tract 730.01</t>
  </si>
  <si>
    <t>Census Tract 730.05</t>
  </si>
  <si>
    <t>Census Tract 730.06</t>
  </si>
  <si>
    <t>Census Tract 731.08</t>
  </si>
  <si>
    <t>Census Tract 731.10</t>
  </si>
  <si>
    <t>Census Tract 731.11</t>
  </si>
  <si>
    <t>Census Tract 731.13</t>
  </si>
  <si>
    <t>Census Tract 731.14</t>
  </si>
  <si>
    <t>Census Tract 731.15</t>
  </si>
  <si>
    <t>Census Tract 731.16</t>
  </si>
  <si>
    <t>Census Tract 731.17</t>
  </si>
  <si>
    <t>Census Tract 731.18</t>
  </si>
  <si>
    <t>Census Tract 731.19</t>
  </si>
  <si>
    <t>Census Tract 731.20</t>
  </si>
  <si>
    <t>Census Tract 731.21</t>
  </si>
  <si>
    <t>Census Tract 731.22</t>
  </si>
  <si>
    <t>Census Tract 731.23</t>
  </si>
  <si>
    <t>Census Tract 731.24</t>
  </si>
  <si>
    <t>Census Tract 731.25</t>
  </si>
  <si>
    <t>Census Tract 731.26</t>
  </si>
  <si>
    <t>Census Tract 732</t>
  </si>
  <si>
    <t>Census Tract 733.01</t>
  </si>
  <si>
    <t>Census Tract 733.02</t>
  </si>
  <si>
    <t>Census Tract 734.04</t>
  </si>
  <si>
    <t>Census Tract 734.05</t>
  </si>
  <si>
    <t>Census Tract 734.06</t>
  </si>
  <si>
    <t>Census Tract 734.07</t>
  </si>
  <si>
    <t>Census Tract 734.08</t>
  </si>
  <si>
    <t>Census Tract 735</t>
  </si>
  <si>
    <t>Census Tract 9400.01</t>
  </si>
  <si>
    <t>Census Tract 9400.02</t>
  </si>
  <si>
    <t>Census Tract 9400.03</t>
  </si>
  <si>
    <t>Census Tract 9400.04</t>
  </si>
  <si>
    <t>Census Tract 9400.05</t>
  </si>
  <si>
    <t>Census Tract 9400.06</t>
  </si>
  <si>
    <t>Census Tract 9400.07</t>
  </si>
  <si>
    <t>Census Tract 9400.08</t>
  </si>
  <si>
    <t>Census Tract 9400.09</t>
  </si>
  <si>
    <t>Census Tract 9400.10</t>
  </si>
  <si>
    <t>Census Tract 9400.11</t>
  </si>
  <si>
    <t>Census Tract 9403</t>
  </si>
  <si>
    <t>Census Tract 9404</t>
  </si>
  <si>
    <t>Census Tract 9405</t>
  </si>
  <si>
    <t>Census Tract 9406</t>
  </si>
  <si>
    <t>Census Tract 9407</t>
  </si>
  <si>
    <t>Census Tract 9408</t>
  </si>
  <si>
    <t>Census Tract 9509</t>
  </si>
  <si>
    <t>Census Tract 9510</t>
  </si>
  <si>
    <t>Census Tract 9511</t>
  </si>
  <si>
    <t>Census Tract 9512</t>
  </si>
  <si>
    <t>Census Tract 9513</t>
  </si>
  <si>
    <t>Census Tract 9514</t>
  </si>
  <si>
    <t>Census Tract 9515</t>
  </si>
  <si>
    <t>Census Tract 9516</t>
  </si>
  <si>
    <t>Census Tract 9517</t>
  </si>
  <si>
    <t>Census Tract 9518</t>
  </si>
  <si>
    <t>Census Tract 9519</t>
  </si>
  <si>
    <t>Census Tract 9521</t>
  </si>
  <si>
    <t>Census Tract 9522</t>
  </si>
  <si>
    <t>Census Tract 9523.01</t>
  </si>
  <si>
    <t>Census Tract 9523.02</t>
  </si>
  <si>
    <t>Census Tract 9524.01</t>
  </si>
  <si>
    <t>Census Tract 9524.02</t>
  </si>
  <si>
    <t>Census Tract 9525</t>
  </si>
  <si>
    <t>Census Tract 9526</t>
  </si>
  <si>
    <t>Census Tract 9527</t>
  </si>
  <si>
    <t>Census Tract 401</t>
  </si>
  <si>
    <t>Census Tract 402</t>
  </si>
  <si>
    <t>Census Tract 403</t>
  </si>
  <si>
    <t>Census Tract 404</t>
  </si>
  <si>
    <t>Census Tract 405</t>
  </si>
  <si>
    <t>Census Tract 407</t>
  </si>
  <si>
    <t>Census Tract 408</t>
  </si>
  <si>
    <t>Census Tract 409</t>
  </si>
  <si>
    <t>Census Tract 410</t>
  </si>
  <si>
    <t>Census Tract 411</t>
  </si>
  <si>
    <t>Census Tract 412.02</t>
  </si>
  <si>
    <t>Census Tract 413.01</t>
  </si>
  <si>
    <t>Census Tract 413.03</t>
  </si>
  <si>
    <t>Census Tract 413.04</t>
  </si>
  <si>
    <t>Census Tract 416.01</t>
  </si>
  <si>
    <t>Census Tract 416.05</t>
  </si>
  <si>
    <t>Census Tract 416.06</t>
  </si>
  <si>
    <t>Census Tract 416.07</t>
  </si>
  <si>
    <t>Census Tract 416.08</t>
  </si>
  <si>
    <t>Census Tract 417.01</t>
  </si>
  <si>
    <t>Census Tract 417.03</t>
  </si>
  <si>
    <t>Census Tract 417.04</t>
  </si>
  <si>
    <t>Census Tract 418.05</t>
  </si>
  <si>
    <t>Census Tract 418.06</t>
  </si>
  <si>
    <t>Census Tract 418.08</t>
  </si>
  <si>
    <t>Census Tract 418.09</t>
  </si>
  <si>
    <t>Census Tract 418.10</t>
  </si>
  <si>
    <t>Census Tract 418.11</t>
  </si>
  <si>
    <t>Census Tract 418.12</t>
  </si>
  <si>
    <t>Census Tract 419.01</t>
  </si>
  <si>
    <t>Census Tract 419.03</t>
  </si>
  <si>
    <t>Census Tract 419.04</t>
  </si>
  <si>
    <t>Census Tract 419.05</t>
  </si>
  <si>
    <t>Census Tract 420.01</t>
  </si>
  <si>
    <t>Census Tract 420.03</t>
  </si>
  <si>
    <t>Census Tract 420.04</t>
  </si>
  <si>
    <t>Census Tract 420.05</t>
  </si>
  <si>
    <t>Census Tract 420.06</t>
  </si>
  <si>
    <t>Census Tract 501.01</t>
  </si>
  <si>
    <t>Census Tract 501.02</t>
  </si>
  <si>
    <t>Census Tract 502</t>
  </si>
  <si>
    <t>Census Tract 503</t>
  </si>
  <si>
    <t>Census Tract 504.01</t>
  </si>
  <si>
    <t>Census Tract 504.02</t>
  </si>
  <si>
    <t>Census Tract 505</t>
  </si>
  <si>
    <t>Census Tract 506</t>
  </si>
  <si>
    <t>Census Tract 507</t>
  </si>
  <si>
    <t>Census Tract 508</t>
  </si>
  <si>
    <t>Census Tract 509</t>
  </si>
  <si>
    <t>Census Tract 510</t>
  </si>
  <si>
    <t>Census Tract 511</t>
  </si>
  <si>
    <t>Census Tract 512</t>
  </si>
  <si>
    <t>Census Tract 513</t>
  </si>
  <si>
    <t>Census Tract 514</t>
  </si>
  <si>
    <t>Census Tract 515</t>
  </si>
  <si>
    <t>Census Tract 516.01</t>
  </si>
  <si>
    <t>Census Tract 516.02</t>
  </si>
  <si>
    <t>Census Tract 517.01</t>
  </si>
  <si>
    <t>Census Tract 517.02</t>
  </si>
  <si>
    <t>Census Tract 518.02</t>
  </si>
  <si>
    <t>Census Tract 518.03</t>
  </si>
  <si>
    <t>Census Tract 518.04</t>
  </si>
  <si>
    <t>Census Tract 519.05</t>
  </si>
  <si>
    <t>Census Tract 519.12</t>
  </si>
  <si>
    <t>Census Tract 519.13</t>
  </si>
  <si>
    <t>Census Tract 519.14</t>
  </si>
  <si>
    <t>Census Tract 519.15</t>
  </si>
  <si>
    <t>Census Tract 519.16</t>
  </si>
  <si>
    <t>Census Tract 519.17</t>
  </si>
  <si>
    <t>Census Tract 519.18</t>
  </si>
  <si>
    <t>Census Tract 519.21</t>
  </si>
  <si>
    <t>Census Tract 519.22</t>
  </si>
  <si>
    <t>Census Tract 519.23</t>
  </si>
  <si>
    <t>Census Tract 519.24</t>
  </si>
  <si>
    <t>Census Tract 519.25</t>
  </si>
  <si>
    <t>Census Tract 519.26</t>
  </si>
  <si>
    <t>Census Tract 519.27</t>
  </si>
  <si>
    <t>Census Tract 519.28</t>
  </si>
  <si>
    <t>Census Tract 520.03</t>
  </si>
  <si>
    <t>Census Tract 520.04</t>
  </si>
  <si>
    <t>Census Tract 520.05</t>
  </si>
  <si>
    <t>Census Tract 520.06</t>
  </si>
  <si>
    <t>Census Tract 520.07</t>
  </si>
  <si>
    <t>Census Tract 521.04</t>
  </si>
  <si>
    <t>Census Tract 521.05</t>
  </si>
  <si>
    <t>Census Tract 521.07</t>
  </si>
  <si>
    <t>Census Tract 521.08</t>
  </si>
  <si>
    <t>Census Tract 521.12</t>
  </si>
  <si>
    <t>Census Tract 521.13</t>
  </si>
  <si>
    <t>Census Tract 521.14</t>
  </si>
  <si>
    <t>Census Tract 521.15</t>
  </si>
  <si>
    <t>Census Tract 521.18</t>
  </si>
  <si>
    <t>Census Tract 522.03</t>
  </si>
  <si>
    <t>Census Tract 522.04</t>
  </si>
  <si>
    <t>Census Tract 522.06</t>
  </si>
  <si>
    <t>Census Tract 522.07</t>
  </si>
  <si>
    <t>Census Tract 522.08</t>
  </si>
  <si>
    <t>Census Tract 522.09</t>
  </si>
  <si>
    <t>Census Tract 523.01</t>
  </si>
  <si>
    <t>Census Tract 523.02</t>
  </si>
  <si>
    <t>Census Tract 524.01</t>
  </si>
  <si>
    <t>Census Tract 524.02</t>
  </si>
  <si>
    <t>Census Tract 525.02</t>
  </si>
  <si>
    <t>Census Tract 525.03</t>
  </si>
  <si>
    <t>Census Tract 525.04</t>
  </si>
  <si>
    <t>Census Tract 526.03</t>
  </si>
  <si>
    <t>Census Tract 526.04</t>
  </si>
  <si>
    <t>Census Tract 526.05</t>
  </si>
  <si>
    <t>Census Tract 526.06</t>
  </si>
  <si>
    <t>Census Tract 526.07</t>
  </si>
  <si>
    <t>Census Tract 527.01</t>
  </si>
  <si>
    <t>Census Tract 527.05</t>
  </si>
  <si>
    <t>Census Tract 527.06</t>
  </si>
  <si>
    <t>Census Tract 527.07</t>
  </si>
  <si>
    <t>Census Tract 527.08</t>
  </si>
  <si>
    <t>Census Tract 527.09</t>
  </si>
  <si>
    <t>Census Tract 528.03</t>
  </si>
  <si>
    <t>Census Tract 528.04</t>
  </si>
  <si>
    <t>Census Tract 528.05</t>
  </si>
  <si>
    <t>Census Tract 528.06</t>
  </si>
  <si>
    <t>Census Tract 529.03</t>
  </si>
  <si>
    <t>Census Tract 529.04</t>
  </si>
  <si>
    <t>Census Tract 529.05</t>
  </si>
  <si>
    <t>Census Tract 529.06</t>
  </si>
  <si>
    <t>Census Tract 531.01</t>
  </si>
  <si>
    <t>Census Tract 531.02</t>
  </si>
  <si>
    <t>Census Tract 532.01</t>
  </si>
  <si>
    <t>Census Tract 532.02</t>
  </si>
  <si>
    <t>Census Tract 533.01</t>
  </si>
  <si>
    <t>Census Tract 533.02</t>
  </si>
  <si>
    <t>Census Tract 534</t>
  </si>
  <si>
    <t>Census Tract 535.04</t>
  </si>
  <si>
    <t>Census Tract 535.05</t>
  </si>
  <si>
    <t>Census Tract 535.06</t>
  </si>
  <si>
    <t>Census Tract 535.07</t>
  </si>
  <si>
    <t>Census Tract 535.08</t>
  </si>
  <si>
    <t>Census Tract 535.09</t>
  </si>
  <si>
    <t>Census Tract 536.02</t>
  </si>
  <si>
    <t>Census Tract 536.03</t>
  </si>
  <si>
    <t>Census Tract 536.04</t>
  </si>
  <si>
    <t>Census Tract 537</t>
  </si>
  <si>
    <t>Census Tract 538.01</t>
  </si>
  <si>
    <t>Census Tract 538.02</t>
  </si>
  <si>
    <t>Census Tract 538.03</t>
  </si>
  <si>
    <t>Census Tract 9900.02</t>
  </si>
  <si>
    <t>Census Tract 43</t>
  </si>
  <si>
    <t>Census Tract 46.01</t>
  </si>
  <si>
    <t>Census Tract 46.02</t>
  </si>
  <si>
    <t>Census Tract 103.01</t>
  </si>
  <si>
    <t>Census Tract 103.03</t>
  </si>
  <si>
    <t>Census Tract 103.04</t>
  </si>
  <si>
    <t>Census Tract 103.05</t>
  </si>
  <si>
    <t>Census Tract 105.01</t>
  </si>
  <si>
    <t>Census Tract 105.03</t>
  </si>
  <si>
    <t>Census Tract 105.04</t>
  </si>
  <si>
    <t>Census Tract 106.01</t>
  </si>
  <si>
    <t>Census Tract 106.02</t>
  </si>
  <si>
    <t>Census Tract 112.01</t>
  </si>
  <si>
    <t>Census Tract 112.02</t>
  </si>
  <si>
    <t>Census Tract 114</t>
  </si>
  <si>
    <t>Census Tract 117.01</t>
  </si>
  <si>
    <t>Census Tract 117.02</t>
  </si>
  <si>
    <t>Census Tract 122</t>
  </si>
  <si>
    <t>Census Tract 123</t>
  </si>
  <si>
    <t>Census Tract 124.01</t>
  </si>
  <si>
    <t>Census Tract 124.02</t>
  </si>
  <si>
    <t>Census Tract 125</t>
  </si>
  <si>
    <t>Census Tract 126</t>
  </si>
  <si>
    <t>Census Tract 127.01</t>
  </si>
  <si>
    <t>Census Tract 127.02</t>
  </si>
  <si>
    <t>Census Tract 128.01</t>
  </si>
  <si>
    <t>Census Tract 128.02</t>
  </si>
  <si>
    <t>Census Tract 129.01</t>
  </si>
  <si>
    <t>Census Tract 129.02</t>
  </si>
  <si>
    <t>Census Tract 130</t>
  </si>
  <si>
    <t>Census Tract 131</t>
  </si>
  <si>
    <t>Census Tract 132.01</t>
  </si>
  <si>
    <t>Census Tract 132.02</t>
  </si>
  <si>
    <t>Census Tract 133</t>
  </si>
  <si>
    <t>Census Tract 134.01</t>
  </si>
  <si>
    <t>Census Tract 135</t>
  </si>
  <si>
    <t>Census Tract 136</t>
  </si>
  <si>
    <t>Census Tract 137</t>
  </si>
  <si>
    <t>Census Tract 138</t>
  </si>
  <si>
    <t>Census Tract 139</t>
  </si>
  <si>
    <t>Census Tract 140.01</t>
  </si>
  <si>
    <t>Census Tract 140.02</t>
  </si>
  <si>
    <t>Census Tract 141</t>
  </si>
  <si>
    <t>Census Tract 142</t>
  </si>
  <si>
    <t>Census Tract 143</t>
  </si>
  <si>
    <t>Census Tract 144</t>
  </si>
  <si>
    <t>Census Tract 145</t>
  </si>
  <si>
    <t>Census Tract 9410</t>
  </si>
  <si>
    <t>Census Tract 105.10</t>
  </si>
  <si>
    <t>Census Tract 105.20</t>
  </si>
  <si>
    <t>Census Tract 109.10</t>
  </si>
  <si>
    <t>Census Tract 109.20</t>
  </si>
  <si>
    <t>Census Tract 114.10</t>
  </si>
  <si>
    <t>Census Tract 114.20</t>
  </si>
  <si>
    <t>Census Tract 116.10</t>
  </si>
  <si>
    <t>Census Tract 116.21</t>
  </si>
  <si>
    <t>Census Tract 116.22</t>
  </si>
  <si>
    <t>Census Tract 116.23</t>
  </si>
  <si>
    <t>Census Tract 116.24</t>
  </si>
  <si>
    <t>Census Tract 117.10</t>
  </si>
  <si>
    <t>Census Tract 117.20</t>
  </si>
  <si>
    <t>Census Tract 118.10</t>
  </si>
  <si>
    <t>Census Tract 118.21</t>
  </si>
  <si>
    <t>Census Tract 118.22</t>
  </si>
  <si>
    <t>Census Tract 122.11</t>
  </si>
  <si>
    <t>Census Tract 122.12</t>
  </si>
  <si>
    <t>Census Tract 122.21</t>
  </si>
  <si>
    <t>Census Tract 122.22</t>
  </si>
  <si>
    <t>Census Tract 123.10</t>
  </si>
  <si>
    <t>Census Tract 123.20</t>
  </si>
  <si>
    <t>Census Tract 123.30</t>
  </si>
  <si>
    <t>Census Tract 124.11</t>
  </si>
  <si>
    <t>Census Tract 124.12</t>
  </si>
  <si>
    <t>Census Tract 124.20</t>
  </si>
  <si>
    <t>Census Tract 125.10</t>
  </si>
  <si>
    <t>Census Tract 125.20</t>
  </si>
  <si>
    <t>Census Tract 125.30</t>
  </si>
  <si>
    <t>Census Tract 126.10</t>
  </si>
  <si>
    <t>Census Tract 126.20</t>
  </si>
  <si>
    <t>Census Tract 127.10</t>
  </si>
  <si>
    <t>Census Tract 127.20</t>
  </si>
  <si>
    <t>Census Tract 127.30</t>
  </si>
  <si>
    <t>Census Tract 9200</t>
  </si>
  <si>
    <t>Census Tract 9201</t>
  </si>
  <si>
    <t>Census Tract 9202</t>
  </si>
  <si>
    <t>Census Tract 9203</t>
  </si>
  <si>
    <t>Census Tract 9204</t>
  </si>
  <si>
    <t>Census Tract 9205</t>
  </si>
  <si>
    <t>Census Tract 9206</t>
  </si>
  <si>
    <t>Census Tract 9207.01</t>
  </si>
  <si>
    <t>Census Tract 9207.02</t>
  </si>
  <si>
    <t>Census Tract 9208.01</t>
  </si>
  <si>
    <t>Census Tract 9208.02</t>
  </si>
  <si>
    <t>Census Tract 9209</t>
  </si>
  <si>
    <t>Census Tract 8.03</t>
  </si>
  <si>
    <t>Census Tract 8.04</t>
  </si>
  <si>
    <t>Census Tract 8.05</t>
  </si>
  <si>
    <t>Census Tract 8.06</t>
  </si>
  <si>
    <t>Census Tract 9.01</t>
  </si>
  <si>
    <t>Census Tract 9.02</t>
  </si>
  <si>
    <t>Census Tract 12.01</t>
  </si>
  <si>
    <t>Census Tract 12.02</t>
  </si>
  <si>
    <t>Census Tract 103.02</t>
  </si>
  <si>
    <t>Census Tract 104.03</t>
  </si>
  <si>
    <t>Census Tract 104.04</t>
  </si>
  <si>
    <t>Census Tract 105.02</t>
  </si>
  <si>
    <t>Census Tract 16.01</t>
  </si>
  <si>
    <t>Census Tract 16.02</t>
  </si>
  <si>
    <t>Census Tract 19.01</t>
  </si>
  <si>
    <t>Census Tract 19.02</t>
  </si>
  <si>
    <t>Census Tract 21.01</t>
  </si>
  <si>
    <t>Census Tract 21.02</t>
  </si>
  <si>
    <t>Census Tract 27.01</t>
  </si>
  <si>
    <t>Census Tract 28.01</t>
  </si>
  <si>
    <t>Census Tract 28.02</t>
  </si>
  <si>
    <t>Census Tract 30.01</t>
  </si>
  <si>
    <t>Census Tract 30.02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</si>
  <si>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</si>
  <si>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</si>
  <si>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</si>
  <si>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</si>
  <si>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</si>
  <si>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</si>
  <si>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</si>
  <si>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</si>
  <si>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</si>
  <si>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</si>
  <si>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</si>
  <si>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1400000US53009990100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</si>
  <si>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</si>
  <si>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</si>
  <si>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</si>
  <si>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</si>
  <si>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</si>
  <si>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</si>
  <si>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1400000US53021980100</t>
  </si>
  <si>
    <t>Garfield County, Washington</t>
  </si>
  <si>
    <t>Grant County, Washington</t>
  </si>
  <si>
    <t>Grays Harbor County, Washington</t>
  </si>
  <si>
    <t>1400000US53027990000</t>
  </si>
  <si>
    <t>Island County, Washington</t>
  </si>
  <si>
    <t>1400000US53029992201</t>
  </si>
  <si>
    <t>Jefferson County, Washington</t>
  </si>
  <si>
    <t>1400000US53031990000</t>
  </si>
  <si>
    <t>King County, Washington</t>
  </si>
  <si>
    <t>1400000US53033990100</t>
  </si>
  <si>
    <t>Kitsap County, Washington</t>
  </si>
  <si>
    <t>1400000US53035990100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</si>
  <si>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</si>
  <si>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</si>
  <si>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</si>
  <si>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</si>
  <si>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</si>
  <si>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</si>
  <si>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</si>
  <si>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1400000US53049990100</t>
  </si>
  <si>
    <t>Pend Oreille County, Washington</t>
  </si>
  <si>
    <t>Pierce County, Washington</t>
  </si>
  <si>
    <t>San Juan County, Washington</t>
  </si>
  <si>
    <t>1400000US53055990100</t>
  </si>
  <si>
    <t>Skagit County, Washington</t>
  </si>
  <si>
    <t>1400000US53057990100</t>
  </si>
  <si>
    <t>Skamania County, Washington</t>
  </si>
  <si>
    <t>Snohomish County, Washington</t>
  </si>
  <si>
    <t>1400000US53061990002</t>
  </si>
  <si>
    <t>1400000US53061990100</t>
  </si>
  <si>
    <t>Spokane County, Washington</t>
  </si>
  <si>
    <t>Stevens County, Washington</t>
  </si>
  <si>
    <t>Thurston County, Washington</t>
  </si>
  <si>
    <t>1400000US53067990100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</si>
  <si>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</si>
  <si>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</si>
  <si>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</si>
  <si>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</si>
  <si>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</si>
  <si>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area_INDEX_MATCH</t>
  </si>
  <si>
    <t>CHECK_areas</t>
  </si>
  <si>
    <t>CHECK_density_group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</si>
</sst>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%</a:t>
            </a:r>
            <a:r>
              <a:rPr lang="hr-HR" baseline="0"/>
              <a:t> Public Transit vs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'2014_acs_select'!$Q$2:$Q$1446</c:f>
              <c:strCache>
                <c:ptCount val="1445"/>
                <c:pt idx="0">
                  <c:v>4.14%</c:v>
                </c:pt>
                <c:pt idx="1">
                  <c:v>11.06%</c:v>
                </c:pt>
                <c:pt idx="2">
                  <c:v>0.35%</c:v>
                </c:pt>
                <c:pt idx="3">
                  <c:v>9.78%</c:v>
                </c:pt>
                <c:pt idx="4">
                  <c:v>0.00%</c:v>
                </c:pt>
                <c:pt idx="5">
                  <c:v>1.05%</c:v>
                </c:pt>
                <c:pt idx="6">
                  <c:v>10.20%</c:v>
                </c:pt>
                <c:pt idx="7">
                  <c:v>19.30%</c:v>
                </c:pt>
                <c:pt idx="8">
                  <c:v>34.96%</c:v>
                </c:pt>
                <c:pt idx="9">
                  <c:v>1.58%</c:v>
                </c:pt>
                <c:pt idx="10">
                  <c:v>0.76%</c:v>
                </c:pt>
                <c:pt idx="11">
                  <c:v>3.16%</c:v>
                </c:pt>
                <c:pt idx="12">
                  <c:v>1.76%</c:v>
                </c:pt>
                <c:pt idx="13">
                  <c:v>3.14%</c:v>
                </c:pt>
                <c:pt idx="14">
                  <c:v>0.00%</c:v>
                </c:pt>
                <c:pt idx="15">
                  <c:v>3.04%</c:v>
                </c:pt>
                <c:pt idx="16">
                  <c:v>5.65%</c:v>
                </c:pt>
                <c:pt idx="17">
                  <c:v>26.75%</c:v>
                </c:pt>
                <c:pt idx="18">
                  <c:v>0.36%</c:v>
                </c:pt>
                <c:pt idx="19">
                  <c:v>2.91%</c:v>
                </c:pt>
                <c:pt idx="20">
                  <c:v>2.99%</c:v>
                </c:pt>
                <c:pt idx="21">
                  <c:v>1.37%</c:v>
                </c:pt>
                <c:pt idx="22">
                  <c:v>9.60%</c:v>
                </c:pt>
                <c:pt idx="23">
                  <c:v>0.43%</c:v>
                </c:pt>
                <c:pt idx="24">
                  <c:v>0.00%</c:v>
                </c:pt>
                <c:pt idx="25">
                  <c:v>7.90%</c:v>
                </c:pt>
                <c:pt idx="26">
                  <c:v>0.00%</c:v>
                </c:pt>
                <c:pt idx="27">
                  <c:v>30.59%</c:v>
                </c:pt>
                <c:pt idx="28">
                  <c:v>0.14%</c:v>
                </c:pt>
                <c:pt idx="29">
                  <c:v>5.93%</c:v>
                </c:pt>
                <c:pt idx="30">
                  <c:v>0.31%</c:v>
                </c:pt>
                <c:pt idx="31">
                  <c:v>1.61%</c:v>
                </c:pt>
                <c:pt idx="32">
                  <c:v>3.31%</c:v>
                </c:pt>
                <c:pt idx="33">
                  <c:v>11.94%</c:v>
                </c:pt>
                <c:pt idx="34">
                  <c:v>4.96%</c:v>
                </c:pt>
                <c:pt idx="35">
                  <c:v>0.00%</c:v>
                </c:pt>
                <c:pt idx="36">
                  <c:v>1.16%</c:v>
                </c:pt>
                <c:pt idx="37">
                  <c:v>0.00%</c:v>
                </c:pt>
                <c:pt idx="38">
                  <c:v>1.27%</c:v>
                </c:pt>
                <c:pt idx="39">
                  <c:v>0.00%</c:v>
                </c:pt>
                <c:pt idx="40">
                  <c:v>19.86%</c:v>
                </c:pt>
                <c:pt idx="41">
                  <c:v>3.64%</c:v>
                </c:pt>
                <c:pt idx="42">
                  <c:v>3.19%</c:v>
                </c:pt>
                <c:pt idx="43">
                  <c:v>1.73%</c:v>
                </c:pt>
                <c:pt idx="44">
                  <c:v>1.18%</c:v>
                </c:pt>
                <c:pt idx="45">
                  <c:v>0.26%</c:v>
                </c:pt>
                <c:pt idx="46">
                  <c:v>24.90%</c:v>
                </c:pt>
                <c:pt idx="47">
                  <c:v>2.56%</c:v>
                </c:pt>
                <c:pt idx="48">
                  <c:v>0.00%</c:v>
                </c:pt>
                <c:pt idx="49">
                  <c:v>1.28%</c:v>
                </c:pt>
                <c:pt idx="50">
                  <c:v>3.59%</c:v>
                </c:pt>
                <c:pt idx="51">
                  <c:v>0.00%</c:v>
                </c:pt>
                <c:pt idx="52">
                  <c:v>1.16%</c:v>
                </c:pt>
                <c:pt idx="53">
                  <c:v>11.76%</c:v>
                </c:pt>
                <c:pt idx="54">
                  <c:v>12.04%</c:v>
                </c:pt>
                <c:pt idx="55">
                  <c:v>0.00%</c:v>
                </c:pt>
                <c:pt idx="56">
                  <c:v>0.00%</c:v>
                </c:pt>
                <c:pt idx="57">
                  <c:v>1.01%</c:v>
                </c:pt>
                <c:pt idx="58">
                  <c:v>0.08%</c:v>
                </c:pt>
                <c:pt idx="59">
                  <c:v>2.99%</c:v>
                </c:pt>
                <c:pt idx="60">
                  <c:v>7.47%</c:v>
                </c:pt>
                <c:pt idx="61">
                  <c:v>5.58%</c:v>
                </c:pt>
                <c:pt idx="62">
                  <c:v>0.55%</c:v>
                </c:pt>
                <c:pt idx="63">
                  <c:v>1.09%</c:v>
                </c:pt>
                <c:pt idx="64">
                  <c:v>1.58%</c:v>
                </c:pt>
                <c:pt idx="65">
                  <c:v>2.41%</c:v>
                </c:pt>
                <c:pt idx="66">
                  <c:v>3.45%</c:v>
                </c:pt>
                <c:pt idx="67">
                  <c:v>2.09%</c:v>
                </c:pt>
                <c:pt idx="68">
                  <c:v>9.03%</c:v>
                </c:pt>
                <c:pt idx="69">
                  <c:v>4.12%</c:v>
                </c:pt>
                <c:pt idx="70">
                  <c:v>5.75%</c:v>
                </c:pt>
                <c:pt idx="71">
                  <c:v>3.77%</c:v>
                </c:pt>
                <c:pt idx="72">
                  <c:v>13.64%</c:v>
                </c:pt>
                <c:pt idx="73">
                  <c:v>3.02%</c:v>
                </c:pt>
                <c:pt idx="74">
                  <c:v>8.43%</c:v>
                </c:pt>
                <c:pt idx="75">
                  <c:v>2.12%</c:v>
                </c:pt>
                <c:pt idx="76">
                  <c:v>4.42%</c:v>
                </c:pt>
                <c:pt idx="77">
                  <c:v>0.93%</c:v>
                </c:pt>
                <c:pt idx="78">
                  <c:v>0.00%</c:v>
                </c:pt>
                <c:pt idx="79">
                  <c:v>0.69%</c:v>
                </c:pt>
                <c:pt idx="80">
                  <c:v>9.06%</c:v>
                </c:pt>
                <c:pt idx="81">
                  <c:v>4.32%</c:v>
                </c:pt>
                <c:pt idx="82">
                  <c:v>1.96%</c:v>
                </c:pt>
                <c:pt idx="83">
                  <c:v>1.91%</c:v>
                </c:pt>
                <c:pt idx="84">
                  <c:v>2.12%</c:v>
                </c:pt>
                <c:pt idx="85">
                  <c:v>0.05%</c:v>
                </c:pt>
                <c:pt idx="86">
                  <c:v>3.73%</c:v>
                </c:pt>
                <c:pt idx="87">
                  <c:v>24.28%</c:v>
                </c:pt>
                <c:pt idx="88">
                  <c:v>4.83%</c:v>
                </c:pt>
                <c:pt idx="89">
                  <c:v>7.85%</c:v>
                </c:pt>
                <c:pt idx="90">
                  <c:v>0.56%</c:v>
                </c:pt>
                <c:pt idx="91">
                  <c:v>1.10%</c:v>
                </c:pt>
                <c:pt idx="92">
                  <c:v>0.80%</c:v>
                </c:pt>
                <c:pt idx="93">
                  <c:v>15.83%</c:v>
                </c:pt>
                <c:pt idx="94">
                  <c:v>6.36%</c:v>
                </c:pt>
                <c:pt idx="95">
                  <c:v>0.90%</c:v>
                </c:pt>
                <c:pt idx="96">
                  <c:v>0.00%</c:v>
                </c:pt>
                <c:pt idx="97">
                  <c:v>0.00%</c:v>
                </c:pt>
                <c:pt idx="98">
                  <c:v>3.08%</c:v>
                </c:pt>
                <c:pt idx="99">
                  <c:v>1.91%</c:v>
                </c:pt>
                <c:pt idx="100">
                  <c:v>0.00%</c:v>
                </c:pt>
                <c:pt idx="101">
                  <c:v>3.96%</c:v>
                </c:pt>
                <c:pt idx="102">
                  <c:v>0.00%</c:v>
                </c:pt>
                <c:pt idx="103">
                  <c:v>6.66%</c:v>
                </c:pt>
                <c:pt idx="104">
                  <c:v>0.76%</c:v>
                </c:pt>
                <c:pt idx="105">
                  <c:v>4.09%</c:v>
                </c:pt>
                <c:pt idx="106">
                  <c:v>17.71%</c:v>
                </c:pt>
                <c:pt idx="107">
                  <c:v>6.54%</c:v>
                </c:pt>
                <c:pt idx="108">
                  <c:v>0.72%</c:v>
                </c:pt>
                <c:pt idx="109">
                  <c:v>5.14%</c:v>
                </c:pt>
                <c:pt idx="110">
                  <c:v>15.79%</c:v>
                </c:pt>
                <c:pt idx="111">
                  <c:v>2.83%</c:v>
                </c:pt>
                <c:pt idx="112">
                  <c:v>5.84%</c:v>
                </c:pt>
                <c:pt idx="113">
                  <c:v>3.08%</c:v>
                </c:pt>
                <c:pt idx="114">
                  <c:v>3.99%</c:v>
                </c:pt>
                <c:pt idx="115">
                  <c:v>0.00%</c:v>
                </c:pt>
                <c:pt idx="116">
                  <c:v>4.10%</c:v>
                </c:pt>
                <c:pt idx="117">
                  <c:v>20.98%</c:v>
                </c:pt>
                <c:pt idx="118">
                  <c:v>7.48%</c:v>
                </c:pt>
                <c:pt idx="119">
                  <c:v>3.43%</c:v>
                </c:pt>
                <c:pt idx="120">
                  <c:v>8.75%</c:v>
                </c:pt>
                <c:pt idx="121">
                  <c:v>2.45%</c:v>
                </c:pt>
                <c:pt idx="122">
                  <c:v>16.01%</c:v>
                </c:pt>
                <c:pt idx="123">
                  <c:v>4.59%</c:v>
                </c:pt>
                <c:pt idx="124">
                  <c:v>0.70%</c:v>
                </c:pt>
                <c:pt idx="125">
                  <c:v>0.00%</c:v>
                </c:pt>
                <c:pt idx="126">
                  <c:v>0.85%</c:v>
                </c:pt>
                <c:pt idx="127">
                  <c:v>13.62%</c:v>
                </c:pt>
                <c:pt idx="128">
                  <c:v>6.29%</c:v>
                </c:pt>
                <c:pt idx="129">
                  <c:v>3.68%</c:v>
                </c:pt>
                <c:pt idx="130">
                  <c:v>1.72%</c:v>
                </c:pt>
                <c:pt idx="131">
                  <c:v>20.02%</c:v>
                </c:pt>
                <c:pt idx="132">
                  <c:v>3.21%</c:v>
                </c:pt>
                <c:pt idx="133">
                  <c:v>4.11%</c:v>
                </c:pt>
                <c:pt idx="134">
                  <c:v>2.42%</c:v>
                </c:pt>
                <c:pt idx="135">
                  <c:v>1.75%</c:v>
                </c:pt>
                <c:pt idx="136">
                  <c:v>4.73%</c:v>
                </c:pt>
                <c:pt idx="137">
                  <c:v>2.12%</c:v>
                </c:pt>
                <c:pt idx="138">
                  <c:v>0.00%</c:v>
                </c:pt>
                <c:pt idx="139">
                  <c:v>0.00%</c:v>
                </c:pt>
                <c:pt idx="140">
                  <c:v>13.47%</c:v>
                </c:pt>
                <c:pt idx="141">
                  <c:v>1.18%</c:v>
                </c:pt>
                <c:pt idx="142">
                  <c:v>0.84%</c:v>
                </c:pt>
                <c:pt idx="143">
                  <c:v>2.86%</c:v>
                </c:pt>
                <c:pt idx="144">
                  <c:v>2.71%</c:v>
                </c:pt>
                <c:pt idx="145">
                  <c:v>18.87%</c:v>
                </c:pt>
                <c:pt idx="146">
                  <c:v>7.20%</c:v>
                </c:pt>
                <c:pt idx="147">
                  <c:v>6.34%</c:v>
                </c:pt>
                <c:pt idx="148">
                  <c:v>1.29%</c:v>
                </c:pt>
                <c:pt idx="149">
                  <c:v>6.42%</c:v>
                </c:pt>
                <c:pt idx="150">
                  <c:v>0.70%</c:v>
                </c:pt>
                <c:pt idx="151">
                  <c:v>0.51%</c:v>
                </c:pt>
                <c:pt idx="152">
                  <c:v>3.80%</c:v>
                </c:pt>
                <c:pt idx="153">
                  <c:v>2.96%</c:v>
                </c:pt>
                <c:pt idx="154">
                  <c:v>0.40%</c:v>
                </c:pt>
                <c:pt idx="155">
                  <c:v>22.79%</c:v>
                </c:pt>
                <c:pt idx="156">
                  <c:v>5.30%</c:v>
                </c:pt>
                <c:pt idx="157">
                  <c:v>1.09%</c:v>
                </c:pt>
                <c:pt idx="158">
                  <c:v>2.55%</c:v>
                </c:pt>
                <c:pt idx="159">
                  <c:v>20.14%</c:v>
                </c:pt>
                <c:pt idx="160">
                  <c:v>7.10%</c:v>
                </c:pt>
                <c:pt idx="161">
                  <c:v>0.84%</c:v>
                </c:pt>
                <c:pt idx="162">
                  <c:v>1.91%</c:v>
                </c:pt>
                <c:pt idx="163">
                  <c:v>10.45%</c:v>
                </c:pt>
                <c:pt idx="164">
                  <c:v>0.46%</c:v>
                </c:pt>
                <c:pt idx="165">
                  <c:v>1.06%</c:v>
                </c:pt>
                <c:pt idx="166">
                  <c:v>1.59%</c:v>
                </c:pt>
                <c:pt idx="167">
                  <c:v>31.11%</c:v>
                </c:pt>
                <c:pt idx="168">
                  <c:v>32.08%</c:v>
                </c:pt>
                <c:pt idx="169">
                  <c:v>4.92%</c:v>
                </c:pt>
                <c:pt idx="170">
                  <c:v>4.06%</c:v>
                </c:pt>
                <c:pt idx="171">
                  <c:v>0.04%</c:v>
                </c:pt>
                <c:pt idx="172">
                  <c:v>11.54%</c:v>
                </c:pt>
                <c:pt idx="173">
                  <c:v>8.20%</c:v>
                </c:pt>
                <c:pt idx="174">
                  <c:v>1.80%</c:v>
                </c:pt>
                <c:pt idx="175">
                  <c:v>2.69%</c:v>
                </c:pt>
                <c:pt idx="176">
                  <c:v>8.23%</c:v>
                </c:pt>
                <c:pt idx="177">
                  <c:v>7.77%</c:v>
                </c:pt>
                <c:pt idx="178">
                  <c:v>2.65%</c:v>
                </c:pt>
                <c:pt idx="179">
                  <c:v>5.58%</c:v>
                </c:pt>
                <c:pt idx="180">
                  <c:v>4.51%</c:v>
                </c:pt>
                <c:pt idx="181">
                  <c:v>4.91%</c:v>
                </c:pt>
                <c:pt idx="182">
                  <c:v>24.26%</c:v>
                </c:pt>
                <c:pt idx="183">
                  <c:v>4.97%</c:v>
                </c:pt>
                <c:pt idx="184">
                  <c:v>11.64%</c:v>
                </c:pt>
                <c:pt idx="185">
                  <c:v>1.12%</c:v>
                </c:pt>
                <c:pt idx="186">
                  <c:v>5.66%</c:v>
                </c:pt>
                <c:pt idx="187">
                  <c:v>1.43%</c:v>
                </c:pt>
                <c:pt idx="188">
                  <c:v>2.45%</c:v>
                </c:pt>
                <c:pt idx="189">
                  <c:v>0.37%</c:v>
                </c:pt>
                <c:pt idx="190">
                  <c:v>23.17%</c:v>
                </c:pt>
                <c:pt idx="191">
                  <c:v>32.24%</c:v>
                </c:pt>
                <c:pt idx="192">
                  <c:v>18.05%</c:v>
                </c:pt>
                <c:pt idx="193">
                  <c:v>12.06%</c:v>
                </c:pt>
                <c:pt idx="194">
                  <c:v>10.20%</c:v>
                </c:pt>
                <c:pt idx="195">
                  <c:v>14.90%</c:v>
                </c:pt>
                <c:pt idx="196">
                  <c:v>3.20%</c:v>
                </c:pt>
                <c:pt idx="197">
                  <c:v>0.40%</c:v>
                </c:pt>
                <c:pt idx="198">
                  <c:v>16.83%</c:v>
                </c:pt>
                <c:pt idx="199">
                  <c:v>1.72%</c:v>
                </c:pt>
                <c:pt idx="200">
                  <c:v>13.19%</c:v>
                </c:pt>
                <c:pt idx="201">
                  <c:v>7.07%</c:v>
                </c:pt>
                <c:pt idx="202">
                  <c:v>1.52%</c:v>
                </c:pt>
                <c:pt idx="203">
                  <c:v>0.56%</c:v>
                </c:pt>
                <c:pt idx="204">
                  <c:v>15.92%</c:v>
                </c:pt>
                <c:pt idx="205">
                  <c:v>0.10%</c:v>
                </c:pt>
                <c:pt idx="206">
                  <c:v>4.62%</c:v>
                </c:pt>
                <c:pt idx="207">
                  <c:v>3.22%</c:v>
                </c:pt>
                <c:pt idx="208">
                  <c:v>3.45%</c:v>
                </c:pt>
                <c:pt idx="209">
                  <c:v>11.57%</c:v>
                </c:pt>
                <c:pt idx="210">
                  <c:v>8.71%</c:v>
                </c:pt>
                <c:pt idx="211">
                  <c:v>5.74%</c:v>
                </c:pt>
                <c:pt idx="212">
                  <c:v>0.75%</c:v>
                </c:pt>
                <c:pt idx="213">
                  <c:v>13.05%</c:v>
                </c:pt>
                <c:pt idx="214">
                  <c:v>4.17%</c:v>
                </c:pt>
                <c:pt idx="215">
                  <c:v>0.00%</c:v>
                </c:pt>
                <c:pt idx="216">
                  <c:v>8.26%</c:v>
                </c:pt>
                <c:pt idx="217">
                  <c:v>23.16%</c:v>
                </c:pt>
                <c:pt idx="218">
                  <c:v>26.74%</c:v>
                </c:pt>
                <c:pt idx="219">
                  <c:v>13.11%</c:v>
                </c:pt>
                <c:pt idx="220">
                  <c:v>7.67%</c:v>
                </c:pt>
                <c:pt idx="221">
                  <c:v>1.26%</c:v>
                </c:pt>
                <c:pt idx="222">
                  <c:v>11.67%</c:v>
                </c:pt>
                <c:pt idx="223">
                  <c:v>1.23%</c:v>
                </c:pt>
                <c:pt idx="224">
                  <c:v>4.98%</c:v>
                </c:pt>
                <c:pt idx="225">
                  <c:v>3.76%</c:v>
                </c:pt>
                <c:pt idx="226">
                  <c:v>28.52%</c:v>
                </c:pt>
                <c:pt idx="227">
                  <c:v>12.12%</c:v>
                </c:pt>
                <c:pt idx="228">
                  <c:v>0.54%</c:v>
                </c:pt>
                <c:pt idx="229">
                  <c:v>1.01%</c:v>
                </c:pt>
                <c:pt idx="230">
                  <c:v>24.20%</c:v>
                </c:pt>
                <c:pt idx="231">
                  <c:v>19.84%</c:v>
                </c:pt>
                <c:pt idx="232">
                  <c:v>9.83%</c:v>
                </c:pt>
                <c:pt idx="233">
                  <c:v>4.28%</c:v>
                </c:pt>
                <c:pt idx="234">
                  <c:v>1.16%</c:v>
                </c:pt>
                <c:pt idx="235">
                  <c:v>1.26%</c:v>
                </c:pt>
                <c:pt idx="236">
                  <c:v>21.81%</c:v>
                </c:pt>
                <c:pt idx="237">
                  <c:v>27.55%</c:v>
                </c:pt>
                <c:pt idx="238">
                  <c:v>11.13%</c:v>
                </c:pt>
                <c:pt idx="239">
                  <c:v>5.71%</c:v>
                </c:pt>
                <c:pt idx="240">
                  <c:v>2.51%</c:v>
                </c:pt>
                <c:pt idx="241">
                  <c:v>5.56%</c:v>
                </c:pt>
                <c:pt idx="242">
                  <c:v>6.62%</c:v>
                </c:pt>
                <c:pt idx="243">
                  <c:v>0.55%</c:v>
                </c:pt>
                <c:pt idx="244">
                  <c:v>5.04%</c:v>
                </c:pt>
                <c:pt idx="245">
                  <c:v>2.30%</c:v>
                </c:pt>
                <c:pt idx="246">
                  <c:v>23.22%</c:v>
                </c:pt>
                <c:pt idx="247">
                  <c:v>7.70%</c:v>
                </c:pt>
                <c:pt idx="248">
                  <c:v>6.63%</c:v>
                </c:pt>
                <c:pt idx="249">
                  <c:v>30.91%</c:v>
                </c:pt>
                <c:pt idx="250">
                  <c:v>19.47%</c:v>
                </c:pt>
                <c:pt idx="251">
                  <c:v>3.80%</c:v>
                </c:pt>
                <c:pt idx="252">
                  <c:v>5.86%</c:v>
                </c:pt>
                <c:pt idx="253">
                  <c:v>4.93%</c:v>
                </c:pt>
                <c:pt idx="254">
                  <c:v>4.00%</c:v>
                </c:pt>
                <c:pt idx="255">
                  <c:v>1.08%</c:v>
                </c:pt>
                <c:pt idx="256">
                  <c:v>0.00%</c:v>
                </c:pt>
                <c:pt idx="257">
                  <c:v>2.40%</c:v>
                </c:pt>
                <c:pt idx="258">
                  <c:v>4.37%</c:v>
                </c:pt>
                <c:pt idx="259">
                  <c:v>1.47%</c:v>
                </c:pt>
                <c:pt idx="260">
                  <c:v>1.68%</c:v>
                </c:pt>
                <c:pt idx="261">
                  <c:v>3.96%</c:v>
                </c:pt>
                <c:pt idx="262">
                  <c:v>2.88%</c:v>
                </c:pt>
                <c:pt idx="263">
                  <c:v>14.15%</c:v>
                </c:pt>
                <c:pt idx="264">
                  <c:v>18.53%</c:v>
                </c:pt>
                <c:pt idx="265">
                  <c:v>0.00%</c:v>
                </c:pt>
                <c:pt idx="266">
                  <c:v>5.92%</c:v>
                </c:pt>
                <c:pt idx="267">
                  <c:v>4.13%</c:v>
                </c:pt>
                <c:pt idx="268">
                  <c:v>2.12%</c:v>
                </c:pt>
                <c:pt idx="269">
                  <c:v>0.52%</c:v>
                </c:pt>
                <c:pt idx="270">
                  <c:v>7.12%</c:v>
                </c:pt>
                <c:pt idx="271">
                  <c:v>0.00%</c:v>
                </c:pt>
                <c:pt idx="272">
                  <c:v>0.12%</c:v>
                </c:pt>
                <c:pt idx="273">
                  <c:v>27.27%</c:v>
                </c:pt>
                <c:pt idx="274">
                  <c:v>3.73%</c:v>
                </c:pt>
                <c:pt idx="275">
                  <c:v>2.73%</c:v>
                </c:pt>
                <c:pt idx="276">
                  <c:v>0.81%</c:v>
                </c:pt>
                <c:pt idx="277">
                  <c:v>1.67%</c:v>
                </c:pt>
                <c:pt idx="278">
                  <c:v>5.62%</c:v>
                </c:pt>
                <c:pt idx="279">
                  <c:v>1.07%</c:v>
                </c:pt>
                <c:pt idx="280">
                  <c:v>3.04%</c:v>
                </c:pt>
                <c:pt idx="281">
                  <c:v>2.12%</c:v>
                </c:pt>
                <c:pt idx="282">
                  <c:v>28.19%</c:v>
                </c:pt>
                <c:pt idx="283">
                  <c:v>8.50%</c:v>
                </c:pt>
                <c:pt idx="284">
                  <c:v>3.14%</c:v>
                </c:pt>
                <c:pt idx="285">
                  <c:v>6.12%</c:v>
                </c:pt>
                <c:pt idx="286">
                  <c:v>8.73%</c:v>
                </c:pt>
                <c:pt idx="287">
                  <c:v>4.95%</c:v>
                </c:pt>
                <c:pt idx="288">
                  <c:v>34.53%</c:v>
                </c:pt>
                <c:pt idx="289">
                  <c:v>24.64%</c:v>
                </c:pt>
                <c:pt idx="290">
                  <c:v>6.02%</c:v>
                </c:pt>
                <c:pt idx="291">
                  <c:v>1.23%</c:v>
                </c:pt>
                <c:pt idx="292">
                  <c:v>6.81%</c:v>
                </c:pt>
                <c:pt idx="293">
                  <c:v>0.96%</c:v>
                </c:pt>
                <c:pt idx="294">
                  <c:v>2.87%</c:v>
                </c:pt>
                <c:pt idx="295">
                  <c:v>3.52%</c:v>
                </c:pt>
                <c:pt idx="296">
                  <c:v>0.00%</c:v>
                </c:pt>
                <c:pt idx="297">
                  <c:v>0.00%</c:v>
                </c:pt>
                <c:pt idx="298">
                  <c:v>3.15%</c:v>
                </c:pt>
                <c:pt idx="299">
                  <c:v>25.08%</c:v>
                </c:pt>
                <c:pt idx="300">
                  <c:v>5.48%</c:v>
                </c:pt>
                <c:pt idx="301">
                  <c:v>1.76%</c:v>
                </c:pt>
                <c:pt idx="302">
                  <c:v>0.00%</c:v>
                </c:pt>
                <c:pt idx="303">
                  <c:v>0.00%</c:v>
                </c:pt>
                <c:pt idx="304">
                  <c:v>8.95%</c:v>
                </c:pt>
                <c:pt idx="305">
                  <c:v>12.76%</c:v>
                </c:pt>
                <c:pt idx="306">
                  <c:v>0.50%</c:v>
                </c:pt>
                <c:pt idx="307">
                  <c:v>1.46%</c:v>
                </c:pt>
                <c:pt idx="308">
                  <c:v>9.35%</c:v>
                </c:pt>
                <c:pt idx="309">
                  <c:v>11.81%</c:v>
                </c:pt>
                <c:pt idx="310">
                  <c:v>6.56%</c:v>
                </c:pt>
                <c:pt idx="311">
                  <c:v>5.11%</c:v>
                </c:pt>
                <c:pt idx="312">
                  <c:v>0.00%</c:v>
                </c:pt>
                <c:pt idx="313">
                  <c:v>1.48%</c:v>
                </c:pt>
                <c:pt idx="314">
                  <c:v>12.63%</c:v>
                </c:pt>
                <c:pt idx="315">
                  <c:v>0.59%</c:v>
                </c:pt>
                <c:pt idx="316">
                  <c:v>3.53%</c:v>
                </c:pt>
                <c:pt idx="317">
                  <c:v>7.28%</c:v>
                </c:pt>
                <c:pt idx="318">
                  <c:v>0.00%</c:v>
                </c:pt>
                <c:pt idx="319">
                  <c:v>23.38%</c:v>
                </c:pt>
                <c:pt idx="320">
                  <c:v>19.97%</c:v>
                </c:pt>
                <c:pt idx="321">
                  <c:v>8.03%</c:v>
                </c:pt>
                <c:pt idx="322">
                  <c:v>9.20%</c:v>
                </c:pt>
                <c:pt idx="323">
                  <c:v>4.03%</c:v>
                </c:pt>
                <c:pt idx="324">
                  <c:v>0.78%</c:v>
                </c:pt>
                <c:pt idx="325">
                  <c:v>2.96%</c:v>
                </c:pt>
                <c:pt idx="326">
                  <c:v>18.30%</c:v>
                </c:pt>
                <c:pt idx="327">
                  <c:v>5.16%</c:v>
                </c:pt>
                <c:pt idx="328">
                  <c:v>0.80%</c:v>
                </c:pt>
                <c:pt idx="329">
                  <c:v>3.90%</c:v>
                </c:pt>
                <c:pt idx="330">
                  <c:v>2.79%</c:v>
                </c:pt>
                <c:pt idx="331">
                  <c:v>3.48%</c:v>
                </c:pt>
                <c:pt idx="332">
                  <c:v>2.78%</c:v>
                </c:pt>
                <c:pt idx="333">
                  <c:v>2.76%</c:v>
                </c:pt>
                <c:pt idx="334">
                  <c:v>5.36%</c:v>
                </c:pt>
                <c:pt idx="335">
                  <c:v>3.98%</c:v>
                </c:pt>
                <c:pt idx="336">
                  <c:v>0.00%</c:v>
                </c:pt>
                <c:pt idx="337">
                  <c:v>19.84%</c:v>
                </c:pt>
                <c:pt idx="338">
                  <c:v>2.03%</c:v>
                </c:pt>
                <c:pt idx="339">
                  <c:v>6.62%</c:v>
                </c:pt>
                <c:pt idx="340">
                  <c:v>0.74%</c:v>
                </c:pt>
                <c:pt idx="341">
                  <c:v>0.00%</c:v>
                </c:pt>
                <c:pt idx="342">
                  <c:v>2.48%</c:v>
                </c:pt>
                <c:pt idx="343">
                  <c:v>13.39%</c:v>
                </c:pt>
                <c:pt idx="344">
                  <c:v>0.00%</c:v>
                </c:pt>
                <c:pt idx="345">
                  <c:v>10.51%</c:v>
                </c:pt>
                <c:pt idx="346">
                  <c:v>6.40%</c:v>
                </c:pt>
                <c:pt idx="347">
                  <c:v>7.96%</c:v>
                </c:pt>
                <c:pt idx="348">
                  <c:v>7.34%</c:v>
                </c:pt>
                <c:pt idx="349">
                  <c:v>2.13%</c:v>
                </c:pt>
                <c:pt idx="350">
                  <c:v>4.26%</c:v>
                </c:pt>
                <c:pt idx="351">
                  <c:v>1.44%</c:v>
                </c:pt>
                <c:pt idx="352">
                  <c:v>0.00%</c:v>
                </c:pt>
                <c:pt idx="353">
                  <c:v>0.00%</c:v>
                </c:pt>
                <c:pt idx="354">
                  <c:v>2.62%</c:v>
                </c:pt>
                <c:pt idx="355">
                  <c:v>5.13%</c:v>
                </c:pt>
                <c:pt idx="356">
                  <c:v>12.61%</c:v>
                </c:pt>
                <c:pt idx="357">
                  <c:v>7.63%</c:v>
                </c:pt>
                <c:pt idx="358">
                  <c:v>3.54%</c:v>
                </c:pt>
                <c:pt idx="359">
                  <c:v>5.21%</c:v>
                </c:pt>
                <c:pt idx="360">
                  <c:v>5.59%</c:v>
                </c:pt>
                <c:pt idx="361">
                  <c:v>1.59%</c:v>
                </c:pt>
                <c:pt idx="362">
                  <c:v>12.84%</c:v>
                </c:pt>
                <c:pt idx="363">
                  <c:v>5.71%</c:v>
                </c:pt>
                <c:pt idx="364">
                  <c:v>4.88%</c:v>
                </c:pt>
                <c:pt idx="365">
                  <c:v>3.39%</c:v>
                </c:pt>
                <c:pt idx="366">
                  <c:v>5.09%</c:v>
                </c:pt>
                <c:pt idx="367">
                  <c:v>2.53%</c:v>
                </c:pt>
                <c:pt idx="368">
                  <c:v>0.00%</c:v>
                </c:pt>
                <c:pt idx="369">
                  <c:v>0.00%</c:v>
                </c:pt>
                <c:pt idx="370">
                  <c:v>19.77%</c:v>
                </c:pt>
                <c:pt idx="371">
                  <c:v>2.51%</c:v>
                </c:pt>
                <c:pt idx="372">
                  <c:v>22.71%</c:v>
                </c:pt>
                <c:pt idx="373">
                  <c:v>9.25%</c:v>
                </c:pt>
                <c:pt idx="374">
                  <c:v>5.41%</c:v>
                </c:pt>
                <c:pt idx="375">
                  <c:v>10.49%</c:v>
                </c:pt>
                <c:pt idx="376">
                  <c:v>5.78%</c:v>
                </c:pt>
                <c:pt idx="377">
                  <c:v>2.40%</c:v>
                </c:pt>
                <c:pt idx="378">
                  <c:v>4.08%</c:v>
                </c:pt>
                <c:pt idx="379">
                  <c:v>4.10%</c:v>
                </c:pt>
                <c:pt idx="380">
                  <c:v>0.00%</c:v>
                </c:pt>
                <c:pt idx="381">
                  <c:v>3.03%</c:v>
                </c:pt>
                <c:pt idx="382">
                  <c:v>0.00%</c:v>
                </c:pt>
                <c:pt idx="383">
                  <c:v>1.63%</c:v>
                </c:pt>
                <c:pt idx="384">
                  <c:v>21.87%</c:v>
                </c:pt>
                <c:pt idx="385">
                  <c:v>0.14%</c:v>
                </c:pt>
                <c:pt idx="386">
                  <c:v>0.05%</c:v>
                </c:pt>
                <c:pt idx="387">
                  <c:v>0.00%</c:v>
                </c:pt>
                <c:pt idx="388">
                  <c:v>6.77%</c:v>
                </c:pt>
                <c:pt idx="389">
                  <c:v>0.25%</c:v>
                </c:pt>
                <c:pt idx="390">
                  <c:v>8.65%</c:v>
                </c:pt>
                <c:pt idx="391">
                  <c:v>1.41%</c:v>
                </c:pt>
                <c:pt idx="392">
                  <c:v>0.86%</c:v>
                </c:pt>
                <c:pt idx="393">
                  <c:v>17.71%</c:v>
                </c:pt>
                <c:pt idx="394">
                  <c:v>5.06%</c:v>
                </c:pt>
                <c:pt idx="395">
                  <c:v>0.38%</c:v>
                </c:pt>
                <c:pt idx="396">
                  <c:v>1.34%</c:v>
                </c:pt>
                <c:pt idx="397">
                  <c:v>0.90%</c:v>
                </c:pt>
                <c:pt idx="398">
                  <c:v>6.13%</c:v>
                </c:pt>
                <c:pt idx="399">
                  <c:v>2.23%</c:v>
                </c:pt>
                <c:pt idx="400">
                  <c:v>1.71%</c:v>
                </c:pt>
                <c:pt idx="401">
                  <c:v>14.52%</c:v>
                </c:pt>
                <c:pt idx="402">
                  <c:v>21.10%</c:v>
                </c:pt>
                <c:pt idx="403">
                  <c:v>32.23%</c:v>
                </c:pt>
                <c:pt idx="404">
                  <c:v>5.59%</c:v>
                </c:pt>
                <c:pt idx="405">
                  <c:v>2.40%</c:v>
                </c:pt>
                <c:pt idx="406">
                  <c:v>4.98%</c:v>
                </c:pt>
                <c:pt idx="407">
                  <c:v>0.86%</c:v>
                </c:pt>
                <c:pt idx="408">
                  <c:v>6.31%</c:v>
                </c:pt>
                <c:pt idx="409">
                  <c:v>2.94%</c:v>
                </c:pt>
                <c:pt idx="410">
                  <c:v>0.60%</c:v>
                </c:pt>
                <c:pt idx="411">
                  <c:v>0.92%</c:v>
                </c:pt>
                <c:pt idx="412">
                  <c:v>1.64%</c:v>
                </c:pt>
                <c:pt idx="413">
                  <c:v>19.83%</c:v>
                </c:pt>
                <c:pt idx="414">
                  <c:v>11.67%</c:v>
                </c:pt>
                <c:pt idx="415">
                  <c:v>4.85%</c:v>
                </c:pt>
                <c:pt idx="416">
                  <c:v>3.26%</c:v>
                </c:pt>
                <c:pt idx="417">
                  <c:v>1.40%</c:v>
                </c:pt>
                <c:pt idx="418">
                  <c:v>5.24%</c:v>
                </c:pt>
                <c:pt idx="419">
                  <c:v>1.40%</c:v>
                </c:pt>
                <c:pt idx="420">
                  <c:v>1.67%</c:v>
                </c:pt>
                <c:pt idx="421">
                  <c:v>1.97%</c:v>
                </c:pt>
                <c:pt idx="422">
                  <c:v>0.00%</c:v>
                </c:pt>
                <c:pt idx="423">
                  <c:v>2.45%</c:v>
                </c:pt>
                <c:pt idx="424">
                  <c:v>26.26%</c:v>
                </c:pt>
                <c:pt idx="425">
                  <c:v>10.38%</c:v>
                </c:pt>
                <c:pt idx="426">
                  <c:v>7.71%</c:v>
                </c:pt>
                <c:pt idx="427">
                  <c:v>19.09%</c:v>
                </c:pt>
                <c:pt idx="428">
                  <c:v>0.45%</c:v>
                </c:pt>
                <c:pt idx="429">
                  <c:v>5.37%</c:v>
                </c:pt>
                <c:pt idx="430">
                  <c:v>5.11%</c:v>
                </c:pt>
                <c:pt idx="431">
                  <c:v>3.00%</c:v>
                </c:pt>
                <c:pt idx="432">
                  <c:v>0.00%</c:v>
                </c:pt>
                <c:pt idx="433">
                  <c:v>5.20%</c:v>
                </c:pt>
                <c:pt idx="434">
                  <c:v>3.45%</c:v>
                </c:pt>
                <c:pt idx="435">
                  <c:v>18.77%</c:v>
                </c:pt>
                <c:pt idx="436">
                  <c:v>8.34%</c:v>
                </c:pt>
                <c:pt idx="437">
                  <c:v>14.67%</c:v>
                </c:pt>
                <c:pt idx="438">
                  <c:v>11.93%</c:v>
                </c:pt>
                <c:pt idx="439">
                  <c:v>2.63%</c:v>
                </c:pt>
                <c:pt idx="440">
                  <c:v>6.26%</c:v>
                </c:pt>
                <c:pt idx="441">
                  <c:v>2.70%</c:v>
                </c:pt>
                <c:pt idx="442">
                  <c:v>1.77%</c:v>
                </c:pt>
                <c:pt idx="443">
                  <c:v>0.00%</c:v>
                </c:pt>
                <c:pt idx="444">
                  <c:v>0.00%</c:v>
                </c:pt>
                <c:pt idx="445">
                  <c:v>18.63%</c:v>
                </c:pt>
                <c:pt idx="446">
                  <c:v>23.98%</c:v>
                </c:pt>
                <c:pt idx="447">
                  <c:v>22.16%</c:v>
                </c:pt>
                <c:pt idx="448">
                  <c:v>0.00%</c:v>
                </c:pt>
                <c:pt idx="449">
                  <c:v>1.21%</c:v>
                </c:pt>
                <c:pt idx="450">
                  <c:v>4.06%</c:v>
                </c:pt>
                <c:pt idx="451">
                  <c:v>0.99%</c:v>
                </c:pt>
                <c:pt idx="452">
                  <c:v>0.71%</c:v>
                </c:pt>
                <c:pt idx="453">
                  <c:v>2.41%</c:v>
                </c:pt>
                <c:pt idx="454">
                  <c:v>21.15%</c:v>
                </c:pt>
                <c:pt idx="455">
                  <c:v>16.48%</c:v>
                </c:pt>
                <c:pt idx="456">
                  <c:v>6.45%</c:v>
                </c:pt>
                <c:pt idx="457">
                  <c:v>3.07%</c:v>
                </c:pt>
                <c:pt idx="458">
                  <c:v>2.94%</c:v>
                </c:pt>
                <c:pt idx="459">
                  <c:v>6.73%</c:v>
                </c:pt>
                <c:pt idx="460">
                  <c:v>3.50%</c:v>
                </c:pt>
                <c:pt idx="461">
                  <c:v>2.91%</c:v>
                </c:pt>
                <c:pt idx="462">
                  <c:v>9.33%</c:v>
                </c:pt>
                <c:pt idx="463">
                  <c:v>11.08%</c:v>
                </c:pt>
                <c:pt idx="464">
                  <c:v>2.87%</c:v>
                </c:pt>
                <c:pt idx="465">
                  <c:v>4.86%</c:v>
                </c:pt>
                <c:pt idx="466">
                  <c:v>3.24%</c:v>
                </c:pt>
                <c:pt idx="467">
                  <c:v>4.05%</c:v>
                </c:pt>
                <c:pt idx="468">
                  <c:v>0.00%</c:v>
                </c:pt>
                <c:pt idx="469">
                  <c:v>0.69%</c:v>
                </c:pt>
                <c:pt idx="470">
                  <c:v>0.00%</c:v>
                </c:pt>
                <c:pt idx="471">
                  <c:v>21.00%</c:v>
                </c:pt>
                <c:pt idx="472">
                  <c:v>8.05%</c:v>
                </c:pt>
                <c:pt idx="473">
                  <c:v>1.60%</c:v>
                </c:pt>
                <c:pt idx="474">
                  <c:v>6.59%</c:v>
                </c:pt>
                <c:pt idx="475">
                  <c:v>5.30%</c:v>
                </c:pt>
                <c:pt idx="476">
                  <c:v>4.64%</c:v>
                </c:pt>
                <c:pt idx="477">
                  <c:v>0.00%</c:v>
                </c:pt>
                <c:pt idx="478">
                  <c:v>8.65%</c:v>
                </c:pt>
                <c:pt idx="479">
                  <c:v>5.26%</c:v>
                </c:pt>
                <c:pt idx="480">
                  <c:v>3.26%</c:v>
                </c:pt>
                <c:pt idx="481">
                  <c:v>1.34%</c:v>
                </c:pt>
                <c:pt idx="482">
                  <c:v>1.57%</c:v>
                </c:pt>
                <c:pt idx="483">
                  <c:v>0.00%</c:v>
                </c:pt>
                <c:pt idx="484">
                  <c:v>2.80%</c:v>
                </c:pt>
                <c:pt idx="485">
                  <c:v>2.78%</c:v>
                </c:pt>
                <c:pt idx="486">
                  <c:v>3.37%</c:v>
                </c:pt>
                <c:pt idx="487">
                  <c:v>0.49%</c:v>
                </c:pt>
                <c:pt idx="488">
                  <c:v>3.21%</c:v>
                </c:pt>
                <c:pt idx="489">
                  <c:v>9.87%</c:v>
                </c:pt>
                <c:pt idx="490">
                  <c:v>4.59%</c:v>
                </c:pt>
                <c:pt idx="491">
                  <c:v>1.52%</c:v>
                </c:pt>
                <c:pt idx="492">
                  <c:v>3.89%</c:v>
                </c:pt>
                <c:pt idx="493">
                  <c:v>3.93%</c:v>
                </c:pt>
                <c:pt idx="494">
                  <c:v>0.00%</c:v>
                </c:pt>
                <c:pt idx="495">
                  <c:v>22.36%</c:v>
                </c:pt>
                <c:pt idx="496">
                  <c:v>6.69%</c:v>
                </c:pt>
                <c:pt idx="497">
                  <c:v>6.58%</c:v>
                </c:pt>
                <c:pt idx="498">
                  <c:v>2.54%</c:v>
                </c:pt>
                <c:pt idx="499">
                  <c:v>8.68%</c:v>
                </c:pt>
                <c:pt idx="500">
                  <c:v>22.88%</c:v>
                </c:pt>
                <c:pt idx="501">
                  <c:v>4.22%</c:v>
                </c:pt>
                <c:pt idx="502">
                  <c:v>3.79%</c:v>
                </c:pt>
                <c:pt idx="503">
                  <c:v>8.77%</c:v>
                </c:pt>
                <c:pt idx="504">
                  <c:v>3.01%</c:v>
                </c:pt>
                <c:pt idx="505">
                  <c:v>3.20%</c:v>
                </c:pt>
                <c:pt idx="506">
                  <c:v>17.67%</c:v>
                </c:pt>
                <c:pt idx="507">
                  <c:v>2.58%</c:v>
                </c:pt>
                <c:pt idx="508">
                  <c:v>0.81%</c:v>
                </c:pt>
                <c:pt idx="509">
                  <c:v>15.18%</c:v>
                </c:pt>
                <c:pt idx="510">
                  <c:v>10.56%</c:v>
                </c:pt>
                <c:pt idx="511">
                  <c:v>9.61%</c:v>
                </c:pt>
                <c:pt idx="512">
                  <c:v>5.56%</c:v>
                </c:pt>
                <c:pt idx="513">
                  <c:v>3.11%</c:v>
                </c:pt>
                <c:pt idx="514">
                  <c:v>1.00%</c:v>
                </c:pt>
                <c:pt idx="515">
                  <c:v>10.20%</c:v>
                </c:pt>
                <c:pt idx="516">
                  <c:v>21.67%</c:v>
                </c:pt>
                <c:pt idx="517">
                  <c:v>24.45%</c:v>
                </c:pt>
                <c:pt idx="518">
                  <c:v>17.41%</c:v>
                </c:pt>
                <c:pt idx="519">
                  <c:v>8.11%</c:v>
                </c:pt>
                <c:pt idx="520">
                  <c:v>5.71%</c:v>
                </c:pt>
                <c:pt idx="521">
                  <c:v>0.91%</c:v>
                </c:pt>
                <c:pt idx="522">
                  <c:v>0.48%</c:v>
                </c:pt>
                <c:pt idx="523">
                  <c:v>13.09%</c:v>
                </c:pt>
                <c:pt idx="524">
                  <c:v>6.47%</c:v>
                </c:pt>
                <c:pt idx="525">
                  <c:v>7.59%</c:v>
                </c:pt>
                <c:pt idx="526">
                  <c:v>0.91%</c:v>
                </c:pt>
                <c:pt idx="527">
                  <c:v>5.27%</c:v>
                </c:pt>
                <c:pt idx="528">
                  <c:v>0.00%</c:v>
                </c:pt>
                <c:pt idx="529">
                  <c:v>22.31%</c:v>
                </c:pt>
                <c:pt idx="530">
                  <c:v>18.18%</c:v>
                </c:pt>
                <c:pt idx="531">
                  <c:v>11.66%</c:v>
                </c:pt>
                <c:pt idx="532">
                  <c:v>16.75%</c:v>
                </c:pt>
                <c:pt idx="533">
                  <c:v>11.55%</c:v>
                </c:pt>
                <c:pt idx="534">
                  <c:v>8.04%</c:v>
                </c:pt>
                <c:pt idx="535">
                  <c:v>1.06%</c:v>
                </c:pt>
                <c:pt idx="536">
                  <c:v>2.31%</c:v>
                </c:pt>
                <c:pt idx="537">
                  <c:v>13.77%</c:v>
                </c:pt>
                <c:pt idx="538">
                  <c:v>11.25%</c:v>
                </c:pt>
                <c:pt idx="539">
                  <c:v>10.50%</c:v>
                </c:pt>
                <c:pt idx="540">
                  <c:v>0.00%</c:v>
                </c:pt>
                <c:pt idx="541">
                  <c:v>0.84%</c:v>
                </c:pt>
                <c:pt idx="542">
                  <c:v>0.34%</c:v>
                </c:pt>
                <c:pt idx="543">
                  <c:v>18.49%</c:v>
                </c:pt>
                <c:pt idx="544">
                  <c:v>18.03%</c:v>
                </c:pt>
                <c:pt idx="545">
                  <c:v>4.37%</c:v>
                </c:pt>
                <c:pt idx="546">
                  <c:v>0.00%</c:v>
                </c:pt>
                <c:pt idx="547">
                  <c:v>7.61%</c:v>
                </c:pt>
                <c:pt idx="548">
                  <c:v>6.70%</c:v>
                </c:pt>
                <c:pt idx="549">
                  <c:v>3.32%</c:v>
                </c:pt>
                <c:pt idx="550">
                  <c:v>16.89%</c:v>
                </c:pt>
                <c:pt idx="551">
                  <c:v>4.80%</c:v>
                </c:pt>
                <c:pt idx="552">
                  <c:v>6.83%</c:v>
                </c:pt>
                <c:pt idx="553">
                  <c:v>6.86%</c:v>
                </c:pt>
                <c:pt idx="554">
                  <c:v>3.81%</c:v>
                </c:pt>
                <c:pt idx="555">
                  <c:v>0.00%</c:v>
                </c:pt>
                <c:pt idx="556">
                  <c:v>6.22%</c:v>
                </c:pt>
                <c:pt idx="557">
                  <c:v>0.93%</c:v>
                </c:pt>
                <c:pt idx="558">
                  <c:v>5.46%</c:v>
                </c:pt>
                <c:pt idx="559">
                  <c:v>5.53%</c:v>
                </c:pt>
                <c:pt idx="560">
                  <c:v>4.17%</c:v>
                </c:pt>
                <c:pt idx="561">
                  <c:v>4.57%</c:v>
                </c:pt>
                <c:pt idx="562">
                  <c:v>4.43%</c:v>
                </c:pt>
                <c:pt idx="563">
                  <c:v>1.09%</c:v>
                </c:pt>
                <c:pt idx="564">
                  <c:v>5.87%</c:v>
                </c:pt>
                <c:pt idx="565">
                  <c:v>1.62%</c:v>
                </c:pt>
                <c:pt idx="566">
                  <c:v>1.48%</c:v>
                </c:pt>
                <c:pt idx="567">
                  <c:v>5.89%</c:v>
                </c:pt>
                <c:pt idx="568">
                  <c:v>4.11%</c:v>
                </c:pt>
                <c:pt idx="569">
                  <c:v>0.90%</c:v>
                </c:pt>
                <c:pt idx="570">
                  <c:v>3.74%</c:v>
                </c:pt>
                <c:pt idx="571">
                  <c:v>10.09%</c:v>
                </c:pt>
                <c:pt idx="572">
                  <c:v>8.58%</c:v>
                </c:pt>
                <c:pt idx="573">
                  <c:v>1.88%</c:v>
                </c:pt>
                <c:pt idx="574">
                  <c:v>0.46%</c:v>
                </c:pt>
                <c:pt idx="575">
                  <c:v>1.35%</c:v>
                </c:pt>
                <c:pt idx="576">
                  <c:v>0.00%</c:v>
                </c:pt>
                <c:pt idx="577">
                  <c:v>0.95%</c:v>
                </c:pt>
                <c:pt idx="578">
                  <c:v>4.62%</c:v>
                </c:pt>
                <c:pt idx="579">
                  <c:v>5.24%</c:v>
                </c:pt>
                <c:pt idx="580">
                  <c:v>16.27%</c:v>
                </c:pt>
                <c:pt idx="581">
                  <c:v>6.95%</c:v>
                </c:pt>
                <c:pt idx="582">
                  <c:v>0.73%</c:v>
                </c:pt>
                <c:pt idx="583">
                  <c:v>0.57%</c:v>
                </c:pt>
                <c:pt idx="584">
                  <c:v>0.46%</c:v>
                </c:pt>
                <c:pt idx="585">
                  <c:v>0.00%</c:v>
                </c:pt>
                <c:pt idx="586">
                  <c:v>5.86%</c:v>
                </c:pt>
                <c:pt idx="587">
                  <c:v>5.48%</c:v>
                </c:pt>
                <c:pt idx="588">
                  <c:v>19.85%</c:v>
                </c:pt>
                <c:pt idx="589">
                  <c:v>1.64%</c:v>
                </c:pt>
                <c:pt idx="590">
                  <c:v>2.13%</c:v>
                </c:pt>
                <c:pt idx="591">
                  <c:v>3.34%</c:v>
                </c:pt>
                <c:pt idx="592">
                  <c:v>0.00%</c:v>
                </c:pt>
                <c:pt idx="593">
                  <c:v>0.75%</c:v>
                </c:pt>
                <c:pt idx="594">
                  <c:v>7.12%</c:v>
                </c:pt>
                <c:pt idx="595">
                  <c:v>25.34%</c:v>
                </c:pt>
                <c:pt idx="596">
                  <c:v>16.23%</c:v>
                </c:pt>
                <c:pt idx="597">
                  <c:v>16.36%</c:v>
                </c:pt>
                <c:pt idx="598">
                  <c:v>19.19%</c:v>
                </c:pt>
                <c:pt idx="599">
                  <c:v>22.08%</c:v>
                </c:pt>
                <c:pt idx="600">
                  <c:v>4.37%</c:v>
                </c:pt>
                <c:pt idx="601">
                  <c:v>17.59%</c:v>
                </c:pt>
                <c:pt idx="602">
                  <c:v>3.30%</c:v>
                </c:pt>
                <c:pt idx="603">
                  <c:v>7.90%</c:v>
                </c:pt>
                <c:pt idx="604">
                  <c:v>8.01%</c:v>
                </c:pt>
                <c:pt idx="605">
                  <c:v>0.69%</c:v>
                </c:pt>
                <c:pt idx="606">
                  <c:v>4.90%</c:v>
                </c:pt>
                <c:pt idx="607">
                  <c:v>10.09%</c:v>
                </c:pt>
                <c:pt idx="608">
                  <c:v>0.28%</c:v>
                </c:pt>
                <c:pt idx="609">
                  <c:v>1.70%</c:v>
                </c:pt>
                <c:pt idx="610">
                  <c:v>17.48%</c:v>
                </c:pt>
                <c:pt idx="611">
                  <c:v>1.29%</c:v>
                </c:pt>
                <c:pt idx="612">
                  <c:v>5.82%</c:v>
                </c:pt>
                <c:pt idx="613">
                  <c:v>8.28%</c:v>
                </c:pt>
                <c:pt idx="614">
                  <c:v>0.73%</c:v>
                </c:pt>
                <c:pt idx="615">
                  <c:v>3.85%</c:v>
                </c:pt>
                <c:pt idx="616">
                  <c:v>51.97%</c:v>
                </c:pt>
                <c:pt idx="617">
                  <c:v>4.72%</c:v>
                </c:pt>
                <c:pt idx="618">
                  <c:v>0.48%</c:v>
                </c:pt>
                <c:pt idx="619">
                  <c:v>7.31%</c:v>
                </c:pt>
                <c:pt idx="620">
                  <c:v>9.28%</c:v>
                </c:pt>
                <c:pt idx="621">
                  <c:v>3.16%</c:v>
                </c:pt>
                <c:pt idx="622">
                  <c:v>5.01%</c:v>
                </c:pt>
                <c:pt idx="623">
                  <c:v>2.50%</c:v>
                </c:pt>
                <c:pt idx="624">
                  <c:v>0.00%</c:v>
                </c:pt>
                <c:pt idx="625">
                  <c:v>15.44%</c:v>
                </c:pt>
                <c:pt idx="626">
                  <c:v>5.79%</c:v>
                </c:pt>
                <c:pt idx="627">
                  <c:v>4.64%</c:v>
                </c:pt>
                <c:pt idx="628">
                  <c:v>4.68%</c:v>
                </c:pt>
                <c:pt idx="629">
                  <c:v>0.00%</c:v>
                </c:pt>
                <c:pt idx="630">
                  <c:v>27.59%</c:v>
                </c:pt>
                <c:pt idx="631">
                  <c:v>16.30%</c:v>
                </c:pt>
                <c:pt idx="632">
                  <c:v>0.00%</c:v>
                </c:pt>
                <c:pt idx="633">
                  <c:v>2.71%</c:v>
                </c:pt>
                <c:pt idx="634">
                  <c:v>1.26%</c:v>
                </c:pt>
                <c:pt idx="635">
                  <c:v>2.29%</c:v>
                </c:pt>
                <c:pt idx="636">
                  <c:v>3.00%</c:v>
                </c:pt>
                <c:pt idx="637">
                  <c:v>2.07%</c:v>
                </c:pt>
                <c:pt idx="638">
                  <c:v>6.37%</c:v>
                </c:pt>
                <c:pt idx="639">
                  <c:v>4.43%</c:v>
                </c:pt>
                <c:pt idx="640">
                  <c:v>2.17%</c:v>
                </c:pt>
                <c:pt idx="641">
                  <c:v>26.05%</c:v>
                </c:pt>
                <c:pt idx="642">
                  <c:v>21.09%</c:v>
                </c:pt>
                <c:pt idx="643">
                  <c:v>6.23%</c:v>
                </c:pt>
                <c:pt idx="644">
                  <c:v>0.93%</c:v>
                </c:pt>
                <c:pt idx="645">
                  <c:v>0.00%</c:v>
                </c:pt>
                <c:pt idx="646">
                  <c:v>1.57%</c:v>
                </c:pt>
                <c:pt idx="647">
                  <c:v>1.75%</c:v>
                </c:pt>
                <c:pt idx="648">
                  <c:v>2.08%</c:v>
                </c:pt>
                <c:pt idx="649">
                  <c:v>14.86%</c:v>
                </c:pt>
                <c:pt idx="650">
                  <c:v>10.30%</c:v>
                </c:pt>
                <c:pt idx="651">
                  <c:v>15.75%</c:v>
                </c:pt>
                <c:pt idx="652">
                  <c:v>15.02%</c:v>
                </c:pt>
                <c:pt idx="653">
                  <c:v>8.21%</c:v>
                </c:pt>
                <c:pt idx="654">
                  <c:v>8.08%</c:v>
                </c:pt>
                <c:pt idx="655">
                  <c:v>0.74%</c:v>
                </c:pt>
                <c:pt idx="656">
                  <c:v>0.73%</c:v>
                </c:pt>
                <c:pt idx="657">
                  <c:v>8.73%</c:v>
                </c:pt>
                <c:pt idx="658">
                  <c:v>2.12%</c:v>
                </c:pt>
                <c:pt idx="659">
                  <c:v>3.46%</c:v>
                </c:pt>
                <c:pt idx="660">
                  <c:v>6.97%</c:v>
                </c:pt>
                <c:pt idx="661">
                  <c:v>5.73%</c:v>
                </c:pt>
                <c:pt idx="662">
                  <c:v>6.41%</c:v>
                </c:pt>
                <c:pt idx="663">
                  <c:v>3.30%</c:v>
                </c:pt>
                <c:pt idx="664">
                  <c:v>5.01%</c:v>
                </c:pt>
                <c:pt idx="665">
                  <c:v>4.27%</c:v>
                </c:pt>
                <c:pt idx="666">
                  <c:v>2.65%</c:v>
                </c:pt>
                <c:pt idx="667">
                  <c:v>0.81%</c:v>
                </c:pt>
                <c:pt idx="668">
                  <c:v>2.99%</c:v>
                </c:pt>
                <c:pt idx="669">
                  <c:v>16.04%</c:v>
                </c:pt>
                <c:pt idx="670">
                  <c:v>24.01%</c:v>
                </c:pt>
                <c:pt idx="671">
                  <c:v>24.27%</c:v>
                </c:pt>
                <c:pt idx="672">
                  <c:v>7.01%</c:v>
                </c:pt>
                <c:pt idx="673">
                  <c:v>11.77%</c:v>
                </c:pt>
                <c:pt idx="674">
                  <c:v>14.55%</c:v>
                </c:pt>
                <c:pt idx="675">
                  <c:v>3.56%</c:v>
                </c:pt>
                <c:pt idx="676">
                  <c:v>0.00%</c:v>
                </c:pt>
                <c:pt idx="677">
                  <c:v>2.08%</c:v>
                </c:pt>
                <c:pt idx="678">
                  <c:v>1.82%</c:v>
                </c:pt>
                <c:pt idx="679">
                  <c:v>1.98%</c:v>
                </c:pt>
                <c:pt idx="680">
                  <c:v>25.50%</c:v>
                </c:pt>
                <c:pt idx="681">
                  <c:v>2.09%</c:v>
                </c:pt>
                <c:pt idx="682">
                  <c:v>3.02%</c:v>
                </c:pt>
                <c:pt idx="683">
                  <c:v>6.46%</c:v>
                </c:pt>
                <c:pt idx="684">
                  <c:v>5.63%</c:v>
                </c:pt>
                <c:pt idx="685">
                  <c:v>2.56%</c:v>
                </c:pt>
                <c:pt idx="686">
                  <c:v>0.30%</c:v>
                </c:pt>
                <c:pt idx="687">
                  <c:v>2.26%</c:v>
                </c:pt>
                <c:pt idx="688">
                  <c:v>1.86%</c:v>
                </c:pt>
                <c:pt idx="689">
                  <c:v>0.00%</c:v>
                </c:pt>
                <c:pt idx="690">
                  <c:v>20.78%</c:v>
                </c:pt>
                <c:pt idx="691">
                  <c:v>19.61%</c:v>
                </c:pt>
                <c:pt idx="692">
                  <c:v>12.39%</c:v>
                </c:pt>
                <c:pt idx="693">
                  <c:v>13.46%</c:v>
                </c:pt>
                <c:pt idx="694">
                  <c:v>1.12%</c:v>
                </c:pt>
                <c:pt idx="695">
                  <c:v>15.22%</c:v>
                </c:pt>
                <c:pt idx="696">
                  <c:v>0.00%</c:v>
                </c:pt>
                <c:pt idx="697">
                  <c:v>1.44%</c:v>
                </c:pt>
                <c:pt idx="698">
                  <c:v>3.78%</c:v>
                </c:pt>
                <c:pt idx="699">
                  <c:v>3.35%</c:v>
                </c:pt>
                <c:pt idx="700">
                  <c:v>4.51%</c:v>
                </c:pt>
                <c:pt idx="701">
                  <c:v>3.17%</c:v>
                </c:pt>
                <c:pt idx="702">
                  <c:v>0.00%</c:v>
                </c:pt>
                <c:pt idx="703">
                  <c:v>0.71%</c:v>
                </c:pt>
                <c:pt idx="704">
                  <c:v>0.00%</c:v>
                </c:pt>
                <c:pt idx="705">
                  <c:v>16.77%</c:v>
                </c:pt>
                <c:pt idx="706">
                  <c:v>18.86%</c:v>
                </c:pt>
                <c:pt idx="707">
                  <c:v>9.07%</c:v>
                </c:pt>
                <c:pt idx="708">
                  <c:v>3.03%</c:v>
                </c:pt>
                <c:pt idx="709">
                  <c:v>5.40%</c:v>
                </c:pt>
                <c:pt idx="710">
                  <c:v>4.72%</c:v>
                </c:pt>
                <c:pt idx="711">
                  <c:v>2.80%</c:v>
                </c:pt>
                <c:pt idx="712">
                  <c:v>5.23%</c:v>
                </c:pt>
                <c:pt idx="713">
                  <c:v>3.94%</c:v>
                </c:pt>
                <c:pt idx="714">
                  <c:v>0.00%</c:v>
                </c:pt>
                <c:pt idx="715">
                  <c:v>0.00%</c:v>
                </c:pt>
                <c:pt idx="716">
                  <c:v>1.84%</c:v>
                </c:pt>
                <c:pt idx="717">
                  <c:v>7.18%</c:v>
                </c:pt>
                <c:pt idx="718">
                  <c:v>3.11%</c:v>
                </c:pt>
                <c:pt idx="719">
                  <c:v>8.80%</c:v>
                </c:pt>
                <c:pt idx="720">
                  <c:v>3.79%</c:v>
                </c:pt>
                <c:pt idx="721">
                  <c:v>0.00%</c:v>
                </c:pt>
                <c:pt idx="722">
                  <c:v>6.74%</c:v>
                </c:pt>
                <c:pt idx="723">
                  <c:v>2.86%</c:v>
                </c:pt>
                <c:pt idx="724">
                  <c:v>2.15%</c:v>
                </c:pt>
                <c:pt idx="725">
                  <c:v>0.78%</c:v>
                </c:pt>
                <c:pt idx="726">
                  <c:v>0.66%</c:v>
                </c:pt>
                <c:pt idx="727">
                  <c:v>0.30%</c:v>
                </c:pt>
                <c:pt idx="728">
                  <c:v>0.45%</c:v>
                </c:pt>
                <c:pt idx="729">
                  <c:v>7.69%</c:v>
                </c:pt>
                <c:pt idx="730">
                  <c:v>5.08%</c:v>
                </c:pt>
                <c:pt idx="731">
                  <c:v>16.21%</c:v>
                </c:pt>
                <c:pt idx="732">
                  <c:v>16.91%</c:v>
                </c:pt>
                <c:pt idx="733">
                  <c:v>4.92%</c:v>
                </c:pt>
                <c:pt idx="734">
                  <c:v>1.38%</c:v>
                </c:pt>
                <c:pt idx="735">
                  <c:v>6.80%</c:v>
                </c:pt>
                <c:pt idx="736">
                  <c:v>8.08%</c:v>
                </c:pt>
                <c:pt idx="737">
                  <c:v>1.69%</c:v>
                </c:pt>
                <c:pt idx="738">
                  <c:v>11.51%</c:v>
                </c:pt>
                <c:pt idx="739">
                  <c:v>5.09%</c:v>
                </c:pt>
                <c:pt idx="740">
                  <c:v>0.88%</c:v>
                </c:pt>
                <c:pt idx="741">
                  <c:v>16.45%</c:v>
                </c:pt>
                <c:pt idx="742">
                  <c:v>24.91%</c:v>
                </c:pt>
                <c:pt idx="743">
                  <c:v>4.86%</c:v>
                </c:pt>
                <c:pt idx="744">
                  <c:v>3.78%</c:v>
                </c:pt>
                <c:pt idx="745">
                  <c:v>0.00%</c:v>
                </c:pt>
                <c:pt idx="746">
                  <c:v>15.44%</c:v>
                </c:pt>
                <c:pt idx="747">
                  <c:v>5.60%</c:v>
                </c:pt>
                <c:pt idx="748">
                  <c:v>3.62%</c:v>
                </c:pt>
                <c:pt idx="749">
                  <c:v>0.94%</c:v>
                </c:pt>
                <c:pt idx="750">
                  <c:v>1.06%</c:v>
                </c:pt>
                <c:pt idx="751">
                  <c:v>1.13%</c:v>
                </c:pt>
                <c:pt idx="752">
                  <c:v>4.68%</c:v>
                </c:pt>
                <c:pt idx="753">
                  <c:v>19.35%</c:v>
                </c:pt>
                <c:pt idx="754">
                  <c:v>16.48%</c:v>
                </c:pt>
                <c:pt idx="755">
                  <c:v>4.17%</c:v>
                </c:pt>
                <c:pt idx="756">
                  <c:v>4.85%</c:v>
                </c:pt>
                <c:pt idx="757">
                  <c:v>3.68%</c:v>
                </c:pt>
                <c:pt idx="758">
                  <c:v>0.00%</c:v>
                </c:pt>
                <c:pt idx="759">
                  <c:v>0.00%</c:v>
                </c:pt>
                <c:pt idx="760">
                  <c:v>17.04%</c:v>
                </c:pt>
                <c:pt idx="761">
                  <c:v>7.01%</c:v>
                </c:pt>
                <c:pt idx="762">
                  <c:v>2.08%</c:v>
                </c:pt>
                <c:pt idx="763">
                  <c:v>7.92%</c:v>
                </c:pt>
                <c:pt idx="764">
                  <c:v>6.10%</c:v>
                </c:pt>
                <c:pt idx="765">
                  <c:v>3.33%</c:v>
                </c:pt>
                <c:pt idx="766">
                  <c:v>5.06%</c:v>
                </c:pt>
                <c:pt idx="767">
                  <c:v>8.43%</c:v>
                </c:pt>
                <c:pt idx="768">
                  <c:v>11.20%</c:v>
                </c:pt>
                <c:pt idx="769">
                  <c:v>2.67%</c:v>
                </c:pt>
                <c:pt idx="770">
                  <c:v>7.57%</c:v>
                </c:pt>
                <c:pt idx="771">
                  <c:v>0.55%</c:v>
                </c:pt>
                <c:pt idx="772">
                  <c:v>4.40%</c:v>
                </c:pt>
                <c:pt idx="773">
                  <c:v>1.57%</c:v>
                </c:pt>
                <c:pt idx="774">
                  <c:v>0.00%</c:v>
                </c:pt>
                <c:pt idx="775">
                  <c:v>0.00%</c:v>
                </c:pt>
                <c:pt idx="776">
                  <c:v>16.38%</c:v>
                </c:pt>
                <c:pt idx="777">
                  <c:v>7.70%</c:v>
                </c:pt>
                <c:pt idx="778">
                  <c:v>4.83%</c:v>
                </c:pt>
                <c:pt idx="779">
                  <c:v>4.20%</c:v>
                </c:pt>
                <c:pt idx="780">
                  <c:v>6.28%</c:v>
                </c:pt>
                <c:pt idx="781">
                  <c:v>4.51%</c:v>
                </c:pt>
                <c:pt idx="782">
                  <c:v>0.00%</c:v>
                </c:pt>
                <c:pt idx="783">
                  <c:v>1.87%</c:v>
                </c:pt>
                <c:pt idx="784">
                  <c:v>0.80%</c:v>
                </c:pt>
                <c:pt idx="785">
                  <c:v>4.91%</c:v>
                </c:pt>
                <c:pt idx="786">
                  <c:v>10.96%</c:v>
                </c:pt>
                <c:pt idx="787">
                  <c:v>8.85%</c:v>
                </c:pt>
                <c:pt idx="788">
                  <c:v>3.61%</c:v>
                </c:pt>
                <c:pt idx="789">
                  <c:v>1.18%</c:v>
                </c:pt>
                <c:pt idx="790">
                  <c:v>1.02%</c:v>
                </c:pt>
                <c:pt idx="791">
                  <c:v>6.89%</c:v>
                </c:pt>
                <c:pt idx="792">
                  <c:v>6.97%</c:v>
                </c:pt>
                <c:pt idx="793">
                  <c:v>0.79%</c:v>
                </c:pt>
                <c:pt idx="794">
                  <c:v>0.00%</c:v>
                </c:pt>
                <c:pt idx="795">
                  <c:v>0.00%</c:v>
                </c:pt>
                <c:pt idx="796">
                  <c:v>3.58%</c:v>
                </c:pt>
                <c:pt idx="797">
                  <c:v>2.64%</c:v>
                </c:pt>
                <c:pt idx="798">
                  <c:v>15.24%</c:v>
                </c:pt>
                <c:pt idx="799">
                  <c:v>8.06%</c:v>
                </c:pt>
                <c:pt idx="800">
                  <c:v>10.02%</c:v>
                </c:pt>
                <c:pt idx="801">
                  <c:v>6.40%</c:v>
                </c:pt>
                <c:pt idx="802">
                  <c:v>7.62%</c:v>
                </c:pt>
                <c:pt idx="803">
                  <c:v>6.73%</c:v>
                </c:pt>
                <c:pt idx="804">
                  <c:v>1.49%</c:v>
                </c:pt>
                <c:pt idx="805">
                  <c:v>2.41%</c:v>
                </c:pt>
                <c:pt idx="806">
                  <c:v>3.81%</c:v>
                </c:pt>
                <c:pt idx="807">
                  <c:v>5.35%</c:v>
                </c:pt>
                <c:pt idx="808">
                  <c:v>10.79%</c:v>
                </c:pt>
                <c:pt idx="809">
                  <c:v>2.19%</c:v>
                </c:pt>
                <c:pt idx="810">
                  <c:v>1.30%</c:v>
                </c:pt>
                <c:pt idx="811">
                  <c:v>3.83%</c:v>
                </c:pt>
                <c:pt idx="812">
                  <c:v>3.70%</c:v>
                </c:pt>
                <c:pt idx="813">
                  <c:v>2.47%</c:v>
                </c:pt>
                <c:pt idx="814">
                  <c:v>3.53%</c:v>
                </c:pt>
                <c:pt idx="815">
                  <c:v>0.58%</c:v>
                </c:pt>
                <c:pt idx="816">
                  <c:v>7.33%</c:v>
                </c:pt>
                <c:pt idx="817">
                  <c:v>4.46%</c:v>
                </c:pt>
                <c:pt idx="818">
                  <c:v>12.98%</c:v>
                </c:pt>
                <c:pt idx="819">
                  <c:v>2.75%</c:v>
                </c:pt>
                <c:pt idx="820">
                  <c:v>7.15%</c:v>
                </c:pt>
                <c:pt idx="821">
                  <c:v>2.75%</c:v>
                </c:pt>
                <c:pt idx="822">
                  <c:v>8.45%</c:v>
                </c:pt>
                <c:pt idx="823">
                  <c:v>5.36%</c:v>
                </c:pt>
                <c:pt idx="824">
                  <c:v>1.71%</c:v>
                </c:pt>
                <c:pt idx="825">
                  <c:v>1.61%</c:v>
                </c:pt>
                <c:pt idx="826">
                  <c:v>9.86%</c:v>
                </c:pt>
                <c:pt idx="827">
                  <c:v>6.75%</c:v>
                </c:pt>
                <c:pt idx="828">
                  <c:v>5.65%</c:v>
                </c:pt>
                <c:pt idx="829">
                  <c:v>3.35%</c:v>
                </c:pt>
                <c:pt idx="830">
                  <c:v>1.26%</c:v>
                </c:pt>
                <c:pt idx="831">
                  <c:v>1.43%</c:v>
                </c:pt>
                <c:pt idx="832">
                  <c:v>0.58%</c:v>
                </c:pt>
                <c:pt idx="833">
                  <c:v>1.55%</c:v>
                </c:pt>
                <c:pt idx="834">
                  <c:v>1.55%</c:v>
                </c:pt>
                <c:pt idx="835">
                  <c:v>15.49%</c:v>
                </c:pt>
                <c:pt idx="836">
                  <c:v>3.66%</c:v>
                </c:pt>
                <c:pt idx="837">
                  <c:v>2.33%</c:v>
                </c:pt>
                <c:pt idx="838">
                  <c:v>0.32%</c:v>
                </c:pt>
                <c:pt idx="839">
                  <c:v>1.93%</c:v>
                </c:pt>
                <c:pt idx="840">
                  <c:v>0.00%</c:v>
                </c:pt>
                <c:pt idx="841">
                  <c:v>0.75%</c:v>
                </c:pt>
                <c:pt idx="842">
                  <c:v>0.00%</c:v>
                </c:pt>
                <c:pt idx="843">
                  <c:v>2.24%</c:v>
                </c:pt>
                <c:pt idx="844">
                  <c:v>3.83%</c:v>
                </c:pt>
                <c:pt idx="845">
                  <c:v>0.00%</c:v>
                </c:pt>
                <c:pt idx="846">
                  <c:v>11.31%</c:v>
                </c:pt>
                <c:pt idx="847">
                  <c:v>8.57%</c:v>
                </c:pt>
                <c:pt idx="848">
                  <c:v>9.59%</c:v>
                </c:pt>
                <c:pt idx="849">
                  <c:v>2.00%</c:v>
                </c:pt>
                <c:pt idx="850">
                  <c:v>10.42%</c:v>
                </c:pt>
                <c:pt idx="851">
                  <c:v>0.00%</c:v>
                </c:pt>
                <c:pt idx="852">
                  <c:v>1.38%</c:v>
                </c:pt>
                <c:pt idx="853">
                  <c:v>0.32%</c:v>
                </c:pt>
                <c:pt idx="854">
                  <c:v>1.28%</c:v>
                </c:pt>
                <c:pt idx="855">
                  <c:v>0.00%</c:v>
                </c:pt>
                <c:pt idx="856">
                  <c:v>20.42%</c:v>
                </c:pt>
                <c:pt idx="857">
                  <c:v>11.63%</c:v>
                </c:pt>
                <c:pt idx="858">
                  <c:v>3.70%</c:v>
                </c:pt>
                <c:pt idx="859">
                  <c:v>2.74%</c:v>
                </c:pt>
                <c:pt idx="860">
                  <c:v>3.63%</c:v>
                </c:pt>
                <c:pt idx="861">
                  <c:v>6.19%</c:v>
                </c:pt>
                <c:pt idx="862">
                  <c:v>3.51%</c:v>
                </c:pt>
                <c:pt idx="863">
                  <c:v>7.59%</c:v>
                </c:pt>
                <c:pt idx="864">
                  <c:v>0.98%</c:v>
                </c:pt>
                <c:pt idx="865">
                  <c:v>1.95%</c:v>
                </c:pt>
                <c:pt idx="866">
                  <c:v>0.00%</c:v>
                </c:pt>
                <c:pt idx="867">
                  <c:v>4.33%</c:v>
                </c:pt>
                <c:pt idx="868">
                  <c:v>16.15%</c:v>
                </c:pt>
                <c:pt idx="869">
                  <c:v>24.51%</c:v>
                </c:pt>
                <c:pt idx="870">
                  <c:v>4.77%</c:v>
                </c:pt>
                <c:pt idx="871">
                  <c:v>4.71%</c:v>
                </c:pt>
                <c:pt idx="872">
                  <c:v>2.66%</c:v>
                </c:pt>
                <c:pt idx="873">
                  <c:v>2.96%</c:v>
                </c:pt>
                <c:pt idx="874">
                  <c:v>0.75%</c:v>
                </c:pt>
                <c:pt idx="875">
                  <c:v>0.62%</c:v>
                </c:pt>
                <c:pt idx="876">
                  <c:v>2.26%</c:v>
                </c:pt>
                <c:pt idx="877">
                  <c:v>0.98%</c:v>
                </c:pt>
                <c:pt idx="878">
                  <c:v>0.00%</c:v>
                </c:pt>
                <c:pt idx="879">
                  <c:v>19.37%</c:v>
                </c:pt>
                <c:pt idx="880">
                  <c:v>5.96%</c:v>
                </c:pt>
                <c:pt idx="881">
                  <c:v>4.87%</c:v>
                </c:pt>
                <c:pt idx="882">
                  <c:v>2.57%</c:v>
                </c:pt>
                <c:pt idx="883">
                  <c:v>0.58%</c:v>
                </c:pt>
                <c:pt idx="884">
                  <c:v>16.15%</c:v>
                </c:pt>
                <c:pt idx="885">
                  <c:v>2.11%</c:v>
                </c:pt>
                <c:pt idx="886">
                  <c:v>6.60%</c:v>
                </c:pt>
                <c:pt idx="887">
                  <c:v>5.15%</c:v>
                </c:pt>
                <c:pt idx="888">
                  <c:v>0.22%</c:v>
                </c:pt>
                <c:pt idx="889">
                  <c:v>4.43%</c:v>
                </c:pt>
                <c:pt idx="890">
                  <c:v>4.90%</c:v>
                </c:pt>
                <c:pt idx="891">
                  <c:v>0.28%</c:v>
                </c:pt>
                <c:pt idx="892">
                  <c:v>3.27%</c:v>
                </c:pt>
                <c:pt idx="893">
                  <c:v>1.10%</c:v>
                </c:pt>
                <c:pt idx="894">
                  <c:v>0.00%</c:v>
                </c:pt>
                <c:pt idx="895">
                  <c:v>1.55%</c:v>
                </c:pt>
                <c:pt idx="896">
                  <c:v>2.05%</c:v>
                </c:pt>
                <c:pt idx="897">
                  <c:v>0.00%</c:v>
                </c:pt>
                <c:pt idx="898">
                  <c:v>14.84%</c:v>
                </c:pt>
                <c:pt idx="899">
                  <c:v>10.95%</c:v>
                </c:pt>
                <c:pt idx="900">
                  <c:v>12.89%</c:v>
                </c:pt>
                <c:pt idx="901">
                  <c:v>7.08%</c:v>
                </c:pt>
                <c:pt idx="902">
                  <c:v>12.38%</c:v>
                </c:pt>
                <c:pt idx="903">
                  <c:v>0.39%</c:v>
                </c:pt>
                <c:pt idx="904">
                  <c:v>0.31%</c:v>
                </c:pt>
                <c:pt idx="905">
                  <c:v>0.98%</c:v>
                </c:pt>
                <c:pt idx="906">
                  <c:v>2.04%</c:v>
                </c:pt>
                <c:pt idx="907">
                  <c:v>6.22%</c:v>
                </c:pt>
                <c:pt idx="908">
                  <c:v>7.62%</c:v>
                </c:pt>
                <c:pt idx="909">
                  <c:v>3.25%</c:v>
                </c:pt>
                <c:pt idx="910">
                  <c:v>0.00%</c:v>
                </c:pt>
                <c:pt idx="911">
                  <c:v>0.19%</c:v>
                </c:pt>
                <c:pt idx="912">
                  <c:v>0.81%</c:v>
                </c:pt>
                <c:pt idx="913">
                  <c:v>0.00%</c:v>
                </c:pt>
                <c:pt idx="914">
                  <c:v>2.18%</c:v>
                </c:pt>
                <c:pt idx="915">
                  <c:v>1.09%</c:v>
                </c:pt>
                <c:pt idx="916">
                  <c:v>10.43%</c:v>
                </c:pt>
                <c:pt idx="917">
                  <c:v>3.16%</c:v>
                </c:pt>
                <c:pt idx="918">
                  <c:v>0.95%</c:v>
                </c:pt>
                <c:pt idx="919">
                  <c:v>1.24%</c:v>
                </c:pt>
                <c:pt idx="920">
                  <c:v>7.61%</c:v>
                </c:pt>
                <c:pt idx="921">
                  <c:v>0.80%</c:v>
                </c:pt>
                <c:pt idx="922">
                  <c:v>0.00%</c:v>
                </c:pt>
                <c:pt idx="923">
                  <c:v>0.00%</c:v>
                </c:pt>
                <c:pt idx="924">
                  <c:v>2.27%</c:v>
                </c:pt>
                <c:pt idx="925">
                  <c:v>4.43%</c:v>
                </c:pt>
                <c:pt idx="926">
                  <c:v>18.23%</c:v>
                </c:pt>
                <c:pt idx="927">
                  <c:v>14.54%</c:v>
                </c:pt>
                <c:pt idx="928">
                  <c:v>18.61%</c:v>
                </c:pt>
                <c:pt idx="929">
                  <c:v>4.98%</c:v>
                </c:pt>
                <c:pt idx="930">
                  <c:v>6.68%</c:v>
                </c:pt>
                <c:pt idx="931">
                  <c:v>5.83%</c:v>
                </c:pt>
                <c:pt idx="932">
                  <c:v>2.17%</c:v>
                </c:pt>
                <c:pt idx="933">
                  <c:v>5.27%</c:v>
                </c:pt>
                <c:pt idx="934">
                  <c:v>11.18%</c:v>
                </c:pt>
                <c:pt idx="935">
                  <c:v>0.52%</c:v>
                </c:pt>
                <c:pt idx="936">
                  <c:v>0.67%</c:v>
                </c:pt>
                <c:pt idx="937">
                  <c:v>0.00%</c:v>
                </c:pt>
                <c:pt idx="938">
                  <c:v>0.80%</c:v>
                </c:pt>
                <c:pt idx="939">
                  <c:v>0.00%</c:v>
                </c:pt>
                <c:pt idx="940">
                  <c:v>17.05%</c:v>
                </c:pt>
                <c:pt idx="941">
                  <c:v>17.30%</c:v>
                </c:pt>
                <c:pt idx="942">
                  <c:v>5.54%</c:v>
                </c:pt>
                <c:pt idx="943">
                  <c:v>1.57%</c:v>
                </c:pt>
                <c:pt idx="944">
                  <c:v>0.00%</c:v>
                </c:pt>
                <c:pt idx="945">
                  <c:v>8.49%</c:v>
                </c:pt>
                <c:pt idx="946">
                  <c:v>2.55%</c:v>
                </c:pt>
                <c:pt idx="947">
                  <c:v>0.63%</c:v>
                </c:pt>
                <c:pt idx="948">
                  <c:v>0.00%</c:v>
                </c:pt>
                <c:pt idx="949">
                  <c:v>6.80%</c:v>
                </c:pt>
                <c:pt idx="950">
                  <c:v>0.00%</c:v>
                </c:pt>
                <c:pt idx="951">
                  <c:v>10.33%</c:v>
                </c:pt>
                <c:pt idx="952">
                  <c:v>6.87%</c:v>
                </c:pt>
                <c:pt idx="953">
                  <c:v>0.85%</c:v>
                </c:pt>
                <c:pt idx="954">
                  <c:v>0.53%</c:v>
                </c:pt>
                <c:pt idx="955">
                  <c:v>1.38%</c:v>
                </c:pt>
                <c:pt idx="956">
                  <c:v>0.00%</c:v>
                </c:pt>
                <c:pt idx="957">
                  <c:v>1.16%</c:v>
                </c:pt>
                <c:pt idx="958">
                  <c:v>13.05%</c:v>
                </c:pt>
                <c:pt idx="959">
                  <c:v>5.97%</c:v>
                </c:pt>
                <c:pt idx="960">
                  <c:v>3.03%</c:v>
                </c:pt>
                <c:pt idx="961">
                  <c:v>6.15%</c:v>
                </c:pt>
                <c:pt idx="962">
                  <c:v>1.10%</c:v>
                </c:pt>
                <c:pt idx="963">
                  <c:v>3.66%</c:v>
                </c:pt>
                <c:pt idx="964">
                  <c:v>1.74%</c:v>
                </c:pt>
                <c:pt idx="965">
                  <c:v>0.00%</c:v>
                </c:pt>
                <c:pt idx="966">
                  <c:v>0.42%</c:v>
                </c:pt>
                <c:pt idx="967">
                  <c:v>0.90%</c:v>
                </c:pt>
                <c:pt idx="968">
                  <c:v>2.35%</c:v>
                </c:pt>
                <c:pt idx="969">
                  <c:v>2.10%</c:v>
                </c:pt>
                <c:pt idx="970">
                  <c:v>1.11%</c:v>
                </c:pt>
                <c:pt idx="971">
                  <c:v>2.87%</c:v>
                </c:pt>
                <c:pt idx="972">
                  <c:v>5.94%</c:v>
                </c:pt>
                <c:pt idx="973">
                  <c:v>11.21%</c:v>
                </c:pt>
                <c:pt idx="974">
                  <c:v>4.47%</c:v>
                </c:pt>
                <c:pt idx="975">
                  <c:v>13.24%</c:v>
                </c:pt>
                <c:pt idx="976">
                  <c:v>6.36%</c:v>
                </c:pt>
                <c:pt idx="977">
                  <c:v>0.00%</c:v>
                </c:pt>
                <c:pt idx="978">
                  <c:v>0.00%</c:v>
                </c:pt>
                <c:pt idx="979">
                  <c:v>0.00%</c:v>
                </c:pt>
                <c:pt idx="980">
                  <c:v>1.67%</c:v>
                </c:pt>
                <c:pt idx="981">
                  <c:v>2.58%</c:v>
                </c:pt>
                <c:pt idx="982">
                  <c:v>1.99%</c:v>
                </c:pt>
                <c:pt idx="983">
                  <c:v>8.91%</c:v>
                </c:pt>
                <c:pt idx="984">
                  <c:v>9.03%</c:v>
                </c:pt>
                <c:pt idx="985">
                  <c:v>4.57%</c:v>
                </c:pt>
                <c:pt idx="986">
                  <c:v>7.42%</c:v>
                </c:pt>
                <c:pt idx="987">
                  <c:v>6.60%</c:v>
                </c:pt>
                <c:pt idx="988">
                  <c:v>3.42%</c:v>
                </c:pt>
                <c:pt idx="989">
                  <c:v>7.60%</c:v>
                </c:pt>
                <c:pt idx="990">
                  <c:v>5.12%</c:v>
                </c:pt>
                <c:pt idx="991">
                  <c:v>1.35%</c:v>
                </c:pt>
                <c:pt idx="992">
                  <c:v>1.57%</c:v>
                </c:pt>
                <c:pt idx="993">
                  <c:v>12.17%</c:v>
                </c:pt>
                <c:pt idx="994">
                  <c:v>13.48%</c:v>
                </c:pt>
                <c:pt idx="995">
                  <c:v>8.80%</c:v>
                </c:pt>
                <c:pt idx="996">
                  <c:v>2.01%</c:v>
                </c:pt>
                <c:pt idx="997">
                  <c:v>16.99%</c:v>
                </c:pt>
                <c:pt idx="998">
                  <c:v>20.47%</c:v>
                </c:pt>
                <c:pt idx="999">
                  <c:v>3.22%</c:v>
                </c:pt>
                <c:pt idx="1000">
                  <c:v>1.61%</c:v>
                </c:pt>
                <c:pt idx="1001">
                  <c:v>3.61%</c:v>
                </c:pt>
                <c:pt idx="1002">
                  <c:v>0.46%</c:v>
                </c:pt>
                <c:pt idx="1003">
                  <c:v>5.63%</c:v>
                </c:pt>
                <c:pt idx="1004">
                  <c:v>1.31%</c:v>
                </c:pt>
                <c:pt idx="1005">
                  <c:v>5.90%</c:v>
                </c:pt>
                <c:pt idx="1006">
                  <c:v>6.22%</c:v>
                </c:pt>
                <c:pt idx="1007">
                  <c:v>16.64%</c:v>
                </c:pt>
                <c:pt idx="1008">
                  <c:v>10.46%</c:v>
                </c:pt>
                <c:pt idx="1009">
                  <c:v>5.75%</c:v>
                </c:pt>
                <c:pt idx="1010">
                  <c:v>3.34%</c:v>
                </c:pt>
                <c:pt idx="1011">
                  <c:v>17.16%</c:v>
                </c:pt>
                <c:pt idx="1012">
                  <c:v>2.30%</c:v>
                </c:pt>
                <c:pt idx="1013">
                  <c:v>5.12%</c:v>
                </c:pt>
                <c:pt idx="1014">
                  <c:v>0.00%</c:v>
                </c:pt>
                <c:pt idx="1015">
                  <c:v>0.00%</c:v>
                </c:pt>
                <c:pt idx="1016">
                  <c:v>3.03%</c:v>
                </c:pt>
                <c:pt idx="1017">
                  <c:v>12.08%</c:v>
                </c:pt>
                <c:pt idx="1018">
                  <c:v>15.21%</c:v>
                </c:pt>
                <c:pt idx="1019">
                  <c:v>8.32%</c:v>
                </c:pt>
                <c:pt idx="1020">
                  <c:v>10.53%</c:v>
                </c:pt>
                <c:pt idx="1021">
                  <c:v>3.79%</c:v>
                </c:pt>
                <c:pt idx="1022">
                  <c:v>0.19%</c:v>
                </c:pt>
                <c:pt idx="1023">
                  <c:v>0.49%</c:v>
                </c:pt>
                <c:pt idx="1024">
                  <c:v>0.09%</c:v>
                </c:pt>
                <c:pt idx="1025">
                  <c:v>9.59%</c:v>
                </c:pt>
                <c:pt idx="1026">
                  <c:v>9.13%</c:v>
                </c:pt>
                <c:pt idx="1027">
                  <c:v>0.00%</c:v>
                </c:pt>
                <c:pt idx="1028">
                  <c:v>10.34%</c:v>
                </c:pt>
                <c:pt idx="1029">
                  <c:v>5.56%</c:v>
                </c:pt>
                <c:pt idx="1030">
                  <c:v>3.47%</c:v>
                </c:pt>
                <c:pt idx="1031">
                  <c:v>1.50%</c:v>
                </c:pt>
                <c:pt idx="1032">
                  <c:v>1.58%</c:v>
                </c:pt>
                <c:pt idx="1033">
                  <c:v>0.00%</c:v>
                </c:pt>
                <c:pt idx="1034">
                  <c:v>0.47%</c:v>
                </c:pt>
                <c:pt idx="1035">
                  <c:v>1.70%</c:v>
                </c:pt>
                <c:pt idx="1036">
                  <c:v>0.58%</c:v>
                </c:pt>
                <c:pt idx="1037">
                  <c:v>1.24%</c:v>
                </c:pt>
                <c:pt idx="1038">
                  <c:v>0.38%</c:v>
                </c:pt>
                <c:pt idx="1039">
                  <c:v>26.04%</c:v>
                </c:pt>
                <c:pt idx="1040">
                  <c:v>10.45%</c:v>
                </c:pt>
                <c:pt idx="1041">
                  <c:v>0.92%</c:v>
                </c:pt>
                <c:pt idx="1042">
                  <c:v>0.03%</c:v>
                </c:pt>
                <c:pt idx="1043">
                  <c:v>0.00%</c:v>
                </c:pt>
                <c:pt idx="1044">
                  <c:v>0.03%</c:v>
                </c:pt>
                <c:pt idx="1045">
                  <c:v>0.42%</c:v>
                </c:pt>
                <c:pt idx="1046">
                  <c:v>1.81%</c:v>
                </c:pt>
                <c:pt idx="1047">
                  <c:v>6.58%</c:v>
                </c:pt>
                <c:pt idx="1048">
                  <c:v>0.00%</c:v>
                </c:pt>
                <c:pt idx="1049">
                  <c:v>4.55%</c:v>
                </c:pt>
                <c:pt idx="1050">
                  <c:v>11.13%</c:v>
                </c:pt>
                <c:pt idx="1051">
                  <c:v>1.01%</c:v>
                </c:pt>
                <c:pt idx="1052">
                  <c:v>0.58%</c:v>
                </c:pt>
                <c:pt idx="1053">
                  <c:v>1.79%</c:v>
                </c:pt>
                <c:pt idx="1054">
                  <c:v>9.13%</c:v>
                </c:pt>
                <c:pt idx="1055">
                  <c:v>13.31%</c:v>
                </c:pt>
                <c:pt idx="1056">
                  <c:v>2.85%</c:v>
                </c:pt>
                <c:pt idx="1057">
                  <c:v>6.45%</c:v>
                </c:pt>
                <c:pt idx="1058">
                  <c:v>12.73%</c:v>
                </c:pt>
                <c:pt idx="1059">
                  <c:v>0.78%</c:v>
                </c:pt>
                <c:pt idx="1060">
                  <c:v>2.18%</c:v>
                </c:pt>
                <c:pt idx="1061">
                  <c:v>6.74%</c:v>
                </c:pt>
                <c:pt idx="1062">
                  <c:v>7.95%</c:v>
                </c:pt>
                <c:pt idx="1063">
                  <c:v>2.79%</c:v>
                </c:pt>
                <c:pt idx="1064">
                  <c:v>5.87%</c:v>
                </c:pt>
                <c:pt idx="1065">
                  <c:v>0.61%</c:v>
                </c:pt>
                <c:pt idx="1066">
                  <c:v>1.25%</c:v>
                </c:pt>
                <c:pt idx="1067">
                  <c:v>0.63%</c:v>
                </c:pt>
                <c:pt idx="1068">
                  <c:v>0.00%</c:v>
                </c:pt>
                <c:pt idx="1069">
                  <c:v>1.59%</c:v>
                </c:pt>
                <c:pt idx="1070">
                  <c:v>0.70%</c:v>
                </c:pt>
                <c:pt idx="1071">
                  <c:v>6.97%</c:v>
                </c:pt>
                <c:pt idx="1072">
                  <c:v>7.31%</c:v>
                </c:pt>
                <c:pt idx="1073">
                  <c:v>2.76%</c:v>
                </c:pt>
                <c:pt idx="1074">
                  <c:v>0.27%</c:v>
                </c:pt>
                <c:pt idx="1075">
                  <c:v>0.48%</c:v>
                </c:pt>
                <c:pt idx="1076">
                  <c:v>6.06%</c:v>
                </c:pt>
                <c:pt idx="1077">
                  <c:v>7.21%</c:v>
                </c:pt>
                <c:pt idx="1078">
                  <c:v>1.78%</c:v>
                </c:pt>
                <c:pt idx="1079">
                  <c:v>0.00%</c:v>
                </c:pt>
                <c:pt idx="1080">
                  <c:v>0.00%</c:v>
                </c:pt>
                <c:pt idx="1081">
                  <c:v>13.98%</c:v>
                </c:pt>
                <c:pt idx="1082">
                  <c:v>2.66%</c:v>
                </c:pt>
                <c:pt idx="1083">
                  <c:v>6.86%</c:v>
                </c:pt>
                <c:pt idx="1084">
                  <c:v>6.13%</c:v>
                </c:pt>
                <c:pt idx="1085">
                  <c:v>2.40%</c:v>
                </c:pt>
                <c:pt idx="1086">
                  <c:v>1.50%</c:v>
                </c:pt>
                <c:pt idx="1087">
                  <c:v>0.69%</c:v>
                </c:pt>
                <c:pt idx="1088">
                  <c:v>12.39%</c:v>
                </c:pt>
                <c:pt idx="1089">
                  <c:v>6.62%</c:v>
                </c:pt>
                <c:pt idx="1090">
                  <c:v>0.00%</c:v>
                </c:pt>
                <c:pt idx="1091">
                  <c:v>0.00%</c:v>
                </c:pt>
                <c:pt idx="1092">
                  <c:v>5.26%</c:v>
                </c:pt>
                <c:pt idx="1093">
                  <c:v>4.89%</c:v>
                </c:pt>
                <c:pt idx="1094">
                  <c:v>16.66%</c:v>
                </c:pt>
                <c:pt idx="1095">
                  <c:v>0.00%</c:v>
                </c:pt>
                <c:pt idx="1096">
                  <c:v>7.80%</c:v>
                </c:pt>
                <c:pt idx="1097">
                  <c:v>3.15%</c:v>
                </c:pt>
                <c:pt idx="1098">
                  <c:v>1.35%</c:v>
                </c:pt>
                <c:pt idx="1099">
                  <c:v>0.32%</c:v>
                </c:pt>
                <c:pt idx="1100">
                  <c:v>0.55%</c:v>
                </c:pt>
                <c:pt idx="1101">
                  <c:v>16.26%</c:v>
                </c:pt>
                <c:pt idx="1102">
                  <c:v>6.76%</c:v>
                </c:pt>
                <c:pt idx="1103">
                  <c:v>13.25%</c:v>
                </c:pt>
                <c:pt idx="1104">
                  <c:v>2.44%</c:v>
                </c:pt>
                <c:pt idx="1105">
                  <c:v>1.04%</c:v>
                </c:pt>
                <c:pt idx="1106">
                  <c:v>1.69%</c:v>
                </c:pt>
                <c:pt idx="1107">
                  <c:v>3.38%</c:v>
                </c:pt>
                <c:pt idx="1108">
                  <c:v>9.24%</c:v>
                </c:pt>
                <c:pt idx="1109">
                  <c:v>1.89%</c:v>
                </c:pt>
                <c:pt idx="1110">
                  <c:v>9.98%</c:v>
                </c:pt>
                <c:pt idx="1111">
                  <c:v>2.56%</c:v>
                </c:pt>
                <c:pt idx="1112">
                  <c:v>3.87%</c:v>
                </c:pt>
                <c:pt idx="1113">
                  <c:v>4.47%</c:v>
                </c:pt>
                <c:pt idx="1114">
                  <c:v>4.68%</c:v>
                </c:pt>
                <c:pt idx="1115">
                  <c:v>0.94%</c:v>
                </c:pt>
                <c:pt idx="1116">
                  <c:v>0.42%</c:v>
                </c:pt>
                <c:pt idx="1117">
                  <c:v>5.67%</c:v>
                </c:pt>
                <c:pt idx="1118">
                  <c:v>4.79%</c:v>
                </c:pt>
                <c:pt idx="1119">
                  <c:v>0.00%</c:v>
                </c:pt>
                <c:pt idx="1120">
                  <c:v>0.30%</c:v>
                </c:pt>
                <c:pt idx="1121">
                  <c:v>2.46%</c:v>
                </c:pt>
                <c:pt idx="1122">
                  <c:v>0.45%</c:v>
                </c:pt>
                <c:pt idx="1123">
                  <c:v>0.48%</c:v>
                </c:pt>
                <c:pt idx="1124">
                  <c:v>0.53%</c:v>
                </c:pt>
                <c:pt idx="1125">
                  <c:v>1.61%</c:v>
                </c:pt>
                <c:pt idx="1126">
                  <c:v>0.81%</c:v>
                </c:pt>
                <c:pt idx="1127">
                  <c:v>1.39%</c:v>
                </c:pt>
                <c:pt idx="1128">
                  <c:v>0.00%</c:v>
                </c:pt>
                <c:pt idx="1129">
                  <c:v>21.65%</c:v>
                </c:pt>
                <c:pt idx="1130">
                  <c:v>5.04%</c:v>
                </c:pt>
                <c:pt idx="1131">
                  <c:v>0.00%</c:v>
                </c:pt>
                <c:pt idx="1132">
                  <c:v>0.00%</c:v>
                </c:pt>
                <c:pt idx="1133">
                  <c:v>0.83%</c:v>
                </c:pt>
                <c:pt idx="1134">
                  <c:v>6.25%</c:v>
                </c:pt>
                <c:pt idx="1135">
                  <c:v>0.00%</c:v>
                </c:pt>
                <c:pt idx="1136">
                  <c:v>0.92%</c:v>
                </c:pt>
                <c:pt idx="1137">
                  <c:v>0.05%</c:v>
                </c:pt>
                <c:pt idx="1138">
                  <c:v>0.00%</c:v>
                </c:pt>
                <c:pt idx="1139">
                  <c:v>4.38%</c:v>
                </c:pt>
                <c:pt idx="1140">
                  <c:v>8.26%</c:v>
                </c:pt>
                <c:pt idx="1141">
                  <c:v>1.02%</c:v>
                </c:pt>
                <c:pt idx="1142">
                  <c:v>0.66%</c:v>
                </c:pt>
                <c:pt idx="1143">
                  <c:v>5.31%</c:v>
                </c:pt>
                <c:pt idx="1144">
                  <c:v>8.73%</c:v>
                </c:pt>
                <c:pt idx="1145">
                  <c:v>5.38%</c:v>
                </c:pt>
                <c:pt idx="1146">
                  <c:v>0.00%</c:v>
                </c:pt>
                <c:pt idx="1147">
                  <c:v>1.78%</c:v>
                </c:pt>
                <c:pt idx="1148">
                  <c:v>3.19%</c:v>
                </c:pt>
                <c:pt idx="1149">
                  <c:v>0.49%</c:v>
                </c:pt>
                <c:pt idx="1150">
                  <c:v>0.00%</c:v>
                </c:pt>
                <c:pt idx="1151">
                  <c:v>0.56%</c:v>
                </c:pt>
                <c:pt idx="1152">
                  <c:v>18.98%</c:v>
                </c:pt>
                <c:pt idx="1153">
                  <c:v>4.06%</c:v>
                </c:pt>
                <c:pt idx="1154">
                  <c:v>0.17%</c:v>
                </c:pt>
                <c:pt idx="1155">
                  <c:v>5.12%</c:v>
                </c:pt>
                <c:pt idx="1156">
                  <c:v>3.72%</c:v>
                </c:pt>
                <c:pt idx="1157">
                  <c:v>1.00%</c:v>
                </c:pt>
                <c:pt idx="1158">
                  <c:v>1.99%</c:v>
                </c:pt>
                <c:pt idx="1159">
                  <c:v>0.00%</c:v>
                </c:pt>
                <c:pt idx="1160">
                  <c:v>3.52%</c:v>
                </c:pt>
                <c:pt idx="1161">
                  <c:v>0.03%</c:v>
                </c:pt>
                <c:pt idx="1162">
                  <c:v>0.05%</c:v>
                </c:pt>
                <c:pt idx="1163">
                  <c:v>3.93%</c:v>
                </c:pt>
                <c:pt idx="1164">
                  <c:v>0.38%</c:v>
                </c:pt>
                <c:pt idx="1165">
                  <c:v>9.35%</c:v>
                </c:pt>
                <c:pt idx="1166">
                  <c:v>2.36%</c:v>
                </c:pt>
                <c:pt idx="1167">
                  <c:v>11.80%</c:v>
                </c:pt>
                <c:pt idx="1168">
                  <c:v>3.48%</c:v>
                </c:pt>
                <c:pt idx="1169">
                  <c:v>0.00%</c:v>
                </c:pt>
                <c:pt idx="1170">
                  <c:v>2.80%</c:v>
                </c:pt>
                <c:pt idx="1171">
                  <c:v>0.03%</c:v>
                </c:pt>
                <c:pt idx="1172">
                  <c:v>0.00%</c:v>
                </c:pt>
                <c:pt idx="1173">
                  <c:v>16.46%</c:v>
                </c:pt>
                <c:pt idx="1174">
                  <c:v>11.96%</c:v>
                </c:pt>
                <c:pt idx="1175">
                  <c:v>5.03%</c:v>
                </c:pt>
                <c:pt idx="1176">
                  <c:v>9.89%</c:v>
                </c:pt>
                <c:pt idx="1177">
                  <c:v>2.41%</c:v>
                </c:pt>
                <c:pt idx="1178">
                  <c:v>9.99%</c:v>
                </c:pt>
                <c:pt idx="1179">
                  <c:v>1.40%</c:v>
                </c:pt>
                <c:pt idx="1180">
                  <c:v>6.26%</c:v>
                </c:pt>
                <c:pt idx="1181">
                  <c:v>11.56%</c:v>
                </c:pt>
                <c:pt idx="1182">
                  <c:v>4.95%</c:v>
                </c:pt>
                <c:pt idx="1183">
                  <c:v>0.00%</c:v>
                </c:pt>
                <c:pt idx="1184">
                  <c:v>7.34%</c:v>
                </c:pt>
                <c:pt idx="1185">
                  <c:v>1.08%</c:v>
                </c:pt>
                <c:pt idx="1186">
                  <c:v>0.00%</c:v>
                </c:pt>
                <c:pt idx="1187">
                  <c:v>0.00%</c:v>
                </c:pt>
                <c:pt idx="1188">
                  <c:v>10.48%</c:v>
                </c:pt>
                <c:pt idx="1189">
                  <c:v>12.31%</c:v>
                </c:pt>
                <c:pt idx="1190">
                  <c:v>4.97%</c:v>
                </c:pt>
                <c:pt idx="1191">
                  <c:v>1.75%</c:v>
                </c:pt>
                <c:pt idx="1192">
                  <c:v>6.69%</c:v>
                </c:pt>
                <c:pt idx="1193">
                  <c:v>0.00%</c:v>
                </c:pt>
                <c:pt idx="1194">
                  <c:v>3.34%</c:v>
                </c:pt>
                <c:pt idx="1195">
                  <c:v>3.72%</c:v>
                </c:pt>
                <c:pt idx="1196">
                  <c:v>4.78%</c:v>
                </c:pt>
                <c:pt idx="1197">
                  <c:v>0.00%</c:v>
                </c:pt>
                <c:pt idx="1198">
                  <c:v>2.09%</c:v>
                </c:pt>
                <c:pt idx="1199">
                  <c:v>3.23%</c:v>
                </c:pt>
                <c:pt idx="1200">
                  <c:v>5.75%</c:v>
                </c:pt>
                <c:pt idx="1201">
                  <c:v>0.65%</c:v>
                </c:pt>
                <c:pt idx="1202">
                  <c:v>4.09%</c:v>
                </c:pt>
                <c:pt idx="1203">
                  <c:v>15.20%</c:v>
                </c:pt>
                <c:pt idx="1204">
                  <c:v>7.81%</c:v>
                </c:pt>
                <c:pt idx="1205">
                  <c:v>6.92%</c:v>
                </c:pt>
                <c:pt idx="1206">
                  <c:v>4.08%</c:v>
                </c:pt>
                <c:pt idx="1207">
                  <c:v>4.32%</c:v>
                </c:pt>
                <c:pt idx="1208">
                  <c:v>0.00%</c:v>
                </c:pt>
                <c:pt idx="1209">
                  <c:v>2.45%</c:v>
                </c:pt>
                <c:pt idx="1210">
                  <c:v>0.00%</c:v>
                </c:pt>
                <c:pt idx="1211">
                  <c:v>0.00%</c:v>
                </c:pt>
                <c:pt idx="1212">
                  <c:v>9.28%</c:v>
                </c:pt>
                <c:pt idx="1213">
                  <c:v>6.65%</c:v>
                </c:pt>
                <c:pt idx="1214">
                  <c:v>0.00%</c:v>
                </c:pt>
                <c:pt idx="1215">
                  <c:v>3.12%</c:v>
                </c:pt>
                <c:pt idx="1216">
                  <c:v>3.23%</c:v>
                </c:pt>
                <c:pt idx="1217">
                  <c:v>2.08%</c:v>
                </c:pt>
                <c:pt idx="1218">
                  <c:v>1.30%</c:v>
                </c:pt>
                <c:pt idx="1219">
                  <c:v>0.59%</c:v>
                </c:pt>
                <c:pt idx="1220">
                  <c:v>0.05%</c:v>
                </c:pt>
                <c:pt idx="1221">
                  <c:v>0.00%</c:v>
                </c:pt>
                <c:pt idx="1222">
                  <c:v>7.67%</c:v>
                </c:pt>
                <c:pt idx="1223">
                  <c:v>8.47%</c:v>
                </c:pt>
                <c:pt idx="1224">
                  <c:v>0.26%</c:v>
                </c:pt>
                <c:pt idx="1225">
                  <c:v>0.51%</c:v>
                </c:pt>
                <c:pt idx="1226">
                  <c:v>0.31%</c:v>
                </c:pt>
                <c:pt idx="1227">
                  <c:v>1.58%</c:v>
                </c:pt>
                <c:pt idx="1228">
                  <c:v>0.97%</c:v>
                </c:pt>
                <c:pt idx="1229">
                  <c:v>4.22%</c:v>
                </c:pt>
                <c:pt idx="1230">
                  <c:v>1.14%</c:v>
                </c:pt>
                <c:pt idx="1231">
                  <c:v>0.00%</c:v>
                </c:pt>
                <c:pt idx="1232">
                  <c:v>2.01%</c:v>
                </c:pt>
                <c:pt idx="1233">
                  <c:v>3.95%</c:v>
                </c:pt>
                <c:pt idx="1234">
                  <c:v>7.90%</c:v>
                </c:pt>
                <c:pt idx="1235">
                  <c:v>1.31%</c:v>
                </c:pt>
                <c:pt idx="1236">
                  <c:v>2.98%</c:v>
                </c:pt>
                <c:pt idx="1237">
                  <c:v>3.49%</c:v>
                </c:pt>
                <c:pt idx="1238">
                  <c:v>8.91%</c:v>
                </c:pt>
                <c:pt idx="1239">
                  <c:v>8.51%</c:v>
                </c:pt>
                <c:pt idx="1240">
                  <c:v>1.51%</c:v>
                </c:pt>
                <c:pt idx="1241">
                  <c:v>2.81%</c:v>
                </c:pt>
                <c:pt idx="1242">
                  <c:v>2.06%</c:v>
                </c:pt>
                <c:pt idx="1243">
                  <c:v>2.63%</c:v>
                </c:pt>
                <c:pt idx="1244">
                  <c:v>2.30%</c:v>
                </c:pt>
                <c:pt idx="1245">
                  <c:v>0.91%</c:v>
                </c:pt>
                <c:pt idx="1246">
                  <c:v>0.31%</c:v>
                </c:pt>
                <c:pt idx="1247">
                  <c:v>6.15%</c:v>
                </c:pt>
                <c:pt idx="1248">
                  <c:v>0.90%</c:v>
                </c:pt>
                <c:pt idx="1249">
                  <c:v>3.65%</c:v>
                </c:pt>
                <c:pt idx="1250">
                  <c:v>0.00%</c:v>
                </c:pt>
                <c:pt idx="1251">
                  <c:v>2.50%</c:v>
                </c:pt>
                <c:pt idx="1252">
                  <c:v>0.00%</c:v>
                </c:pt>
                <c:pt idx="1253">
                  <c:v>14.49%</c:v>
                </c:pt>
                <c:pt idx="1254">
                  <c:v>1.67%</c:v>
                </c:pt>
                <c:pt idx="1255">
                  <c:v>1.27%</c:v>
                </c:pt>
                <c:pt idx="1256">
                  <c:v>0.00%</c:v>
                </c:pt>
                <c:pt idx="1257">
                  <c:v>0.00%</c:v>
                </c:pt>
                <c:pt idx="1258">
                  <c:v>0.00%</c:v>
                </c:pt>
                <c:pt idx="1259">
                  <c:v>10.91%</c:v>
                </c:pt>
                <c:pt idx="1260">
                  <c:v>2.90%</c:v>
                </c:pt>
                <c:pt idx="1261">
                  <c:v>0.42%</c:v>
                </c:pt>
                <c:pt idx="1262">
                  <c:v>6.17%</c:v>
                </c:pt>
                <c:pt idx="1263">
                  <c:v>3.34%</c:v>
                </c:pt>
                <c:pt idx="1264">
                  <c:v>4.69%</c:v>
                </c:pt>
                <c:pt idx="1265">
                  <c:v>7.22%</c:v>
                </c:pt>
                <c:pt idx="1266">
                  <c:v>2.08%</c:v>
                </c:pt>
                <c:pt idx="1267">
                  <c:v>0.73%</c:v>
                </c:pt>
                <c:pt idx="1268">
                  <c:v>0.57%</c:v>
                </c:pt>
                <c:pt idx="1269">
                  <c:v>3.41%</c:v>
                </c:pt>
                <c:pt idx="1270">
                  <c:v>0.50%</c:v>
                </c:pt>
                <c:pt idx="1271">
                  <c:v>0.76%</c:v>
                </c:pt>
                <c:pt idx="1272">
                  <c:v>4.41%</c:v>
                </c:pt>
                <c:pt idx="1273">
                  <c:v>0.00%</c:v>
                </c:pt>
                <c:pt idx="1274">
                  <c:v>1.29%</c:v>
                </c:pt>
                <c:pt idx="1275">
                  <c:v>4.98%</c:v>
                </c:pt>
                <c:pt idx="1276">
                  <c:v>4.18%</c:v>
                </c:pt>
                <c:pt idx="1277">
                  <c:v>0.00%</c:v>
                </c:pt>
                <c:pt idx="1278">
                  <c:v>0.00%</c:v>
                </c:pt>
                <c:pt idx="1279">
                  <c:v>0.00%</c:v>
                </c:pt>
                <c:pt idx="1280">
                  <c:v>0.00%</c:v>
                </c:pt>
                <c:pt idx="1281">
                  <c:v>3.04%</c:v>
                </c:pt>
                <c:pt idx="1282">
                  <c:v>0.99%</c:v>
                </c:pt>
                <c:pt idx="1283">
                  <c:v>2.41%</c:v>
                </c:pt>
                <c:pt idx="1284">
                  <c:v>2.02%</c:v>
                </c:pt>
                <c:pt idx="1285">
                  <c:v>2.12%</c:v>
                </c:pt>
                <c:pt idx="1286">
                  <c:v>2.44%</c:v>
                </c:pt>
                <c:pt idx="1287">
                  <c:v>5.15%</c:v>
                </c:pt>
                <c:pt idx="1288">
                  <c:v>1.96%</c:v>
                </c:pt>
                <c:pt idx="1289">
                  <c:v>0.00%</c:v>
                </c:pt>
                <c:pt idx="1290">
                  <c:v>0.00%</c:v>
                </c:pt>
                <c:pt idx="1291">
                  <c:v>0.00%</c:v>
                </c:pt>
                <c:pt idx="1292">
                  <c:v>3.09%</c:v>
                </c:pt>
                <c:pt idx="1293">
                  <c:v>1.73%</c:v>
                </c:pt>
                <c:pt idx="1294">
                  <c:v>0.00%</c:v>
                </c:pt>
                <c:pt idx="1295">
                  <c:v>2.65%</c:v>
                </c:pt>
                <c:pt idx="1296">
                  <c:v>0.00%</c:v>
                </c:pt>
                <c:pt idx="1297">
                  <c:v>0.80%</c:v>
                </c:pt>
                <c:pt idx="1298">
                  <c:v>28.94%</c:v>
                </c:pt>
                <c:pt idx="1299">
                  <c:v>0.66%</c:v>
                </c:pt>
                <c:pt idx="1300">
                  <c:v>9.85%</c:v>
                </c:pt>
                <c:pt idx="1301">
                  <c:v>3.36%</c:v>
                </c:pt>
                <c:pt idx="1302">
                  <c:v>0.96%</c:v>
                </c:pt>
                <c:pt idx="1303">
                  <c:v>8.21%</c:v>
                </c:pt>
                <c:pt idx="1304">
                  <c:v>0.75%</c:v>
                </c:pt>
                <c:pt idx="1305">
                  <c:v>0.00%</c:v>
                </c:pt>
                <c:pt idx="1306">
                  <c:v>1.21%</c:v>
                </c:pt>
                <c:pt idx="1307">
                  <c:v>1.80%</c:v>
                </c:pt>
                <c:pt idx="1308">
                  <c:v>34.31%</c:v>
                </c:pt>
                <c:pt idx="1309">
                  <c:v>7.22%</c:v>
                </c:pt>
                <c:pt idx="1310">
                  <c:v>4.19%</c:v>
                </c:pt>
                <c:pt idx="1311">
                  <c:v>0.00%</c:v>
                </c:pt>
                <c:pt idx="1312">
                  <c:v>8.04%</c:v>
                </c:pt>
                <c:pt idx="1313">
                  <c:v>31.71%</c:v>
                </c:pt>
                <c:pt idx="1314">
                  <c:v>0.00%</c:v>
                </c:pt>
                <c:pt idx="1315">
                  <c:v>0.00%</c:v>
                </c:pt>
                <c:pt idx="1316">
                  <c:v>2.20%</c:v>
                </c:pt>
                <c:pt idx="1317">
                  <c:v>7.58%</c:v>
                </c:pt>
                <c:pt idx="1318">
                  <c:v>0.07%</c:v>
                </c:pt>
                <c:pt idx="1319">
                  <c:v>11.17%</c:v>
                </c:pt>
                <c:pt idx="1320">
                  <c:v>0.00%</c:v>
                </c:pt>
                <c:pt idx="1321">
                  <c:v>0.24%</c:v>
                </c:pt>
                <c:pt idx="1322">
                  <c:v>0.00%</c:v>
                </c:pt>
                <c:pt idx="1323">
                  <c:v>2.80%</c:v>
                </c:pt>
                <c:pt idx="1324">
                  <c:v>5.65%</c:v>
                </c:pt>
                <c:pt idx="1325">
                  <c:v>10.82%</c:v>
                </c:pt>
                <c:pt idx="1326">
                  <c:v>0.49%</c:v>
                </c:pt>
                <c:pt idx="1327">
                  <c:v>0.00%</c:v>
                </c:pt>
                <c:pt idx="1328">
                  <c:v>10.48%</c:v>
                </c:pt>
                <c:pt idx="1329">
                  <c:v>1.59%</c:v>
                </c:pt>
                <c:pt idx="1330">
                  <c:v>0.29%</c:v>
                </c:pt>
                <c:pt idx="1331">
                  <c:v>0.14%</c:v>
                </c:pt>
                <c:pt idx="1332">
                  <c:v>0.00%</c:v>
                </c:pt>
                <c:pt idx="1333">
                  <c:v>1.62%</c:v>
                </c:pt>
                <c:pt idx="1334">
                  <c:v>0.72%</c:v>
                </c:pt>
                <c:pt idx="1335">
                  <c:v>4.24%</c:v>
                </c:pt>
                <c:pt idx="1336">
                  <c:v>0.13%</c:v>
                </c:pt>
                <c:pt idx="1337">
                  <c:v>5.82%</c:v>
                </c:pt>
                <c:pt idx="1338">
                  <c:v>1.44%</c:v>
                </c:pt>
                <c:pt idx="1339">
                  <c:v>2.10%</c:v>
                </c:pt>
                <c:pt idx="1340">
                  <c:v>1.78%</c:v>
                </c:pt>
                <c:pt idx="1341">
                  <c:v>0.00%</c:v>
                </c:pt>
                <c:pt idx="1342">
                  <c:v>3.48%</c:v>
                </c:pt>
                <c:pt idx="1343">
                  <c:v>4.34%</c:v>
                </c:pt>
                <c:pt idx="1344">
                  <c:v>1.02%</c:v>
                </c:pt>
                <c:pt idx="1345">
                  <c:v>2.51%</c:v>
                </c:pt>
                <c:pt idx="1346">
                  <c:v>0.06%</c:v>
                </c:pt>
                <c:pt idx="1347">
                  <c:v>0.00%</c:v>
                </c:pt>
                <c:pt idx="1348">
                  <c:v>12.93%</c:v>
                </c:pt>
                <c:pt idx="1349">
                  <c:v>28.34%</c:v>
                </c:pt>
                <c:pt idx="1350">
                  <c:v>2.15%</c:v>
                </c:pt>
                <c:pt idx="1351">
                  <c:v>15.56%</c:v>
                </c:pt>
                <c:pt idx="1352">
                  <c:v>9.81%</c:v>
                </c:pt>
                <c:pt idx="1353">
                  <c:v>4.94%</c:v>
                </c:pt>
                <c:pt idx="1354">
                  <c:v>0.00%</c:v>
                </c:pt>
                <c:pt idx="1355">
                  <c:v>0.00%</c:v>
                </c:pt>
                <c:pt idx="1356">
                  <c:v>0.84%</c:v>
                </c:pt>
                <c:pt idx="1357">
                  <c:v>13.87%</c:v>
                </c:pt>
                <c:pt idx="1358">
                  <c:v>0.00%</c:v>
                </c:pt>
                <c:pt idx="1359">
                  <c:v>1.32%</c:v>
                </c:pt>
                <c:pt idx="1360">
                  <c:v>0.00%</c:v>
                </c:pt>
                <c:pt idx="1361">
                  <c:v>1.26%</c:v>
                </c:pt>
                <c:pt idx="1362">
                  <c:v>1.21%</c:v>
                </c:pt>
                <c:pt idx="1363">
                  <c:v>1.41%</c:v>
                </c:pt>
                <c:pt idx="1364">
                  <c:v>5.16%</c:v>
                </c:pt>
                <c:pt idx="1365">
                  <c:v>1.83%</c:v>
                </c:pt>
                <c:pt idx="1366">
                  <c:v>3.26%</c:v>
                </c:pt>
                <c:pt idx="1367">
                  <c:v>0.78%</c:v>
                </c:pt>
                <c:pt idx="1368">
                  <c:v>15.83%</c:v>
                </c:pt>
                <c:pt idx="1369">
                  <c:v>0.22%</c:v>
                </c:pt>
                <c:pt idx="1370">
                  <c:v>0.00%</c:v>
                </c:pt>
                <c:pt idx="1371">
                  <c:v>0.00%</c:v>
                </c:pt>
                <c:pt idx="1372">
                  <c:v>0.00%</c:v>
                </c:pt>
                <c:pt idx="1373">
                  <c:v>3.10%</c:v>
                </c:pt>
                <c:pt idx="1374">
                  <c:v>0.00%</c:v>
                </c:pt>
                <c:pt idx="1375">
                  <c:v>1.20%</c:v>
                </c:pt>
                <c:pt idx="1376">
                  <c:v>1.35%</c:v>
                </c:pt>
                <c:pt idx="1377">
                  <c:v>0.00%</c:v>
                </c:pt>
                <c:pt idx="1378">
                  <c:v>19.45%</c:v>
                </c:pt>
                <c:pt idx="1379">
                  <c:v>0.10%</c:v>
                </c:pt>
                <c:pt idx="1380">
                  <c:v>1.51%</c:v>
                </c:pt>
                <c:pt idx="1381">
                  <c:v>0.25%</c:v>
                </c:pt>
                <c:pt idx="1382">
                  <c:v>1.38%</c:v>
                </c:pt>
                <c:pt idx="1383">
                  <c:v>0.00%</c:v>
                </c:pt>
                <c:pt idx="1384">
                  <c:v>3.09%</c:v>
                </c:pt>
                <c:pt idx="1385">
                  <c:v>0.17%</c:v>
                </c:pt>
                <c:pt idx="1386">
                  <c:v>1.79%</c:v>
                </c:pt>
                <c:pt idx="1387">
                  <c:v>1.67%</c:v>
                </c:pt>
                <c:pt idx="1388">
                  <c:v>1.15%</c:v>
                </c:pt>
                <c:pt idx="1389">
                  <c:v>0.00%</c:v>
                </c:pt>
                <c:pt idx="1390">
                  <c:v>0.00%</c:v>
                </c:pt>
                <c:pt idx="1391">
                  <c:v>4.21%</c:v>
                </c:pt>
                <c:pt idx="1392">
                  <c:v>0.09%</c:v>
                </c:pt>
                <c:pt idx="1393">
                  <c:v>1.55%</c:v>
                </c:pt>
                <c:pt idx="1394">
                  <c:v>0.00%</c:v>
                </c:pt>
                <c:pt idx="1395">
                  <c:v>0.00%</c:v>
                </c:pt>
                <c:pt idx="1396">
                  <c:v>12.69%</c:v>
                </c:pt>
                <c:pt idx="1397">
                  <c:v>0.82%</c:v>
                </c:pt>
                <c:pt idx="1398">
                  <c:v>1.64%</c:v>
                </c:pt>
                <c:pt idx="1399">
                  <c:v>0.00%</c:v>
                </c:pt>
                <c:pt idx="1400">
                  <c:v>0.00%</c:v>
                </c:pt>
                <c:pt idx="1401">
                  <c:v>1.04%</c:v>
                </c:pt>
                <c:pt idx="1402">
                  <c:v>1.83%</c:v>
                </c:pt>
                <c:pt idx="1403">
                  <c:v>2.21%</c:v>
                </c:pt>
                <c:pt idx="1404">
                  <c:v>0.00%</c:v>
                </c:pt>
                <c:pt idx="1405">
                  <c:v>2.79%</c:v>
                </c:pt>
                <c:pt idx="1406">
                  <c:v>0.00%</c:v>
                </c:pt>
                <c:pt idx="1407">
                  <c:v>4.46%</c:v>
                </c:pt>
                <c:pt idx="1408">
                  <c:v>2.00%</c:v>
                </c:pt>
                <c:pt idx="1409">
                  <c:v>0.42%</c:v>
                </c:pt>
                <c:pt idx="1410">
                  <c:v>0.00%</c:v>
                </c:pt>
                <c:pt idx="1411">
                  <c:v>0.08%</c:v>
                </c:pt>
                <c:pt idx="1412">
                  <c:v>10.90%</c:v>
                </c:pt>
                <c:pt idx="1413">
                  <c:v>0.54%</c:v>
                </c:pt>
                <c:pt idx="1414">
                  <c:v>0.00%</c:v>
                </c:pt>
                <c:pt idx="1415">
                  <c:v>5.29%</c:v>
                </c:pt>
                <c:pt idx="1416">
                  <c:v>0.67%</c:v>
                </c:pt>
                <c:pt idx="1417">
                  <c:v>0.60%</c:v>
                </c:pt>
                <c:pt idx="1418">
                  <c:v>1.59%</c:v>
                </c:pt>
                <c:pt idx="1419">
                  <c:v>0.30%</c:v>
                </c:pt>
                <c:pt idx="1420">
                  <c:v>0.00%</c:v>
                </c:pt>
                <c:pt idx="1421">
                  <c:v>0.00%</c:v>
                </c:pt>
                <c:pt idx="1422">
                  <c:v>2.58%</c:v>
                </c:pt>
                <c:pt idx="1423">
                  <c:v>3.24%</c:v>
                </c:pt>
                <c:pt idx="1424">
                  <c:v>1.26%</c:v>
                </c:pt>
                <c:pt idx="1425">
                  <c:v>5.62%</c:v>
                </c:pt>
                <c:pt idx="1426">
                  <c:v>1.24%</c:v>
                </c:pt>
                <c:pt idx="1427">
                  <c:v>0.00%</c:v>
                </c:pt>
                <c:pt idx="1428">
                  <c:v>6.38%</c:v>
                </c:pt>
                <c:pt idx="1429">
                  <c:v>0.00%</c:v>
                </c:pt>
                <c:pt idx="1430">
                  <c:v>11.33%</c:v>
                </c:pt>
                <c:pt idx="1431">
                  <c:v>2.41%</c:v>
                </c:pt>
                <c:pt idx="1432">
                  <c:v>1.21%</c:v>
                </c:pt>
                <c:pt idx="1433">
                  <c:v>6.61%</c:v>
                </c:pt>
                <c:pt idx="1434">
                  <c:v>5.40%</c:v>
                </c:pt>
                <c:pt idx="1435">
                  <c:v>0.00%</c:v>
                </c:pt>
                <c:pt idx="1436">
                  <c:v>3.99%</c:v>
                </c:pt>
                <c:pt idx="1437">
                  <c:v>0.53%</c:v>
                </c:pt>
                <c:pt idx="1438">
                  <c:v>4.34%</c:v>
                </c:pt>
                <c:pt idx="1439">
                  <c:v>1.81%</c:v>
                </c:pt>
                <c:pt idx="1440">
                  <c:v>5.27%</c:v>
                </c:pt>
                <c:pt idx="1441">
                  <c:v>0.39%</c:v>
                </c:pt>
                <c:pt idx="1442">
                  <c:v>5.81%</c:v>
                </c:pt>
                <c:pt idx="1443">
                  <c:v>3.78%</c:v>
                </c:pt>
                <c:pt idx="1444">
                  <c:v>0.00%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'2014_acs_select'!$AK$2:$AK$1446</c:f>
              <c:numCache>
                <c:formatCode>General</c:formatCode>
                <c:ptCount val="1445"/>
                <c:pt idx="0">
                  <c:v>2385.220643987202</c:v>
                </c:pt>
                <c:pt idx="1">
                  <c:v>1689.878712298025</c:v>
                </c:pt>
                <c:pt idx="2">
                  <c:v>4780.156690183488</c:v>
                </c:pt>
                <c:pt idx="3">
                  <c:v>2703.502140286363</c:v>
                </c:pt>
                <c:pt idx="4">
                  <c:v>368.4880718913336</c:v>
                </c:pt>
                <c:pt idx="5">
                  <c:v>1042.670304515513</c:v>
                </c:pt>
                <c:pt idx="6">
                  <c:v>1576.166966985916</c:v>
                </c:pt>
                <c:pt idx="7">
                  <c:v>10540.79927482204</c:v>
                </c:pt>
                <c:pt idx="8">
                  <c:v>12178.85633260059</c:v>
                </c:pt>
                <c:pt idx="9">
                  <c:v>2469.448658340425</c:v>
                </c:pt>
                <c:pt idx="10">
                  <c:v>182.7241865523957</c:v>
                </c:pt>
                <c:pt idx="11">
                  <c:v>2027.835348696733</c:v>
                </c:pt>
                <c:pt idx="12">
                  <c:v>1168.47553731304</c:v>
                </c:pt>
                <c:pt idx="13">
                  <c:v>2134.61652177446</c:v>
                </c:pt>
                <c:pt idx="14">
                  <c:v>173.6339401432733</c:v>
                </c:pt>
                <c:pt idx="15">
                  <c:v>1102.384370120475</c:v>
                </c:pt>
                <c:pt idx="16">
                  <c:v>200.2919649827695</c:v>
                </c:pt>
                <c:pt idx="17">
                  <c:v>80.96366840396977</c:v>
                </c:pt>
                <c:pt idx="18">
                  <c:v>90.55750193021361</c:v>
                </c:pt>
                <c:pt idx="19">
                  <c:v>1349.991380694709</c:v>
                </c:pt>
                <c:pt idx="20">
                  <c:v>8.55513669062036</c:v>
                </c:pt>
                <c:pt idx="21">
                  <c:v>2704.436524632568</c:v>
                </c:pt>
                <c:pt idx="22">
                  <c:v>2742.11735614059</c:v>
                </c:pt>
                <c:pt idx="23">
                  <c:v>9.134215557235331</c:v>
                </c:pt>
                <c:pt idx="24">
                  <c:v>792.7381167621714</c:v>
                </c:pt>
                <c:pt idx="25">
                  <c:v>657.5195531455454</c:v>
                </c:pt>
                <c:pt idx="26">
                  <c:v>1063.914843168948</c:v>
                </c:pt>
                <c:pt idx="27">
                  <c:v>6403.826480360051</c:v>
                </c:pt>
                <c:pt idx="28">
                  <c:v>111.9244297138415</c:v>
                </c:pt>
                <c:pt idx="29">
                  <c:v>3729.801724523989</c:v>
                </c:pt>
                <c:pt idx="30">
                  <c:v>271.0233405009356</c:v>
                </c:pt>
                <c:pt idx="31">
                  <c:v>5029.921735489382</c:v>
                </c:pt>
                <c:pt idx="32">
                  <c:v>4305.513456158027</c:v>
                </c:pt>
                <c:pt idx="33">
                  <c:v>9.13918135720008</c:v>
                </c:pt>
                <c:pt idx="34">
                  <c:v>190.1639332138216</c:v>
                </c:pt>
                <c:pt idx="35">
                  <c:v>0.0197159602358536</c:v>
                </c:pt>
                <c:pt idx="36">
                  <c:v>236.5472147003532</c:v>
                </c:pt>
                <c:pt idx="37">
                  <c:v>350.580374504891</c:v>
                </c:pt>
                <c:pt idx="38">
                  <c:v>2973.033557574466</c:v>
                </c:pt>
                <c:pt idx="39">
                  <c:v>284.0784567735082</c:v>
                </c:pt>
                <c:pt idx="40">
                  <c:v>6690.01921501724</c:v>
                </c:pt>
                <c:pt idx="41">
                  <c:v>126.7638102261896</c:v>
                </c:pt>
                <c:pt idx="42">
                  <c:v>959.4831636645481</c:v>
                </c:pt>
                <c:pt idx="43">
                  <c:v>1002.756008569712</c:v>
                </c:pt>
                <c:pt idx="44">
                  <c:v>76.26259278527537</c:v>
                </c:pt>
                <c:pt idx="45">
                  <c:v>848.214915583555</c:v>
                </c:pt>
                <c:pt idx="46">
                  <c:v>6272.33429971966</c:v>
                </c:pt>
                <c:pt idx="47">
                  <c:v>1005.520179172093</c:v>
                </c:pt>
                <c:pt idx="48">
                  <c:v>866.2345408451547</c:v>
                </c:pt>
                <c:pt idx="49">
                  <c:v>2909.000969649174</c:v>
                </c:pt>
                <c:pt idx="50">
                  <c:v>3030.570223721475</c:v>
                </c:pt>
                <c:pt idx="51">
                  <c:v>1351.533177434161</c:v>
                </c:pt>
                <c:pt idx="52">
                  <c:v>1545.485645736966</c:v>
                </c:pt>
                <c:pt idx="53">
                  <c:v>2226.573948858803</c:v>
                </c:pt>
                <c:pt idx="54">
                  <c:v>3866.710666276684</c:v>
                </c:pt>
                <c:pt idx="55">
                  <c:v>832.5461804597037</c:v>
                </c:pt>
                <c:pt idx="56">
                  <c:v>1844.767252731035</c:v>
                </c:pt>
                <c:pt idx="57">
                  <c:v>2236.522147468334</c:v>
                </c:pt>
                <c:pt idx="58">
                  <c:v>794.6756746671634</c:v>
                </c:pt>
                <c:pt idx="59">
                  <c:v>1028.790093490589</c:v>
                </c:pt>
                <c:pt idx="60">
                  <c:v>3633.86894547713</c:v>
                </c:pt>
                <c:pt idx="61">
                  <c:v>1607.1124990802</c:v>
                </c:pt>
                <c:pt idx="62">
                  <c:v>921.6729344671397</c:v>
                </c:pt>
                <c:pt idx="63">
                  <c:v>574.108971796988</c:v>
                </c:pt>
                <c:pt idx="64">
                  <c:v>1392.693193565732</c:v>
                </c:pt>
                <c:pt idx="65">
                  <c:v>1850.742845099524</c:v>
                </c:pt>
                <c:pt idx="66">
                  <c:v>2039.219508908551</c:v>
                </c:pt>
                <c:pt idx="67">
                  <c:v>386.405111700098</c:v>
                </c:pt>
                <c:pt idx="68">
                  <c:v>2266.443880203653</c:v>
                </c:pt>
                <c:pt idx="69">
                  <c:v>1321.543084769587</c:v>
                </c:pt>
                <c:pt idx="70">
                  <c:v>45.88072485964516</c:v>
                </c:pt>
                <c:pt idx="71">
                  <c:v>2199.847534991092</c:v>
                </c:pt>
                <c:pt idx="72">
                  <c:v>1317.242730608399</c:v>
                </c:pt>
                <c:pt idx="73">
                  <c:v>2622.971329177013</c:v>
                </c:pt>
                <c:pt idx="74">
                  <c:v>4005.251217344914</c:v>
                </c:pt>
                <c:pt idx="75">
                  <c:v>2412.683697961267</c:v>
                </c:pt>
                <c:pt idx="76">
                  <c:v>1323.331415109376</c:v>
                </c:pt>
                <c:pt idx="77">
                  <c:v>1520.651002986233</c:v>
                </c:pt>
                <c:pt idx="78">
                  <c:v>1356.681901929777</c:v>
                </c:pt>
                <c:pt idx="79">
                  <c:v>3518.439052205326</c:v>
                </c:pt>
                <c:pt idx="80">
                  <c:v>3903.950281939653</c:v>
                </c:pt>
                <c:pt idx="81">
                  <c:v>3198.963820215865</c:v>
                </c:pt>
                <c:pt idx="82">
                  <c:v>358.8789325885092</c:v>
                </c:pt>
                <c:pt idx="83">
                  <c:v>1877.454880503449</c:v>
                </c:pt>
                <c:pt idx="84">
                  <c:v>1490.352527409727</c:v>
                </c:pt>
                <c:pt idx="85">
                  <c:v>16.76309771543537</c:v>
                </c:pt>
                <c:pt idx="86">
                  <c:v>1827.957700106158</c:v>
                </c:pt>
                <c:pt idx="87">
                  <c:v>4308.506765534463</c:v>
                </c:pt>
                <c:pt idx="88">
                  <c:v>5048.837196504995</c:v>
                </c:pt>
                <c:pt idx="89">
                  <c:v>5224.26261064037</c:v>
                </c:pt>
                <c:pt idx="90">
                  <c:v>705.0427608574907</c:v>
                </c:pt>
                <c:pt idx="91">
                  <c:v>758.6940409934682</c:v>
                </c:pt>
                <c:pt idx="92">
                  <c:v>1662.165497143991</c:v>
                </c:pt>
                <c:pt idx="93">
                  <c:v>4378.277822156182</c:v>
                </c:pt>
                <c:pt idx="94">
                  <c:v>886.7629150398208</c:v>
                </c:pt>
                <c:pt idx="95">
                  <c:v>655.0844387559214</c:v>
                </c:pt>
                <c:pt idx="96">
                  <c:v>2313.323330482796</c:v>
                </c:pt>
                <c:pt idx="97">
                  <c:v>17.99033913947405</c:v>
                </c:pt>
                <c:pt idx="98">
                  <c:v>2979.347558118156</c:v>
                </c:pt>
                <c:pt idx="99">
                  <c:v>793.2816349008882</c:v>
                </c:pt>
                <c:pt idx="100">
                  <c:v>796.6254796136508</c:v>
                </c:pt>
                <c:pt idx="101">
                  <c:v>58.73197000251477</c:v>
                </c:pt>
                <c:pt idx="102">
                  <c:v>13.54581406394045</c:v>
                </c:pt>
                <c:pt idx="103">
                  <c:v>3466.34432808785</c:v>
                </c:pt>
                <c:pt idx="104">
                  <c:v>1154.857793121071</c:v>
                </c:pt>
                <c:pt idx="105">
                  <c:v>2214.448830393792</c:v>
                </c:pt>
                <c:pt idx="106">
                  <c:v>5161.11676764553</c:v>
                </c:pt>
                <c:pt idx="107">
                  <c:v>2370.499362449023</c:v>
                </c:pt>
                <c:pt idx="108">
                  <c:v>1680.71047895124</c:v>
                </c:pt>
                <c:pt idx="109">
                  <c:v>2100.986494071632</c:v>
                </c:pt>
                <c:pt idx="110">
                  <c:v>489.469802586184</c:v>
                </c:pt>
                <c:pt idx="111">
                  <c:v>2043.821335797621</c:v>
                </c:pt>
                <c:pt idx="112">
                  <c:v>1733.260504915499</c:v>
                </c:pt>
                <c:pt idx="113">
                  <c:v>1315.839389361755</c:v>
                </c:pt>
                <c:pt idx="114">
                  <c:v>2931.401072343146</c:v>
                </c:pt>
                <c:pt idx="115">
                  <c:v>8.063665763730544</c:v>
                </c:pt>
                <c:pt idx="116">
                  <c:v>902.1102453570945</c:v>
                </c:pt>
                <c:pt idx="117">
                  <c:v>6056.919444435098</c:v>
                </c:pt>
                <c:pt idx="118">
                  <c:v>1995.90083690321</c:v>
                </c:pt>
                <c:pt idx="119">
                  <c:v>3387.471779891148</c:v>
                </c:pt>
                <c:pt idx="120">
                  <c:v>1088.363865767983</c:v>
                </c:pt>
                <c:pt idx="121">
                  <c:v>3803.293602793337</c:v>
                </c:pt>
                <c:pt idx="122">
                  <c:v>3711.613763436571</c:v>
                </c:pt>
                <c:pt idx="123">
                  <c:v>2033.437625902096</c:v>
                </c:pt>
                <c:pt idx="124">
                  <c:v>41.47671592788792</c:v>
                </c:pt>
                <c:pt idx="125">
                  <c:v>64.99384297912633</c:v>
                </c:pt>
                <c:pt idx="126">
                  <c:v>7.605116499496908</c:v>
                </c:pt>
                <c:pt idx="127">
                  <c:v>2571.897497978812</c:v>
                </c:pt>
                <c:pt idx="128">
                  <c:v>1224.710103096234</c:v>
                </c:pt>
                <c:pt idx="129">
                  <c:v>848.0426829836297</c:v>
                </c:pt>
                <c:pt idx="130">
                  <c:v>1449.01762370022</c:v>
                </c:pt>
                <c:pt idx="131">
                  <c:v>3138.759418267713</c:v>
                </c:pt>
                <c:pt idx="132">
                  <c:v>852.9040085342783</c:v>
                </c:pt>
                <c:pt idx="133">
                  <c:v>2413.028654071843</c:v>
                </c:pt>
                <c:pt idx="134">
                  <c:v>1726.404912660401</c:v>
                </c:pt>
                <c:pt idx="135">
                  <c:v>820.0330343734391</c:v>
                </c:pt>
                <c:pt idx="136">
                  <c:v>2411.359708403648</c:v>
                </c:pt>
                <c:pt idx="137">
                  <c:v>2509.206566262664</c:v>
                </c:pt>
                <c:pt idx="138">
                  <c:v>500.6146429219824</c:v>
                </c:pt>
                <c:pt idx="139">
                  <c:v>8.101853414569087</c:v>
                </c:pt>
                <c:pt idx="140">
                  <c:v>2178.510815627017</c:v>
                </c:pt>
                <c:pt idx="141">
                  <c:v>449.7273718839218</c:v>
                </c:pt>
                <c:pt idx="142">
                  <c:v>2471.947354477736</c:v>
                </c:pt>
                <c:pt idx="143">
                  <c:v>1702.802913656024</c:v>
                </c:pt>
                <c:pt idx="144">
                  <c:v>1242.226156661857</c:v>
                </c:pt>
                <c:pt idx="145">
                  <c:v>2407.220118526287</c:v>
                </c:pt>
                <c:pt idx="146">
                  <c:v>1157.214061483671</c:v>
                </c:pt>
                <c:pt idx="147">
                  <c:v>1963.744435376153</c:v>
                </c:pt>
                <c:pt idx="148">
                  <c:v>2466.281485142663</c:v>
                </c:pt>
                <c:pt idx="149">
                  <c:v>397.370193531061</c:v>
                </c:pt>
                <c:pt idx="150">
                  <c:v>1828.29329952024</c:v>
                </c:pt>
                <c:pt idx="151">
                  <c:v>1560.971725243116</c:v>
                </c:pt>
                <c:pt idx="152">
                  <c:v>1890.330761928471</c:v>
                </c:pt>
                <c:pt idx="153">
                  <c:v>739.6212723909753</c:v>
                </c:pt>
                <c:pt idx="154">
                  <c:v>496.6063941754925</c:v>
                </c:pt>
                <c:pt idx="155">
                  <c:v>3539.049322416282</c:v>
                </c:pt>
                <c:pt idx="156">
                  <c:v>1295.911157466243</c:v>
                </c:pt>
                <c:pt idx="157">
                  <c:v>0.745900632998301</c:v>
                </c:pt>
                <c:pt idx="158">
                  <c:v>2057.230807577315</c:v>
                </c:pt>
                <c:pt idx="159">
                  <c:v>1424.568964895859</c:v>
                </c:pt>
                <c:pt idx="160">
                  <c:v>1310.045008930586</c:v>
                </c:pt>
                <c:pt idx="161">
                  <c:v>1017.100711587882</c:v>
                </c:pt>
                <c:pt idx="162">
                  <c:v>1537.501086156783</c:v>
                </c:pt>
                <c:pt idx="163">
                  <c:v>2700.939457870431</c:v>
                </c:pt>
                <c:pt idx="164">
                  <c:v>1569.393656000541</c:v>
                </c:pt>
                <c:pt idx="165">
                  <c:v>1815.216265032674</c:v>
                </c:pt>
                <c:pt idx="166">
                  <c:v>2438.335604256233</c:v>
                </c:pt>
                <c:pt idx="167">
                  <c:v>6129.687408342398</c:v>
                </c:pt>
                <c:pt idx="168">
                  <c:v>11241.02817108294</c:v>
                </c:pt>
                <c:pt idx="169">
                  <c:v>758.8720380169606</c:v>
                </c:pt>
                <c:pt idx="170">
                  <c:v>2237.282468374869</c:v>
                </c:pt>
                <c:pt idx="171">
                  <c:v>7.738339023167483</c:v>
                </c:pt>
                <c:pt idx="172">
                  <c:v>1822.774017717634</c:v>
                </c:pt>
                <c:pt idx="173">
                  <c:v>2648.255397472194</c:v>
                </c:pt>
                <c:pt idx="174">
                  <c:v>585.6523400245341</c:v>
                </c:pt>
                <c:pt idx="175">
                  <c:v>1002.753549094359</c:v>
                </c:pt>
                <c:pt idx="176">
                  <c:v>3573.54193171661</c:v>
                </c:pt>
                <c:pt idx="177">
                  <c:v>1620.664839182082</c:v>
                </c:pt>
                <c:pt idx="178">
                  <c:v>742.8523141309224</c:v>
                </c:pt>
                <c:pt idx="179">
                  <c:v>2174.766555924268</c:v>
                </c:pt>
                <c:pt idx="180">
                  <c:v>29.3608087777576</c:v>
                </c:pt>
                <c:pt idx="181">
                  <c:v>375.4846622877233</c:v>
                </c:pt>
                <c:pt idx="182">
                  <c:v>5919.19793957273</c:v>
                </c:pt>
                <c:pt idx="183">
                  <c:v>2480.616582020918</c:v>
                </c:pt>
                <c:pt idx="184">
                  <c:v>833.0762404040844</c:v>
                </c:pt>
                <c:pt idx="185">
                  <c:v>922.8433362400858</c:v>
                </c:pt>
                <c:pt idx="186">
                  <c:v>657.8395540477908</c:v>
                </c:pt>
                <c:pt idx="187">
                  <c:v>2181.225321636938</c:v>
                </c:pt>
                <c:pt idx="188">
                  <c:v>394.1665852115778</c:v>
                </c:pt>
                <c:pt idx="189">
                  <c:v>20.22767110826192</c:v>
                </c:pt>
                <c:pt idx="190">
                  <c:v>5366.592825417426</c:v>
                </c:pt>
                <c:pt idx="191">
                  <c:v>20631.10986277006</c:v>
                </c:pt>
                <c:pt idx="192">
                  <c:v>1686.029298024438</c:v>
                </c:pt>
                <c:pt idx="193">
                  <c:v>1142.126145965526</c:v>
                </c:pt>
                <c:pt idx="194">
                  <c:v>3178.861616545594</c:v>
                </c:pt>
                <c:pt idx="195">
                  <c:v>1089.357615860182</c:v>
                </c:pt>
                <c:pt idx="196">
                  <c:v>2185.67840406548</c:v>
                </c:pt>
                <c:pt idx="197">
                  <c:v>920.8514478558104</c:v>
                </c:pt>
                <c:pt idx="198">
                  <c:v>1466.938449797744</c:v>
                </c:pt>
                <c:pt idx="199">
                  <c:v>383.2079302756209</c:v>
                </c:pt>
                <c:pt idx="200">
                  <c:v>2078.96813088768</c:v>
                </c:pt>
                <c:pt idx="201">
                  <c:v>2251.739167070195</c:v>
                </c:pt>
                <c:pt idx="202">
                  <c:v>2816.626719023668</c:v>
                </c:pt>
                <c:pt idx="203">
                  <c:v>86.09380845009873</c:v>
                </c:pt>
                <c:pt idx="204">
                  <c:v>2436.618302500716</c:v>
                </c:pt>
                <c:pt idx="205">
                  <c:v>1.793558156448333</c:v>
                </c:pt>
                <c:pt idx="206">
                  <c:v>2381.715841189662</c:v>
                </c:pt>
                <c:pt idx="207">
                  <c:v>1501.490751465041</c:v>
                </c:pt>
                <c:pt idx="208">
                  <c:v>1770.973395564158</c:v>
                </c:pt>
                <c:pt idx="209">
                  <c:v>2453.360275168857</c:v>
                </c:pt>
                <c:pt idx="210">
                  <c:v>1649.861586579118</c:v>
                </c:pt>
                <c:pt idx="211">
                  <c:v>1835.506955484148</c:v>
                </c:pt>
                <c:pt idx="212">
                  <c:v>1171.090158512023</c:v>
                </c:pt>
                <c:pt idx="213">
                  <c:v>3042.570612573578</c:v>
                </c:pt>
                <c:pt idx="214">
                  <c:v>868.5958088612757</c:v>
                </c:pt>
                <c:pt idx="215">
                  <c:v>1990.741413065326</c:v>
                </c:pt>
                <c:pt idx="216">
                  <c:v>4431.014330087275</c:v>
                </c:pt>
                <c:pt idx="217">
                  <c:v>2601.86418380206</c:v>
                </c:pt>
                <c:pt idx="218">
                  <c:v>1735.533552038592</c:v>
                </c:pt>
                <c:pt idx="219">
                  <c:v>553.5526650546014</c:v>
                </c:pt>
                <c:pt idx="220">
                  <c:v>1570.038776915226</c:v>
                </c:pt>
                <c:pt idx="221">
                  <c:v>376.0807129659676</c:v>
                </c:pt>
                <c:pt idx="222">
                  <c:v>1818.005357301581</c:v>
                </c:pt>
                <c:pt idx="223">
                  <c:v>48.62793228314478</c:v>
                </c:pt>
                <c:pt idx="224">
                  <c:v>1398.877875663909</c:v>
                </c:pt>
                <c:pt idx="225">
                  <c:v>1075.524087783065</c:v>
                </c:pt>
                <c:pt idx="226">
                  <c:v>5020.662055356426</c:v>
                </c:pt>
                <c:pt idx="227">
                  <c:v>1185.510708789353</c:v>
                </c:pt>
                <c:pt idx="228">
                  <c:v>1734.370851459692</c:v>
                </c:pt>
                <c:pt idx="229">
                  <c:v>3030.762095093576</c:v>
                </c:pt>
                <c:pt idx="230">
                  <c:v>3914.892655679125</c:v>
                </c:pt>
                <c:pt idx="231">
                  <c:v>2155.686795789396</c:v>
                </c:pt>
                <c:pt idx="232">
                  <c:v>2945.126322790907</c:v>
                </c:pt>
                <c:pt idx="233">
                  <c:v>309.1317200052465</c:v>
                </c:pt>
                <c:pt idx="234">
                  <c:v>794.6455430963932</c:v>
                </c:pt>
                <c:pt idx="235">
                  <c:v>1979.175305372474</c:v>
                </c:pt>
                <c:pt idx="236">
                  <c:v>2825.008530778854</c:v>
                </c:pt>
                <c:pt idx="237">
                  <c:v>3872.836687411504</c:v>
                </c:pt>
                <c:pt idx="238">
                  <c:v>2978.41306665978</c:v>
                </c:pt>
                <c:pt idx="239">
                  <c:v>1176.64834791803</c:v>
                </c:pt>
                <c:pt idx="240">
                  <c:v>9.48556615617979</c:v>
                </c:pt>
                <c:pt idx="241">
                  <c:v>1391.931956540006</c:v>
                </c:pt>
                <c:pt idx="242">
                  <c:v>1770.959940009246</c:v>
                </c:pt>
                <c:pt idx="243">
                  <c:v>302.8496127018034</c:v>
                </c:pt>
                <c:pt idx="244">
                  <c:v>1775.087630375731</c:v>
                </c:pt>
                <c:pt idx="245">
                  <c:v>14.71838755460218</c:v>
                </c:pt>
                <c:pt idx="246">
                  <c:v>4926.178274208915</c:v>
                </c:pt>
                <c:pt idx="247">
                  <c:v>1635.734287953014</c:v>
                </c:pt>
                <c:pt idx="248">
                  <c:v>1546.902336664731</c:v>
                </c:pt>
                <c:pt idx="249">
                  <c:v>9222.320398649805</c:v>
                </c:pt>
                <c:pt idx="250">
                  <c:v>1810.412275269732</c:v>
                </c:pt>
                <c:pt idx="251">
                  <c:v>805.8333733407725</c:v>
                </c:pt>
                <c:pt idx="252">
                  <c:v>1738.946004706987</c:v>
                </c:pt>
                <c:pt idx="253">
                  <c:v>583.7654418375101</c:v>
                </c:pt>
                <c:pt idx="254">
                  <c:v>1683.384109593273</c:v>
                </c:pt>
                <c:pt idx="255">
                  <c:v>273.3019145603184</c:v>
                </c:pt>
                <c:pt idx="256">
                  <c:v>128.8488715556689</c:v>
                </c:pt>
                <c:pt idx="257">
                  <c:v>1335.470387919145</c:v>
                </c:pt>
                <c:pt idx="258">
                  <c:v>495.345980170261</c:v>
                </c:pt>
                <c:pt idx="259">
                  <c:v>1122.125676696703</c:v>
                </c:pt>
                <c:pt idx="260">
                  <c:v>424.6387161640478</c:v>
                </c:pt>
                <c:pt idx="261">
                  <c:v>1629.824410948978</c:v>
                </c:pt>
                <c:pt idx="262">
                  <c:v>957.3332416951208</c:v>
                </c:pt>
                <c:pt idx="263">
                  <c:v>3181.81212003932</c:v>
                </c:pt>
                <c:pt idx="264">
                  <c:v>2129.362844535117</c:v>
                </c:pt>
                <c:pt idx="265">
                  <c:v>4.724188417086609</c:v>
                </c:pt>
                <c:pt idx="266">
                  <c:v>1262.161477813753</c:v>
                </c:pt>
                <c:pt idx="267">
                  <c:v>1272.559661500938</c:v>
                </c:pt>
                <c:pt idx="268">
                  <c:v>1782.559475512</c:v>
                </c:pt>
                <c:pt idx="269">
                  <c:v>770.7926153640685</c:v>
                </c:pt>
                <c:pt idx="270">
                  <c:v>2091.750566180573</c:v>
                </c:pt>
                <c:pt idx="271">
                  <c:v>70.37420701916024</c:v>
                </c:pt>
                <c:pt idx="272">
                  <c:v>735.4572635937024</c:v>
                </c:pt>
                <c:pt idx="273">
                  <c:v>3945.894089995117</c:v>
                </c:pt>
                <c:pt idx="274">
                  <c:v>1189.36329363211</c:v>
                </c:pt>
                <c:pt idx="275">
                  <c:v>1715.274741474483</c:v>
                </c:pt>
                <c:pt idx="276">
                  <c:v>1838.367190532098</c:v>
                </c:pt>
                <c:pt idx="277">
                  <c:v>2001.676361372587</c:v>
                </c:pt>
                <c:pt idx="278">
                  <c:v>2582.79242082497</c:v>
                </c:pt>
                <c:pt idx="279">
                  <c:v>506.2264506298178</c:v>
                </c:pt>
                <c:pt idx="280">
                  <c:v>1420.956092746414</c:v>
                </c:pt>
                <c:pt idx="281">
                  <c:v>1861.795734569838</c:v>
                </c:pt>
                <c:pt idx="282">
                  <c:v>18331.89013873655</c:v>
                </c:pt>
                <c:pt idx="283">
                  <c:v>2493.970075445965</c:v>
                </c:pt>
                <c:pt idx="284">
                  <c:v>861.323703321181</c:v>
                </c:pt>
                <c:pt idx="285">
                  <c:v>2583.430092221</c:v>
                </c:pt>
                <c:pt idx="286">
                  <c:v>1245.26464387011</c:v>
                </c:pt>
                <c:pt idx="287">
                  <c:v>1520.544700176277</c:v>
                </c:pt>
                <c:pt idx="288">
                  <c:v>6726.964833947618</c:v>
                </c:pt>
                <c:pt idx="289">
                  <c:v>8840.725956491098</c:v>
                </c:pt>
                <c:pt idx="290">
                  <c:v>1445.339161511149</c:v>
                </c:pt>
                <c:pt idx="291">
                  <c:v>2309.507636721921</c:v>
                </c:pt>
                <c:pt idx="292">
                  <c:v>1256.428721290876</c:v>
                </c:pt>
                <c:pt idx="293">
                  <c:v>427.6991437939958</c:v>
                </c:pt>
                <c:pt idx="294">
                  <c:v>1481.122924882117</c:v>
                </c:pt>
                <c:pt idx="295">
                  <c:v>30.87443343469558</c:v>
                </c:pt>
                <c:pt idx="296">
                  <c:v>10.51088799578928</c:v>
                </c:pt>
                <c:pt idx="297">
                  <c:v>885.4477976611526</c:v>
                </c:pt>
                <c:pt idx="298">
                  <c:v>2555.533761206834</c:v>
                </c:pt>
                <c:pt idx="299">
                  <c:v>2715.814920425376</c:v>
                </c:pt>
                <c:pt idx="300">
                  <c:v>1502.639080908625</c:v>
                </c:pt>
                <c:pt idx="301">
                  <c:v>898.5068992681848</c:v>
                </c:pt>
                <c:pt idx="302">
                  <c:v>2029.788074304935</c:v>
                </c:pt>
                <c:pt idx="303">
                  <c:v>363.3458679069645</c:v>
                </c:pt>
                <c:pt idx="304">
                  <c:v>2848.770968893695</c:v>
                </c:pt>
                <c:pt idx="305">
                  <c:v>991.8771365626067</c:v>
                </c:pt>
                <c:pt idx="306">
                  <c:v>434.3152241126138</c:v>
                </c:pt>
                <c:pt idx="307">
                  <c:v>602.1327152829524</c:v>
                </c:pt>
                <c:pt idx="308">
                  <c:v>3236.82597692023</c:v>
                </c:pt>
                <c:pt idx="309">
                  <c:v>3143.485549658008</c:v>
                </c:pt>
                <c:pt idx="310">
                  <c:v>1777.688057183502</c:v>
                </c:pt>
                <c:pt idx="311">
                  <c:v>2309.887418643402</c:v>
                </c:pt>
                <c:pt idx="312">
                  <c:v>1166.034627539425</c:v>
                </c:pt>
                <c:pt idx="313">
                  <c:v>1683.535664673562</c:v>
                </c:pt>
                <c:pt idx="314">
                  <c:v>3160.076110534732</c:v>
                </c:pt>
                <c:pt idx="315">
                  <c:v>673.9886840006122</c:v>
                </c:pt>
                <c:pt idx="316">
                  <c:v>1899.369302993476</c:v>
                </c:pt>
                <c:pt idx="317">
                  <c:v>692.8318268255149</c:v>
                </c:pt>
                <c:pt idx="318">
                  <c:v>14.09350404729575</c:v>
                </c:pt>
                <c:pt idx="319">
                  <c:v>4981.115614329191</c:v>
                </c:pt>
                <c:pt idx="320">
                  <c:v>1688.501035234273</c:v>
                </c:pt>
                <c:pt idx="321">
                  <c:v>1981.701493450986</c:v>
                </c:pt>
                <c:pt idx="322">
                  <c:v>2268.928403366836</c:v>
                </c:pt>
                <c:pt idx="323">
                  <c:v>1301.592683741281</c:v>
                </c:pt>
                <c:pt idx="324">
                  <c:v>45.98746435460586</c:v>
                </c:pt>
                <c:pt idx="325">
                  <c:v>461.8637773862353</c:v>
                </c:pt>
                <c:pt idx="326">
                  <c:v>3428.815351891398</c:v>
                </c:pt>
                <c:pt idx="327">
                  <c:v>1111.639766476649</c:v>
                </c:pt>
                <c:pt idx="328">
                  <c:v>810.2301449637811</c:v>
                </c:pt>
                <c:pt idx="329">
                  <c:v>1794.922735160964</c:v>
                </c:pt>
                <c:pt idx="330">
                  <c:v>2210.541897004312</c:v>
                </c:pt>
                <c:pt idx="331">
                  <c:v>412.706183236932</c:v>
                </c:pt>
                <c:pt idx="332">
                  <c:v>887.3572865055596</c:v>
                </c:pt>
                <c:pt idx="333">
                  <c:v>154.8872482258026</c:v>
                </c:pt>
                <c:pt idx="334">
                  <c:v>1430.491973522309</c:v>
                </c:pt>
                <c:pt idx="335">
                  <c:v>1185.649801672195</c:v>
                </c:pt>
                <c:pt idx="336">
                  <c:v>464.054268184416</c:v>
                </c:pt>
                <c:pt idx="337">
                  <c:v>3672.585179586585</c:v>
                </c:pt>
                <c:pt idx="338">
                  <c:v>874.3276676393963</c:v>
                </c:pt>
                <c:pt idx="339">
                  <c:v>2216.161246619173</c:v>
                </c:pt>
                <c:pt idx="340">
                  <c:v>1317.75971400074</c:v>
                </c:pt>
                <c:pt idx="341">
                  <c:v>60.91404159685634</c:v>
                </c:pt>
                <c:pt idx="342">
                  <c:v>1278.425595358742</c:v>
                </c:pt>
                <c:pt idx="343">
                  <c:v>1528.567018635604</c:v>
                </c:pt>
                <c:pt idx="344">
                  <c:v>2151.744210277675</c:v>
                </c:pt>
                <c:pt idx="345">
                  <c:v>222.7577630495124</c:v>
                </c:pt>
                <c:pt idx="346">
                  <c:v>3521.563258540098</c:v>
                </c:pt>
                <c:pt idx="347">
                  <c:v>820.6165179538049</c:v>
                </c:pt>
                <c:pt idx="348">
                  <c:v>1784.528356576592</c:v>
                </c:pt>
                <c:pt idx="349">
                  <c:v>1793.768340596501</c:v>
                </c:pt>
                <c:pt idx="350">
                  <c:v>1907.845805908019</c:v>
                </c:pt>
                <c:pt idx="351">
                  <c:v>3028.252620175947</c:v>
                </c:pt>
                <c:pt idx="352">
                  <c:v>89.03572763333735</c:v>
                </c:pt>
                <c:pt idx="353">
                  <c:v>3.055001537934709</c:v>
                </c:pt>
                <c:pt idx="354">
                  <c:v>1023.552745798841</c:v>
                </c:pt>
                <c:pt idx="355">
                  <c:v>2078.009030741384</c:v>
                </c:pt>
                <c:pt idx="356">
                  <c:v>8016.417680149793</c:v>
                </c:pt>
                <c:pt idx="357">
                  <c:v>4562.82592770444</c:v>
                </c:pt>
                <c:pt idx="358">
                  <c:v>1174.956373578663</c:v>
                </c:pt>
                <c:pt idx="359">
                  <c:v>2153.632172769382</c:v>
                </c:pt>
                <c:pt idx="360">
                  <c:v>3019.43522694793</c:v>
                </c:pt>
                <c:pt idx="361">
                  <c:v>1.317806983775183</c:v>
                </c:pt>
                <c:pt idx="362">
                  <c:v>2312.228966316964</c:v>
                </c:pt>
                <c:pt idx="363">
                  <c:v>905.2896598761238</c:v>
                </c:pt>
                <c:pt idx="364">
                  <c:v>2138.611495678645</c:v>
                </c:pt>
                <c:pt idx="365">
                  <c:v>1174.452419737288</c:v>
                </c:pt>
                <c:pt idx="366">
                  <c:v>1269.180770184558</c:v>
                </c:pt>
                <c:pt idx="367">
                  <c:v>1549.151686512577</c:v>
                </c:pt>
                <c:pt idx="368">
                  <c:v>203.0225811637157</c:v>
                </c:pt>
                <c:pt idx="369">
                  <c:v>0.998580507732116</c:v>
                </c:pt>
                <c:pt idx="370">
                  <c:v>1639.999054663777</c:v>
                </c:pt>
                <c:pt idx="371">
                  <c:v>765.4369760483297</c:v>
                </c:pt>
                <c:pt idx="372">
                  <c:v>3098.599527868491</c:v>
                </c:pt>
                <c:pt idx="373">
                  <c:v>349.7889015101495</c:v>
                </c:pt>
                <c:pt idx="374">
                  <c:v>1995.37817200359</c:v>
                </c:pt>
                <c:pt idx="375">
                  <c:v>2610.441062779303</c:v>
                </c:pt>
                <c:pt idx="376">
                  <c:v>2410.730470884331</c:v>
                </c:pt>
                <c:pt idx="377">
                  <c:v>2398.986222973855</c:v>
                </c:pt>
                <c:pt idx="378">
                  <c:v>2601.388426915207</c:v>
                </c:pt>
                <c:pt idx="379">
                  <c:v>2440.123109841945</c:v>
                </c:pt>
                <c:pt idx="380">
                  <c:v>3.255362703848845</c:v>
                </c:pt>
                <c:pt idx="381">
                  <c:v>1206.317626523617</c:v>
                </c:pt>
                <c:pt idx="382">
                  <c:v>501.7592636710904</c:v>
                </c:pt>
                <c:pt idx="383">
                  <c:v>1425.670612838021</c:v>
                </c:pt>
                <c:pt idx="384">
                  <c:v>3391.607886614559</c:v>
                </c:pt>
                <c:pt idx="385">
                  <c:v>212.5076047348063</c:v>
                </c:pt>
                <c:pt idx="386">
                  <c:v>71.28711611190041</c:v>
                </c:pt>
                <c:pt idx="387">
                  <c:v>0.518338065372185</c:v>
                </c:pt>
                <c:pt idx="388">
                  <c:v>69.8346746797791</c:v>
                </c:pt>
                <c:pt idx="389">
                  <c:v>2.81375867926372</c:v>
                </c:pt>
                <c:pt idx="390">
                  <c:v>1442.326610731567</c:v>
                </c:pt>
                <c:pt idx="391">
                  <c:v>1540.11906471421</c:v>
                </c:pt>
                <c:pt idx="392">
                  <c:v>527.5336448290301</c:v>
                </c:pt>
                <c:pt idx="393">
                  <c:v>3272.904962951588</c:v>
                </c:pt>
                <c:pt idx="394">
                  <c:v>2510.297523332381</c:v>
                </c:pt>
                <c:pt idx="395">
                  <c:v>751.1203478308325</c:v>
                </c:pt>
                <c:pt idx="396">
                  <c:v>1059.761873870238</c:v>
                </c:pt>
                <c:pt idx="397">
                  <c:v>1335.566195259192</c:v>
                </c:pt>
                <c:pt idx="398">
                  <c:v>923.790607770086</c:v>
                </c:pt>
                <c:pt idx="399">
                  <c:v>333.9961977187858</c:v>
                </c:pt>
                <c:pt idx="400">
                  <c:v>2439.600969638012</c:v>
                </c:pt>
                <c:pt idx="401">
                  <c:v>1202.578950685111</c:v>
                </c:pt>
                <c:pt idx="402">
                  <c:v>3566.495932544431</c:v>
                </c:pt>
                <c:pt idx="403">
                  <c:v>4823.610126807743</c:v>
                </c:pt>
                <c:pt idx="404">
                  <c:v>1460.378981315886</c:v>
                </c:pt>
                <c:pt idx="405">
                  <c:v>317.039800716534</c:v>
                </c:pt>
                <c:pt idx="406">
                  <c:v>2552.359486601067</c:v>
                </c:pt>
                <c:pt idx="407">
                  <c:v>1022.383125579098</c:v>
                </c:pt>
                <c:pt idx="408">
                  <c:v>1950.337781658255</c:v>
                </c:pt>
                <c:pt idx="409">
                  <c:v>1096.445653251155</c:v>
                </c:pt>
                <c:pt idx="410">
                  <c:v>559.5592801536111</c:v>
                </c:pt>
                <c:pt idx="411">
                  <c:v>800.9774274217033</c:v>
                </c:pt>
                <c:pt idx="412">
                  <c:v>111.9227029778717</c:v>
                </c:pt>
                <c:pt idx="413">
                  <c:v>1783.14681410912</c:v>
                </c:pt>
                <c:pt idx="414">
                  <c:v>1497.530228907714</c:v>
                </c:pt>
                <c:pt idx="415">
                  <c:v>1613.279804014986</c:v>
                </c:pt>
                <c:pt idx="416">
                  <c:v>392.513568888464</c:v>
                </c:pt>
                <c:pt idx="417">
                  <c:v>1882.36321362245</c:v>
                </c:pt>
                <c:pt idx="418">
                  <c:v>1374.934558615217</c:v>
                </c:pt>
                <c:pt idx="419">
                  <c:v>1350.450848695594</c:v>
                </c:pt>
                <c:pt idx="420">
                  <c:v>292.5312048293846</c:v>
                </c:pt>
                <c:pt idx="421">
                  <c:v>140.3953080039844</c:v>
                </c:pt>
                <c:pt idx="422">
                  <c:v>12.74018026848755</c:v>
                </c:pt>
                <c:pt idx="423">
                  <c:v>97.09806396813367</c:v>
                </c:pt>
                <c:pt idx="424">
                  <c:v>3300.441357216903</c:v>
                </c:pt>
                <c:pt idx="425">
                  <c:v>1282.493435060754</c:v>
                </c:pt>
                <c:pt idx="426">
                  <c:v>2979.861062549048</c:v>
                </c:pt>
                <c:pt idx="427">
                  <c:v>2369.63431992614</c:v>
                </c:pt>
                <c:pt idx="428">
                  <c:v>719.7668143794543</c:v>
                </c:pt>
                <c:pt idx="429">
                  <c:v>2284.276760469026</c:v>
                </c:pt>
                <c:pt idx="430">
                  <c:v>231.0142210994975</c:v>
                </c:pt>
                <c:pt idx="431">
                  <c:v>244.5528233470365</c:v>
                </c:pt>
                <c:pt idx="432">
                  <c:v>1105.411225049845</c:v>
                </c:pt>
                <c:pt idx="433">
                  <c:v>3392.39204751786</c:v>
                </c:pt>
                <c:pt idx="434">
                  <c:v>773.5887142332853</c:v>
                </c:pt>
                <c:pt idx="435">
                  <c:v>2521.212616983851</c:v>
                </c:pt>
                <c:pt idx="436">
                  <c:v>1511.512735097325</c:v>
                </c:pt>
                <c:pt idx="437">
                  <c:v>771.4690115827293</c:v>
                </c:pt>
                <c:pt idx="438">
                  <c:v>4235.609577918894</c:v>
                </c:pt>
                <c:pt idx="439">
                  <c:v>2822.724049829737</c:v>
                </c:pt>
                <c:pt idx="440">
                  <c:v>362.3990756908285</c:v>
                </c:pt>
                <c:pt idx="441">
                  <c:v>1827.27213111503</c:v>
                </c:pt>
                <c:pt idx="442">
                  <c:v>1123.66794517224</c:v>
                </c:pt>
                <c:pt idx="443">
                  <c:v>2.983895302736934</c:v>
                </c:pt>
                <c:pt idx="444">
                  <c:v>859.1723294397614</c:v>
                </c:pt>
                <c:pt idx="445">
                  <c:v>3499.033299238116</c:v>
                </c:pt>
                <c:pt idx="446">
                  <c:v>9012.878088824461</c:v>
                </c:pt>
                <c:pt idx="447">
                  <c:v>10299.75384242789</c:v>
                </c:pt>
                <c:pt idx="448">
                  <c:v>404.6428325346001</c:v>
                </c:pt>
                <c:pt idx="449">
                  <c:v>660.9966963875598</c:v>
                </c:pt>
                <c:pt idx="450">
                  <c:v>2123.072830756322</c:v>
                </c:pt>
                <c:pt idx="451">
                  <c:v>624.3156631147542</c:v>
                </c:pt>
                <c:pt idx="452">
                  <c:v>1441.68746656076</c:v>
                </c:pt>
                <c:pt idx="453">
                  <c:v>1984.320847772286</c:v>
                </c:pt>
                <c:pt idx="454">
                  <c:v>2079.259689495235</c:v>
                </c:pt>
                <c:pt idx="455">
                  <c:v>3442.749781243101</c:v>
                </c:pt>
                <c:pt idx="456">
                  <c:v>988.446869774522</c:v>
                </c:pt>
                <c:pt idx="457">
                  <c:v>1106.253317724106</c:v>
                </c:pt>
                <c:pt idx="458">
                  <c:v>1052.50324864051</c:v>
                </c:pt>
                <c:pt idx="459">
                  <c:v>2342.737230958343</c:v>
                </c:pt>
                <c:pt idx="460">
                  <c:v>226.8191044759882</c:v>
                </c:pt>
                <c:pt idx="461">
                  <c:v>2351.51093476605</c:v>
                </c:pt>
                <c:pt idx="462">
                  <c:v>2666.654155583698</c:v>
                </c:pt>
                <c:pt idx="463">
                  <c:v>280.4353071228483</c:v>
                </c:pt>
                <c:pt idx="464">
                  <c:v>867.3064296317133</c:v>
                </c:pt>
                <c:pt idx="465">
                  <c:v>2599.971622536335</c:v>
                </c:pt>
                <c:pt idx="466">
                  <c:v>2006.40282358416</c:v>
                </c:pt>
                <c:pt idx="467">
                  <c:v>500.0463270202882</c:v>
                </c:pt>
                <c:pt idx="468">
                  <c:v>237.3785724645598</c:v>
                </c:pt>
                <c:pt idx="469">
                  <c:v>1124.192669530262</c:v>
                </c:pt>
                <c:pt idx="470">
                  <c:v>776.2629441926215</c:v>
                </c:pt>
                <c:pt idx="471">
                  <c:v>1877.279972091603</c:v>
                </c:pt>
                <c:pt idx="472">
                  <c:v>1355.807847133278</c:v>
                </c:pt>
                <c:pt idx="473">
                  <c:v>1521.088517540919</c:v>
                </c:pt>
                <c:pt idx="474">
                  <c:v>3016.12374953682</c:v>
                </c:pt>
                <c:pt idx="475">
                  <c:v>1415.475260588032</c:v>
                </c:pt>
                <c:pt idx="476">
                  <c:v>883.7756090064857</c:v>
                </c:pt>
                <c:pt idx="477">
                  <c:v>135.6478329438293</c:v>
                </c:pt>
                <c:pt idx="478">
                  <c:v>2764.797319627639</c:v>
                </c:pt>
                <c:pt idx="479">
                  <c:v>1369.102707399207</c:v>
                </c:pt>
                <c:pt idx="480">
                  <c:v>2088.331820033692</c:v>
                </c:pt>
                <c:pt idx="481">
                  <c:v>1254.83658116285</c:v>
                </c:pt>
                <c:pt idx="482">
                  <c:v>137.5880830545532</c:v>
                </c:pt>
                <c:pt idx="483">
                  <c:v>26.82776089067972</c:v>
                </c:pt>
                <c:pt idx="484">
                  <c:v>1224.028665539422</c:v>
                </c:pt>
                <c:pt idx="485">
                  <c:v>1.744769522050737</c:v>
                </c:pt>
                <c:pt idx="486">
                  <c:v>1216.508477350346</c:v>
                </c:pt>
                <c:pt idx="487">
                  <c:v>367.145951158403</c:v>
                </c:pt>
                <c:pt idx="488">
                  <c:v>1802.441756205526</c:v>
                </c:pt>
                <c:pt idx="489">
                  <c:v>3200.998105755163</c:v>
                </c:pt>
                <c:pt idx="490">
                  <c:v>434.1465760475507</c:v>
                </c:pt>
                <c:pt idx="491">
                  <c:v>97.75664416642221</c:v>
                </c:pt>
                <c:pt idx="492">
                  <c:v>1679.696549959883</c:v>
                </c:pt>
                <c:pt idx="493">
                  <c:v>2172.4571063323</c:v>
                </c:pt>
                <c:pt idx="494">
                  <c:v>2963.445807935967</c:v>
                </c:pt>
                <c:pt idx="495">
                  <c:v>2032.56625215443</c:v>
                </c:pt>
                <c:pt idx="496">
                  <c:v>1074.846674577366</c:v>
                </c:pt>
                <c:pt idx="497">
                  <c:v>1765.663558460983</c:v>
                </c:pt>
                <c:pt idx="498">
                  <c:v>1255.924057739888</c:v>
                </c:pt>
                <c:pt idx="499">
                  <c:v>943.0071298136256</c:v>
                </c:pt>
                <c:pt idx="500">
                  <c:v>824.9045414533433</c:v>
                </c:pt>
                <c:pt idx="501">
                  <c:v>193.8091562191557</c:v>
                </c:pt>
                <c:pt idx="502">
                  <c:v>1091.116303551265</c:v>
                </c:pt>
                <c:pt idx="503">
                  <c:v>1102.80930385261</c:v>
                </c:pt>
                <c:pt idx="504">
                  <c:v>1720.455785778538</c:v>
                </c:pt>
                <c:pt idx="505">
                  <c:v>242.9163392100615</c:v>
                </c:pt>
                <c:pt idx="506">
                  <c:v>1275.837721350837</c:v>
                </c:pt>
                <c:pt idx="507">
                  <c:v>411.7137929537549</c:v>
                </c:pt>
                <c:pt idx="508">
                  <c:v>1599.992583488706</c:v>
                </c:pt>
                <c:pt idx="509">
                  <c:v>4608.134352462233</c:v>
                </c:pt>
                <c:pt idx="510">
                  <c:v>2158.730961386607</c:v>
                </c:pt>
                <c:pt idx="511">
                  <c:v>1856.67969985326</c:v>
                </c:pt>
                <c:pt idx="512">
                  <c:v>956.7425101642599</c:v>
                </c:pt>
                <c:pt idx="513">
                  <c:v>239.181734205021</c:v>
                </c:pt>
                <c:pt idx="514">
                  <c:v>1075.474260546665</c:v>
                </c:pt>
                <c:pt idx="515">
                  <c:v>819.5164010481854</c:v>
                </c:pt>
                <c:pt idx="516">
                  <c:v>3925.943227401731</c:v>
                </c:pt>
                <c:pt idx="517">
                  <c:v>559.1403936349592</c:v>
                </c:pt>
                <c:pt idx="518">
                  <c:v>2167.500547976163</c:v>
                </c:pt>
                <c:pt idx="519">
                  <c:v>1850.166812267214</c:v>
                </c:pt>
                <c:pt idx="520">
                  <c:v>527.3206044361804</c:v>
                </c:pt>
                <c:pt idx="521">
                  <c:v>1131.92450415921</c:v>
                </c:pt>
                <c:pt idx="522">
                  <c:v>1043.604723119921</c:v>
                </c:pt>
                <c:pt idx="523">
                  <c:v>1906.238860443947</c:v>
                </c:pt>
                <c:pt idx="524">
                  <c:v>2554.327460964603</c:v>
                </c:pt>
                <c:pt idx="525">
                  <c:v>1788.558151213472</c:v>
                </c:pt>
                <c:pt idx="526">
                  <c:v>1335.752602107535</c:v>
                </c:pt>
                <c:pt idx="527">
                  <c:v>2373.975935797264</c:v>
                </c:pt>
                <c:pt idx="528">
                  <c:v>523.4277094786226</c:v>
                </c:pt>
                <c:pt idx="529">
                  <c:v>4642.485839484386</c:v>
                </c:pt>
                <c:pt idx="530">
                  <c:v>4791.841639371778</c:v>
                </c:pt>
                <c:pt idx="531">
                  <c:v>4760.19882889352</c:v>
                </c:pt>
                <c:pt idx="532">
                  <c:v>1462.614038060489</c:v>
                </c:pt>
                <c:pt idx="533">
                  <c:v>1500.598832336026</c:v>
                </c:pt>
                <c:pt idx="534">
                  <c:v>1752.707339403034</c:v>
                </c:pt>
                <c:pt idx="535">
                  <c:v>31.21534969434122</c:v>
                </c:pt>
                <c:pt idx="536">
                  <c:v>1176.474205380529</c:v>
                </c:pt>
                <c:pt idx="537">
                  <c:v>5689.779027815307</c:v>
                </c:pt>
                <c:pt idx="538">
                  <c:v>1088.303936254254</c:v>
                </c:pt>
                <c:pt idx="539">
                  <c:v>1894.635574401823</c:v>
                </c:pt>
                <c:pt idx="540">
                  <c:v>1134.813614053059</c:v>
                </c:pt>
                <c:pt idx="541">
                  <c:v>1.240271255240146</c:v>
                </c:pt>
                <c:pt idx="542">
                  <c:v>699.0224756843539</c:v>
                </c:pt>
                <c:pt idx="543">
                  <c:v>2162.650560579711</c:v>
                </c:pt>
                <c:pt idx="544">
                  <c:v>2716.365610938105</c:v>
                </c:pt>
                <c:pt idx="545">
                  <c:v>829.4095330886598</c:v>
                </c:pt>
                <c:pt idx="546">
                  <c:v>34.7290196947611</c:v>
                </c:pt>
                <c:pt idx="547">
                  <c:v>1942.065965232353</c:v>
                </c:pt>
                <c:pt idx="548">
                  <c:v>434.9348360945035</c:v>
                </c:pt>
                <c:pt idx="549">
                  <c:v>894.1605207218665</c:v>
                </c:pt>
                <c:pt idx="550">
                  <c:v>3389.599867268918</c:v>
                </c:pt>
                <c:pt idx="551">
                  <c:v>2517.964250296613</c:v>
                </c:pt>
                <c:pt idx="552">
                  <c:v>772.187508220129</c:v>
                </c:pt>
                <c:pt idx="553">
                  <c:v>1924.43302047514</c:v>
                </c:pt>
                <c:pt idx="554">
                  <c:v>1356.600457847119</c:v>
                </c:pt>
                <c:pt idx="555">
                  <c:v>239.5490722832756</c:v>
                </c:pt>
                <c:pt idx="556">
                  <c:v>1167.027957810482</c:v>
                </c:pt>
                <c:pt idx="557">
                  <c:v>3.200695094111868</c:v>
                </c:pt>
                <c:pt idx="558">
                  <c:v>1060.955114279682</c:v>
                </c:pt>
                <c:pt idx="559">
                  <c:v>2007.618887315522</c:v>
                </c:pt>
                <c:pt idx="560">
                  <c:v>1521.292594378233</c:v>
                </c:pt>
                <c:pt idx="561">
                  <c:v>688.6869089948706</c:v>
                </c:pt>
                <c:pt idx="562">
                  <c:v>2404.954798792936</c:v>
                </c:pt>
                <c:pt idx="563">
                  <c:v>1135.537962401407</c:v>
                </c:pt>
                <c:pt idx="564">
                  <c:v>359.1500975083886</c:v>
                </c:pt>
                <c:pt idx="565">
                  <c:v>564.7919784913336</c:v>
                </c:pt>
                <c:pt idx="566">
                  <c:v>195.7703061574256</c:v>
                </c:pt>
                <c:pt idx="567">
                  <c:v>1114.258882289245</c:v>
                </c:pt>
                <c:pt idx="568">
                  <c:v>1783.504146532182</c:v>
                </c:pt>
                <c:pt idx="569">
                  <c:v>1192.748850174757</c:v>
                </c:pt>
                <c:pt idx="570">
                  <c:v>1996.041642484253</c:v>
                </c:pt>
                <c:pt idx="571">
                  <c:v>1800.270649226107</c:v>
                </c:pt>
                <c:pt idx="572">
                  <c:v>1512.974132852577</c:v>
                </c:pt>
                <c:pt idx="573">
                  <c:v>72.62255391586571</c:v>
                </c:pt>
                <c:pt idx="574">
                  <c:v>1112.937211167474</c:v>
                </c:pt>
                <c:pt idx="575">
                  <c:v>923.9343967553654</c:v>
                </c:pt>
                <c:pt idx="576">
                  <c:v>501.6290311122331</c:v>
                </c:pt>
                <c:pt idx="577">
                  <c:v>888.1094046985141</c:v>
                </c:pt>
                <c:pt idx="578">
                  <c:v>607.7757096828382</c:v>
                </c:pt>
                <c:pt idx="579">
                  <c:v>1238.662629508459</c:v>
                </c:pt>
                <c:pt idx="580">
                  <c:v>1776.169759104335</c:v>
                </c:pt>
                <c:pt idx="581">
                  <c:v>2082.614471297406</c:v>
                </c:pt>
                <c:pt idx="582">
                  <c:v>240.0990697795932</c:v>
                </c:pt>
                <c:pt idx="583">
                  <c:v>119.1811349175082</c:v>
                </c:pt>
                <c:pt idx="584">
                  <c:v>289.952964656991</c:v>
                </c:pt>
                <c:pt idx="585">
                  <c:v>738.5127284738508</c:v>
                </c:pt>
                <c:pt idx="586">
                  <c:v>1553.207862672164</c:v>
                </c:pt>
                <c:pt idx="587">
                  <c:v>1180.60137748141</c:v>
                </c:pt>
                <c:pt idx="588">
                  <c:v>1003.073493171011</c:v>
                </c:pt>
                <c:pt idx="589">
                  <c:v>451.0541057650859</c:v>
                </c:pt>
                <c:pt idx="590">
                  <c:v>462.1019946784356</c:v>
                </c:pt>
                <c:pt idx="591">
                  <c:v>1447.606697878714</c:v>
                </c:pt>
                <c:pt idx="592">
                  <c:v>64.5931073878064</c:v>
                </c:pt>
                <c:pt idx="593">
                  <c:v>1500.171134658122</c:v>
                </c:pt>
                <c:pt idx="594">
                  <c:v>1268.78641951625</c:v>
                </c:pt>
                <c:pt idx="595">
                  <c:v>3455.196562141251</c:v>
                </c:pt>
                <c:pt idx="596">
                  <c:v>3897.531473328407</c:v>
                </c:pt>
                <c:pt idx="597">
                  <c:v>5529.159198226291</c:v>
                </c:pt>
                <c:pt idx="598">
                  <c:v>1800.049209871467</c:v>
                </c:pt>
                <c:pt idx="599">
                  <c:v>213.1294252578353</c:v>
                </c:pt>
                <c:pt idx="600">
                  <c:v>1729.738345137417</c:v>
                </c:pt>
                <c:pt idx="601">
                  <c:v>1509.066369216926</c:v>
                </c:pt>
                <c:pt idx="602">
                  <c:v>1366.105575400049</c:v>
                </c:pt>
                <c:pt idx="603">
                  <c:v>1894.11034120465</c:v>
                </c:pt>
                <c:pt idx="604">
                  <c:v>909.3000975378337</c:v>
                </c:pt>
                <c:pt idx="605">
                  <c:v>90.24955021625891</c:v>
                </c:pt>
                <c:pt idx="606">
                  <c:v>2260.707159025579</c:v>
                </c:pt>
                <c:pt idx="607">
                  <c:v>1482.017679532738</c:v>
                </c:pt>
                <c:pt idx="608">
                  <c:v>425.9960254882967</c:v>
                </c:pt>
                <c:pt idx="609">
                  <c:v>402.2999502663654</c:v>
                </c:pt>
                <c:pt idx="610">
                  <c:v>4252.860656641518</c:v>
                </c:pt>
                <c:pt idx="611">
                  <c:v>1398.795791031328</c:v>
                </c:pt>
                <c:pt idx="612">
                  <c:v>2126.00237559934</c:v>
                </c:pt>
                <c:pt idx="613">
                  <c:v>1913.983159282743</c:v>
                </c:pt>
                <c:pt idx="614">
                  <c:v>778.8655502314557</c:v>
                </c:pt>
                <c:pt idx="615">
                  <c:v>1353.566141074714</c:v>
                </c:pt>
                <c:pt idx="616">
                  <c:v>6031.054774894224</c:v>
                </c:pt>
                <c:pt idx="617">
                  <c:v>1132.107504437844</c:v>
                </c:pt>
                <c:pt idx="618">
                  <c:v>437.6606243264761</c:v>
                </c:pt>
                <c:pt idx="619">
                  <c:v>1731.782834743591</c:v>
                </c:pt>
                <c:pt idx="620">
                  <c:v>2036.778855470657</c:v>
                </c:pt>
                <c:pt idx="621">
                  <c:v>461.8568712678643</c:v>
                </c:pt>
                <c:pt idx="622">
                  <c:v>885.9553046114963</c:v>
                </c:pt>
                <c:pt idx="623">
                  <c:v>1762.84998088878</c:v>
                </c:pt>
                <c:pt idx="624">
                  <c:v>29.4795936667106</c:v>
                </c:pt>
                <c:pt idx="625">
                  <c:v>11631.91486806183</c:v>
                </c:pt>
                <c:pt idx="626">
                  <c:v>1820.089525528685</c:v>
                </c:pt>
                <c:pt idx="627">
                  <c:v>320.4822740406088</c:v>
                </c:pt>
                <c:pt idx="628">
                  <c:v>2250.700225145046</c:v>
                </c:pt>
                <c:pt idx="629">
                  <c:v>99.30710906271254</c:v>
                </c:pt>
                <c:pt idx="630">
                  <c:v>3499.389137883618</c:v>
                </c:pt>
                <c:pt idx="631">
                  <c:v>3716.115966915595</c:v>
                </c:pt>
                <c:pt idx="632">
                  <c:v>80.47941396356155</c:v>
                </c:pt>
                <c:pt idx="633">
                  <c:v>631.280724221694</c:v>
                </c:pt>
                <c:pt idx="634">
                  <c:v>2182.243136063574</c:v>
                </c:pt>
                <c:pt idx="635">
                  <c:v>1441.868225329885</c:v>
                </c:pt>
                <c:pt idx="636">
                  <c:v>1001.644425883866</c:v>
                </c:pt>
                <c:pt idx="637">
                  <c:v>1493.288420772284</c:v>
                </c:pt>
                <c:pt idx="638">
                  <c:v>1187.93287634538</c:v>
                </c:pt>
                <c:pt idx="639">
                  <c:v>1747.893181759183</c:v>
                </c:pt>
                <c:pt idx="640">
                  <c:v>70.15083325800208</c:v>
                </c:pt>
                <c:pt idx="641">
                  <c:v>2532.013605971732</c:v>
                </c:pt>
                <c:pt idx="642">
                  <c:v>4518.246138070438</c:v>
                </c:pt>
                <c:pt idx="643">
                  <c:v>1632.919712728949</c:v>
                </c:pt>
                <c:pt idx="644">
                  <c:v>360.804247149489</c:v>
                </c:pt>
                <c:pt idx="645">
                  <c:v>888.3321120161903</c:v>
                </c:pt>
                <c:pt idx="646">
                  <c:v>1394.19234098437</c:v>
                </c:pt>
                <c:pt idx="647">
                  <c:v>754.5936891281344</c:v>
                </c:pt>
                <c:pt idx="648">
                  <c:v>47.30795838502608</c:v>
                </c:pt>
                <c:pt idx="649">
                  <c:v>1903.875310575848</c:v>
                </c:pt>
                <c:pt idx="650">
                  <c:v>2209.276422499282</c:v>
                </c:pt>
                <c:pt idx="651">
                  <c:v>4948.561300165768</c:v>
                </c:pt>
                <c:pt idx="652">
                  <c:v>3659.707980299532</c:v>
                </c:pt>
                <c:pt idx="653">
                  <c:v>1054.19361376438</c:v>
                </c:pt>
                <c:pt idx="654">
                  <c:v>1202.191865169787</c:v>
                </c:pt>
                <c:pt idx="655">
                  <c:v>1192.443782674287</c:v>
                </c:pt>
                <c:pt idx="656">
                  <c:v>127.6596305306844</c:v>
                </c:pt>
                <c:pt idx="657">
                  <c:v>1412.745982621341</c:v>
                </c:pt>
                <c:pt idx="658">
                  <c:v>528.7300937481522</c:v>
                </c:pt>
                <c:pt idx="659">
                  <c:v>1316.433316616627</c:v>
                </c:pt>
                <c:pt idx="660">
                  <c:v>77.57427333630318</c:v>
                </c:pt>
                <c:pt idx="661">
                  <c:v>1706.878286457205</c:v>
                </c:pt>
                <c:pt idx="662">
                  <c:v>909.6182372252152</c:v>
                </c:pt>
                <c:pt idx="663">
                  <c:v>2885.793830404956</c:v>
                </c:pt>
                <c:pt idx="664">
                  <c:v>723.4315418882219</c:v>
                </c:pt>
                <c:pt idx="665">
                  <c:v>2226.105979968122</c:v>
                </c:pt>
                <c:pt idx="666">
                  <c:v>1114.775664999236</c:v>
                </c:pt>
                <c:pt idx="667">
                  <c:v>180.2166551335222</c:v>
                </c:pt>
                <c:pt idx="668">
                  <c:v>47.65160425247557</c:v>
                </c:pt>
                <c:pt idx="669">
                  <c:v>3709.429325777542</c:v>
                </c:pt>
                <c:pt idx="670">
                  <c:v>4281.542957936485</c:v>
                </c:pt>
                <c:pt idx="671">
                  <c:v>3391.618128368826</c:v>
                </c:pt>
                <c:pt idx="672">
                  <c:v>255.3183676492179</c:v>
                </c:pt>
                <c:pt idx="673">
                  <c:v>572.3252720293511</c:v>
                </c:pt>
                <c:pt idx="674">
                  <c:v>1718.425034699623</c:v>
                </c:pt>
                <c:pt idx="675">
                  <c:v>1247.989771631831</c:v>
                </c:pt>
                <c:pt idx="676">
                  <c:v>21.54733275822444</c:v>
                </c:pt>
                <c:pt idx="677">
                  <c:v>46.32436521199119</c:v>
                </c:pt>
                <c:pt idx="678">
                  <c:v>920.8095294596291</c:v>
                </c:pt>
                <c:pt idx="679">
                  <c:v>1130.84538600486</c:v>
                </c:pt>
                <c:pt idx="680">
                  <c:v>4407.909181839237</c:v>
                </c:pt>
                <c:pt idx="681">
                  <c:v>1733.541375375461</c:v>
                </c:pt>
                <c:pt idx="682">
                  <c:v>1124.280855228905</c:v>
                </c:pt>
                <c:pt idx="683">
                  <c:v>1012.266170157078</c:v>
                </c:pt>
                <c:pt idx="684">
                  <c:v>1516.864282275469</c:v>
                </c:pt>
                <c:pt idx="685">
                  <c:v>210.0997222415639</c:v>
                </c:pt>
                <c:pt idx="686">
                  <c:v>2114.127617335644</c:v>
                </c:pt>
                <c:pt idx="687">
                  <c:v>1487.698330417597</c:v>
                </c:pt>
                <c:pt idx="688">
                  <c:v>2072.711457853681</c:v>
                </c:pt>
                <c:pt idx="689">
                  <c:v>2622.116380536229</c:v>
                </c:pt>
                <c:pt idx="690">
                  <c:v>4222.236552995118</c:v>
                </c:pt>
                <c:pt idx="691">
                  <c:v>3150.00109537844</c:v>
                </c:pt>
                <c:pt idx="692">
                  <c:v>906.0496680571039</c:v>
                </c:pt>
                <c:pt idx="693">
                  <c:v>4173.697219938163</c:v>
                </c:pt>
                <c:pt idx="694">
                  <c:v>1757.834318472794</c:v>
                </c:pt>
                <c:pt idx="695">
                  <c:v>2409.804115456164</c:v>
                </c:pt>
                <c:pt idx="696">
                  <c:v>196.9958589278534</c:v>
                </c:pt>
                <c:pt idx="697">
                  <c:v>1014.008751284253</c:v>
                </c:pt>
                <c:pt idx="698">
                  <c:v>2190.9641346563</c:v>
                </c:pt>
                <c:pt idx="699">
                  <c:v>1095.951888814501</c:v>
                </c:pt>
                <c:pt idx="700">
                  <c:v>635.6842581448127</c:v>
                </c:pt>
                <c:pt idx="701">
                  <c:v>1300.677059072406</c:v>
                </c:pt>
                <c:pt idx="702">
                  <c:v>402.1803179504255</c:v>
                </c:pt>
                <c:pt idx="703">
                  <c:v>796.2212603858454</c:v>
                </c:pt>
                <c:pt idx="704">
                  <c:v>27.94367560416065</c:v>
                </c:pt>
                <c:pt idx="705">
                  <c:v>2379.256433160677</c:v>
                </c:pt>
                <c:pt idx="706">
                  <c:v>478.3661903327621</c:v>
                </c:pt>
                <c:pt idx="707">
                  <c:v>543.5196604065635</c:v>
                </c:pt>
                <c:pt idx="708">
                  <c:v>1658.64978192296</c:v>
                </c:pt>
                <c:pt idx="709">
                  <c:v>2481.219249758768</c:v>
                </c:pt>
                <c:pt idx="710">
                  <c:v>798.775232268016</c:v>
                </c:pt>
                <c:pt idx="711">
                  <c:v>1780.770289157389</c:v>
                </c:pt>
                <c:pt idx="712">
                  <c:v>1674.346914890439</c:v>
                </c:pt>
                <c:pt idx="713">
                  <c:v>148.2941206622716</c:v>
                </c:pt>
                <c:pt idx="714">
                  <c:v>2.617229425893496</c:v>
                </c:pt>
                <c:pt idx="715">
                  <c:v>121.3557733165238</c:v>
                </c:pt>
                <c:pt idx="716">
                  <c:v>212.6409922930869</c:v>
                </c:pt>
                <c:pt idx="717">
                  <c:v>1354.178932671638</c:v>
                </c:pt>
                <c:pt idx="718">
                  <c:v>1240.341577163527</c:v>
                </c:pt>
                <c:pt idx="719">
                  <c:v>1663.847095561171</c:v>
                </c:pt>
                <c:pt idx="720">
                  <c:v>1443.341795339951</c:v>
                </c:pt>
                <c:pt idx="721">
                  <c:v>11.52461972144008</c:v>
                </c:pt>
                <c:pt idx="722">
                  <c:v>811.720071422037</c:v>
                </c:pt>
                <c:pt idx="723">
                  <c:v>1068.724233426643</c:v>
                </c:pt>
                <c:pt idx="724">
                  <c:v>1473.777842456341</c:v>
                </c:pt>
                <c:pt idx="725">
                  <c:v>1745.341487250382</c:v>
                </c:pt>
                <c:pt idx="726">
                  <c:v>104.2743191952401</c:v>
                </c:pt>
                <c:pt idx="727">
                  <c:v>77.907820043674</c:v>
                </c:pt>
                <c:pt idx="728">
                  <c:v>328.0637527969877</c:v>
                </c:pt>
                <c:pt idx="729">
                  <c:v>1485.672642828267</c:v>
                </c:pt>
                <c:pt idx="730">
                  <c:v>1324.093800735697</c:v>
                </c:pt>
                <c:pt idx="731">
                  <c:v>3037.077211999317</c:v>
                </c:pt>
                <c:pt idx="732">
                  <c:v>2540.640389336218</c:v>
                </c:pt>
                <c:pt idx="733">
                  <c:v>1635.742211508308</c:v>
                </c:pt>
                <c:pt idx="734">
                  <c:v>1033.192260941655</c:v>
                </c:pt>
                <c:pt idx="735">
                  <c:v>515.6670112387671</c:v>
                </c:pt>
                <c:pt idx="736">
                  <c:v>1414.146533618085</c:v>
                </c:pt>
                <c:pt idx="737">
                  <c:v>435.2886475765629</c:v>
                </c:pt>
                <c:pt idx="738">
                  <c:v>1711.252708329864</c:v>
                </c:pt>
                <c:pt idx="739">
                  <c:v>504.564916013143</c:v>
                </c:pt>
                <c:pt idx="740">
                  <c:v>1135.664919874147</c:v>
                </c:pt>
                <c:pt idx="741">
                  <c:v>2958.703887559972</c:v>
                </c:pt>
                <c:pt idx="742">
                  <c:v>4281.25311689353</c:v>
                </c:pt>
                <c:pt idx="743">
                  <c:v>2058.170309312744</c:v>
                </c:pt>
                <c:pt idx="744">
                  <c:v>506.6645518166582</c:v>
                </c:pt>
                <c:pt idx="745">
                  <c:v>109.1053125237507</c:v>
                </c:pt>
                <c:pt idx="746">
                  <c:v>4574.267791321164</c:v>
                </c:pt>
                <c:pt idx="747">
                  <c:v>307.7461744971361</c:v>
                </c:pt>
                <c:pt idx="748">
                  <c:v>107.4235033677287</c:v>
                </c:pt>
                <c:pt idx="749">
                  <c:v>889.0375655778131</c:v>
                </c:pt>
                <c:pt idx="750">
                  <c:v>1577.557153394099</c:v>
                </c:pt>
                <c:pt idx="751">
                  <c:v>145.2062143131064</c:v>
                </c:pt>
                <c:pt idx="752">
                  <c:v>1354.757217484853</c:v>
                </c:pt>
                <c:pt idx="753">
                  <c:v>2949.200928332868</c:v>
                </c:pt>
                <c:pt idx="754">
                  <c:v>2295.266849193889</c:v>
                </c:pt>
                <c:pt idx="755">
                  <c:v>1199.236647820961</c:v>
                </c:pt>
                <c:pt idx="756">
                  <c:v>2176.208293138119</c:v>
                </c:pt>
                <c:pt idx="757">
                  <c:v>723.541271878449</c:v>
                </c:pt>
                <c:pt idx="758">
                  <c:v>124.5921784412701</c:v>
                </c:pt>
                <c:pt idx="759">
                  <c:v>56.462809980253</c:v>
                </c:pt>
                <c:pt idx="760">
                  <c:v>895.2877890410885</c:v>
                </c:pt>
                <c:pt idx="761">
                  <c:v>1192.099938996702</c:v>
                </c:pt>
                <c:pt idx="762">
                  <c:v>485.1981998464097</c:v>
                </c:pt>
                <c:pt idx="763">
                  <c:v>249.4240479230607</c:v>
                </c:pt>
                <c:pt idx="764">
                  <c:v>1542.681151810605</c:v>
                </c:pt>
                <c:pt idx="765">
                  <c:v>1994.788802025182</c:v>
                </c:pt>
                <c:pt idx="766">
                  <c:v>614.7181108864027</c:v>
                </c:pt>
                <c:pt idx="767">
                  <c:v>2353.632002240388</c:v>
                </c:pt>
                <c:pt idx="768">
                  <c:v>1775.450920943676</c:v>
                </c:pt>
                <c:pt idx="769">
                  <c:v>97.06143818714557</c:v>
                </c:pt>
                <c:pt idx="770">
                  <c:v>2318.766277051243</c:v>
                </c:pt>
                <c:pt idx="771">
                  <c:v>2147.799941754968</c:v>
                </c:pt>
                <c:pt idx="772">
                  <c:v>1132.137828822666</c:v>
                </c:pt>
                <c:pt idx="773">
                  <c:v>226.0993672808895</c:v>
                </c:pt>
                <c:pt idx="774">
                  <c:v>6.815275944946876</c:v>
                </c:pt>
                <c:pt idx="775">
                  <c:v>1.688692666338394</c:v>
                </c:pt>
                <c:pt idx="776">
                  <c:v>3067.126648856301</c:v>
                </c:pt>
                <c:pt idx="777">
                  <c:v>783.949131543314</c:v>
                </c:pt>
                <c:pt idx="778">
                  <c:v>1088.559746024097</c:v>
                </c:pt>
                <c:pt idx="779">
                  <c:v>1904.44202257979</c:v>
                </c:pt>
                <c:pt idx="780">
                  <c:v>1275.586756056322</c:v>
                </c:pt>
                <c:pt idx="781">
                  <c:v>353.0609687757962</c:v>
                </c:pt>
                <c:pt idx="782">
                  <c:v>36.46357255878077</c:v>
                </c:pt>
                <c:pt idx="783">
                  <c:v>368.3391316453627</c:v>
                </c:pt>
                <c:pt idx="784">
                  <c:v>2000.747423235929</c:v>
                </c:pt>
                <c:pt idx="785">
                  <c:v>2351.390021924272</c:v>
                </c:pt>
                <c:pt idx="786">
                  <c:v>1213.071938445326</c:v>
                </c:pt>
                <c:pt idx="787">
                  <c:v>1087.169371569207</c:v>
                </c:pt>
                <c:pt idx="788">
                  <c:v>402.270004248424</c:v>
                </c:pt>
                <c:pt idx="789">
                  <c:v>363.6412203089904</c:v>
                </c:pt>
                <c:pt idx="790">
                  <c:v>6.424410682004128</c:v>
                </c:pt>
                <c:pt idx="791">
                  <c:v>279.4229677096811</c:v>
                </c:pt>
                <c:pt idx="792">
                  <c:v>1903.939813057013</c:v>
                </c:pt>
                <c:pt idx="793">
                  <c:v>19.9960525094101</c:v>
                </c:pt>
                <c:pt idx="794">
                  <c:v>54.00979381502694</c:v>
                </c:pt>
                <c:pt idx="795">
                  <c:v>10.42476024368274</c:v>
                </c:pt>
                <c:pt idx="796">
                  <c:v>405.5551559095038</c:v>
                </c:pt>
                <c:pt idx="797">
                  <c:v>1734.984877324324</c:v>
                </c:pt>
                <c:pt idx="798">
                  <c:v>2352.528257578648</c:v>
                </c:pt>
                <c:pt idx="799">
                  <c:v>3103.282152994969</c:v>
                </c:pt>
                <c:pt idx="800">
                  <c:v>2145.684087727815</c:v>
                </c:pt>
                <c:pt idx="801">
                  <c:v>1445.955643605467</c:v>
                </c:pt>
                <c:pt idx="802">
                  <c:v>1580.79642571265</c:v>
                </c:pt>
                <c:pt idx="803">
                  <c:v>571.324751023615</c:v>
                </c:pt>
                <c:pt idx="804">
                  <c:v>373.1943893769723</c:v>
                </c:pt>
                <c:pt idx="805">
                  <c:v>405.8727692076857</c:v>
                </c:pt>
                <c:pt idx="806">
                  <c:v>304.4702252866845</c:v>
                </c:pt>
                <c:pt idx="807">
                  <c:v>1341.428531237467</c:v>
                </c:pt>
                <c:pt idx="808">
                  <c:v>235.5198300610723</c:v>
                </c:pt>
                <c:pt idx="809">
                  <c:v>1009.200896606015</c:v>
                </c:pt>
                <c:pt idx="810">
                  <c:v>1342.415910597971</c:v>
                </c:pt>
                <c:pt idx="811">
                  <c:v>616.9572991884743</c:v>
                </c:pt>
                <c:pt idx="812">
                  <c:v>1333.675970726143</c:v>
                </c:pt>
                <c:pt idx="813">
                  <c:v>654.3910122167316</c:v>
                </c:pt>
                <c:pt idx="814">
                  <c:v>615.4208099737738</c:v>
                </c:pt>
                <c:pt idx="815">
                  <c:v>388.9252872216638</c:v>
                </c:pt>
                <c:pt idx="816">
                  <c:v>744.0731966780223</c:v>
                </c:pt>
                <c:pt idx="817">
                  <c:v>747.1340896617815</c:v>
                </c:pt>
                <c:pt idx="818">
                  <c:v>1645.986278517425</c:v>
                </c:pt>
                <c:pt idx="819">
                  <c:v>1591.655797071599</c:v>
                </c:pt>
                <c:pt idx="820">
                  <c:v>1399.271796204868</c:v>
                </c:pt>
                <c:pt idx="821">
                  <c:v>1783.465686038254</c:v>
                </c:pt>
                <c:pt idx="822">
                  <c:v>1143.172952932181</c:v>
                </c:pt>
                <c:pt idx="823">
                  <c:v>1949.129860762221</c:v>
                </c:pt>
                <c:pt idx="824">
                  <c:v>1151.79884836741</c:v>
                </c:pt>
                <c:pt idx="825">
                  <c:v>22.2095954708994</c:v>
                </c:pt>
                <c:pt idx="826">
                  <c:v>1525.804520747377</c:v>
                </c:pt>
                <c:pt idx="827">
                  <c:v>1483.059546440976</c:v>
                </c:pt>
                <c:pt idx="828">
                  <c:v>682.578145037346</c:v>
                </c:pt>
                <c:pt idx="829">
                  <c:v>473.350415873966</c:v>
                </c:pt>
                <c:pt idx="830">
                  <c:v>58.7531187828822</c:v>
                </c:pt>
                <c:pt idx="831">
                  <c:v>924.7244185676476</c:v>
                </c:pt>
                <c:pt idx="832">
                  <c:v>52.18733724646657</c:v>
                </c:pt>
                <c:pt idx="833">
                  <c:v>708.254509246149</c:v>
                </c:pt>
                <c:pt idx="834">
                  <c:v>1450.951844718669</c:v>
                </c:pt>
                <c:pt idx="835">
                  <c:v>13891.52544347047</c:v>
                </c:pt>
                <c:pt idx="836">
                  <c:v>99.844825511896</c:v>
                </c:pt>
                <c:pt idx="837">
                  <c:v>583.599572980638</c:v>
                </c:pt>
                <c:pt idx="838">
                  <c:v>596.8860810611538</c:v>
                </c:pt>
                <c:pt idx="839">
                  <c:v>1395.283597773369</c:v>
                </c:pt>
                <c:pt idx="840">
                  <c:v>1448.859155321006</c:v>
                </c:pt>
                <c:pt idx="841">
                  <c:v>359.9554732206549</c:v>
                </c:pt>
                <c:pt idx="842">
                  <c:v>299.9593801774664</c:v>
                </c:pt>
                <c:pt idx="843">
                  <c:v>688.1259900671375</c:v>
                </c:pt>
                <c:pt idx="844">
                  <c:v>875.2517028192907</c:v>
                </c:pt>
                <c:pt idx="845">
                  <c:v>763.973694058439</c:v>
                </c:pt>
                <c:pt idx="846">
                  <c:v>1902.936754850375</c:v>
                </c:pt>
                <c:pt idx="847">
                  <c:v>1418.551895703413</c:v>
                </c:pt>
                <c:pt idx="848">
                  <c:v>698.5539528824165</c:v>
                </c:pt>
                <c:pt idx="849">
                  <c:v>227.6571590636217</c:v>
                </c:pt>
                <c:pt idx="850">
                  <c:v>987.252395968339</c:v>
                </c:pt>
                <c:pt idx="851">
                  <c:v>1567.365221572915</c:v>
                </c:pt>
                <c:pt idx="852">
                  <c:v>827.9224836869877</c:v>
                </c:pt>
                <c:pt idx="853">
                  <c:v>34.371409503116</c:v>
                </c:pt>
                <c:pt idx="854">
                  <c:v>1148.683191970834</c:v>
                </c:pt>
                <c:pt idx="855">
                  <c:v>16.82863545401583</c:v>
                </c:pt>
                <c:pt idx="856">
                  <c:v>3625.050294856978</c:v>
                </c:pt>
                <c:pt idx="857">
                  <c:v>2355.766985005351</c:v>
                </c:pt>
                <c:pt idx="858">
                  <c:v>556.0280407002812</c:v>
                </c:pt>
                <c:pt idx="859">
                  <c:v>522.3246175916912</c:v>
                </c:pt>
                <c:pt idx="860">
                  <c:v>177.8375490223431</c:v>
                </c:pt>
                <c:pt idx="861">
                  <c:v>547.8111736070001</c:v>
                </c:pt>
                <c:pt idx="862">
                  <c:v>568.36542860246</c:v>
                </c:pt>
                <c:pt idx="863">
                  <c:v>358.1276390989511</c:v>
                </c:pt>
                <c:pt idx="864">
                  <c:v>75.47511209852358</c:v>
                </c:pt>
                <c:pt idx="865">
                  <c:v>460.40949689335</c:v>
                </c:pt>
                <c:pt idx="866">
                  <c:v>170.050849482566</c:v>
                </c:pt>
                <c:pt idx="867">
                  <c:v>2453.629264456004</c:v>
                </c:pt>
                <c:pt idx="868">
                  <c:v>3568.858183330673</c:v>
                </c:pt>
                <c:pt idx="869">
                  <c:v>8926.34829533476</c:v>
                </c:pt>
                <c:pt idx="870">
                  <c:v>2130.284931125583</c:v>
                </c:pt>
                <c:pt idx="871">
                  <c:v>735.4910979710956</c:v>
                </c:pt>
                <c:pt idx="872">
                  <c:v>2198.33914499987</c:v>
                </c:pt>
                <c:pt idx="873">
                  <c:v>203.065900365651</c:v>
                </c:pt>
                <c:pt idx="874">
                  <c:v>77.88546859809196</c:v>
                </c:pt>
                <c:pt idx="875">
                  <c:v>89.4611719746119</c:v>
                </c:pt>
                <c:pt idx="876">
                  <c:v>1262.593037673071</c:v>
                </c:pt>
                <c:pt idx="877">
                  <c:v>69.46798456061763</c:v>
                </c:pt>
                <c:pt idx="878">
                  <c:v>1353.103360515061</c:v>
                </c:pt>
                <c:pt idx="879">
                  <c:v>1331.147078937943</c:v>
                </c:pt>
                <c:pt idx="880">
                  <c:v>886.530943333631</c:v>
                </c:pt>
                <c:pt idx="881">
                  <c:v>1388.793215179025</c:v>
                </c:pt>
                <c:pt idx="882">
                  <c:v>115.1386043429791</c:v>
                </c:pt>
                <c:pt idx="883">
                  <c:v>1053.437218362977</c:v>
                </c:pt>
                <c:pt idx="884">
                  <c:v>3465.69533245643</c:v>
                </c:pt>
                <c:pt idx="885">
                  <c:v>943.597040547211</c:v>
                </c:pt>
                <c:pt idx="886">
                  <c:v>1040.188679883412</c:v>
                </c:pt>
                <c:pt idx="887">
                  <c:v>245.676488393628</c:v>
                </c:pt>
                <c:pt idx="888">
                  <c:v>1487.318570113833</c:v>
                </c:pt>
                <c:pt idx="889">
                  <c:v>755.7808552233232</c:v>
                </c:pt>
                <c:pt idx="890">
                  <c:v>272.5159515421416</c:v>
                </c:pt>
                <c:pt idx="891">
                  <c:v>46.36155081689699</c:v>
                </c:pt>
                <c:pt idx="892">
                  <c:v>1671.386009855697</c:v>
                </c:pt>
                <c:pt idx="893">
                  <c:v>2159.717665261151</c:v>
                </c:pt>
                <c:pt idx="894">
                  <c:v>1259.730785595214</c:v>
                </c:pt>
                <c:pt idx="895">
                  <c:v>2.134503577084374</c:v>
                </c:pt>
                <c:pt idx="896">
                  <c:v>27.22261396271549</c:v>
                </c:pt>
                <c:pt idx="897">
                  <c:v>460.5708829769172</c:v>
                </c:pt>
                <c:pt idx="898">
                  <c:v>3354.113424185288</c:v>
                </c:pt>
                <c:pt idx="899">
                  <c:v>1527.427717054208</c:v>
                </c:pt>
                <c:pt idx="900">
                  <c:v>1807.844720435173</c:v>
                </c:pt>
                <c:pt idx="901">
                  <c:v>26.6940777031413</c:v>
                </c:pt>
                <c:pt idx="902">
                  <c:v>1979.99879768291</c:v>
                </c:pt>
                <c:pt idx="903">
                  <c:v>323.7819144710516</c:v>
                </c:pt>
                <c:pt idx="904">
                  <c:v>449.2712678342482</c:v>
                </c:pt>
                <c:pt idx="905">
                  <c:v>13.11935392718974</c:v>
                </c:pt>
                <c:pt idx="906">
                  <c:v>74.16649575317244</c:v>
                </c:pt>
                <c:pt idx="907">
                  <c:v>1686.756606349374</c:v>
                </c:pt>
                <c:pt idx="908">
                  <c:v>1362.372373658109</c:v>
                </c:pt>
                <c:pt idx="909">
                  <c:v>557.7882085582394</c:v>
                </c:pt>
                <c:pt idx="910">
                  <c:v>21.26424731366315</c:v>
                </c:pt>
                <c:pt idx="911">
                  <c:v>103.3453082329783</c:v>
                </c:pt>
                <c:pt idx="912">
                  <c:v>22.07817710416816</c:v>
                </c:pt>
                <c:pt idx="913">
                  <c:v>53.5307758604611</c:v>
                </c:pt>
                <c:pt idx="914">
                  <c:v>296.3984378542879</c:v>
                </c:pt>
                <c:pt idx="915">
                  <c:v>0.553507085360542</c:v>
                </c:pt>
                <c:pt idx="916">
                  <c:v>2023.502751994065</c:v>
                </c:pt>
                <c:pt idx="917">
                  <c:v>160.2214662117713</c:v>
                </c:pt>
                <c:pt idx="918">
                  <c:v>385.1380177638959</c:v>
                </c:pt>
                <c:pt idx="919">
                  <c:v>223.7610973598345</c:v>
                </c:pt>
                <c:pt idx="920">
                  <c:v>1081.542115188996</c:v>
                </c:pt>
                <c:pt idx="921">
                  <c:v>161.4079797103407</c:v>
                </c:pt>
                <c:pt idx="922">
                  <c:v>621.0053713157365</c:v>
                </c:pt>
                <c:pt idx="923">
                  <c:v>10.47007066582235</c:v>
                </c:pt>
                <c:pt idx="924">
                  <c:v>96.86696431890955</c:v>
                </c:pt>
                <c:pt idx="925">
                  <c:v>181.4882883793702</c:v>
                </c:pt>
                <c:pt idx="926">
                  <c:v>2787.268522525997</c:v>
                </c:pt>
                <c:pt idx="927">
                  <c:v>2283.499286883398</c:v>
                </c:pt>
                <c:pt idx="928">
                  <c:v>2698.30501033742</c:v>
                </c:pt>
                <c:pt idx="929">
                  <c:v>2693.574633576948</c:v>
                </c:pt>
                <c:pt idx="930">
                  <c:v>571.8069184322198</c:v>
                </c:pt>
                <c:pt idx="931">
                  <c:v>195.2313642000724</c:v>
                </c:pt>
                <c:pt idx="932">
                  <c:v>84.7609001857868</c:v>
                </c:pt>
                <c:pt idx="933">
                  <c:v>1418.002314968474</c:v>
                </c:pt>
                <c:pt idx="934">
                  <c:v>2100.963086471545</c:v>
                </c:pt>
                <c:pt idx="935">
                  <c:v>160.7014203259107</c:v>
                </c:pt>
                <c:pt idx="936">
                  <c:v>29.51053237589977</c:v>
                </c:pt>
                <c:pt idx="937">
                  <c:v>808.0972378528622</c:v>
                </c:pt>
                <c:pt idx="938">
                  <c:v>108.9662201388374</c:v>
                </c:pt>
                <c:pt idx="939">
                  <c:v>568.4258010762878</c:v>
                </c:pt>
                <c:pt idx="940">
                  <c:v>3700.400148128234</c:v>
                </c:pt>
                <c:pt idx="941">
                  <c:v>2159.515759261735</c:v>
                </c:pt>
                <c:pt idx="942">
                  <c:v>2051.085598439817</c:v>
                </c:pt>
                <c:pt idx="943">
                  <c:v>12.95824334270654</c:v>
                </c:pt>
                <c:pt idx="944">
                  <c:v>298.1927388119785</c:v>
                </c:pt>
                <c:pt idx="945">
                  <c:v>2194.560540017179</c:v>
                </c:pt>
                <c:pt idx="946">
                  <c:v>19.81457008164191</c:v>
                </c:pt>
                <c:pt idx="947">
                  <c:v>108.8707342291381</c:v>
                </c:pt>
                <c:pt idx="948">
                  <c:v>273.0056779080907</c:v>
                </c:pt>
                <c:pt idx="949">
                  <c:v>2495.392648729094</c:v>
                </c:pt>
                <c:pt idx="950">
                  <c:v>1056.590785173128</c:v>
                </c:pt>
                <c:pt idx="951">
                  <c:v>1362.154123939887</c:v>
                </c:pt>
                <c:pt idx="952">
                  <c:v>2263.61724318629</c:v>
                </c:pt>
                <c:pt idx="953">
                  <c:v>252.9273279455523</c:v>
                </c:pt>
                <c:pt idx="954">
                  <c:v>279.8742481610692</c:v>
                </c:pt>
                <c:pt idx="955">
                  <c:v>223.0211392216581</c:v>
                </c:pt>
                <c:pt idx="956">
                  <c:v>14.16255000283603</c:v>
                </c:pt>
                <c:pt idx="957">
                  <c:v>61.78987572374567</c:v>
                </c:pt>
                <c:pt idx="958">
                  <c:v>1909.798988527529</c:v>
                </c:pt>
                <c:pt idx="959">
                  <c:v>1961.094829341461</c:v>
                </c:pt>
                <c:pt idx="960">
                  <c:v>899.5792248264717</c:v>
                </c:pt>
                <c:pt idx="961">
                  <c:v>274.5679851070688</c:v>
                </c:pt>
                <c:pt idx="962">
                  <c:v>137.496854161544</c:v>
                </c:pt>
                <c:pt idx="963">
                  <c:v>1156.556715773869</c:v>
                </c:pt>
                <c:pt idx="964">
                  <c:v>10.92861697586964</c:v>
                </c:pt>
                <c:pt idx="965">
                  <c:v>16.06348729440833</c:v>
                </c:pt>
                <c:pt idx="966">
                  <c:v>150.6027076988931</c:v>
                </c:pt>
                <c:pt idx="967">
                  <c:v>1444.304202549455</c:v>
                </c:pt>
                <c:pt idx="968">
                  <c:v>317.6587538062118</c:v>
                </c:pt>
                <c:pt idx="969">
                  <c:v>148.7054365636662</c:v>
                </c:pt>
                <c:pt idx="970">
                  <c:v>1272.099351752845</c:v>
                </c:pt>
                <c:pt idx="971">
                  <c:v>1759.424417636806</c:v>
                </c:pt>
                <c:pt idx="972">
                  <c:v>1826.797554984075</c:v>
                </c:pt>
                <c:pt idx="973">
                  <c:v>1.273141086302034</c:v>
                </c:pt>
                <c:pt idx="974">
                  <c:v>1309.514467532669</c:v>
                </c:pt>
                <c:pt idx="975">
                  <c:v>2495.076996408347</c:v>
                </c:pt>
                <c:pt idx="976">
                  <c:v>5.715204985317655</c:v>
                </c:pt>
                <c:pt idx="977">
                  <c:v>1712.576773128174</c:v>
                </c:pt>
                <c:pt idx="978">
                  <c:v>10.56381894258405</c:v>
                </c:pt>
                <c:pt idx="979">
                  <c:v>3.415301843712926</c:v>
                </c:pt>
                <c:pt idx="980">
                  <c:v>7.656192601908722</c:v>
                </c:pt>
                <c:pt idx="981">
                  <c:v>1307.804446570959</c:v>
                </c:pt>
                <c:pt idx="982">
                  <c:v>35.75256391494631</c:v>
                </c:pt>
                <c:pt idx="983">
                  <c:v>2047.769693081842</c:v>
                </c:pt>
                <c:pt idx="984">
                  <c:v>1009.004633338178</c:v>
                </c:pt>
                <c:pt idx="985">
                  <c:v>199.8630073587303</c:v>
                </c:pt>
                <c:pt idx="986">
                  <c:v>352.37416351495</c:v>
                </c:pt>
                <c:pt idx="987">
                  <c:v>197.8891780766257</c:v>
                </c:pt>
                <c:pt idx="988">
                  <c:v>1993.370101370694</c:v>
                </c:pt>
                <c:pt idx="989">
                  <c:v>655.3630680085168</c:v>
                </c:pt>
                <c:pt idx="990">
                  <c:v>1668.198512121164</c:v>
                </c:pt>
                <c:pt idx="991">
                  <c:v>60.74870161967963</c:v>
                </c:pt>
                <c:pt idx="992">
                  <c:v>408.5733744467935</c:v>
                </c:pt>
                <c:pt idx="993">
                  <c:v>1069.309016417645</c:v>
                </c:pt>
                <c:pt idx="994">
                  <c:v>805.8643273824118</c:v>
                </c:pt>
                <c:pt idx="995">
                  <c:v>1755.998650304433</c:v>
                </c:pt>
                <c:pt idx="996">
                  <c:v>258.4641351424586</c:v>
                </c:pt>
                <c:pt idx="997">
                  <c:v>2511.41675274807</c:v>
                </c:pt>
                <c:pt idx="998">
                  <c:v>1494.237389890236</c:v>
                </c:pt>
                <c:pt idx="999">
                  <c:v>560.8303285364733</c:v>
                </c:pt>
                <c:pt idx="1000">
                  <c:v>244.3264873208532</c:v>
                </c:pt>
                <c:pt idx="1001">
                  <c:v>4.197507602113015</c:v>
                </c:pt>
                <c:pt idx="1002">
                  <c:v>28.60234899997943</c:v>
                </c:pt>
                <c:pt idx="1003">
                  <c:v>913.5819187964477</c:v>
                </c:pt>
                <c:pt idx="1004">
                  <c:v>61.93920528378216</c:v>
                </c:pt>
                <c:pt idx="1005">
                  <c:v>475.3852535899067</c:v>
                </c:pt>
                <c:pt idx="1006">
                  <c:v>1714.710813430475</c:v>
                </c:pt>
                <c:pt idx="1007">
                  <c:v>1038.749347197757</c:v>
                </c:pt>
                <c:pt idx="1008">
                  <c:v>1207.975424494937</c:v>
                </c:pt>
                <c:pt idx="1009">
                  <c:v>1359.147047627976</c:v>
                </c:pt>
                <c:pt idx="1010">
                  <c:v>1359.275536868346</c:v>
                </c:pt>
                <c:pt idx="1011">
                  <c:v>3035.463119325022</c:v>
                </c:pt>
                <c:pt idx="1012">
                  <c:v>109.002397506283</c:v>
                </c:pt>
                <c:pt idx="1013">
                  <c:v>890.2887232214557</c:v>
                </c:pt>
                <c:pt idx="1014">
                  <c:v>57.36609895113896</c:v>
                </c:pt>
                <c:pt idx="1015">
                  <c:v>1243.156603147537</c:v>
                </c:pt>
                <c:pt idx="1016">
                  <c:v>186.1067177768038</c:v>
                </c:pt>
                <c:pt idx="1017">
                  <c:v>2266.681309452417</c:v>
                </c:pt>
                <c:pt idx="1018">
                  <c:v>1567.573788349051</c:v>
                </c:pt>
                <c:pt idx="1019">
                  <c:v>1387.962987512996</c:v>
                </c:pt>
                <c:pt idx="1020">
                  <c:v>916.5278344268862</c:v>
                </c:pt>
                <c:pt idx="1021">
                  <c:v>29.66877982747731</c:v>
                </c:pt>
                <c:pt idx="1022">
                  <c:v>31.60697360866645</c:v>
                </c:pt>
                <c:pt idx="1023">
                  <c:v>2.418729056223292</c:v>
                </c:pt>
                <c:pt idx="1024">
                  <c:v>9.118388157098934</c:v>
                </c:pt>
                <c:pt idx="1025">
                  <c:v>1231.50934243433</c:v>
                </c:pt>
                <c:pt idx="1026">
                  <c:v>775.6291062066568</c:v>
                </c:pt>
                <c:pt idx="1027">
                  <c:v>334.258391475832</c:v>
                </c:pt>
                <c:pt idx="1028">
                  <c:v>808.7352433210662</c:v>
                </c:pt>
                <c:pt idx="1029">
                  <c:v>114.7587689111961</c:v>
                </c:pt>
                <c:pt idx="1030">
                  <c:v>772.748833950928</c:v>
                </c:pt>
                <c:pt idx="1031">
                  <c:v>378.6773613107766</c:v>
                </c:pt>
                <c:pt idx="1032">
                  <c:v>52.78904183662421</c:v>
                </c:pt>
                <c:pt idx="1033">
                  <c:v>0.0441772816575321</c:v>
                </c:pt>
                <c:pt idx="1034">
                  <c:v>78.65720374172103</c:v>
                </c:pt>
                <c:pt idx="1035">
                  <c:v>724.8596014088992</c:v>
                </c:pt>
                <c:pt idx="1036">
                  <c:v>548.238437056899</c:v>
                </c:pt>
                <c:pt idx="1037">
                  <c:v>887.7425799422584</c:v>
                </c:pt>
                <c:pt idx="1038">
                  <c:v>163.2716489838188</c:v>
                </c:pt>
                <c:pt idx="1039">
                  <c:v>249.6786340877669</c:v>
                </c:pt>
                <c:pt idx="1040">
                  <c:v>219.1253214815815</c:v>
                </c:pt>
                <c:pt idx="1041">
                  <c:v>194.0886176076613</c:v>
                </c:pt>
                <c:pt idx="1042">
                  <c:v>54.08155459556919</c:v>
                </c:pt>
                <c:pt idx="1043">
                  <c:v>568.8214288028862</c:v>
                </c:pt>
                <c:pt idx="1044">
                  <c:v>36.82363141791996</c:v>
                </c:pt>
                <c:pt idx="1045">
                  <c:v>101.3240850998594</c:v>
                </c:pt>
                <c:pt idx="1046">
                  <c:v>2007.348442297843</c:v>
                </c:pt>
                <c:pt idx="1047">
                  <c:v>43.67175074209911</c:v>
                </c:pt>
                <c:pt idx="1048">
                  <c:v>20.25258346097822</c:v>
                </c:pt>
                <c:pt idx="1049">
                  <c:v>1435.042959933611</c:v>
                </c:pt>
                <c:pt idx="1050">
                  <c:v>1865.054821044971</c:v>
                </c:pt>
                <c:pt idx="1051">
                  <c:v>30.75513375262873</c:v>
                </c:pt>
                <c:pt idx="1052">
                  <c:v>97.2470251326764</c:v>
                </c:pt>
                <c:pt idx="1053">
                  <c:v>4.596777808454228</c:v>
                </c:pt>
                <c:pt idx="1054">
                  <c:v>1850.647716040783</c:v>
                </c:pt>
                <c:pt idx="1055">
                  <c:v>1072.227187100475</c:v>
                </c:pt>
                <c:pt idx="1056">
                  <c:v>206.7817584164522</c:v>
                </c:pt>
                <c:pt idx="1057">
                  <c:v>1000.169448372155</c:v>
                </c:pt>
                <c:pt idx="1058">
                  <c:v>1930.484839396074</c:v>
                </c:pt>
                <c:pt idx="1059">
                  <c:v>812.1035928707524</c:v>
                </c:pt>
                <c:pt idx="1060">
                  <c:v>269.1870922305999</c:v>
                </c:pt>
                <c:pt idx="1061">
                  <c:v>1067.095866407457</c:v>
                </c:pt>
                <c:pt idx="1062">
                  <c:v>890.4997842252487</c:v>
                </c:pt>
                <c:pt idx="1063">
                  <c:v>1787.751835188736</c:v>
                </c:pt>
                <c:pt idx="1064">
                  <c:v>1411.691306105282</c:v>
                </c:pt>
                <c:pt idx="1065">
                  <c:v>15.83165345479607</c:v>
                </c:pt>
                <c:pt idx="1066">
                  <c:v>227.7433364281133</c:v>
                </c:pt>
                <c:pt idx="1067">
                  <c:v>27.39000168067234</c:v>
                </c:pt>
                <c:pt idx="1068">
                  <c:v>29.86725285906847</c:v>
                </c:pt>
                <c:pt idx="1069">
                  <c:v>933.1629219039319</c:v>
                </c:pt>
                <c:pt idx="1070">
                  <c:v>10.43625622968432</c:v>
                </c:pt>
                <c:pt idx="1071">
                  <c:v>1337.202512988291</c:v>
                </c:pt>
                <c:pt idx="1072">
                  <c:v>1317.131244497917</c:v>
                </c:pt>
                <c:pt idx="1073">
                  <c:v>203.5365082275871</c:v>
                </c:pt>
                <c:pt idx="1074">
                  <c:v>447.7174146620473</c:v>
                </c:pt>
                <c:pt idx="1075">
                  <c:v>8.90760061256032</c:v>
                </c:pt>
                <c:pt idx="1076">
                  <c:v>832.194951559328</c:v>
                </c:pt>
                <c:pt idx="1077">
                  <c:v>267.2294322138635</c:v>
                </c:pt>
                <c:pt idx="1078">
                  <c:v>346.6055029240924</c:v>
                </c:pt>
                <c:pt idx="1079">
                  <c:v>84.72527659532103</c:v>
                </c:pt>
                <c:pt idx="1080">
                  <c:v>4.866517724978578</c:v>
                </c:pt>
                <c:pt idx="1081">
                  <c:v>1595.989844560605</c:v>
                </c:pt>
                <c:pt idx="1082">
                  <c:v>1158.817174117473</c:v>
                </c:pt>
                <c:pt idx="1083">
                  <c:v>893.5347177151212</c:v>
                </c:pt>
                <c:pt idx="1084">
                  <c:v>1671.66161732655</c:v>
                </c:pt>
                <c:pt idx="1085">
                  <c:v>452.9382538025475</c:v>
                </c:pt>
                <c:pt idx="1086">
                  <c:v>133.2407105761198</c:v>
                </c:pt>
                <c:pt idx="1087">
                  <c:v>2095.467074530018</c:v>
                </c:pt>
                <c:pt idx="1088">
                  <c:v>1709.104840727654</c:v>
                </c:pt>
                <c:pt idx="1089">
                  <c:v>347.3249268357871</c:v>
                </c:pt>
                <c:pt idx="1090">
                  <c:v>88.34531595583028</c:v>
                </c:pt>
                <c:pt idx="1091">
                  <c:v>731.9259429674252</c:v>
                </c:pt>
                <c:pt idx="1092">
                  <c:v>1519.972206241238</c:v>
                </c:pt>
                <c:pt idx="1093">
                  <c:v>2521.093346684047</c:v>
                </c:pt>
                <c:pt idx="1094">
                  <c:v>1102.043115750689</c:v>
                </c:pt>
                <c:pt idx="1095">
                  <c:v>51.10623622899763</c:v>
                </c:pt>
                <c:pt idx="1096">
                  <c:v>948.7356587469106</c:v>
                </c:pt>
                <c:pt idx="1097">
                  <c:v>1520.170536167655</c:v>
                </c:pt>
                <c:pt idx="1098">
                  <c:v>126.181875529857</c:v>
                </c:pt>
                <c:pt idx="1099">
                  <c:v>811.3768267664501</c:v>
                </c:pt>
                <c:pt idx="1100">
                  <c:v>29.79908199793586</c:v>
                </c:pt>
                <c:pt idx="1101">
                  <c:v>1692.560790055118</c:v>
                </c:pt>
                <c:pt idx="1102">
                  <c:v>1538.845319188216</c:v>
                </c:pt>
                <c:pt idx="1103">
                  <c:v>1188.924770156843</c:v>
                </c:pt>
                <c:pt idx="1104">
                  <c:v>462.6383342618531</c:v>
                </c:pt>
                <c:pt idx="1105">
                  <c:v>1290.960837597893</c:v>
                </c:pt>
                <c:pt idx="1106">
                  <c:v>239.6967853850313</c:v>
                </c:pt>
                <c:pt idx="1107">
                  <c:v>1293.067636419773</c:v>
                </c:pt>
                <c:pt idx="1108">
                  <c:v>1388.510456103648</c:v>
                </c:pt>
                <c:pt idx="1109">
                  <c:v>24.2321492012341</c:v>
                </c:pt>
                <c:pt idx="1110">
                  <c:v>89.42509146444949</c:v>
                </c:pt>
                <c:pt idx="1111">
                  <c:v>257.9981400318705</c:v>
                </c:pt>
                <c:pt idx="1112">
                  <c:v>485.9200143170395</c:v>
                </c:pt>
                <c:pt idx="1113">
                  <c:v>1213.717486547659</c:v>
                </c:pt>
                <c:pt idx="1114">
                  <c:v>941.4822714908425</c:v>
                </c:pt>
                <c:pt idx="1115">
                  <c:v>277.8360102532038</c:v>
                </c:pt>
                <c:pt idx="1116">
                  <c:v>8.478982975587008</c:v>
                </c:pt>
                <c:pt idx="1117">
                  <c:v>656.1741346114431</c:v>
                </c:pt>
                <c:pt idx="1118">
                  <c:v>1175.445740189727</c:v>
                </c:pt>
                <c:pt idx="1119">
                  <c:v>2.686600111276936</c:v>
                </c:pt>
                <c:pt idx="1120">
                  <c:v>2.288547534128753</c:v>
                </c:pt>
                <c:pt idx="1121">
                  <c:v>165.8999850590775</c:v>
                </c:pt>
                <c:pt idx="1122">
                  <c:v>95.01229541231907</c:v>
                </c:pt>
                <c:pt idx="1123">
                  <c:v>15.0889616713643</c:v>
                </c:pt>
                <c:pt idx="1124">
                  <c:v>171.4674078721682</c:v>
                </c:pt>
                <c:pt idx="1125">
                  <c:v>54.4642750414506</c:v>
                </c:pt>
                <c:pt idx="1126">
                  <c:v>1254.892732544545</c:v>
                </c:pt>
                <c:pt idx="1127">
                  <c:v>380.6777252528574</c:v>
                </c:pt>
                <c:pt idx="1128">
                  <c:v>1015.855390362623</c:v>
                </c:pt>
                <c:pt idx="1129">
                  <c:v>170.249624923865</c:v>
                </c:pt>
                <c:pt idx="1130">
                  <c:v>313.1919272669601</c:v>
                </c:pt>
                <c:pt idx="1131">
                  <c:v>147.5337300807736</c:v>
                </c:pt>
                <c:pt idx="1132">
                  <c:v>26.45382842586854</c:v>
                </c:pt>
                <c:pt idx="1133">
                  <c:v>85.3073536557171</c:v>
                </c:pt>
                <c:pt idx="1134">
                  <c:v>393.3878084661354</c:v>
                </c:pt>
                <c:pt idx="1135">
                  <c:v>2.965957595451177</c:v>
                </c:pt>
                <c:pt idx="1136">
                  <c:v>1.86013173489547</c:v>
                </c:pt>
                <c:pt idx="1137">
                  <c:v>49.0796222790031</c:v>
                </c:pt>
                <c:pt idx="1138">
                  <c:v>54.79692416123971</c:v>
                </c:pt>
                <c:pt idx="1139">
                  <c:v>570.1407063833863</c:v>
                </c:pt>
                <c:pt idx="1140">
                  <c:v>107.2492276752081</c:v>
                </c:pt>
                <c:pt idx="1141">
                  <c:v>33.08078939769818</c:v>
                </c:pt>
                <c:pt idx="1142">
                  <c:v>241.5840064645471</c:v>
                </c:pt>
                <c:pt idx="1143">
                  <c:v>1439.961340200867</c:v>
                </c:pt>
                <c:pt idx="1144">
                  <c:v>483.492959541514</c:v>
                </c:pt>
                <c:pt idx="1145">
                  <c:v>1468.562287194855</c:v>
                </c:pt>
                <c:pt idx="1146">
                  <c:v>159.6612719391149</c:v>
                </c:pt>
                <c:pt idx="1147">
                  <c:v>113.7007414691085</c:v>
                </c:pt>
                <c:pt idx="1148">
                  <c:v>359.105816415532</c:v>
                </c:pt>
                <c:pt idx="1149">
                  <c:v>7.23594666090116</c:v>
                </c:pt>
                <c:pt idx="1150">
                  <c:v>87.9702720342751</c:v>
                </c:pt>
                <c:pt idx="1151">
                  <c:v>117.4779607941657</c:v>
                </c:pt>
                <c:pt idx="1152">
                  <c:v>676.1099485949886</c:v>
                </c:pt>
                <c:pt idx="1153">
                  <c:v>207.6243741793529</c:v>
                </c:pt>
                <c:pt idx="1154">
                  <c:v>9.897785057291633</c:v>
                </c:pt>
                <c:pt idx="1155">
                  <c:v>191.3724468876045</c:v>
                </c:pt>
                <c:pt idx="1156">
                  <c:v>1396.065596261936</c:v>
                </c:pt>
                <c:pt idx="1157">
                  <c:v>1562.589834828458</c:v>
                </c:pt>
                <c:pt idx="1158">
                  <c:v>75.08306648289293</c:v>
                </c:pt>
                <c:pt idx="1159">
                  <c:v>24.23441356854188</c:v>
                </c:pt>
                <c:pt idx="1160">
                  <c:v>64.12905214213887</c:v>
                </c:pt>
                <c:pt idx="1161">
                  <c:v>306.0014252778311</c:v>
                </c:pt>
                <c:pt idx="1162">
                  <c:v>14.15648604487882</c:v>
                </c:pt>
                <c:pt idx="1163">
                  <c:v>1117.475607429753</c:v>
                </c:pt>
                <c:pt idx="1164">
                  <c:v>434.5986717688106</c:v>
                </c:pt>
                <c:pt idx="1165">
                  <c:v>565.1760750541593</c:v>
                </c:pt>
                <c:pt idx="1166">
                  <c:v>90.6001959945674</c:v>
                </c:pt>
                <c:pt idx="1167">
                  <c:v>2129.636996984953</c:v>
                </c:pt>
                <c:pt idx="1168">
                  <c:v>1481.488634805364</c:v>
                </c:pt>
                <c:pt idx="1169">
                  <c:v>321.0429881168291</c:v>
                </c:pt>
                <c:pt idx="1170">
                  <c:v>638.17023663516</c:v>
                </c:pt>
                <c:pt idx="1171">
                  <c:v>44.81237151114913</c:v>
                </c:pt>
                <c:pt idx="1172">
                  <c:v>1.58262004101858</c:v>
                </c:pt>
                <c:pt idx="1173">
                  <c:v>2202.194259176871</c:v>
                </c:pt>
                <c:pt idx="1174">
                  <c:v>1622.02052633319</c:v>
                </c:pt>
                <c:pt idx="1175">
                  <c:v>1017.699765901895</c:v>
                </c:pt>
                <c:pt idx="1176">
                  <c:v>232.5740585054901</c:v>
                </c:pt>
                <c:pt idx="1177">
                  <c:v>439.9921266738321</c:v>
                </c:pt>
                <c:pt idx="1178">
                  <c:v>1352.918673936264</c:v>
                </c:pt>
                <c:pt idx="1179">
                  <c:v>1020.765564517693</c:v>
                </c:pt>
                <c:pt idx="1180">
                  <c:v>900.090195318015</c:v>
                </c:pt>
                <c:pt idx="1181">
                  <c:v>1184.089028543983</c:v>
                </c:pt>
                <c:pt idx="1182">
                  <c:v>108.5799740016929</c:v>
                </c:pt>
                <c:pt idx="1183">
                  <c:v>7.918944100899845</c:v>
                </c:pt>
                <c:pt idx="1184">
                  <c:v>1492.756219791436</c:v>
                </c:pt>
                <c:pt idx="1185">
                  <c:v>334.8370177261979</c:v>
                </c:pt>
                <c:pt idx="1186">
                  <c:v>3.160650304832934</c:v>
                </c:pt>
                <c:pt idx="1187">
                  <c:v>105.3298882178758</c:v>
                </c:pt>
                <c:pt idx="1188">
                  <c:v>1630.684976202753</c:v>
                </c:pt>
                <c:pt idx="1189">
                  <c:v>1203.905703802478</c:v>
                </c:pt>
                <c:pt idx="1190">
                  <c:v>246.1417839904867</c:v>
                </c:pt>
                <c:pt idx="1191">
                  <c:v>173.5650494892255</c:v>
                </c:pt>
                <c:pt idx="1192">
                  <c:v>495.026882527811</c:v>
                </c:pt>
                <c:pt idx="1193">
                  <c:v>59.50204262501337</c:v>
                </c:pt>
                <c:pt idx="1194">
                  <c:v>1175.962988539259</c:v>
                </c:pt>
                <c:pt idx="1195">
                  <c:v>1524.234911897556</c:v>
                </c:pt>
                <c:pt idx="1196">
                  <c:v>764.4239525529416</c:v>
                </c:pt>
                <c:pt idx="1197">
                  <c:v>78.60716531807887</c:v>
                </c:pt>
                <c:pt idx="1198">
                  <c:v>833.8449178972138</c:v>
                </c:pt>
                <c:pt idx="1199">
                  <c:v>273.5294676946332</c:v>
                </c:pt>
                <c:pt idx="1200">
                  <c:v>689.533581372826</c:v>
                </c:pt>
                <c:pt idx="1201">
                  <c:v>22.42332099187915</c:v>
                </c:pt>
                <c:pt idx="1202">
                  <c:v>1373.004432249035</c:v>
                </c:pt>
                <c:pt idx="1203">
                  <c:v>1325.759838645162</c:v>
                </c:pt>
                <c:pt idx="1204">
                  <c:v>846.3834100227449</c:v>
                </c:pt>
                <c:pt idx="1205">
                  <c:v>1556.969560669353</c:v>
                </c:pt>
                <c:pt idx="1206">
                  <c:v>717.5203115741522</c:v>
                </c:pt>
                <c:pt idx="1207">
                  <c:v>144.143200698624</c:v>
                </c:pt>
                <c:pt idx="1208">
                  <c:v>21.25987448888261</c:v>
                </c:pt>
                <c:pt idx="1209">
                  <c:v>158.7914400983317</c:v>
                </c:pt>
                <c:pt idx="1210">
                  <c:v>0.653572124456105</c:v>
                </c:pt>
                <c:pt idx="1211">
                  <c:v>41.44824928734637</c:v>
                </c:pt>
                <c:pt idx="1212">
                  <c:v>876.1286172107385</c:v>
                </c:pt>
                <c:pt idx="1213">
                  <c:v>807.4233960882194</c:v>
                </c:pt>
                <c:pt idx="1214">
                  <c:v>11.02431467338834</c:v>
                </c:pt>
                <c:pt idx="1215">
                  <c:v>270.934952231456</c:v>
                </c:pt>
                <c:pt idx="1216">
                  <c:v>913.0494685877198</c:v>
                </c:pt>
                <c:pt idx="1217">
                  <c:v>178.0820911283905</c:v>
                </c:pt>
                <c:pt idx="1218">
                  <c:v>3.020229506863902</c:v>
                </c:pt>
                <c:pt idx="1219">
                  <c:v>4.690001301786402</c:v>
                </c:pt>
                <c:pt idx="1220">
                  <c:v>19.5171693947948</c:v>
                </c:pt>
                <c:pt idx="1221">
                  <c:v>3.888607577017774</c:v>
                </c:pt>
                <c:pt idx="1222">
                  <c:v>0.550674251938356</c:v>
                </c:pt>
                <c:pt idx="1223">
                  <c:v>1100.491087090488</c:v>
                </c:pt>
                <c:pt idx="1224">
                  <c:v>25.6031839250126</c:v>
                </c:pt>
                <c:pt idx="1225">
                  <c:v>163.3201717754656</c:v>
                </c:pt>
                <c:pt idx="1226">
                  <c:v>0.72426139584461</c:v>
                </c:pt>
                <c:pt idx="1227">
                  <c:v>286.5593998887808</c:v>
                </c:pt>
                <c:pt idx="1228">
                  <c:v>299.0406924461828</c:v>
                </c:pt>
                <c:pt idx="1229">
                  <c:v>1323.954134590704</c:v>
                </c:pt>
                <c:pt idx="1230">
                  <c:v>29.74392478956975</c:v>
                </c:pt>
                <c:pt idx="1231">
                  <c:v>17.07481474254205</c:v>
                </c:pt>
                <c:pt idx="1232">
                  <c:v>104.04906229564</c:v>
                </c:pt>
                <c:pt idx="1233">
                  <c:v>849.0144310476292</c:v>
                </c:pt>
                <c:pt idx="1234">
                  <c:v>75.72209294445372</c:v>
                </c:pt>
                <c:pt idx="1235">
                  <c:v>109.9845951951009</c:v>
                </c:pt>
                <c:pt idx="1236">
                  <c:v>141.726186762348</c:v>
                </c:pt>
                <c:pt idx="1237">
                  <c:v>515.525985941196</c:v>
                </c:pt>
                <c:pt idx="1238">
                  <c:v>1562.805625856527</c:v>
                </c:pt>
                <c:pt idx="1239">
                  <c:v>1978.001750858077</c:v>
                </c:pt>
                <c:pt idx="1240">
                  <c:v>112.0914609649413</c:v>
                </c:pt>
                <c:pt idx="1241">
                  <c:v>352.626770788523</c:v>
                </c:pt>
                <c:pt idx="1242">
                  <c:v>40.53095765043096</c:v>
                </c:pt>
                <c:pt idx="1243">
                  <c:v>699.934891949687</c:v>
                </c:pt>
                <c:pt idx="1244">
                  <c:v>776.3388847113427</c:v>
                </c:pt>
                <c:pt idx="1245">
                  <c:v>554.8544035930755</c:v>
                </c:pt>
                <c:pt idx="1246">
                  <c:v>24.55054637282729</c:v>
                </c:pt>
                <c:pt idx="1247">
                  <c:v>1278.08120858453</c:v>
                </c:pt>
                <c:pt idx="1248">
                  <c:v>4.23975325319991</c:v>
                </c:pt>
                <c:pt idx="1249">
                  <c:v>298.5407209998623</c:v>
                </c:pt>
                <c:pt idx="1250">
                  <c:v>39.27948855931486</c:v>
                </c:pt>
                <c:pt idx="1251">
                  <c:v>100.8099727716679</c:v>
                </c:pt>
                <c:pt idx="1252">
                  <c:v>83.36945926360998</c:v>
                </c:pt>
                <c:pt idx="1253">
                  <c:v>555.1149359889794</c:v>
                </c:pt>
                <c:pt idx="1254">
                  <c:v>32.68978316093812</c:v>
                </c:pt>
                <c:pt idx="1255">
                  <c:v>894.9181016507972</c:v>
                </c:pt>
                <c:pt idx="1256">
                  <c:v>1.861757858257008</c:v>
                </c:pt>
                <c:pt idx="1257">
                  <c:v>13.86414285732586</c:v>
                </c:pt>
                <c:pt idx="1258">
                  <c:v>199.7460762890966</c:v>
                </c:pt>
                <c:pt idx="1259">
                  <c:v>1835.977732055887</c:v>
                </c:pt>
                <c:pt idx="1260">
                  <c:v>602.591497172852</c:v>
                </c:pt>
                <c:pt idx="1261">
                  <c:v>101.6001204765681</c:v>
                </c:pt>
                <c:pt idx="1262">
                  <c:v>337.2554981690305</c:v>
                </c:pt>
                <c:pt idx="1263">
                  <c:v>1468.467932724983</c:v>
                </c:pt>
                <c:pt idx="1264">
                  <c:v>149.1197284827984</c:v>
                </c:pt>
                <c:pt idx="1265">
                  <c:v>1137.75520379475</c:v>
                </c:pt>
                <c:pt idx="1266">
                  <c:v>163.0663294763143</c:v>
                </c:pt>
                <c:pt idx="1267">
                  <c:v>4.026177116031302</c:v>
                </c:pt>
                <c:pt idx="1268">
                  <c:v>74.70611293674197</c:v>
                </c:pt>
                <c:pt idx="1269">
                  <c:v>2092.084182068411</c:v>
                </c:pt>
                <c:pt idx="1270">
                  <c:v>1124.265727911885</c:v>
                </c:pt>
                <c:pt idx="1271">
                  <c:v>88.84598611317233</c:v>
                </c:pt>
                <c:pt idx="1272">
                  <c:v>834.5682665060561</c:v>
                </c:pt>
                <c:pt idx="1273">
                  <c:v>1.966855433620476</c:v>
                </c:pt>
                <c:pt idx="1274">
                  <c:v>188.7634093475749</c:v>
                </c:pt>
                <c:pt idx="1275">
                  <c:v>1157.982165702707</c:v>
                </c:pt>
                <c:pt idx="1276">
                  <c:v>33.54755560248024</c:v>
                </c:pt>
                <c:pt idx="1277">
                  <c:v>17.98157550167878</c:v>
                </c:pt>
                <c:pt idx="1278">
                  <c:v>1247.758579173404</c:v>
                </c:pt>
                <c:pt idx="1279">
                  <c:v>46.40529778943785</c:v>
                </c:pt>
                <c:pt idx="1280">
                  <c:v>718.1766268457411</c:v>
                </c:pt>
                <c:pt idx="1281">
                  <c:v>689.359708080444</c:v>
                </c:pt>
                <c:pt idx="1282">
                  <c:v>78.01513482860949</c:v>
                </c:pt>
                <c:pt idx="1283">
                  <c:v>92.49446673571785</c:v>
                </c:pt>
                <c:pt idx="1284">
                  <c:v>43.42965100574342</c:v>
                </c:pt>
                <c:pt idx="1285">
                  <c:v>1140.159638718208</c:v>
                </c:pt>
                <c:pt idx="1286">
                  <c:v>139.947419996174</c:v>
                </c:pt>
                <c:pt idx="1287">
                  <c:v>1600.198852040264</c:v>
                </c:pt>
                <c:pt idx="1288">
                  <c:v>119.2271778154323</c:v>
                </c:pt>
                <c:pt idx="1289">
                  <c:v>3.920235154007087</c:v>
                </c:pt>
                <c:pt idx="1290">
                  <c:v>138.9452546855354</c:v>
                </c:pt>
                <c:pt idx="1291">
                  <c:v>336.8898716875514</c:v>
                </c:pt>
                <c:pt idx="1292">
                  <c:v>110.0048529469422</c:v>
                </c:pt>
                <c:pt idx="1293">
                  <c:v>21.17796284208076</c:v>
                </c:pt>
                <c:pt idx="1294">
                  <c:v>111.5086475525625</c:v>
                </c:pt>
                <c:pt idx="1295">
                  <c:v>152.4045360737373</c:v>
                </c:pt>
                <c:pt idx="1296">
                  <c:v>23.79634038130701</c:v>
                </c:pt>
                <c:pt idx="1297">
                  <c:v>72.01013546743194</c:v>
                </c:pt>
                <c:pt idx="1298">
                  <c:v>686.6411972815317</c:v>
                </c:pt>
                <c:pt idx="1299">
                  <c:v>19.28342568246068</c:v>
                </c:pt>
                <c:pt idx="1300">
                  <c:v>1347.773031472747</c:v>
                </c:pt>
                <c:pt idx="1301">
                  <c:v>93.42518236667605</c:v>
                </c:pt>
                <c:pt idx="1302">
                  <c:v>698.3554057900873</c:v>
                </c:pt>
                <c:pt idx="1303">
                  <c:v>118.0754249495402</c:v>
                </c:pt>
                <c:pt idx="1304">
                  <c:v>352.723912896232</c:v>
                </c:pt>
                <c:pt idx="1305">
                  <c:v>25.11277349485994</c:v>
                </c:pt>
                <c:pt idx="1306">
                  <c:v>481.7866698899712</c:v>
                </c:pt>
                <c:pt idx="1307">
                  <c:v>162.956042027254</c:v>
                </c:pt>
                <c:pt idx="1308">
                  <c:v>5275.894523277593</c:v>
                </c:pt>
                <c:pt idx="1309">
                  <c:v>1111.567299790346</c:v>
                </c:pt>
                <c:pt idx="1310">
                  <c:v>1435.875640123885</c:v>
                </c:pt>
                <c:pt idx="1311">
                  <c:v>1.1948310572249</c:v>
                </c:pt>
                <c:pt idx="1312">
                  <c:v>60.27118078473425</c:v>
                </c:pt>
                <c:pt idx="1313">
                  <c:v>229.1341461178031</c:v>
                </c:pt>
                <c:pt idx="1314">
                  <c:v>6.072102569060115</c:v>
                </c:pt>
                <c:pt idx="1315">
                  <c:v>106.7973035282819</c:v>
                </c:pt>
                <c:pt idx="1316">
                  <c:v>3.087006395806378</c:v>
                </c:pt>
                <c:pt idx="1317">
                  <c:v>1.420990970983092</c:v>
                </c:pt>
                <c:pt idx="1318">
                  <c:v>2.697476978248057</c:v>
                </c:pt>
                <c:pt idx="1319">
                  <c:v>2143.124751265151</c:v>
                </c:pt>
                <c:pt idx="1320">
                  <c:v>27.05661090142164</c:v>
                </c:pt>
                <c:pt idx="1321">
                  <c:v>264.9449876186479</c:v>
                </c:pt>
                <c:pt idx="1322">
                  <c:v>29.75922848347479</c:v>
                </c:pt>
                <c:pt idx="1323">
                  <c:v>595.7256364632573</c:v>
                </c:pt>
                <c:pt idx="1324">
                  <c:v>973.9213323834622</c:v>
                </c:pt>
                <c:pt idx="1325">
                  <c:v>182.4275981724144</c:v>
                </c:pt>
                <c:pt idx="1326">
                  <c:v>178.8893347376117</c:v>
                </c:pt>
                <c:pt idx="1327">
                  <c:v>418.5003019756961</c:v>
                </c:pt>
                <c:pt idx="1328">
                  <c:v>107.711462690866</c:v>
                </c:pt>
                <c:pt idx="1329">
                  <c:v>150.1785127167182</c:v>
                </c:pt>
                <c:pt idx="1330">
                  <c:v>3.610644544700521</c:v>
                </c:pt>
                <c:pt idx="1331">
                  <c:v>6.806526658240118</c:v>
                </c:pt>
                <c:pt idx="1332">
                  <c:v>2.32564282033978</c:v>
                </c:pt>
                <c:pt idx="1333">
                  <c:v>288.9449582658996</c:v>
                </c:pt>
                <c:pt idx="1334">
                  <c:v>1440.126393612534</c:v>
                </c:pt>
                <c:pt idx="1335">
                  <c:v>541.888320914146</c:v>
                </c:pt>
                <c:pt idx="1336">
                  <c:v>3.403352720965437</c:v>
                </c:pt>
                <c:pt idx="1337">
                  <c:v>289.0963154192847</c:v>
                </c:pt>
                <c:pt idx="1338">
                  <c:v>1.679581284124541</c:v>
                </c:pt>
                <c:pt idx="1339">
                  <c:v>248.3887855564471</c:v>
                </c:pt>
                <c:pt idx="1340">
                  <c:v>1.781770294040203</c:v>
                </c:pt>
                <c:pt idx="1341">
                  <c:v>12.87549061433385</c:v>
                </c:pt>
                <c:pt idx="1342">
                  <c:v>75.00763366476692</c:v>
                </c:pt>
                <c:pt idx="1343">
                  <c:v>551.2940618333332</c:v>
                </c:pt>
                <c:pt idx="1344">
                  <c:v>123.5393149950483</c:v>
                </c:pt>
                <c:pt idx="1345">
                  <c:v>820.713295141978</c:v>
                </c:pt>
                <c:pt idx="1346">
                  <c:v>1.433725557483822</c:v>
                </c:pt>
                <c:pt idx="1347">
                  <c:v>16.30882922579893</c:v>
                </c:pt>
                <c:pt idx="1348">
                  <c:v>1314.074428268842</c:v>
                </c:pt>
                <c:pt idx="1349">
                  <c:v>144.0972079403166</c:v>
                </c:pt>
                <c:pt idx="1350">
                  <c:v>50.4310551349888</c:v>
                </c:pt>
                <c:pt idx="1351">
                  <c:v>2718.278820449189</c:v>
                </c:pt>
                <c:pt idx="1352">
                  <c:v>788.652347712571</c:v>
                </c:pt>
                <c:pt idx="1353">
                  <c:v>726.8563689592145</c:v>
                </c:pt>
                <c:pt idx="1354">
                  <c:v>3.58993039077</c:v>
                </c:pt>
                <c:pt idx="1355">
                  <c:v>43.97761430095816</c:v>
                </c:pt>
                <c:pt idx="1356">
                  <c:v>414.3276376320618</c:v>
                </c:pt>
                <c:pt idx="1357">
                  <c:v>147.5727494896287</c:v>
                </c:pt>
                <c:pt idx="1358">
                  <c:v>56.17534779906327</c:v>
                </c:pt>
                <c:pt idx="1359">
                  <c:v>2.354084890919912</c:v>
                </c:pt>
                <c:pt idx="1360">
                  <c:v>13.16514420035279</c:v>
                </c:pt>
                <c:pt idx="1361">
                  <c:v>4.218417951486927</c:v>
                </c:pt>
                <c:pt idx="1362">
                  <c:v>87.72885258051051</c:v>
                </c:pt>
                <c:pt idx="1363">
                  <c:v>839.5132101351089</c:v>
                </c:pt>
                <c:pt idx="1364">
                  <c:v>1181.527024817554</c:v>
                </c:pt>
                <c:pt idx="1365">
                  <c:v>1198.890949132788</c:v>
                </c:pt>
                <c:pt idx="1366">
                  <c:v>25.97711115057549</c:v>
                </c:pt>
                <c:pt idx="1367">
                  <c:v>2.310657759651024</c:v>
                </c:pt>
                <c:pt idx="1368">
                  <c:v>105.4635176362154</c:v>
                </c:pt>
                <c:pt idx="1369">
                  <c:v>1.20419750910369</c:v>
                </c:pt>
                <c:pt idx="1370">
                  <c:v>207.8334757097706</c:v>
                </c:pt>
                <c:pt idx="1371">
                  <c:v>1459.689573770981</c:v>
                </c:pt>
                <c:pt idx="1372">
                  <c:v>2.299873409979837</c:v>
                </c:pt>
                <c:pt idx="1373">
                  <c:v>3.792583750624352</c:v>
                </c:pt>
                <c:pt idx="1374">
                  <c:v>96.10866969764506</c:v>
                </c:pt>
                <c:pt idx="1375">
                  <c:v>805.4617823288052</c:v>
                </c:pt>
                <c:pt idx="1376">
                  <c:v>2.993538455498049</c:v>
                </c:pt>
                <c:pt idx="1377">
                  <c:v>11.87280786948608</c:v>
                </c:pt>
                <c:pt idx="1378">
                  <c:v>63.51978560724014</c:v>
                </c:pt>
                <c:pt idx="1379">
                  <c:v>2.535997839007322</c:v>
                </c:pt>
                <c:pt idx="1380">
                  <c:v>2.466970127145731</c:v>
                </c:pt>
                <c:pt idx="1381">
                  <c:v>1.099677309649718</c:v>
                </c:pt>
                <c:pt idx="1382">
                  <c:v>4.615053214185509</c:v>
                </c:pt>
                <c:pt idx="1383">
                  <c:v>31.2252930651509</c:v>
                </c:pt>
                <c:pt idx="1384">
                  <c:v>453.3697477265144</c:v>
                </c:pt>
                <c:pt idx="1385">
                  <c:v>9.088218359767671</c:v>
                </c:pt>
                <c:pt idx="1386">
                  <c:v>51.89584798841921</c:v>
                </c:pt>
                <c:pt idx="1387">
                  <c:v>6.624678300934074</c:v>
                </c:pt>
                <c:pt idx="1388">
                  <c:v>168.4282075749475</c:v>
                </c:pt>
                <c:pt idx="1389">
                  <c:v>1.200616511012633</c:v>
                </c:pt>
                <c:pt idx="1390">
                  <c:v>4.583480343140715</c:v>
                </c:pt>
                <c:pt idx="1391">
                  <c:v>5.399321674505979</c:v>
                </c:pt>
                <c:pt idx="1392">
                  <c:v>0.531309008482254</c:v>
                </c:pt>
                <c:pt idx="1393">
                  <c:v>40.92930677553234</c:v>
                </c:pt>
                <c:pt idx="1394">
                  <c:v>3.451657445498807</c:v>
                </c:pt>
                <c:pt idx="1395">
                  <c:v>15.57221099966177</c:v>
                </c:pt>
                <c:pt idx="1396">
                  <c:v>68.08575899065063</c:v>
                </c:pt>
                <c:pt idx="1397">
                  <c:v>3.776573505861643</c:v>
                </c:pt>
                <c:pt idx="1398">
                  <c:v>5.076556839270746</c:v>
                </c:pt>
                <c:pt idx="1399">
                  <c:v>1.292116976993135</c:v>
                </c:pt>
                <c:pt idx="1400">
                  <c:v>443.052280531362</c:v>
                </c:pt>
                <c:pt idx="1401">
                  <c:v>86.48592261744666</c:v>
                </c:pt>
                <c:pt idx="1402">
                  <c:v>5.769884723777908</c:v>
                </c:pt>
                <c:pt idx="1403">
                  <c:v>112.0954273754744</c:v>
                </c:pt>
                <c:pt idx="1404">
                  <c:v>1.261001108156193</c:v>
                </c:pt>
                <c:pt idx="1405">
                  <c:v>86.0331188028541</c:v>
                </c:pt>
                <c:pt idx="1406">
                  <c:v>284.3638020119112</c:v>
                </c:pt>
                <c:pt idx="1407">
                  <c:v>854.372267374648</c:v>
                </c:pt>
                <c:pt idx="1408">
                  <c:v>6.719449441466073</c:v>
                </c:pt>
                <c:pt idx="1409">
                  <c:v>2.077361326667508</c:v>
                </c:pt>
                <c:pt idx="1410">
                  <c:v>2.215912297707024</c:v>
                </c:pt>
                <c:pt idx="1411">
                  <c:v>130.5906383117514</c:v>
                </c:pt>
                <c:pt idx="1412">
                  <c:v>1275.739537603285</c:v>
                </c:pt>
                <c:pt idx="1413">
                  <c:v>84.90655275350663</c:v>
                </c:pt>
                <c:pt idx="1414">
                  <c:v>71.32115125269269</c:v>
                </c:pt>
                <c:pt idx="1415">
                  <c:v>71.69641576063165</c:v>
                </c:pt>
                <c:pt idx="1416">
                  <c:v>78.48778829939043</c:v>
                </c:pt>
                <c:pt idx="1417">
                  <c:v>19.64911456679483</c:v>
                </c:pt>
                <c:pt idx="1418">
                  <c:v>19.60790321141234</c:v>
                </c:pt>
                <c:pt idx="1419">
                  <c:v>77.7031365458438</c:v>
                </c:pt>
                <c:pt idx="1420">
                  <c:v>34.32912139771141</c:v>
                </c:pt>
                <c:pt idx="1421">
                  <c:v>33.95240237596202</c:v>
                </c:pt>
                <c:pt idx="1422">
                  <c:v>154.5992802102983</c:v>
                </c:pt>
                <c:pt idx="1423">
                  <c:v>67.12965436086595</c:v>
                </c:pt>
                <c:pt idx="1424">
                  <c:v>0.890635761182551</c:v>
                </c:pt>
                <c:pt idx="1425">
                  <c:v>62.36638780419998</c:v>
                </c:pt>
                <c:pt idx="1426">
                  <c:v>184.9290241852659</c:v>
                </c:pt>
                <c:pt idx="1427">
                  <c:v>17.72430231653582</c:v>
                </c:pt>
                <c:pt idx="1428">
                  <c:v>56.92265549673519</c:v>
                </c:pt>
                <c:pt idx="1429">
                  <c:v>1.521429296208886</c:v>
                </c:pt>
                <c:pt idx="1430">
                  <c:v>1770.927203968006</c:v>
                </c:pt>
                <c:pt idx="1431">
                  <c:v>422.542449072572</c:v>
                </c:pt>
                <c:pt idx="1432">
                  <c:v>15.26643485468681</c:v>
                </c:pt>
                <c:pt idx="1433">
                  <c:v>1169.313628833112</c:v>
                </c:pt>
                <c:pt idx="1434">
                  <c:v>11.78032295097997</c:v>
                </c:pt>
                <c:pt idx="1435">
                  <c:v>138.0983045930408</c:v>
                </c:pt>
                <c:pt idx="1436">
                  <c:v>46.70778941685116</c:v>
                </c:pt>
                <c:pt idx="1437">
                  <c:v>151.6031853993019</c:v>
                </c:pt>
                <c:pt idx="1438">
                  <c:v>14.47168592225959</c:v>
                </c:pt>
                <c:pt idx="1439">
                  <c:v>20.79360441250707</c:v>
                </c:pt>
                <c:pt idx="1440">
                  <c:v>274.1136043531566</c:v>
                </c:pt>
                <c:pt idx="1441">
                  <c:v>50.52631513787417</c:v>
                </c:pt>
                <c:pt idx="1442">
                  <c:v>12.33622613795886</c:v>
                </c:pt>
                <c:pt idx="1443">
                  <c:v>242.6318796292194</c:v>
                </c:pt>
                <c:pt idx="1444">
                  <c:v>14.24752332046117</c:v>
                </c:pt>
              </c:numCache>
            </c:numRef>
          </c:xVal>
          <c:yVal>
            <c:numRef>
              <c:f>'2014_acs_select'!$Q$2:$Q$1446</c:f>
              <c:numCache>
                <c:formatCode>0.00%</c:formatCode>
                <c:ptCount val="1445"/>
                <c:pt idx="0">
                  <c:v>0.041371158392435</c:v>
                </c:pt>
                <c:pt idx="1">
                  <c:v>0.110606060606061</c:v>
                </c:pt>
                <c:pt idx="2">
                  <c:v>0.00345754898194391</c:v>
                </c:pt>
                <c:pt idx="3">
                  <c:v>0.09779299847793</c:v>
                </c:pt>
                <c:pt idx="4">
                  <c:v>0.0</c:v>
                </c:pt>
                <c:pt idx="5">
                  <c:v>0.0104646295521139</c:v>
                </c:pt>
                <c:pt idx="6">
                  <c:v>0.102011494252874</c:v>
                </c:pt>
                <c:pt idx="7">
                  <c:v>0.193044712562101</c:v>
                </c:pt>
                <c:pt idx="8">
                  <c:v>0.349550898203593</c:v>
                </c:pt>
                <c:pt idx="9">
                  <c:v>0.0157877057440376</c:v>
                </c:pt>
                <c:pt idx="10">
                  <c:v>0.00763844684914067</c:v>
                </c:pt>
                <c:pt idx="11">
                  <c:v>0.0316322226908477</c:v>
                </c:pt>
                <c:pt idx="12">
                  <c:v>0.0176377952755905</c:v>
                </c:pt>
                <c:pt idx="13">
                  <c:v>0.0313938886563416</c:v>
                </c:pt>
                <c:pt idx="14">
                  <c:v>0.0</c:v>
                </c:pt>
                <c:pt idx="15">
                  <c:v>0.0304487179487179</c:v>
                </c:pt>
                <c:pt idx="16">
                  <c:v>0.0564603691639522</c:v>
                </c:pt>
                <c:pt idx="17">
                  <c:v>0.267453625632378</c:v>
                </c:pt>
                <c:pt idx="18">
                  <c:v>0.00356294536817102</c:v>
                </c:pt>
                <c:pt idx="19">
                  <c:v>0.0290841584158416</c:v>
                </c:pt>
                <c:pt idx="20">
                  <c:v>0.029936974789916</c:v>
                </c:pt>
                <c:pt idx="21">
                  <c:v>0.0137414116177389</c:v>
                </c:pt>
                <c:pt idx="22">
                  <c:v>0.0959760059985003</c:v>
                </c:pt>
                <c:pt idx="23">
                  <c:v>0.00426356589147287</c:v>
                </c:pt>
                <c:pt idx="24">
                  <c:v>0.0</c:v>
                </c:pt>
                <c:pt idx="25">
                  <c:v>0.0790330079033008</c:v>
                </c:pt>
                <c:pt idx="26">
                  <c:v>0.0</c:v>
                </c:pt>
                <c:pt idx="27">
                  <c:v>0.30591798695247</c:v>
                </c:pt>
                <c:pt idx="28">
                  <c:v>0.00140515222482436</c:v>
                </c:pt>
                <c:pt idx="29">
                  <c:v>0.0593395252837977</c:v>
                </c:pt>
                <c:pt idx="30">
                  <c:v>0.0031104199066874</c:v>
                </c:pt>
                <c:pt idx="31">
                  <c:v>0.0161344537815126</c:v>
                </c:pt>
                <c:pt idx="32">
                  <c:v>0.033130493576741</c:v>
                </c:pt>
                <c:pt idx="33">
                  <c:v>0.11943539630836</c:v>
                </c:pt>
                <c:pt idx="34">
                  <c:v>0.0496389891696751</c:v>
                </c:pt>
                <c:pt idx="35">
                  <c:v>0.0</c:v>
                </c:pt>
                <c:pt idx="36">
                  <c:v>0.0115678070391336</c:v>
                </c:pt>
                <c:pt idx="37">
                  <c:v>0.0</c:v>
                </c:pt>
                <c:pt idx="38">
                  <c:v>0.0127462340672074</c:v>
                </c:pt>
                <c:pt idx="39">
                  <c:v>0.0</c:v>
                </c:pt>
                <c:pt idx="40">
                  <c:v>0.198643797367371</c:v>
                </c:pt>
                <c:pt idx="41">
                  <c:v>0.0364464692482916</c:v>
                </c:pt>
                <c:pt idx="42">
                  <c:v>0.0319148936170213</c:v>
                </c:pt>
                <c:pt idx="43">
                  <c:v>0.0172661870503597</c:v>
                </c:pt>
                <c:pt idx="44">
                  <c:v>0.0118135376756066</c:v>
                </c:pt>
                <c:pt idx="45">
                  <c:v>0.0026281208935611</c:v>
                </c:pt>
                <c:pt idx="46">
                  <c:v>0.248976458546571</c:v>
                </c:pt>
                <c:pt idx="47">
                  <c:v>0.0256089943785134</c:v>
                </c:pt>
                <c:pt idx="48">
                  <c:v>0.0</c:v>
                </c:pt>
                <c:pt idx="49">
                  <c:v>0.0127569099929128</c:v>
                </c:pt>
                <c:pt idx="50">
                  <c:v>0.0359447004608295</c:v>
                </c:pt>
                <c:pt idx="51">
                  <c:v>0.0</c:v>
                </c:pt>
                <c:pt idx="52">
                  <c:v>0.0116435288849082</c:v>
                </c:pt>
                <c:pt idx="53">
                  <c:v>0.117647058823529</c:v>
                </c:pt>
                <c:pt idx="54">
                  <c:v>0.120414328873543</c:v>
                </c:pt>
                <c:pt idx="55">
                  <c:v>0.0</c:v>
                </c:pt>
                <c:pt idx="56">
                  <c:v>0.0</c:v>
                </c:pt>
                <c:pt idx="57">
                  <c:v>0.0101255569056298</c:v>
                </c:pt>
                <c:pt idx="58">
                  <c:v>0.000824402308326463</c:v>
                </c:pt>
                <c:pt idx="59">
                  <c:v>0.029874213836478</c:v>
                </c:pt>
                <c:pt idx="60">
                  <c:v>0.0746743849493488</c:v>
                </c:pt>
                <c:pt idx="61">
                  <c:v>0.0558163797600417</c:v>
                </c:pt>
                <c:pt idx="62">
                  <c:v>0.00551470588235294</c:v>
                </c:pt>
                <c:pt idx="63">
                  <c:v>0.0108827085852479</c:v>
                </c:pt>
                <c:pt idx="64">
                  <c:v>0.0158033362598771</c:v>
                </c:pt>
                <c:pt idx="65">
                  <c:v>0.0241029854834292</c:v>
                </c:pt>
                <c:pt idx="66">
                  <c:v>0.0344635908838243</c:v>
                </c:pt>
                <c:pt idx="67">
                  <c:v>0.0208659363588941</c:v>
                </c:pt>
                <c:pt idx="68">
                  <c:v>0.0903444381705251</c:v>
                </c:pt>
                <c:pt idx="69">
                  <c:v>0.0411552346570397</c:v>
                </c:pt>
                <c:pt idx="70">
                  <c:v>0.0574585635359116</c:v>
                </c:pt>
                <c:pt idx="71">
                  <c:v>0.0377121307353865</c:v>
                </c:pt>
                <c:pt idx="72">
                  <c:v>0.136439267886855</c:v>
                </c:pt>
                <c:pt idx="73">
                  <c:v>0.030170529077394</c:v>
                </c:pt>
                <c:pt idx="74">
                  <c:v>0.0842767295597484</c:v>
                </c:pt>
                <c:pt idx="75">
                  <c:v>0.021160409556314</c:v>
                </c:pt>
                <c:pt idx="76">
                  <c:v>0.044181705040448</c:v>
                </c:pt>
                <c:pt idx="77">
                  <c:v>0.00933660933660933</c:v>
                </c:pt>
                <c:pt idx="78">
                  <c:v>0.0</c:v>
                </c:pt>
                <c:pt idx="79">
                  <c:v>0.00686813186813187</c:v>
                </c:pt>
                <c:pt idx="80">
                  <c:v>0.0906432748538011</c:v>
                </c:pt>
                <c:pt idx="81">
                  <c:v>0.0432357043235704</c:v>
                </c:pt>
                <c:pt idx="82">
                  <c:v>0.0196418255343732</c:v>
                </c:pt>
                <c:pt idx="83">
                  <c:v>0.0190657769304099</c:v>
                </c:pt>
                <c:pt idx="84">
                  <c:v>0.0211995863495346</c:v>
                </c:pt>
                <c:pt idx="85">
                  <c:v>0.000519345624513113</c:v>
                </c:pt>
                <c:pt idx="86">
                  <c:v>0.0372896771259663</c:v>
                </c:pt>
                <c:pt idx="87">
                  <c:v>0.24278972207656</c:v>
                </c:pt>
                <c:pt idx="88">
                  <c:v>0.0482617586912065</c:v>
                </c:pt>
                <c:pt idx="89">
                  <c:v>0.0785270629991127</c:v>
                </c:pt>
                <c:pt idx="90">
                  <c:v>0.0055952751010258</c:v>
                </c:pt>
                <c:pt idx="91">
                  <c:v>0.010989010989011</c:v>
                </c:pt>
                <c:pt idx="92">
                  <c:v>0.008</c:v>
                </c:pt>
                <c:pt idx="93">
                  <c:v>0.158316633266533</c:v>
                </c:pt>
                <c:pt idx="94">
                  <c:v>0.0635521885521885</c:v>
                </c:pt>
                <c:pt idx="95">
                  <c:v>0.00901713255184851</c:v>
                </c:pt>
                <c:pt idx="96">
                  <c:v>0.0</c:v>
                </c:pt>
                <c:pt idx="97">
                  <c:v>0.0</c:v>
                </c:pt>
                <c:pt idx="98">
                  <c:v>0.0308427454387489</c:v>
                </c:pt>
                <c:pt idx="99">
                  <c:v>0.0190548780487805</c:v>
                </c:pt>
                <c:pt idx="100">
                  <c:v>0.0</c:v>
                </c:pt>
                <c:pt idx="101">
                  <c:v>0.0396277394175923</c:v>
                </c:pt>
                <c:pt idx="102">
                  <c:v>0.0</c:v>
                </c:pt>
                <c:pt idx="103">
                  <c:v>0.0666032350142721</c:v>
                </c:pt>
                <c:pt idx="104">
                  <c:v>0.00764364786505008</c:v>
                </c:pt>
                <c:pt idx="105">
                  <c:v>0.0408921933085502</c:v>
                </c:pt>
                <c:pt idx="106">
                  <c:v>0.177109974424552</c:v>
                </c:pt>
                <c:pt idx="107">
                  <c:v>0.0654205607476635</c:v>
                </c:pt>
                <c:pt idx="108">
                  <c:v>0.00719424460431655</c:v>
                </c:pt>
                <c:pt idx="109">
                  <c:v>0.051413881748072</c:v>
                </c:pt>
                <c:pt idx="110">
                  <c:v>0.157894736842105</c:v>
                </c:pt>
                <c:pt idx="111">
                  <c:v>0.0282685512367491</c:v>
                </c:pt>
                <c:pt idx="112">
                  <c:v>0.0583777715408364</c:v>
                </c:pt>
                <c:pt idx="113">
                  <c:v>0.0308346624136098</c:v>
                </c:pt>
                <c:pt idx="114">
                  <c:v>0.0399467376830892</c:v>
                </c:pt>
                <c:pt idx="115">
                  <c:v>0.0</c:v>
                </c:pt>
                <c:pt idx="116">
                  <c:v>0.0409928544565626</c:v>
                </c:pt>
                <c:pt idx="117">
                  <c:v>0.20983606557377</c:v>
                </c:pt>
                <c:pt idx="118">
                  <c:v>0.0748091603053435</c:v>
                </c:pt>
                <c:pt idx="119">
                  <c:v>0.0342612419700214</c:v>
                </c:pt>
                <c:pt idx="120">
                  <c:v>0.0874785591766724</c:v>
                </c:pt>
                <c:pt idx="121">
                  <c:v>0.0244835501147666</c:v>
                </c:pt>
                <c:pt idx="122">
                  <c:v>0.160135644310475</c:v>
                </c:pt>
                <c:pt idx="123">
                  <c:v>0.0458515283842795</c:v>
                </c:pt>
                <c:pt idx="124">
                  <c:v>0.00701262272089761</c:v>
                </c:pt>
                <c:pt idx="125">
                  <c:v>0.0</c:v>
                </c:pt>
                <c:pt idx="126">
                  <c:v>0.00854700854700855</c:v>
                </c:pt>
                <c:pt idx="127">
                  <c:v>0.136171595710107</c:v>
                </c:pt>
                <c:pt idx="128">
                  <c:v>0.0628781899500131</c:v>
                </c:pt>
                <c:pt idx="129">
                  <c:v>0.0368451352907311</c:v>
                </c:pt>
                <c:pt idx="130">
                  <c:v>0.0172248803827751</c:v>
                </c:pt>
                <c:pt idx="131">
                  <c:v>0.200239808153477</c:v>
                </c:pt>
                <c:pt idx="132">
                  <c:v>0.0321121664405246</c:v>
                </c:pt>
                <c:pt idx="133">
                  <c:v>0.0410526315789474</c:v>
                </c:pt>
                <c:pt idx="134">
                  <c:v>0.0242214532871972</c:v>
                </c:pt>
                <c:pt idx="135">
                  <c:v>0.0174672489082969</c:v>
                </c:pt>
                <c:pt idx="136">
                  <c:v>0.0473429951690821</c:v>
                </c:pt>
                <c:pt idx="137">
                  <c:v>0.0212036170876208</c:v>
                </c:pt>
                <c:pt idx="138">
                  <c:v>0.0</c:v>
                </c:pt>
                <c:pt idx="139">
                  <c:v>0.0</c:v>
                </c:pt>
                <c:pt idx="140">
                  <c:v>0.134660421545667</c:v>
                </c:pt>
                <c:pt idx="141">
                  <c:v>0.0118343195266272</c:v>
                </c:pt>
                <c:pt idx="142">
                  <c:v>0.00835189309576837</c:v>
                </c:pt>
                <c:pt idx="143">
                  <c:v>0.0286409078627398</c:v>
                </c:pt>
                <c:pt idx="144">
                  <c:v>0.0270506108202443</c:v>
                </c:pt>
                <c:pt idx="145">
                  <c:v>0.188730482009504</c:v>
                </c:pt>
                <c:pt idx="146">
                  <c:v>0.072006160954948</c:v>
                </c:pt>
                <c:pt idx="147">
                  <c:v>0.0633981403212172</c:v>
                </c:pt>
                <c:pt idx="148">
                  <c:v>0.0128500823723229</c:v>
                </c:pt>
                <c:pt idx="149">
                  <c:v>0.064234131508932</c:v>
                </c:pt>
                <c:pt idx="150">
                  <c:v>0.00700116686114352</c:v>
                </c:pt>
                <c:pt idx="151">
                  <c:v>0.00510915002322341</c:v>
                </c:pt>
                <c:pt idx="152">
                  <c:v>0.0380299251870324</c:v>
                </c:pt>
                <c:pt idx="153">
                  <c:v>0.0296367112810707</c:v>
                </c:pt>
                <c:pt idx="154">
                  <c:v>0.00400320256204964</c:v>
                </c:pt>
                <c:pt idx="155">
                  <c:v>0.227868852459016</c:v>
                </c:pt>
                <c:pt idx="156">
                  <c:v>0.0529531568228106</c:v>
                </c:pt>
                <c:pt idx="157">
                  <c:v>0.010948905109489</c:v>
                </c:pt>
                <c:pt idx="158">
                  <c:v>0.0255474452554744</c:v>
                </c:pt>
                <c:pt idx="159">
                  <c:v>0.201430930104568</c:v>
                </c:pt>
                <c:pt idx="160">
                  <c:v>0.0709508578075022</c:v>
                </c:pt>
                <c:pt idx="161">
                  <c:v>0.00843694493783303</c:v>
                </c:pt>
                <c:pt idx="162">
                  <c:v>0.0190602836879433</c:v>
                </c:pt>
                <c:pt idx="163">
                  <c:v>0.104509445460085</c:v>
                </c:pt>
                <c:pt idx="164">
                  <c:v>0.00460971112476951</c:v>
                </c:pt>
                <c:pt idx="165">
                  <c:v>0.0105610561056106</c:v>
                </c:pt>
                <c:pt idx="166">
                  <c:v>0.0158955435708203</c:v>
                </c:pt>
                <c:pt idx="167">
                  <c:v>0.311085316308764</c:v>
                </c:pt>
                <c:pt idx="168">
                  <c:v>0.320792079207921</c:v>
                </c:pt>
                <c:pt idx="169">
                  <c:v>0.049196298100341</c:v>
                </c:pt>
                <c:pt idx="170">
                  <c:v>0.0406366407043684</c:v>
                </c:pt>
                <c:pt idx="171">
                  <c:v>0.000352733686067019</c:v>
                </c:pt>
                <c:pt idx="172">
                  <c:v>0.115419296663661</c:v>
                </c:pt>
                <c:pt idx="173">
                  <c:v>0.0819721718088324</c:v>
                </c:pt>
                <c:pt idx="174">
                  <c:v>0.0179930795847751</c:v>
                </c:pt>
                <c:pt idx="175">
                  <c:v>0.0269032627361191</c:v>
                </c:pt>
                <c:pt idx="176">
                  <c:v>0.0823156942559927</c:v>
                </c:pt>
                <c:pt idx="177">
                  <c:v>0.0777450257921886</c:v>
                </c:pt>
                <c:pt idx="178">
                  <c:v>0.0265386787125918</c:v>
                </c:pt>
                <c:pt idx="179">
                  <c:v>0.0557880055788005</c:v>
                </c:pt>
                <c:pt idx="180">
                  <c:v>0.0450861195542047</c:v>
                </c:pt>
                <c:pt idx="181">
                  <c:v>0.0490702479338843</c:v>
                </c:pt>
                <c:pt idx="182">
                  <c:v>0.242599599376808</c:v>
                </c:pt>
                <c:pt idx="183">
                  <c:v>0.0497413450059689</c:v>
                </c:pt>
                <c:pt idx="184">
                  <c:v>0.116392714349178</c:v>
                </c:pt>
                <c:pt idx="185">
                  <c:v>0.0112269446672013</c:v>
                </c:pt>
                <c:pt idx="186">
                  <c:v>0.0565968393972804</c:v>
                </c:pt>
                <c:pt idx="187">
                  <c:v>0.0143388210302708</c:v>
                </c:pt>
                <c:pt idx="188">
                  <c:v>0.0244740231859167</c:v>
                </c:pt>
                <c:pt idx="189">
                  <c:v>0.00369173973234887</c:v>
                </c:pt>
                <c:pt idx="190">
                  <c:v>0.231749710312862</c:v>
                </c:pt>
                <c:pt idx="191">
                  <c:v>0.32237013834508</c:v>
                </c:pt>
                <c:pt idx="192">
                  <c:v>0.180469997718458</c:v>
                </c:pt>
                <c:pt idx="193">
                  <c:v>0.120589242891401</c:v>
                </c:pt>
                <c:pt idx="194">
                  <c:v>0.1020160310906</c:v>
                </c:pt>
                <c:pt idx="195">
                  <c:v>0.149025069637883</c:v>
                </c:pt>
                <c:pt idx="196">
                  <c:v>0.0319567354965585</c:v>
                </c:pt>
                <c:pt idx="197">
                  <c:v>0.00403632694248234</c:v>
                </c:pt>
                <c:pt idx="198">
                  <c:v>0.168282548476454</c:v>
                </c:pt>
                <c:pt idx="199">
                  <c:v>0.0172112746320778</c:v>
                </c:pt>
                <c:pt idx="200">
                  <c:v>0.131903642773208</c:v>
                </c:pt>
                <c:pt idx="201">
                  <c:v>0.0707070707070707</c:v>
                </c:pt>
                <c:pt idx="202">
                  <c:v>0.0151515151515151</c:v>
                </c:pt>
                <c:pt idx="203">
                  <c:v>0.00559049615653389</c:v>
                </c:pt>
                <c:pt idx="204">
                  <c:v>0.159174649963154</c:v>
                </c:pt>
                <c:pt idx="205">
                  <c:v>0.000954198473282442</c:v>
                </c:pt>
                <c:pt idx="206">
                  <c:v>0.0461596670450246</c:v>
                </c:pt>
                <c:pt idx="207">
                  <c:v>0.0322019147084421</c:v>
                </c:pt>
                <c:pt idx="208">
                  <c:v>0.0344827586206896</c:v>
                </c:pt>
                <c:pt idx="209">
                  <c:v>0.115688293855132</c:v>
                </c:pt>
                <c:pt idx="210">
                  <c:v>0.0870566559189314</c:v>
                </c:pt>
                <c:pt idx="211">
                  <c:v>0.0573770491803279</c:v>
                </c:pt>
                <c:pt idx="212">
                  <c:v>0.00749464668094218</c:v>
                </c:pt>
                <c:pt idx="213">
                  <c:v>0.130458515283843</c:v>
                </c:pt>
                <c:pt idx="214">
                  <c:v>0.0416898276820456</c:v>
                </c:pt>
                <c:pt idx="215">
                  <c:v>0.0</c:v>
                </c:pt>
                <c:pt idx="216">
                  <c:v>0.0825688073394495</c:v>
                </c:pt>
                <c:pt idx="217">
                  <c:v>0.231611454239191</c:v>
                </c:pt>
                <c:pt idx="218">
                  <c:v>0.267410542516352</c:v>
                </c:pt>
                <c:pt idx="219">
                  <c:v>0.131139723414402</c:v>
                </c:pt>
                <c:pt idx="220">
                  <c:v>0.076664801343033</c:v>
                </c:pt>
                <c:pt idx="221">
                  <c:v>0.0125928317726832</c:v>
                </c:pt>
                <c:pt idx="222">
                  <c:v>0.11673640167364</c:v>
                </c:pt>
                <c:pt idx="223">
                  <c:v>0.0123318385650224</c:v>
                </c:pt>
                <c:pt idx="224">
                  <c:v>0.0497860754570206</c:v>
                </c:pt>
                <c:pt idx="225">
                  <c:v>0.0375521557719054</c:v>
                </c:pt>
                <c:pt idx="226">
                  <c:v>0.28515625</c:v>
                </c:pt>
                <c:pt idx="227">
                  <c:v>0.121167161226508</c:v>
                </c:pt>
                <c:pt idx="228">
                  <c:v>0.00537330316742081</c:v>
                </c:pt>
                <c:pt idx="229">
                  <c:v>0.0100763358778626</c:v>
                </c:pt>
                <c:pt idx="230">
                  <c:v>0.242010911925175</c:v>
                </c:pt>
                <c:pt idx="231">
                  <c:v>0.198357963875205</c:v>
                </c:pt>
                <c:pt idx="232">
                  <c:v>0.0982562967063382</c:v>
                </c:pt>
                <c:pt idx="233">
                  <c:v>0.0427807486631016</c:v>
                </c:pt>
                <c:pt idx="234">
                  <c:v>0.011595547309833</c:v>
                </c:pt>
                <c:pt idx="235">
                  <c:v>0.0126478988168095</c:v>
                </c:pt>
                <c:pt idx="236">
                  <c:v>0.218145262628801</c:v>
                </c:pt>
                <c:pt idx="237">
                  <c:v>0.275452656574651</c:v>
                </c:pt>
                <c:pt idx="238">
                  <c:v>0.111339676009257</c:v>
                </c:pt>
                <c:pt idx="239">
                  <c:v>0.0570580474934037</c:v>
                </c:pt>
                <c:pt idx="240">
                  <c:v>0.0251233737101839</c:v>
                </c:pt>
                <c:pt idx="241">
                  <c:v>0.0555898702903026</c:v>
                </c:pt>
                <c:pt idx="242">
                  <c:v>0.0661914460285132</c:v>
                </c:pt>
                <c:pt idx="243">
                  <c:v>0.00545144804088586</c:v>
                </c:pt>
                <c:pt idx="244">
                  <c:v>0.0503988397389413</c:v>
                </c:pt>
                <c:pt idx="245">
                  <c:v>0.0230414746543779</c:v>
                </c:pt>
                <c:pt idx="246">
                  <c:v>0.232229402261712</c:v>
                </c:pt>
                <c:pt idx="247">
                  <c:v>0.0769927536231884</c:v>
                </c:pt>
                <c:pt idx="248">
                  <c:v>0.0663129973474801</c:v>
                </c:pt>
                <c:pt idx="249">
                  <c:v>0.309080547112462</c:v>
                </c:pt>
                <c:pt idx="250">
                  <c:v>0.19467680608365</c:v>
                </c:pt>
                <c:pt idx="251">
                  <c:v>0.0380078636959371</c:v>
                </c:pt>
                <c:pt idx="252">
                  <c:v>0.0586446568201564</c:v>
                </c:pt>
                <c:pt idx="253">
                  <c:v>0.0493454179254783</c:v>
                </c:pt>
                <c:pt idx="254">
                  <c:v>0.039977155910908</c:v>
                </c:pt>
                <c:pt idx="255">
                  <c:v>0.0107775211701309</c:v>
                </c:pt>
                <c:pt idx="256">
                  <c:v>0.0</c:v>
                </c:pt>
                <c:pt idx="257">
                  <c:v>0.0240036231884058</c:v>
                </c:pt>
                <c:pt idx="258">
                  <c:v>0.0437442643010095</c:v>
                </c:pt>
                <c:pt idx="259">
                  <c:v>0.0147255689424364</c:v>
                </c:pt>
                <c:pt idx="260">
                  <c:v>0.0168453292496171</c:v>
                </c:pt>
                <c:pt idx="261">
                  <c:v>0.0395627277459656</c:v>
                </c:pt>
                <c:pt idx="262">
                  <c:v>0.0288307528029899</c:v>
                </c:pt>
                <c:pt idx="263">
                  <c:v>0.141525716258198</c:v>
                </c:pt>
                <c:pt idx="264">
                  <c:v>0.185296646603611</c:v>
                </c:pt>
                <c:pt idx="265">
                  <c:v>0.0</c:v>
                </c:pt>
                <c:pt idx="266">
                  <c:v>0.0591506572295248</c:v>
                </c:pt>
                <c:pt idx="267">
                  <c:v>0.041293338527464</c:v>
                </c:pt>
                <c:pt idx="268">
                  <c:v>0.0212107821475917</c:v>
                </c:pt>
                <c:pt idx="269">
                  <c:v>0.00522193211488251</c:v>
                </c:pt>
                <c:pt idx="270">
                  <c:v>0.0712015257469803</c:v>
                </c:pt>
                <c:pt idx="271">
                  <c:v>0.0</c:v>
                </c:pt>
                <c:pt idx="272">
                  <c:v>0.00122699386503067</c:v>
                </c:pt>
                <c:pt idx="273">
                  <c:v>0.272689598010775</c:v>
                </c:pt>
                <c:pt idx="274">
                  <c:v>0.0372920252438325</c:v>
                </c:pt>
                <c:pt idx="275">
                  <c:v>0.0273291925465838</c:v>
                </c:pt>
                <c:pt idx="276">
                  <c:v>0.00813480534572922</c:v>
                </c:pt>
                <c:pt idx="277">
                  <c:v>0.0167384026781444</c:v>
                </c:pt>
                <c:pt idx="278">
                  <c:v>0.0561738208797032</c:v>
                </c:pt>
                <c:pt idx="279">
                  <c:v>0.0106968215158924</c:v>
                </c:pt>
                <c:pt idx="280">
                  <c:v>0.0303813833225598</c:v>
                </c:pt>
                <c:pt idx="281">
                  <c:v>0.0211965811965812</c:v>
                </c:pt>
                <c:pt idx="282">
                  <c:v>0.28185717890487</c:v>
                </c:pt>
                <c:pt idx="283">
                  <c:v>0.0850202429149797</c:v>
                </c:pt>
                <c:pt idx="284">
                  <c:v>0.0314218381775334</c:v>
                </c:pt>
                <c:pt idx="285">
                  <c:v>0.0611807892321811</c:v>
                </c:pt>
                <c:pt idx="286">
                  <c:v>0.0872651356993737</c:v>
                </c:pt>
                <c:pt idx="287">
                  <c:v>0.0494677520350657</c:v>
                </c:pt>
                <c:pt idx="288">
                  <c:v>0.345278246205733</c:v>
                </c:pt>
                <c:pt idx="289">
                  <c:v>0.246399581042158</c:v>
                </c:pt>
                <c:pt idx="290">
                  <c:v>0.0602112676056338</c:v>
                </c:pt>
                <c:pt idx="291">
                  <c:v>0.0122753178430513</c:v>
                </c:pt>
                <c:pt idx="292">
                  <c:v>0.0681081081081081</c:v>
                </c:pt>
                <c:pt idx="293">
                  <c:v>0.00955056179775281</c:v>
                </c:pt>
                <c:pt idx="294">
                  <c:v>0.0287206266318538</c:v>
                </c:pt>
                <c:pt idx="295">
                  <c:v>0.0351917754052985</c:v>
                </c:pt>
                <c:pt idx="296">
                  <c:v>0.0</c:v>
                </c:pt>
                <c:pt idx="297">
                  <c:v>0.0</c:v>
                </c:pt>
                <c:pt idx="298">
                  <c:v>0.031490296594654</c:v>
                </c:pt>
                <c:pt idx="299">
                  <c:v>0.250814332247557</c:v>
                </c:pt>
                <c:pt idx="300">
                  <c:v>0.0548474314407107</c:v>
                </c:pt>
                <c:pt idx="301">
                  <c:v>0.017578125</c:v>
                </c:pt>
                <c:pt idx="302">
                  <c:v>0.0</c:v>
                </c:pt>
                <c:pt idx="303">
                  <c:v>0.0</c:v>
                </c:pt>
                <c:pt idx="304">
                  <c:v>0.0894586894586894</c:v>
                </c:pt>
                <c:pt idx="305">
                  <c:v>0.127572016460905</c:v>
                </c:pt>
                <c:pt idx="306">
                  <c:v>0.00495399858457183</c:v>
                </c:pt>
                <c:pt idx="307">
                  <c:v>0.0145530145530146</c:v>
                </c:pt>
                <c:pt idx="308">
                  <c:v>0.0935046395431834</c:v>
                </c:pt>
                <c:pt idx="309">
                  <c:v>0.118059987236758</c:v>
                </c:pt>
                <c:pt idx="310">
                  <c:v>0.0656354515050167</c:v>
                </c:pt>
                <c:pt idx="311">
                  <c:v>0.051123595505618</c:v>
                </c:pt>
                <c:pt idx="312">
                  <c:v>0.0</c:v>
                </c:pt>
                <c:pt idx="313">
                  <c:v>0.0147991543340381</c:v>
                </c:pt>
                <c:pt idx="314">
                  <c:v>0.126288659793814</c:v>
                </c:pt>
                <c:pt idx="315">
                  <c:v>0.00591327201051248</c:v>
                </c:pt>
                <c:pt idx="316">
                  <c:v>0.0352504638218924</c:v>
                </c:pt>
                <c:pt idx="317">
                  <c:v>0.0728265817023213</c:v>
                </c:pt>
                <c:pt idx="318">
                  <c:v>0.0</c:v>
                </c:pt>
                <c:pt idx="319">
                  <c:v>0.233839118686344</c:v>
                </c:pt>
                <c:pt idx="320">
                  <c:v>0.199725463280714</c:v>
                </c:pt>
                <c:pt idx="321">
                  <c:v>0.0802744425385935</c:v>
                </c:pt>
                <c:pt idx="322">
                  <c:v>0.0919851200541089</c:v>
                </c:pt>
                <c:pt idx="323">
                  <c:v>0.0403329065300896</c:v>
                </c:pt>
                <c:pt idx="324">
                  <c:v>0.00784207679826933</c:v>
                </c:pt>
                <c:pt idx="325">
                  <c:v>0.029639175257732</c:v>
                </c:pt>
                <c:pt idx="326">
                  <c:v>0.182981090100111</c:v>
                </c:pt>
                <c:pt idx="327">
                  <c:v>0.0516462233699161</c:v>
                </c:pt>
                <c:pt idx="328">
                  <c:v>0.00795967100026532</c:v>
                </c:pt>
                <c:pt idx="329">
                  <c:v>0.0390370852309694</c:v>
                </c:pt>
                <c:pt idx="330">
                  <c:v>0.0279459711224965</c:v>
                </c:pt>
                <c:pt idx="331">
                  <c:v>0.0347761746207917</c:v>
                </c:pt>
                <c:pt idx="332">
                  <c:v>0.0277915632754342</c:v>
                </c:pt>
                <c:pt idx="333">
                  <c:v>0.0275562001450326</c:v>
                </c:pt>
                <c:pt idx="334">
                  <c:v>0.0536290322580645</c:v>
                </c:pt>
                <c:pt idx="335">
                  <c:v>0.0398376982663224</c:v>
                </c:pt>
                <c:pt idx="336">
                  <c:v>0.0</c:v>
                </c:pt>
                <c:pt idx="337">
                  <c:v>0.198389458272328</c:v>
                </c:pt>
                <c:pt idx="338">
                  <c:v>0.0202827289489859</c:v>
                </c:pt>
                <c:pt idx="339">
                  <c:v>0.0662080825451419</c:v>
                </c:pt>
                <c:pt idx="340">
                  <c:v>0.00742574257425742</c:v>
                </c:pt>
                <c:pt idx="341">
                  <c:v>0.0</c:v>
                </c:pt>
                <c:pt idx="342">
                  <c:v>0.0247897299690128</c:v>
                </c:pt>
                <c:pt idx="343">
                  <c:v>0.133868808567604</c:v>
                </c:pt>
                <c:pt idx="344">
                  <c:v>0.0</c:v>
                </c:pt>
                <c:pt idx="345">
                  <c:v>0.105110336817654</c:v>
                </c:pt>
                <c:pt idx="346">
                  <c:v>0.0639891082368958</c:v>
                </c:pt>
                <c:pt idx="347">
                  <c:v>0.0795548227535037</c:v>
                </c:pt>
                <c:pt idx="348">
                  <c:v>0.0733998825601879</c:v>
                </c:pt>
                <c:pt idx="349">
                  <c:v>0.0212765957446808</c:v>
                </c:pt>
                <c:pt idx="350">
                  <c:v>0.0425531914893617</c:v>
                </c:pt>
                <c:pt idx="351">
                  <c:v>0.0143884892086331</c:v>
                </c:pt>
                <c:pt idx="352">
                  <c:v>0.0</c:v>
                </c:pt>
                <c:pt idx="353">
                  <c:v>0.0</c:v>
                </c:pt>
                <c:pt idx="354">
                  <c:v>0.0261569416498994</c:v>
                </c:pt>
                <c:pt idx="355">
                  <c:v>0.0512572533849129</c:v>
                </c:pt>
                <c:pt idx="356">
                  <c:v>0.126144879267277</c:v>
                </c:pt>
                <c:pt idx="357">
                  <c:v>0.076271186440678</c:v>
                </c:pt>
                <c:pt idx="358">
                  <c:v>0.035408560311284</c:v>
                </c:pt>
                <c:pt idx="359">
                  <c:v>0.0521364170913367</c:v>
                </c:pt>
                <c:pt idx="360">
                  <c:v>0.0558906312826699</c:v>
                </c:pt>
                <c:pt idx="361">
                  <c:v>0.0158730158730159</c:v>
                </c:pt>
                <c:pt idx="362">
                  <c:v>0.128355295265983</c:v>
                </c:pt>
                <c:pt idx="363">
                  <c:v>0.0570902394106814</c:v>
                </c:pt>
                <c:pt idx="364">
                  <c:v>0.048780487804878</c:v>
                </c:pt>
                <c:pt idx="365">
                  <c:v>0.0339454646633278</c:v>
                </c:pt>
                <c:pt idx="366">
                  <c:v>0.0509393063583815</c:v>
                </c:pt>
                <c:pt idx="367">
                  <c:v>0.0252918287937743</c:v>
                </c:pt>
                <c:pt idx="368">
                  <c:v>0.0</c:v>
                </c:pt>
                <c:pt idx="369">
                  <c:v>0.0</c:v>
                </c:pt>
                <c:pt idx="370">
                  <c:v>0.197732426303855</c:v>
                </c:pt>
                <c:pt idx="371">
                  <c:v>0.0250953623770327</c:v>
                </c:pt>
                <c:pt idx="372">
                  <c:v>0.227109515260323</c:v>
                </c:pt>
                <c:pt idx="373">
                  <c:v>0.0924583031182016</c:v>
                </c:pt>
                <c:pt idx="374">
                  <c:v>0.0540644171779141</c:v>
                </c:pt>
                <c:pt idx="375">
                  <c:v>0.104918032786885</c:v>
                </c:pt>
                <c:pt idx="376">
                  <c:v>0.0577557755775577</c:v>
                </c:pt>
                <c:pt idx="377">
                  <c:v>0.0239861523244313</c:v>
                </c:pt>
                <c:pt idx="378">
                  <c:v>0.0408271474019088</c:v>
                </c:pt>
                <c:pt idx="379">
                  <c:v>0.040983606557377</c:v>
                </c:pt>
                <c:pt idx="380">
                  <c:v>0.0</c:v>
                </c:pt>
                <c:pt idx="381">
                  <c:v>0.0302608695652174</c:v>
                </c:pt>
                <c:pt idx="382">
                  <c:v>0.0</c:v>
                </c:pt>
                <c:pt idx="383">
                  <c:v>0.016304347826087</c:v>
                </c:pt>
                <c:pt idx="384">
                  <c:v>0.21868978805395</c:v>
                </c:pt>
                <c:pt idx="385">
                  <c:v>0.00143815915627996</c:v>
                </c:pt>
                <c:pt idx="386">
                  <c:v>0.000484496124031008</c:v>
                </c:pt>
                <c:pt idx="387">
                  <c:v>0.0</c:v>
                </c:pt>
                <c:pt idx="388">
                  <c:v>0.0676855895196506</c:v>
                </c:pt>
                <c:pt idx="389">
                  <c:v>0.00253899165759884</c:v>
                </c:pt>
                <c:pt idx="390">
                  <c:v>0.086504424778761</c:v>
                </c:pt>
                <c:pt idx="391">
                  <c:v>0.0141059855127716</c:v>
                </c:pt>
                <c:pt idx="392">
                  <c:v>0.00856225472707813</c:v>
                </c:pt>
                <c:pt idx="393">
                  <c:v>0.177137870855148</c:v>
                </c:pt>
                <c:pt idx="394">
                  <c:v>0.0505731625084288</c:v>
                </c:pt>
                <c:pt idx="395">
                  <c:v>0.00380710659898477</c:v>
                </c:pt>
                <c:pt idx="396">
                  <c:v>0.0133587786259542</c:v>
                </c:pt>
                <c:pt idx="397">
                  <c:v>0.00902527075812274</c:v>
                </c:pt>
                <c:pt idx="398">
                  <c:v>0.061324400927596</c:v>
                </c:pt>
                <c:pt idx="399">
                  <c:v>0.0223400227186672</c:v>
                </c:pt>
                <c:pt idx="400">
                  <c:v>0.0170664206642066</c:v>
                </c:pt>
                <c:pt idx="401">
                  <c:v>0.145242070116861</c:v>
                </c:pt>
                <c:pt idx="402">
                  <c:v>0.211004273504273</c:v>
                </c:pt>
                <c:pt idx="403">
                  <c:v>0.322328718494853</c:v>
                </c:pt>
                <c:pt idx="404">
                  <c:v>0.0558732952045754</c:v>
                </c:pt>
                <c:pt idx="405">
                  <c:v>0.0239872068230277</c:v>
                </c:pt>
                <c:pt idx="406">
                  <c:v>0.0497925311203319</c:v>
                </c:pt>
                <c:pt idx="407">
                  <c:v>0.00860091743119266</c:v>
                </c:pt>
                <c:pt idx="408">
                  <c:v>0.0630841121495327</c:v>
                </c:pt>
                <c:pt idx="409">
                  <c:v>0.029371016902189</c:v>
                </c:pt>
                <c:pt idx="410">
                  <c:v>0.00597609561752988</c:v>
                </c:pt>
                <c:pt idx="411">
                  <c:v>0.00923951670220327</c:v>
                </c:pt>
                <c:pt idx="412">
                  <c:v>0.016359918200409</c:v>
                </c:pt>
                <c:pt idx="413">
                  <c:v>0.198329853862213</c:v>
                </c:pt>
                <c:pt idx="414">
                  <c:v>0.116682974559687</c:v>
                </c:pt>
                <c:pt idx="415">
                  <c:v>0.0485468956406869</c:v>
                </c:pt>
                <c:pt idx="416">
                  <c:v>0.0326292289198008</c:v>
                </c:pt>
                <c:pt idx="417">
                  <c:v>0.0140459061322371</c:v>
                </c:pt>
                <c:pt idx="418">
                  <c:v>0.0524499654934437</c:v>
                </c:pt>
                <c:pt idx="419">
                  <c:v>0.0139687756778965</c:v>
                </c:pt>
                <c:pt idx="420">
                  <c:v>0.0166821130676552</c:v>
                </c:pt>
                <c:pt idx="421">
                  <c:v>0.0196681007990166</c:v>
                </c:pt>
                <c:pt idx="422">
                  <c:v>0.0</c:v>
                </c:pt>
                <c:pt idx="423">
                  <c:v>0.0245009074410163</c:v>
                </c:pt>
                <c:pt idx="424">
                  <c:v>0.262610088070456</c:v>
                </c:pt>
                <c:pt idx="425">
                  <c:v>0.103768967205091</c:v>
                </c:pt>
                <c:pt idx="426">
                  <c:v>0.0770969929911825</c:v>
                </c:pt>
                <c:pt idx="427">
                  <c:v>0.190909090909091</c:v>
                </c:pt>
                <c:pt idx="428">
                  <c:v>0.00446428571428571</c:v>
                </c:pt>
                <c:pt idx="429">
                  <c:v>0.0536938309215537</c:v>
                </c:pt>
                <c:pt idx="430">
                  <c:v>0.0511363636363636</c:v>
                </c:pt>
                <c:pt idx="431">
                  <c:v>0.0300360432519023</c:v>
                </c:pt>
                <c:pt idx="432">
                  <c:v>0.0</c:v>
                </c:pt>
                <c:pt idx="433">
                  <c:v>0.0520361990950226</c:v>
                </c:pt>
                <c:pt idx="434">
                  <c:v>0.0345394736842105</c:v>
                </c:pt>
                <c:pt idx="435">
                  <c:v>0.187705162638018</c:v>
                </c:pt>
                <c:pt idx="436">
                  <c:v>0.083402489626556</c:v>
                </c:pt>
                <c:pt idx="437">
                  <c:v>0.146734520780322</c:v>
                </c:pt>
                <c:pt idx="438">
                  <c:v>0.119285714285714</c:v>
                </c:pt>
                <c:pt idx="439">
                  <c:v>0.0262631315657829</c:v>
                </c:pt>
                <c:pt idx="440">
                  <c:v>0.0626439428834638</c:v>
                </c:pt>
                <c:pt idx="441">
                  <c:v>0.027027027027027</c:v>
                </c:pt>
                <c:pt idx="442">
                  <c:v>0.0177089097952407</c:v>
                </c:pt>
                <c:pt idx="443">
                  <c:v>0.0</c:v>
                </c:pt>
                <c:pt idx="444">
                  <c:v>0.0</c:v>
                </c:pt>
                <c:pt idx="445">
                  <c:v>0.186337209302326</c:v>
                </c:pt>
                <c:pt idx="446">
                  <c:v>0.2398414271556</c:v>
                </c:pt>
                <c:pt idx="447">
                  <c:v>0.221583914649159</c:v>
                </c:pt>
                <c:pt idx="448">
                  <c:v>0.0</c:v>
                </c:pt>
                <c:pt idx="449">
                  <c:v>0.012108980827447</c:v>
                </c:pt>
                <c:pt idx="450">
                  <c:v>0.040590405904059</c:v>
                </c:pt>
                <c:pt idx="451">
                  <c:v>0.00991325898389095</c:v>
                </c:pt>
                <c:pt idx="452">
                  <c:v>0.00711490572749911</c:v>
                </c:pt>
                <c:pt idx="453">
                  <c:v>0.0241448692152917</c:v>
                </c:pt>
                <c:pt idx="454">
                  <c:v>0.211456102783726</c:v>
                </c:pt>
                <c:pt idx="455">
                  <c:v>0.164770642201835</c:v>
                </c:pt>
                <c:pt idx="456">
                  <c:v>0.0645255474452555</c:v>
                </c:pt>
                <c:pt idx="457">
                  <c:v>0.0307354555433589</c:v>
                </c:pt>
                <c:pt idx="458">
                  <c:v>0.0293918918918919</c:v>
                </c:pt>
                <c:pt idx="459">
                  <c:v>0.0673493501378495</c:v>
                </c:pt>
                <c:pt idx="460">
                  <c:v>0.0349922239502333</c:v>
                </c:pt>
                <c:pt idx="461">
                  <c:v>0.0291431056981296</c:v>
                </c:pt>
                <c:pt idx="462">
                  <c:v>0.0932763311309755</c:v>
                </c:pt>
                <c:pt idx="463">
                  <c:v>0.110813525276197</c:v>
                </c:pt>
                <c:pt idx="464">
                  <c:v>0.028743961352657</c:v>
                </c:pt>
                <c:pt idx="465">
                  <c:v>0.0486309767061708</c:v>
                </c:pt>
                <c:pt idx="466">
                  <c:v>0.0323741007194245</c:v>
                </c:pt>
                <c:pt idx="467">
                  <c:v>0.0405049973698054</c:v>
                </c:pt>
                <c:pt idx="468">
                  <c:v>0.0</c:v>
                </c:pt>
                <c:pt idx="469">
                  <c:v>0.00692520775623268</c:v>
                </c:pt>
                <c:pt idx="470">
                  <c:v>0.0</c:v>
                </c:pt>
                <c:pt idx="471">
                  <c:v>0.209993868792152</c:v>
                </c:pt>
                <c:pt idx="472">
                  <c:v>0.0805369127516778</c:v>
                </c:pt>
                <c:pt idx="473">
                  <c:v>0.0160025101976781</c:v>
                </c:pt>
                <c:pt idx="474">
                  <c:v>0.0659181455994205</c:v>
                </c:pt>
                <c:pt idx="475">
                  <c:v>0.0529556650246305</c:v>
                </c:pt>
                <c:pt idx="476">
                  <c:v>0.0463544181554804</c:v>
                </c:pt>
                <c:pt idx="477">
                  <c:v>0.0</c:v>
                </c:pt>
                <c:pt idx="478">
                  <c:v>0.0865454545454545</c:v>
                </c:pt>
                <c:pt idx="479">
                  <c:v>0.0526315789473684</c:v>
                </c:pt>
                <c:pt idx="480">
                  <c:v>0.0325806451612903</c:v>
                </c:pt>
                <c:pt idx="481">
                  <c:v>0.0134328358208955</c:v>
                </c:pt>
                <c:pt idx="482">
                  <c:v>0.0157232704402516</c:v>
                </c:pt>
                <c:pt idx="483">
                  <c:v>0.0</c:v>
                </c:pt>
                <c:pt idx="484">
                  <c:v>0.0280050346129641</c:v>
                </c:pt>
                <c:pt idx="485">
                  <c:v>0.0277961614824619</c:v>
                </c:pt>
                <c:pt idx="486">
                  <c:v>0.0336980306345733</c:v>
                </c:pt>
                <c:pt idx="487">
                  <c:v>0.00489236790606653</c:v>
                </c:pt>
                <c:pt idx="488">
                  <c:v>0.0320998662505573</c:v>
                </c:pt>
                <c:pt idx="489">
                  <c:v>0.0987212276214833</c:v>
                </c:pt>
                <c:pt idx="490">
                  <c:v>0.0459342023587834</c:v>
                </c:pt>
                <c:pt idx="491">
                  <c:v>0.0152246565168957</c:v>
                </c:pt>
                <c:pt idx="492">
                  <c:v>0.0388848129126926</c:v>
                </c:pt>
                <c:pt idx="493">
                  <c:v>0.0392940392940393</c:v>
                </c:pt>
                <c:pt idx="494">
                  <c:v>0.0</c:v>
                </c:pt>
                <c:pt idx="495">
                  <c:v>0.223595505617978</c:v>
                </c:pt>
                <c:pt idx="496">
                  <c:v>0.066941769830353</c:v>
                </c:pt>
                <c:pt idx="497">
                  <c:v>0.0658330268481059</c:v>
                </c:pt>
                <c:pt idx="498">
                  <c:v>0.0254355400696864</c:v>
                </c:pt>
                <c:pt idx="499">
                  <c:v>0.0867838910947249</c:v>
                </c:pt>
                <c:pt idx="500">
                  <c:v>0.228817028243962</c:v>
                </c:pt>
                <c:pt idx="501">
                  <c:v>0.042156862745098</c:v>
                </c:pt>
                <c:pt idx="502">
                  <c:v>0.0379213483146067</c:v>
                </c:pt>
                <c:pt idx="503">
                  <c:v>0.0877255040679165</c:v>
                </c:pt>
                <c:pt idx="504">
                  <c:v>0.0300859598853868</c:v>
                </c:pt>
                <c:pt idx="505">
                  <c:v>0.0320128051220488</c:v>
                </c:pt>
                <c:pt idx="506">
                  <c:v>0.176678445229682</c:v>
                </c:pt>
                <c:pt idx="507">
                  <c:v>0.025820937412293</c:v>
                </c:pt>
                <c:pt idx="508">
                  <c:v>0.00807043286867204</c:v>
                </c:pt>
                <c:pt idx="509">
                  <c:v>0.151789077212806</c:v>
                </c:pt>
                <c:pt idx="510">
                  <c:v>0.105561861520999</c:v>
                </c:pt>
                <c:pt idx="511">
                  <c:v>0.0961424332344213</c:v>
                </c:pt>
                <c:pt idx="512">
                  <c:v>0.0555742674301111</c:v>
                </c:pt>
                <c:pt idx="513">
                  <c:v>0.0310636962660809</c:v>
                </c:pt>
                <c:pt idx="514">
                  <c:v>0.0100250626566416</c:v>
                </c:pt>
                <c:pt idx="515">
                  <c:v>0.101962293189688</c:v>
                </c:pt>
                <c:pt idx="516">
                  <c:v>0.216699801192843</c:v>
                </c:pt>
                <c:pt idx="517">
                  <c:v>0.244487056567593</c:v>
                </c:pt>
                <c:pt idx="518">
                  <c:v>0.174111675126904</c:v>
                </c:pt>
                <c:pt idx="519">
                  <c:v>0.0810919309514251</c:v>
                </c:pt>
                <c:pt idx="520">
                  <c:v>0.0570692194403534</c:v>
                </c:pt>
                <c:pt idx="521">
                  <c:v>0.00906735751295336</c:v>
                </c:pt>
                <c:pt idx="522">
                  <c:v>0.00482800241400121</c:v>
                </c:pt>
                <c:pt idx="523">
                  <c:v>0.130936529072348</c:v>
                </c:pt>
                <c:pt idx="524">
                  <c:v>0.0647208121827411</c:v>
                </c:pt>
                <c:pt idx="525">
                  <c:v>0.0759052924791086</c:v>
                </c:pt>
                <c:pt idx="526">
                  <c:v>0.00912996777658432</c:v>
                </c:pt>
                <c:pt idx="527">
                  <c:v>0.0526932084309133</c:v>
                </c:pt>
                <c:pt idx="528">
                  <c:v>0.0</c:v>
                </c:pt>
                <c:pt idx="529">
                  <c:v>0.223131275567125</c:v>
                </c:pt>
                <c:pt idx="530">
                  <c:v>0.181818181818182</c:v>
                </c:pt>
                <c:pt idx="531">
                  <c:v>0.116606170598911</c:v>
                </c:pt>
                <c:pt idx="532">
                  <c:v>0.167534311405584</c:v>
                </c:pt>
                <c:pt idx="533">
                  <c:v>0.115527488855869</c:v>
                </c:pt>
                <c:pt idx="534">
                  <c:v>0.0804132973944295</c:v>
                </c:pt>
                <c:pt idx="535">
                  <c:v>0.0106232294617564</c:v>
                </c:pt>
                <c:pt idx="536">
                  <c:v>0.0231164383561644</c:v>
                </c:pt>
                <c:pt idx="537">
                  <c:v>0.137713202779533</c:v>
                </c:pt>
                <c:pt idx="538">
                  <c:v>0.112543962485346</c:v>
                </c:pt>
                <c:pt idx="539">
                  <c:v>0.104968944099379</c:v>
                </c:pt>
                <c:pt idx="540">
                  <c:v>0.0</c:v>
                </c:pt>
                <c:pt idx="541">
                  <c:v>0.00841121495327103</c:v>
                </c:pt>
                <c:pt idx="542">
                  <c:v>0.0034465780403742</c:v>
                </c:pt>
                <c:pt idx="543">
                  <c:v>0.184897671136203</c:v>
                </c:pt>
                <c:pt idx="544">
                  <c:v>0.180276134122288</c:v>
                </c:pt>
                <c:pt idx="545">
                  <c:v>0.0437448896156991</c:v>
                </c:pt>
                <c:pt idx="546">
                  <c:v>0.0</c:v>
                </c:pt>
                <c:pt idx="547">
                  <c:v>0.0760896330952967</c:v>
                </c:pt>
                <c:pt idx="548">
                  <c:v>0.0670070197830249</c:v>
                </c:pt>
                <c:pt idx="549">
                  <c:v>0.0331553807249227</c:v>
                </c:pt>
                <c:pt idx="550">
                  <c:v>0.1688531527719</c:v>
                </c:pt>
                <c:pt idx="551">
                  <c:v>0.048032021347565</c:v>
                </c:pt>
                <c:pt idx="552">
                  <c:v>0.0682675814751286</c:v>
                </c:pt>
                <c:pt idx="553">
                  <c:v>0.0686433793663688</c:v>
                </c:pt>
                <c:pt idx="554">
                  <c:v>0.0380566801619433</c:v>
                </c:pt>
                <c:pt idx="555">
                  <c:v>0.0</c:v>
                </c:pt>
                <c:pt idx="556">
                  <c:v>0.0621799561082663</c:v>
                </c:pt>
                <c:pt idx="557">
                  <c:v>0.0092670598146588</c:v>
                </c:pt>
                <c:pt idx="558">
                  <c:v>0.054611134721632</c:v>
                </c:pt>
                <c:pt idx="559">
                  <c:v>0.0552975939214858</c:v>
                </c:pt>
                <c:pt idx="560">
                  <c:v>0.041684759009987</c:v>
                </c:pt>
                <c:pt idx="561">
                  <c:v>0.0456828509925855</c:v>
                </c:pt>
                <c:pt idx="562">
                  <c:v>0.0443425076452599</c:v>
                </c:pt>
                <c:pt idx="563">
                  <c:v>0.0108611326609775</c:v>
                </c:pt>
                <c:pt idx="564">
                  <c:v>0.0587112171837709</c:v>
                </c:pt>
                <c:pt idx="565">
                  <c:v>0.016162310866575</c:v>
                </c:pt>
                <c:pt idx="566">
                  <c:v>0.0147900763358779</c:v>
                </c:pt>
                <c:pt idx="567">
                  <c:v>0.0588723051409618</c:v>
                </c:pt>
                <c:pt idx="568">
                  <c:v>0.0410852713178294</c:v>
                </c:pt>
                <c:pt idx="569">
                  <c:v>0.00902708124373119</c:v>
                </c:pt>
                <c:pt idx="570">
                  <c:v>0.0373983739837398</c:v>
                </c:pt>
                <c:pt idx="571">
                  <c:v>0.100941730429664</c:v>
                </c:pt>
                <c:pt idx="572">
                  <c:v>0.0857755539671194</c:v>
                </c:pt>
                <c:pt idx="573">
                  <c:v>0.0187793427230047</c:v>
                </c:pt>
                <c:pt idx="574">
                  <c:v>0.00460358056265985</c:v>
                </c:pt>
                <c:pt idx="575">
                  <c:v>0.0134643377001456</c:v>
                </c:pt>
                <c:pt idx="576">
                  <c:v>0.0</c:v>
                </c:pt>
                <c:pt idx="577">
                  <c:v>0.00953389830508474</c:v>
                </c:pt>
                <c:pt idx="578">
                  <c:v>0.0462274176408076</c:v>
                </c:pt>
                <c:pt idx="579">
                  <c:v>0.0523809523809524</c:v>
                </c:pt>
                <c:pt idx="580">
                  <c:v>0.162665066026411</c:v>
                </c:pt>
                <c:pt idx="581">
                  <c:v>0.0695249130938586</c:v>
                </c:pt>
                <c:pt idx="582">
                  <c:v>0.00732459521973785</c:v>
                </c:pt>
                <c:pt idx="583">
                  <c:v>0.00574712643678161</c:v>
                </c:pt>
                <c:pt idx="584">
                  <c:v>0.0045766590389016</c:v>
                </c:pt>
                <c:pt idx="585">
                  <c:v>0.0</c:v>
                </c:pt>
                <c:pt idx="586">
                  <c:v>0.0586001085187195</c:v>
                </c:pt>
                <c:pt idx="587">
                  <c:v>0.0547858942065491</c:v>
                </c:pt>
                <c:pt idx="588">
                  <c:v>0.198485845951284</c:v>
                </c:pt>
                <c:pt idx="589">
                  <c:v>0.01640656262505</c:v>
                </c:pt>
                <c:pt idx="590">
                  <c:v>0.021345982804625</c:v>
                </c:pt>
                <c:pt idx="591">
                  <c:v>0.0334293948126801</c:v>
                </c:pt>
                <c:pt idx="592">
                  <c:v>0.0</c:v>
                </c:pt>
                <c:pt idx="593">
                  <c:v>0.0075354609929078</c:v>
                </c:pt>
                <c:pt idx="594">
                  <c:v>0.0711692084241104</c:v>
                </c:pt>
                <c:pt idx="595">
                  <c:v>0.253398058252427</c:v>
                </c:pt>
                <c:pt idx="596">
                  <c:v>0.162289760991443</c:v>
                </c:pt>
                <c:pt idx="597">
                  <c:v>0.163649706457926</c:v>
                </c:pt>
                <c:pt idx="598">
                  <c:v>0.191903259726604</c:v>
                </c:pt>
                <c:pt idx="599">
                  <c:v>0.220815752461322</c:v>
                </c:pt>
                <c:pt idx="600">
                  <c:v>0.0436554132712456</c:v>
                </c:pt>
                <c:pt idx="601">
                  <c:v>0.175853018372703</c:v>
                </c:pt>
                <c:pt idx="602">
                  <c:v>0.0330490405117271</c:v>
                </c:pt>
                <c:pt idx="603">
                  <c:v>0.078988326848249</c:v>
                </c:pt>
                <c:pt idx="604">
                  <c:v>0.0800924143242202</c:v>
                </c:pt>
                <c:pt idx="605">
                  <c:v>0.00694980694980695</c:v>
                </c:pt>
                <c:pt idx="606">
                  <c:v>0.0489821882951654</c:v>
                </c:pt>
                <c:pt idx="607">
                  <c:v>0.100903023164507</c:v>
                </c:pt>
                <c:pt idx="608">
                  <c:v>0.002767134951043</c:v>
                </c:pt>
                <c:pt idx="609">
                  <c:v>0.0169995750106247</c:v>
                </c:pt>
                <c:pt idx="610">
                  <c:v>0.174832962138085</c:v>
                </c:pt>
                <c:pt idx="611">
                  <c:v>0.0128998968008256</c:v>
                </c:pt>
                <c:pt idx="612">
                  <c:v>0.0582255083179297</c:v>
                </c:pt>
                <c:pt idx="613">
                  <c:v>0.0828087167070218</c:v>
                </c:pt>
                <c:pt idx="614">
                  <c:v>0.0072595281306715</c:v>
                </c:pt>
                <c:pt idx="615">
                  <c:v>0.0384771162413933</c:v>
                </c:pt>
                <c:pt idx="616">
                  <c:v>0.519704433497537</c:v>
                </c:pt>
                <c:pt idx="617">
                  <c:v>0.0472279260780287</c:v>
                </c:pt>
                <c:pt idx="618">
                  <c:v>0.00478774337695499</c:v>
                </c:pt>
                <c:pt idx="619">
                  <c:v>0.0730853391684901</c:v>
                </c:pt>
                <c:pt idx="620">
                  <c:v>0.0927835051546392</c:v>
                </c:pt>
                <c:pt idx="621">
                  <c:v>0.0315843097300051</c:v>
                </c:pt>
                <c:pt idx="622">
                  <c:v>0.0501182033096927</c:v>
                </c:pt>
                <c:pt idx="623">
                  <c:v>0.0249867091972355</c:v>
                </c:pt>
                <c:pt idx="624">
                  <c:v>0.0</c:v>
                </c:pt>
                <c:pt idx="625">
                  <c:v>0.154376657824934</c:v>
                </c:pt>
                <c:pt idx="626">
                  <c:v>0.0578645235361653</c:v>
                </c:pt>
                <c:pt idx="627">
                  <c:v>0.0463700234192037</c:v>
                </c:pt>
                <c:pt idx="628">
                  <c:v>0.0467692307692308</c:v>
                </c:pt>
                <c:pt idx="629">
                  <c:v>0.0</c:v>
                </c:pt>
                <c:pt idx="630">
                  <c:v>0.275942479595803</c:v>
                </c:pt>
                <c:pt idx="631">
                  <c:v>0.162955465587045</c:v>
                </c:pt>
                <c:pt idx="632">
                  <c:v>0.0</c:v>
                </c:pt>
                <c:pt idx="633">
                  <c:v>0.0270722857940273</c:v>
                </c:pt>
                <c:pt idx="634">
                  <c:v>0.0126182965299685</c:v>
                </c:pt>
                <c:pt idx="635">
                  <c:v>0.022887323943662</c:v>
                </c:pt>
                <c:pt idx="636">
                  <c:v>0.0299562436889936</c:v>
                </c:pt>
                <c:pt idx="637">
                  <c:v>0.020671834625323</c:v>
                </c:pt>
                <c:pt idx="638">
                  <c:v>0.0636722606120434</c:v>
                </c:pt>
                <c:pt idx="639">
                  <c:v>0.0443349753694581</c:v>
                </c:pt>
                <c:pt idx="640">
                  <c:v>0.0216962524654832</c:v>
                </c:pt>
                <c:pt idx="641">
                  <c:v>0.260541220893644</c:v>
                </c:pt>
                <c:pt idx="642">
                  <c:v>0.21085464753587</c:v>
                </c:pt>
                <c:pt idx="643">
                  <c:v>0.0622680412371134</c:v>
                </c:pt>
                <c:pt idx="644">
                  <c:v>0.00925925925925926</c:v>
                </c:pt>
                <c:pt idx="645">
                  <c:v>0.0</c:v>
                </c:pt>
                <c:pt idx="646">
                  <c:v>0.0157342657342657</c:v>
                </c:pt>
                <c:pt idx="647">
                  <c:v>0.0174506828528073</c:v>
                </c:pt>
                <c:pt idx="648">
                  <c:v>0.0208156329651657</c:v>
                </c:pt>
                <c:pt idx="649">
                  <c:v>0.148575827559661</c:v>
                </c:pt>
                <c:pt idx="650">
                  <c:v>0.102960526315789</c:v>
                </c:pt>
                <c:pt idx="651">
                  <c:v>0.157523510971787</c:v>
                </c:pt>
                <c:pt idx="652">
                  <c:v>0.150233177881412</c:v>
                </c:pt>
                <c:pt idx="653">
                  <c:v>0.0821098423056009</c:v>
                </c:pt>
                <c:pt idx="654">
                  <c:v>0.0807881773399015</c:v>
                </c:pt>
                <c:pt idx="655">
                  <c:v>0.00735294117647059</c:v>
                </c:pt>
                <c:pt idx="656">
                  <c:v>0.00725639253628196</c:v>
                </c:pt>
                <c:pt idx="657">
                  <c:v>0.0872787155207904</c:v>
                </c:pt>
                <c:pt idx="658">
                  <c:v>0.0212110845022237</c:v>
                </c:pt>
                <c:pt idx="659">
                  <c:v>0.0345528455284553</c:v>
                </c:pt>
                <c:pt idx="660">
                  <c:v>0.0697179350718467</c:v>
                </c:pt>
                <c:pt idx="661">
                  <c:v>0.0572749911063678</c:v>
                </c:pt>
                <c:pt idx="662">
                  <c:v>0.0641269841269841</c:v>
                </c:pt>
                <c:pt idx="663">
                  <c:v>0.0329611908559277</c:v>
                </c:pt>
                <c:pt idx="664">
                  <c:v>0.0501193317422434</c:v>
                </c:pt>
                <c:pt idx="665">
                  <c:v>0.042720139494333</c:v>
                </c:pt>
                <c:pt idx="666">
                  <c:v>0.0265398097145719</c:v>
                </c:pt>
                <c:pt idx="667">
                  <c:v>0.00809170600134862</c:v>
                </c:pt>
                <c:pt idx="668">
                  <c:v>0.0298804780876494</c:v>
                </c:pt>
                <c:pt idx="669">
                  <c:v>0.160370634354954</c:v>
                </c:pt>
                <c:pt idx="670">
                  <c:v>0.240112994350282</c:v>
                </c:pt>
                <c:pt idx="671">
                  <c:v>0.242694555521378</c:v>
                </c:pt>
                <c:pt idx="672">
                  <c:v>0.0700871898054997</c:v>
                </c:pt>
                <c:pt idx="673">
                  <c:v>0.117713853141559</c:v>
                </c:pt>
                <c:pt idx="674">
                  <c:v>0.145534290271132</c:v>
                </c:pt>
                <c:pt idx="675">
                  <c:v>0.0356489945155393</c:v>
                </c:pt>
                <c:pt idx="676">
                  <c:v>0.0</c:v>
                </c:pt>
                <c:pt idx="677">
                  <c:v>0.0208074534161491</c:v>
                </c:pt>
                <c:pt idx="678">
                  <c:v>0.0181936322287199</c:v>
                </c:pt>
                <c:pt idx="679">
                  <c:v>0.019767941555651</c:v>
                </c:pt>
                <c:pt idx="680">
                  <c:v>0.2550384756321</c:v>
                </c:pt>
                <c:pt idx="681">
                  <c:v>0.0208995910949568</c:v>
                </c:pt>
                <c:pt idx="682">
                  <c:v>0.0302164148632095</c:v>
                </c:pt>
                <c:pt idx="683">
                  <c:v>0.064628214037526</c:v>
                </c:pt>
                <c:pt idx="684">
                  <c:v>0.0563451776649746</c:v>
                </c:pt>
                <c:pt idx="685">
                  <c:v>0.0255988727101926</c:v>
                </c:pt>
                <c:pt idx="686">
                  <c:v>0.00304645849200305</c:v>
                </c:pt>
                <c:pt idx="687">
                  <c:v>0.0226032735775526</c:v>
                </c:pt>
                <c:pt idx="688">
                  <c:v>0.0185553346587144</c:v>
                </c:pt>
                <c:pt idx="689">
                  <c:v>0.0</c:v>
                </c:pt>
                <c:pt idx="690">
                  <c:v>0.207792207792208</c:v>
                </c:pt>
                <c:pt idx="691">
                  <c:v>0.196124031007752</c:v>
                </c:pt>
                <c:pt idx="692">
                  <c:v>0.123875610382935</c:v>
                </c:pt>
                <c:pt idx="693">
                  <c:v>0.13455788124733</c:v>
                </c:pt>
                <c:pt idx="694">
                  <c:v>0.0112044817927171</c:v>
                </c:pt>
                <c:pt idx="695">
                  <c:v>0.15219421101774</c:v>
                </c:pt>
                <c:pt idx="696">
                  <c:v>0.0</c:v>
                </c:pt>
                <c:pt idx="697">
                  <c:v>0.0144189991518236</c:v>
                </c:pt>
                <c:pt idx="698">
                  <c:v>0.0377733598409543</c:v>
                </c:pt>
                <c:pt idx="699">
                  <c:v>0.0334742776603242</c:v>
                </c:pt>
                <c:pt idx="700">
                  <c:v>0.0451306413301663</c:v>
                </c:pt>
                <c:pt idx="701">
                  <c:v>0.0317013032758013</c:v>
                </c:pt>
                <c:pt idx="702">
                  <c:v>0.0</c:v>
                </c:pt>
                <c:pt idx="703">
                  <c:v>0.00711954909522397</c:v>
                </c:pt>
                <c:pt idx="704">
                  <c:v>0.0</c:v>
                </c:pt>
                <c:pt idx="705">
                  <c:v>0.167741935483871</c:v>
                </c:pt>
                <c:pt idx="706">
                  <c:v>0.188630490956072</c:v>
                </c:pt>
                <c:pt idx="707">
                  <c:v>0.0906898215147129</c:v>
                </c:pt>
                <c:pt idx="708">
                  <c:v>0.0302914110429448</c:v>
                </c:pt>
                <c:pt idx="709">
                  <c:v>0.0540355677154583</c:v>
                </c:pt>
                <c:pt idx="710">
                  <c:v>0.047162477325732</c:v>
                </c:pt>
                <c:pt idx="711">
                  <c:v>0.0279613624809354</c:v>
                </c:pt>
                <c:pt idx="712">
                  <c:v>0.0523125996810207</c:v>
                </c:pt>
                <c:pt idx="713">
                  <c:v>0.0393541876892028</c:v>
                </c:pt>
                <c:pt idx="714">
                  <c:v>0.0</c:v>
                </c:pt>
                <c:pt idx="715">
                  <c:v>0.0</c:v>
                </c:pt>
                <c:pt idx="716">
                  <c:v>0.0184291355857832</c:v>
                </c:pt>
                <c:pt idx="717">
                  <c:v>0.0717913985777176</c:v>
                </c:pt>
                <c:pt idx="718">
                  <c:v>0.0310668229777257</c:v>
                </c:pt>
                <c:pt idx="719">
                  <c:v>0.0879504068190624</c:v>
                </c:pt>
                <c:pt idx="720">
                  <c:v>0.0378762259046331</c:v>
                </c:pt>
                <c:pt idx="721">
                  <c:v>0.0</c:v>
                </c:pt>
                <c:pt idx="722">
                  <c:v>0.0674270379067427</c:v>
                </c:pt>
                <c:pt idx="723">
                  <c:v>0.0285848172446111</c:v>
                </c:pt>
                <c:pt idx="724">
                  <c:v>0.0215100965759438</c:v>
                </c:pt>
                <c:pt idx="725">
                  <c:v>0.00779727095516569</c:v>
                </c:pt>
                <c:pt idx="726">
                  <c:v>0.00655430711610487</c:v>
                </c:pt>
                <c:pt idx="727">
                  <c:v>0.00302245250431779</c:v>
                </c:pt>
                <c:pt idx="728">
                  <c:v>0.00448430493273542</c:v>
                </c:pt>
                <c:pt idx="729">
                  <c:v>0.07686243594797</c:v>
                </c:pt>
                <c:pt idx="730">
                  <c:v>0.0508298755186722</c:v>
                </c:pt>
                <c:pt idx="731">
                  <c:v>0.162116040955631</c:v>
                </c:pt>
                <c:pt idx="732">
                  <c:v>0.169084986674563</c:v>
                </c:pt>
                <c:pt idx="733">
                  <c:v>0.0492051476154428</c:v>
                </c:pt>
                <c:pt idx="734">
                  <c:v>0.0137999014292755</c:v>
                </c:pt>
                <c:pt idx="735">
                  <c:v>0.0679702048417132</c:v>
                </c:pt>
                <c:pt idx="736">
                  <c:v>0.0808210391276459</c:v>
                </c:pt>
                <c:pt idx="737">
                  <c:v>0.0169409486931268</c:v>
                </c:pt>
                <c:pt idx="738">
                  <c:v>0.115088355233348</c:v>
                </c:pt>
                <c:pt idx="739">
                  <c:v>0.0508905852417303</c:v>
                </c:pt>
                <c:pt idx="740">
                  <c:v>0.00881612090680101</c:v>
                </c:pt>
                <c:pt idx="741">
                  <c:v>0.164502164502164</c:v>
                </c:pt>
                <c:pt idx="742">
                  <c:v>0.249064449064449</c:v>
                </c:pt>
                <c:pt idx="743">
                  <c:v>0.0485645933014354</c:v>
                </c:pt>
                <c:pt idx="744">
                  <c:v>0.037780401416765</c:v>
                </c:pt>
                <c:pt idx="745">
                  <c:v>0.0</c:v>
                </c:pt>
                <c:pt idx="746">
                  <c:v>0.154424040066778</c:v>
                </c:pt>
                <c:pt idx="747">
                  <c:v>0.0560224089635854</c:v>
                </c:pt>
                <c:pt idx="748">
                  <c:v>0.0361604207758054</c:v>
                </c:pt>
                <c:pt idx="749">
                  <c:v>0.00942028985507246</c:v>
                </c:pt>
                <c:pt idx="750">
                  <c:v>0.010628321350422</c:v>
                </c:pt>
                <c:pt idx="751">
                  <c:v>0.0113468179575728</c:v>
                </c:pt>
                <c:pt idx="752">
                  <c:v>0.0468460111317254</c:v>
                </c:pt>
                <c:pt idx="753">
                  <c:v>0.193454120397428</c:v>
                </c:pt>
                <c:pt idx="754">
                  <c:v>0.164756446991404</c:v>
                </c:pt>
                <c:pt idx="755">
                  <c:v>0.0416819012797075</c:v>
                </c:pt>
                <c:pt idx="756">
                  <c:v>0.0484540839870789</c:v>
                </c:pt>
                <c:pt idx="757">
                  <c:v>0.0367822966507177</c:v>
                </c:pt>
                <c:pt idx="758">
                  <c:v>0.0</c:v>
                </c:pt>
                <c:pt idx="759">
                  <c:v>0.0</c:v>
                </c:pt>
                <c:pt idx="760">
                  <c:v>0.170368287883047</c:v>
                </c:pt>
                <c:pt idx="761">
                  <c:v>0.0700696055684455</c:v>
                </c:pt>
                <c:pt idx="762">
                  <c:v>0.0208248264597795</c:v>
                </c:pt>
                <c:pt idx="763">
                  <c:v>0.0791788856304985</c:v>
                </c:pt>
                <c:pt idx="764">
                  <c:v>0.0610249494268375</c:v>
                </c:pt>
                <c:pt idx="765">
                  <c:v>0.0332693538067818</c:v>
                </c:pt>
                <c:pt idx="766">
                  <c:v>0.0506024096385542</c:v>
                </c:pt>
                <c:pt idx="767">
                  <c:v>0.0842635938062657</c:v>
                </c:pt>
                <c:pt idx="768">
                  <c:v>0.111982082866741</c:v>
                </c:pt>
                <c:pt idx="769">
                  <c:v>0.0267082899757197</c:v>
                </c:pt>
                <c:pt idx="770">
                  <c:v>0.0757065076484314</c:v>
                </c:pt>
                <c:pt idx="771">
                  <c:v>0.00550357732526142</c:v>
                </c:pt>
                <c:pt idx="772">
                  <c:v>0.0439510647938378</c:v>
                </c:pt>
                <c:pt idx="773">
                  <c:v>0.0156546489563567</c:v>
                </c:pt>
                <c:pt idx="774">
                  <c:v>0.0</c:v>
                </c:pt>
                <c:pt idx="775">
                  <c:v>0.0</c:v>
                </c:pt>
                <c:pt idx="776">
                  <c:v>0.163839069316529</c:v>
                </c:pt>
                <c:pt idx="777">
                  <c:v>0.0770474137931034</c:v>
                </c:pt>
                <c:pt idx="778">
                  <c:v>0.048273844353423</c:v>
                </c:pt>
                <c:pt idx="779">
                  <c:v>0.0420032310177706</c:v>
                </c:pt>
                <c:pt idx="780">
                  <c:v>0.0627990430622009</c:v>
                </c:pt>
                <c:pt idx="781">
                  <c:v>0.0450819672131147</c:v>
                </c:pt>
                <c:pt idx="782">
                  <c:v>0.0</c:v>
                </c:pt>
                <c:pt idx="783">
                  <c:v>0.0187212998940304</c:v>
                </c:pt>
                <c:pt idx="784">
                  <c:v>0.00804020100502512</c:v>
                </c:pt>
                <c:pt idx="785">
                  <c:v>0.0490842490842491</c:v>
                </c:pt>
                <c:pt idx="786">
                  <c:v>0.109592162223741</c:v>
                </c:pt>
                <c:pt idx="787">
                  <c:v>0.0884631064003261</c:v>
                </c:pt>
                <c:pt idx="788">
                  <c:v>0.036073329390893</c:v>
                </c:pt>
                <c:pt idx="789">
                  <c:v>0.0117839607201309</c:v>
                </c:pt>
                <c:pt idx="790">
                  <c:v>0.0102432778489116</c:v>
                </c:pt>
                <c:pt idx="791">
                  <c:v>0.0689448441247002</c:v>
                </c:pt>
                <c:pt idx="792">
                  <c:v>0.0696881091617934</c:v>
                </c:pt>
                <c:pt idx="793">
                  <c:v>0.00789473684210526</c:v>
                </c:pt>
                <c:pt idx="794">
                  <c:v>0.0</c:v>
                </c:pt>
                <c:pt idx="795">
                  <c:v>0.0</c:v>
                </c:pt>
                <c:pt idx="796">
                  <c:v>0.035799522673031</c:v>
                </c:pt>
                <c:pt idx="797">
                  <c:v>0.0263612791702679</c:v>
                </c:pt>
                <c:pt idx="798">
                  <c:v>0.152435686918446</c:v>
                </c:pt>
                <c:pt idx="799">
                  <c:v>0.0805837563451777</c:v>
                </c:pt>
                <c:pt idx="800">
                  <c:v>0.100200400801603</c:v>
                </c:pt>
                <c:pt idx="801">
                  <c:v>0.0640459363957597</c:v>
                </c:pt>
                <c:pt idx="802">
                  <c:v>0.0762032085561497</c:v>
                </c:pt>
                <c:pt idx="803">
                  <c:v>0.0672985781990521</c:v>
                </c:pt>
                <c:pt idx="804">
                  <c:v>0.014903129657228</c:v>
                </c:pt>
                <c:pt idx="805">
                  <c:v>0.0240916271721959</c:v>
                </c:pt>
                <c:pt idx="806">
                  <c:v>0.0380952380952381</c:v>
                </c:pt>
                <c:pt idx="807">
                  <c:v>0.0534653465346535</c:v>
                </c:pt>
                <c:pt idx="808">
                  <c:v>0.107946026986507</c:v>
                </c:pt>
                <c:pt idx="809">
                  <c:v>0.0219150370869858</c:v>
                </c:pt>
                <c:pt idx="810">
                  <c:v>0.0129564193168433</c:v>
                </c:pt>
                <c:pt idx="811">
                  <c:v>0.0383275261324042</c:v>
                </c:pt>
                <c:pt idx="812">
                  <c:v>0.036983669548511</c:v>
                </c:pt>
                <c:pt idx="813">
                  <c:v>0.0246520874751491</c:v>
                </c:pt>
                <c:pt idx="814">
                  <c:v>0.0353211009174312</c:v>
                </c:pt>
                <c:pt idx="815">
                  <c:v>0.0057840616966581</c:v>
                </c:pt>
                <c:pt idx="816">
                  <c:v>0.0733229329173167</c:v>
                </c:pt>
                <c:pt idx="817">
                  <c:v>0.0446153846153846</c:v>
                </c:pt>
                <c:pt idx="818">
                  <c:v>0.129753914988814</c:v>
                </c:pt>
                <c:pt idx="819">
                  <c:v>0.0274817722938867</c:v>
                </c:pt>
                <c:pt idx="820">
                  <c:v>0.0715210355987055</c:v>
                </c:pt>
                <c:pt idx="821">
                  <c:v>0.0274698795180723</c:v>
                </c:pt>
                <c:pt idx="822">
                  <c:v>0.0845070422535211</c:v>
                </c:pt>
                <c:pt idx="823">
                  <c:v>0.0535931790499391</c:v>
                </c:pt>
                <c:pt idx="824">
                  <c:v>0.0171428571428571</c:v>
                </c:pt>
                <c:pt idx="825">
                  <c:v>0.0160502442428472</c:v>
                </c:pt>
                <c:pt idx="826">
                  <c:v>0.0986034701650444</c:v>
                </c:pt>
                <c:pt idx="827">
                  <c:v>0.0674536256323777</c:v>
                </c:pt>
                <c:pt idx="828">
                  <c:v>0.0565322302654257</c:v>
                </c:pt>
                <c:pt idx="829">
                  <c:v>0.0334954078876283</c:v>
                </c:pt>
                <c:pt idx="830">
                  <c:v>0.0125862768980918</c:v>
                </c:pt>
                <c:pt idx="831">
                  <c:v>0.0143198090692124</c:v>
                </c:pt>
                <c:pt idx="832">
                  <c:v>0.00578947368421053</c:v>
                </c:pt>
                <c:pt idx="833">
                  <c:v>0.0155400155400155</c:v>
                </c:pt>
                <c:pt idx="834">
                  <c:v>0.0154639175257732</c:v>
                </c:pt>
                <c:pt idx="835">
                  <c:v>0.154922001075847</c:v>
                </c:pt>
                <c:pt idx="836">
                  <c:v>0.0366259711431742</c:v>
                </c:pt>
                <c:pt idx="837">
                  <c:v>0.0233372228704784</c:v>
                </c:pt>
                <c:pt idx="838">
                  <c:v>0.0032258064516129</c:v>
                </c:pt>
                <c:pt idx="839">
                  <c:v>0.0193035579106737</c:v>
                </c:pt>
                <c:pt idx="840">
                  <c:v>0.0</c:v>
                </c:pt>
                <c:pt idx="841">
                  <c:v>0.00749185667752443</c:v>
                </c:pt>
                <c:pt idx="842">
                  <c:v>0.0</c:v>
                </c:pt>
                <c:pt idx="843">
                  <c:v>0.0223665223665224</c:v>
                </c:pt>
                <c:pt idx="844">
                  <c:v>0.0383194829178209</c:v>
                </c:pt>
                <c:pt idx="845">
                  <c:v>0.0</c:v>
                </c:pt>
                <c:pt idx="846">
                  <c:v>0.113052076466711</c:v>
                </c:pt>
                <c:pt idx="847">
                  <c:v>0.0856769130150425</c:v>
                </c:pt>
                <c:pt idx="848">
                  <c:v>0.0959244532803181</c:v>
                </c:pt>
                <c:pt idx="849">
                  <c:v>0.0200222469410456</c:v>
                </c:pt>
                <c:pt idx="850">
                  <c:v>0.104220499569337</c:v>
                </c:pt>
                <c:pt idx="851">
                  <c:v>0.0</c:v>
                </c:pt>
                <c:pt idx="852">
                  <c:v>0.0137966274910577</c:v>
                </c:pt>
                <c:pt idx="853">
                  <c:v>0.00318326512050932</c:v>
                </c:pt>
                <c:pt idx="854">
                  <c:v>0.01278928136419</c:v>
                </c:pt>
                <c:pt idx="855">
                  <c:v>0.0</c:v>
                </c:pt>
                <c:pt idx="856">
                  <c:v>0.204174228675136</c:v>
                </c:pt>
                <c:pt idx="857">
                  <c:v>0.116279069767442</c:v>
                </c:pt>
                <c:pt idx="858">
                  <c:v>0.0369872225958305</c:v>
                </c:pt>
                <c:pt idx="859">
                  <c:v>0.0274056029232643</c:v>
                </c:pt>
                <c:pt idx="860">
                  <c:v>0.0362937660119556</c:v>
                </c:pt>
                <c:pt idx="861">
                  <c:v>0.0618622448979592</c:v>
                </c:pt>
                <c:pt idx="862">
                  <c:v>0.0350806451612903</c:v>
                </c:pt>
                <c:pt idx="863">
                  <c:v>0.0758793969849246</c:v>
                </c:pt>
                <c:pt idx="864">
                  <c:v>0.00979858464888405</c:v>
                </c:pt>
                <c:pt idx="865">
                  <c:v>0.0195044807590933</c:v>
                </c:pt>
                <c:pt idx="866">
                  <c:v>0.0</c:v>
                </c:pt>
                <c:pt idx="867">
                  <c:v>0.0432900432900433</c:v>
                </c:pt>
                <c:pt idx="868">
                  <c:v>0.161542470036477</c:v>
                </c:pt>
                <c:pt idx="869">
                  <c:v>0.245070422535211</c:v>
                </c:pt>
                <c:pt idx="870">
                  <c:v>0.047724399494311</c:v>
                </c:pt>
                <c:pt idx="871">
                  <c:v>0.047085201793722</c:v>
                </c:pt>
                <c:pt idx="872">
                  <c:v>0.026567481402763</c:v>
                </c:pt>
                <c:pt idx="873">
                  <c:v>0.0296442687747035</c:v>
                </c:pt>
                <c:pt idx="874">
                  <c:v>0.00752351097178683</c:v>
                </c:pt>
                <c:pt idx="875">
                  <c:v>0.00617919670442842</c:v>
                </c:pt>
                <c:pt idx="876">
                  <c:v>0.0225541886350322</c:v>
                </c:pt>
                <c:pt idx="877">
                  <c:v>0.00984752223634053</c:v>
                </c:pt>
                <c:pt idx="878">
                  <c:v>0.0</c:v>
                </c:pt>
                <c:pt idx="879">
                  <c:v>0.193653756416239</c:v>
                </c:pt>
                <c:pt idx="880">
                  <c:v>0.0596280087527352</c:v>
                </c:pt>
                <c:pt idx="881">
                  <c:v>0.0486725663716814</c:v>
                </c:pt>
                <c:pt idx="882">
                  <c:v>0.0256821829855538</c:v>
                </c:pt>
                <c:pt idx="883">
                  <c:v>0.00582191780821918</c:v>
                </c:pt>
                <c:pt idx="884">
                  <c:v>0.161475409836066</c:v>
                </c:pt>
                <c:pt idx="885">
                  <c:v>0.0211470682473566</c:v>
                </c:pt>
                <c:pt idx="886">
                  <c:v>0.0659830584039233</c:v>
                </c:pt>
                <c:pt idx="887">
                  <c:v>0.0515378221113882</c:v>
                </c:pt>
                <c:pt idx="888">
                  <c:v>0.00218579234972678</c:v>
                </c:pt>
                <c:pt idx="889">
                  <c:v>0.0442788250767207</c:v>
                </c:pt>
                <c:pt idx="890">
                  <c:v>0.0489941596365996</c:v>
                </c:pt>
                <c:pt idx="891">
                  <c:v>0.00281491907107671</c:v>
                </c:pt>
                <c:pt idx="892">
                  <c:v>0.0327064595257563</c:v>
                </c:pt>
                <c:pt idx="893">
                  <c:v>0.0110262934690416</c:v>
                </c:pt>
                <c:pt idx="894">
                  <c:v>0.0</c:v>
                </c:pt>
                <c:pt idx="895">
                  <c:v>0.0155306298533218</c:v>
                </c:pt>
                <c:pt idx="896">
                  <c:v>0.0204962243797195</c:v>
                </c:pt>
                <c:pt idx="897">
                  <c:v>0.0</c:v>
                </c:pt>
                <c:pt idx="898">
                  <c:v>0.148375768217735</c:v>
                </c:pt>
                <c:pt idx="899">
                  <c:v>0.109469074986316</c:v>
                </c:pt>
                <c:pt idx="900">
                  <c:v>0.128891316220644</c:v>
                </c:pt>
                <c:pt idx="901">
                  <c:v>0.0707762557077625</c:v>
                </c:pt>
                <c:pt idx="902">
                  <c:v>0.123778501628664</c:v>
                </c:pt>
                <c:pt idx="903">
                  <c:v>0.00389483933787731</c:v>
                </c:pt>
                <c:pt idx="904">
                  <c:v>0.0030716723549488</c:v>
                </c:pt>
                <c:pt idx="905">
                  <c:v>0.00976138828633405</c:v>
                </c:pt>
                <c:pt idx="906">
                  <c:v>0.0203583061889251</c:v>
                </c:pt>
                <c:pt idx="907">
                  <c:v>0.0622240064231232</c:v>
                </c:pt>
                <c:pt idx="908">
                  <c:v>0.0762032085561497</c:v>
                </c:pt>
                <c:pt idx="909">
                  <c:v>0.0324846356453029</c:v>
                </c:pt>
                <c:pt idx="910">
                  <c:v>0.0</c:v>
                </c:pt>
                <c:pt idx="911">
                  <c:v>0.00190186382655002</c:v>
                </c:pt>
                <c:pt idx="912">
                  <c:v>0.00811808118081181</c:v>
                </c:pt>
                <c:pt idx="913">
                  <c:v>0.0</c:v>
                </c:pt>
                <c:pt idx="914">
                  <c:v>0.0217640320733104</c:v>
                </c:pt>
                <c:pt idx="915">
                  <c:v>0.0108932461873638</c:v>
                </c:pt>
                <c:pt idx="916">
                  <c:v>0.104347826086957</c:v>
                </c:pt>
                <c:pt idx="917">
                  <c:v>0.0316423907584129</c:v>
                </c:pt>
                <c:pt idx="918">
                  <c:v>0.00947867298578199</c:v>
                </c:pt>
                <c:pt idx="919">
                  <c:v>0.0123873873873874</c:v>
                </c:pt>
                <c:pt idx="920">
                  <c:v>0.0760971055088702</c:v>
                </c:pt>
                <c:pt idx="921">
                  <c:v>0.00802964793082149</c:v>
                </c:pt>
                <c:pt idx="922">
                  <c:v>0.0</c:v>
                </c:pt>
                <c:pt idx="923">
                  <c:v>0.0</c:v>
                </c:pt>
                <c:pt idx="924">
                  <c:v>0.0227272727272727</c:v>
                </c:pt>
                <c:pt idx="925">
                  <c:v>0.0442873092668403</c:v>
                </c:pt>
                <c:pt idx="926">
                  <c:v>0.182276657060519</c:v>
                </c:pt>
                <c:pt idx="927">
                  <c:v>0.145401262398557</c:v>
                </c:pt>
                <c:pt idx="928">
                  <c:v>0.186112232539362</c:v>
                </c:pt>
                <c:pt idx="929">
                  <c:v>0.0497760079641613</c:v>
                </c:pt>
                <c:pt idx="930">
                  <c:v>0.0667765869744435</c:v>
                </c:pt>
                <c:pt idx="931">
                  <c:v>0.058252427184466</c:v>
                </c:pt>
                <c:pt idx="932">
                  <c:v>0.0216535433070866</c:v>
                </c:pt>
                <c:pt idx="933">
                  <c:v>0.0526653821451509</c:v>
                </c:pt>
                <c:pt idx="934">
                  <c:v>0.111816019032514</c:v>
                </c:pt>
                <c:pt idx="935">
                  <c:v>0.00518582541054451</c:v>
                </c:pt>
                <c:pt idx="936">
                  <c:v>0.00667302192564347</c:v>
                </c:pt>
                <c:pt idx="937">
                  <c:v>0.0</c:v>
                </c:pt>
                <c:pt idx="938">
                  <c:v>0.00802334062727936</c:v>
                </c:pt>
                <c:pt idx="939">
                  <c:v>0.0</c:v>
                </c:pt>
                <c:pt idx="940">
                  <c:v>0.170523415977961</c:v>
                </c:pt>
                <c:pt idx="941">
                  <c:v>0.173015411456819</c:v>
                </c:pt>
                <c:pt idx="942">
                  <c:v>0.0553977272727273</c:v>
                </c:pt>
                <c:pt idx="943">
                  <c:v>0.0156985871271586</c:v>
                </c:pt>
                <c:pt idx="944">
                  <c:v>0.0</c:v>
                </c:pt>
                <c:pt idx="945">
                  <c:v>0.0849236641221374</c:v>
                </c:pt>
                <c:pt idx="946">
                  <c:v>0.0254724732949877</c:v>
                </c:pt>
                <c:pt idx="947">
                  <c:v>0.00632008154943935</c:v>
                </c:pt>
                <c:pt idx="948">
                  <c:v>0.0</c:v>
                </c:pt>
                <c:pt idx="949">
                  <c:v>0.0679963735267452</c:v>
                </c:pt>
                <c:pt idx="950">
                  <c:v>0.0</c:v>
                </c:pt>
                <c:pt idx="951">
                  <c:v>0.103255813953488</c:v>
                </c:pt>
                <c:pt idx="952">
                  <c:v>0.0686648501362398</c:v>
                </c:pt>
                <c:pt idx="953">
                  <c:v>0.00851900393184797</c:v>
                </c:pt>
                <c:pt idx="954">
                  <c:v>0.00531443755535872</c:v>
                </c:pt>
                <c:pt idx="955">
                  <c:v>0.0138376383763838</c:v>
                </c:pt>
                <c:pt idx="956">
                  <c:v>0.0</c:v>
                </c:pt>
                <c:pt idx="957">
                  <c:v>0.0116227089852481</c:v>
                </c:pt>
                <c:pt idx="958">
                  <c:v>0.130517503805175</c:v>
                </c:pt>
                <c:pt idx="959">
                  <c:v>0.0597251585623679</c:v>
                </c:pt>
                <c:pt idx="960">
                  <c:v>0.0303130148270181</c:v>
                </c:pt>
                <c:pt idx="961">
                  <c:v>0.061529933481153</c:v>
                </c:pt>
                <c:pt idx="962">
                  <c:v>0.0109670987038883</c:v>
                </c:pt>
                <c:pt idx="963">
                  <c:v>0.0365718507572959</c:v>
                </c:pt>
                <c:pt idx="964">
                  <c:v>0.0173611111111111</c:v>
                </c:pt>
                <c:pt idx="965">
                  <c:v>0.0</c:v>
                </c:pt>
                <c:pt idx="966">
                  <c:v>0.00417536534446764</c:v>
                </c:pt>
                <c:pt idx="967">
                  <c:v>0.00895094880057286</c:v>
                </c:pt>
                <c:pt idx="968">
                  <c:v>0.0234666666666667</c:v>
                </c:pt>
                <c:pt idx="969">
                  <c:v>0.021021021021021</c:v>
                </c:pt>
                <c:pt idx="970">
                  <c:v>0.0110668437361664</c:v>
                </c:pt>
                <c:pt idx="971">
                  <c:v>0.0286817429674572</c:v>
                </c:pt>
                <c:pt idx="972">
                  <c:v>0.0593984962406015</c:v>
                </c:pt>
                <c:pt idx="973">
                  <c:v>0.112121212121212</c:v>
                </c:pt>
                <c:pt idx="974">
                  <c:v>0.0446538303973781</c:v>
                </c:pt>
                <c:pt idx="975">
                  <c:v>0.132372214941022</c:v>
                </c:pt>
                <c:pt idx="976">
                  <c:v>0.0636461704422869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0.01669877970456</c:v>
                </c:pt>
                <c:pt idx="981">
                  <c:v>0.0257826887661142</c:v>
                </c:pt>
                <c:pt idx="982">
                  <c:v>0.0198675496688742</c:v>
                </c:pt>
                <c:pt idx="983">
                  <c:v>0.0890503093892924</c:v>
                </c:pt>
                <c:pt idx="984">
                  <c:v>0.0902777777777778</c:v>
                </c:pt>
                <c:pt idx="985">
                  <c:v>0.0457209847596717</c:v>
                </c:pt>
                <c:pt idx="986">
                  <c:v>0.0742255990648743</c:v>
                </c:pt>
                <c:pt idx="987">
                  <c:v>0.0659694288012872</c:v>
                </c:pt>
                <c:pt idx="988">
                  <c:v>0.0341708542713568</c:v>
                </c:pt>
                <c:pt idx="989">
                  <c:v>0.0759562841530055</c:v>
                </c:pt>
                <c:pt idx="990">
                  <c:v>0.0511583011583012</c:v>
                </c:pt>
                <c:pt idx="991">
                  <c:v>0.0135354629128316</c:v>
                </c:pt>
                <c:pt idx="992">
                  <c:v>0.0156912637828668</c:v>
                </c:pt>
                <c:pt idx="993">
                  <c:v>0.121661721068249</c:v>
                </c:pt>
                <c:pt idx="994">
                  <c:v>0.134758088453547</c:v>
                </c:pt>
                <c:pt idx="995">
                  <c:v>0.0879765395894428</c:v>
                </c:pt>
                <c:pt idx="996">
                  <c:v>0.0201207243460765</c:v>
                </c:pt>
                <c:pt idx="997">
                  <c:v>0.169928245270711</c:v>
                </c:pt>
                <c:pt idx="998">
                  <c:v>0.204712244109695</c:v>
                </c:pt>
                <c:pt idx="999">
                  <c:v>0.0321601941747573</c:v>
                </c:pt>
                <c:pt idx="1000">
                  <c:v>0.0161290322580645</c:v>
                </c:pt>
                <c:pt idx="1001">
                  <c:v>0.0361256544502618</c:v>
                </c:pt>
                <c:pt idx="1002">
                  <c:v>0.004614370468029</c:v>
                </c:pt>
                <c:pt idx="1003">
                  <c:v>0.0562881955612737</c:v>
                </c:pt>
                <c:pt idx="1004">
                  <c:v>0.0131099781500364</c:v>
                </c:pt>
                <c:pt idx="1005">
                  <c:v>0.0590144585423429</c:v>
                </c:pt>
                <c:pt idx="1006">
                  <c:v>0.062200956937799</c:v>
                </c:pt>
                <c:pt idx="1007">
                  <c:v>0.166443402545211</c:v>
                </c:pt>
                <c:pt idx="1008">
                  <c:v>0.104581212401666</c:v>
                </c:pt>
                <c:pt idx="1009">
                  <c:v>0.0575079872204473</c:v>
                </c:pt>
                <c:pt idx="1010">
                  <c:v>0.0334412081984897</c:v>
                </c:pt>
                <c:pt idx="1011">
                  <c:v>0.171550671550672</c:v>
                </c:pt>
                <c:pt idx="1012">
                  <c:v>0.0230431602048281</c:v>
                </c:pt>
                <c:pt idx="1013">
                  <c:v>0.0512387387387387</c:v>
                </c:pt>
                <c:pt idx="1014">
                  <c:v>0.0</c:v>
                </c:pt>
                <c:pt idx="1015">
                  <c:v>0.0</c:v>
                </c:pt>
                <c:pt idx="1016">
                  <c:v>0.0303030303030303</c:v>
                </c:pt>
                <c:pt idx="1017">
                  <c:v>0.120790155440414</c:v>
                </c:pt>
                <c:pt idx="1018">
                  <c:v>0.152114390021296</c:v>
                </c:pt>
                <c:pt idx="1019">
                  <c:v>0.0832072617246596</c:v>
                </c:pt>
                <c:pt idx="1020">
                  <c:v>0.105298913043478</c:v>
                </c:pt>
                <c:pt idx="1021">
                  <c:v>0.0379432624113475</c:v>
                </c:pt>
                <c:pt idx="1022">
                  <c:v>0.00187265917602996</c:v>
                </c:pt>
                <c:pt idx="1023">
                  <c:v>0.0048780487804878</c:v>
                </c:pt>
                <c:pt idx="1024">
                  <c:v>0.000867302688638334</c:v>
                </c:pt>
                <c:pt idx="1025">
                  <c:v>0.0959488272921109</c:v>
                </c:pt>
                <c:pt idx="1026">
                  <c:v>0.0913361169102296</c:v>
                </c:pt>
                <c:pt idx="1027">
                  <c:v>0.0</c:v>
                </c:pt>
                <c:pt idx="1028">
                  <c:v>0.103412616339193</c:v>
                </c:pt>
                <c:pt idx="1029">
                  <c:v>0.0555769972983404</c:v>
                </c:pt>
                <c:pt idx="1030">
                  <c:v>0.0347263095938787</c:v>
                </c:pt>
                <c:pt idx="1031">
                  <c:v>0.0150240384615385</c:v>
                </c:pt>
                <c:pt idx="1032">
                  <c:v>0.0157687253613666</c:v>
                </c:pt>
                <c:pt idx="1033">
                  <c:v>0.0</c:v>
                </c:pt>
                <c:pt idx="1034">
                  <c:v>0.00465597516813244</c:v>
                </c:pt>
                <c:pt idx="1035">
                  <c:v>0.0169888693614528</c:v>
                </c:pt>
                <c:pt idx="1036">
                  <c:v>0.00578034682080925</c:v>
                </c:pt>
                <c:pt idx="1037">
                  <c:v>0.0123711340206186</c:v>
                </c:pt>
                <c:pt idx="1038">
                  <c:v>0.00379027163613392</c:v>
                </c:pt>
                <c:pt idx="1039">
                  <c:v>0.260431654676259</c:v>
                </c:pt>
                <c:pt idx="1040">
                  <c:v>0.104468599033816</c:v>
                </c:pt>
                <c:pt idx="1041">
                  <c:v>0.00924124513618677</c:v>
                </c:pt>
                <c:pt idx="1042">
                  <c:v>0.00027196083763938</c:v>
                </c:pt>
                <c:pt idx="1043">
                  <c:v>0.0</c:v>
                </c:pt>
                <c:pt idx="1044">
                  <c:v>0.00032520325203252</c:v>
                </c:pt>
                <c:pt idx="1045">
                  <c:v>0.00423314881146206</c:v>
                </c:pt>
                <c:pt idx="1046">
                  <c:v>0.0181337363052512</c:v>
                </c:pt>
                <c:pt idx="1047">
                  <c:v>0.0657894736842105</c:v>
                </c:pt>
                <c:pt idx="1048">
                  <c:v>0.0</c:v>
                </c:pt>
                <c:pt idx="1049">
                  <c:v>0.0454959053685168</c:v>
                </c:pt>
                <c:pt idx="1050">
                  <c:v>0.111299626739057</c:v>
                </c:pt>
                <c:pt idx="1051">
                  <c:v>0.0101369863013699</c:v>
                </c:pt>
                <c:pt idx="1052">
                  <c:v>0.00575539568345324</c:v>
                </c:pt>
                <c:pt idx="1053">
                  <c:v>0.0179372197309417</c:v>
                </c:pt>
                <c:pt idx="1054">
                  <c:v>0.091332027424094</c:v>
                </c:pt>
                <c:pt idx="1055">
                  <c:v>0.133050847457627</c:v>
                </c:pt>
                <c:pt idx="1056">
                  <c:v>0.0285075461151481</c:v>
                </c:pt>
                <c:pt idx="1057">
                  <c:v>0.0645339216767788</c:v>
                </c:pt>
                <c:pt idx="1058">
                  <c:v>0.127340823970037</c:v>
                </c:pt>
                <c:pt idx="1059">
                  <c:v>0.00780619111709287</c:v>
                </c:pt>
                <c:pt idx="1060">
                  <c:v>0.0218037661050545</c:v>
                </c:pt>
                <c:pt idx="1061">
                  <c:v>0.0673902069661787</c:v>
                </c:pt>
                <c:pt idx="1062">
                  <c:v>0.0795492210805436</c:v>
                </c:pt>
                <c:pt idx="1063">
                  <c:v>0.0279399499582986</c:v>
                </c:pt>
                <c:pt idx="1064">
                  <c:v>0.0586915887850467</c:v>
                </c:pt>
                <c:pt idx="1065">
                  <c:v>0.00608313619466036</c:v>
                </c:pt>
                <c:pt idx="1066">
                  <c:v>0.0125173852573018</c:v>
                </c:pt>
                <c:pt idx="1067">
                  <c:v>0.00634602538410153</c:v>
                </c:pt>
                <c:pt idx="1068">
                  <c:v>0.0</c:v>
                </c:pt>
                <c:pt idx="1069">
                  <c:v>0.0159074475777296</c:v>
                </c:pt>
                <c:pt idx="1070">
                  <c:v>0.00702811244979919</c:v>
                </c:pt>
                <c:pt idx="1071">
                  <c:v>0.0696825975921196</c:v>
                </c:pt>
                <c:pt idx="1072">
                  <c:v>0.073139974779319</c:v>
                </c:pt>
                <c:pt idx="1073">
                  <c:v>0.0275821596244131</c:v>
                </c:pt>
                <c:pt idx="1074">
                  <c:v>0.00273822562979189</c:v>
                </c:pt>
                <c:pt idx="1075">
                  <c:v>0.00478468899521531</c:v>
                </c:pt>
                <c:pt idx="1076">
                  <c:v>0.0605577689243028</c:v>
                </c:pt>
                <c:pt idx="1077">
                  <c:v>0.0720551378446115</c:v>
                </c:pt>
                <c:pt idx="1078">
                  <c:v>0.0177679067184897</c:v>
                </c:pt>
                <c:pt idx="1079">
                  <c:v>0.0</c:v>
                </c:pt>
                <c:pt idx="1080">
                  <c:v>0.0</c:v>
                </c:pt>
                <c:pt idx="1081">
                  <c:v>0.13975249019016</c:v>
                </c:pt>
                <c:pt idx="1082">
                  <c:v>0.0265980265980266</c:v>
                </c:pt>
                <c:pt idx="1083">
                  <c:v>0.0685663401602849</c:v>
                </c:pt>
                <c:pt idx="1084">
                  <c:v>0.0613287904599659</c:v>
                </c:pt>
                <c:pt idx="1085">
                  <c:v>0.0240196078431373</c:v>
                </c:pt>
                <c:pt idx="1086">
                  <c:v>0.0150231124807396</c:v>
                </c:pt>
                <c:pt idx="1087">
                  <c:v>0.00687285223367697</c:v>
                </c:pt>
                <c:pt idx="1088">
                  <c:v>0.123936471922859</c:v>
                </c:pt>
                <c:pt idx="1089">
                  <c:v>0.0662327718223583</c:v>
                </c:pt>
                <c:pt idx="1090">
                  <c:v>0.0</c:v>
                </c:pt>
                <c:pt idx="1091">
                  <c:v>0.0</c:v>
                </c:pt>
                <c:pt idx="1092">
                  <c:v>0.0525978191148172</c:v>
                </c:pt>
                <c:pt idx="1093">
                  <c:v>0.0488945578231292</c:v>
                </c:pt>
                <c:pt idx="1094">
                  <c:v>0.166611350813143</c:v>
                </c:pt>
                <c:pt idx="1095">
                  <c:v>0.0</c:v>
                </c:pt>
                <c:pt idx="1096">
                  <c:v>0.0779661016949153</c:v>
                </c:pt>
                <c:pt idx="1097">
                  <c:v>0.0315217391304348</c:v>
                </c:pt>
                <c:pt idx="1098">
                  <c:v>0.0135265700483092</c:v>
                </c:pt>
                <c:pt idx="1099">
                  <c:v>0.00317460317460317</c:v>
                </c:pt>
                <c:pt idx="1100">
                  <c:v>0.0055366269165247</c:v>
                </c:pt>
                <c:pt idx="1101">
                  <c:v>0.16257225433526</c:v>
                </c:pt>
                <c:pt idx="1102">
                  <c:v>0.0676178660049628</c:v>
                </c:pt>
                <c:pt idx="1103">
                  <c:v>0.132455460883036</c:v>
                </c:pt>
                <c:pt idx="1104">
                  <c:v>0.024390243902439</c:v>
                </c:pt>
                <c:pt idx="1105">
                  <c:v>0.0103942652329749</c:v>
                </c:pt>
                <c:pt idx="1106">
                  <c:v>0.0168815224063843</c:v>
                </c:pt>
                <c:pt idx="1107">
                  <c:v>0.0338164251207729</c:v>
                </c:pt>
                <c:pt idx="1108">
                  <c:v>0.0923994038748137</c:v>
                </c:pt>
                <c:pt idx="1109">
                  <c:v>0.0189218136379864</c:v>
                </c:pt>
                <c:pt idx="1110">
                  <c:v>0.0997586484312148</c:v>
                </c:pt>
                <c:pt idx="1111">
                  <c:v>0.0256081946222791</c:v>
                </c:pt>
                <c:pt idx="1112">
                  <c:v>0.0387243735763098</c:v>
                </c:pt>
                <c:pt idx="1113">
                  <c:v>0.044683257918552</c:v>
                </c:pt>
                <c:pt idx="1114">
                  <c:v>0.046801872074883</c:v>
                </c:pt>
                <c:pt idx="1115">
                  <c:v>0.00937207122774133</c:v>
                </c:pt>
                <c:pt idx="1116">
                  <c:v>0.00422535211267605</c:v>
                </c:pt>
                <c:pt idx="1117">
                  <c:v>0.056657223796034</c:v>
                </c:pt>
                <c:pt idx="1118">
                  <c:v>0.0479120879120879</c:v>
                </c:pt>
                <c:pt idx="1119">
                  <c:v>0.0</c:v>
                </c:pt>
                <c:pt idx="1120">
                  <c:v>0.00303490136570561</c:v>
                </c:pt>
                <c:pt idx="1121">
                  <c:v>0.024609843937575</c:v>
                </c:pt>
                <c:pt idx="1122">
                  <c:v>0.00445765230312036</c:v>
                </c:pt>
                <c:pt idx="1123">
                  <c:v>0.00478468899521531</c:v>
                </c:pt>
                <c:pt idx="1124">
                  <c:v>0.00531914893617021</c:v>
                </c:pt>
                <c:pt idx="1125">
                  <c:v>0.0160857908847185</c:v>
                </c:pt>
                <c:pt idx="1126">
                  <c:v>0.00810536980749747</c:v>
                </c:pt>
                <c:pt idx="1127">
                  <c:v>0.0139349701393497</c:v>
                </c:pt>
                <c:pt idx="1128">
                  <c:v>0.0</c:v>
                </c:pt>
                <c:pt idx="1129">
                  <c:v>0.216480446927374</c:v>
                </c:pt>
                <c:pt idx="1130">
                  <c:v>0.0504466631634262</c:v>
                </c:pt>
                <c:pt idx="1131">
                  <c:v>0.0</c:v>
                </c:pt>
                <c:pt idx="1132">
                  <c:v>0.0</c:v>
                </c:pt>
                <c:pt idx="1133">
                  <c:v>0.00826446280991735</c:v>
                </c:pt>
                <c:pt idx="1134">
                  <c:v>0.0625</c:v>
                </c:pt>
                <c:pt idx="1135">
                  <c:v>0.0</c:v>
                </c:pt>
                <c:pt idx="1136">
                  <c:v>0.00915564598168871</c:v>
                </c:pt>
                <c:pt idx="1137">
                  <c:v>0.000472813238770685</c:v>
                </c:pt>
                <c:pt idx="1138">
                  <c:v>0.0</c:v>
                </c:pt>
                <c:pt idx="1139">
                  <c:v>0.0437586365730078</c:v>
                </c:pt>
                <c:pt idx="1140">
                  <c:v>0.0825589706933524</c:v>
                </c:pt>
                <c:pt idx="1141">
                  <c:v>0.010228166797797</c:v>
                </c:pt>
                <c:pt idx="1142">
                  <c:v>0.00656742556917688</c:v>
                </c:pt>
                <c:pt idx="1143">
                  <c:v>0.0530582166543847</c:v>
                </c:pt>
                <c:pt idx="1144">
                  <c:v>0.087292817679558</c:v>
                </c:pt>
                <c:pt idx="1145">
                  <c:v>0.0537673738112655</c:v>
                </c:pt>
                <c:pt idx="1146">
                  <c:v>0.0</c:v>
                </c:pt>
                <c:pt idx="1147">
                  <c:v>0.0178152836380684</c:v>
                </c:pt>
                <c:pt idx="1148">
                  <c:v>0.0318840579710145</c:v>
                </c:pt>
                <c:pt idx="1149">
                  <c:v>0.00491803278688525</c:v>
                </c:pt>
                <c:pt idx="1150">
                  <c:v>0.0</c:v>
                </c:pt>
                <c:pt idx="1151">
                  <c:v>0.00561097256857855</c:v>
                </c:pt>
                <c:pt idx="1152">
                  <c:v>0.189752252252252</c:v>
                </c:pt>
                <c:pt idx="1153">
                  <c:v>0.0406427221172023</c:v>
                </c:pt>
                <c:pt idx="1154">
                  <c:v>0.00169779286926995</c:v>
                </c:pt>
                <c:pt idx="1155">
                  <c:v>0.0512479201331115</c:v>
                </c:pt>
                <c:pt idx="1156">
                  <c:v>0.0372239747634069</c:v>
                </c:pt>
                <c:pt idx="1157">
                  <c:v>0.010022271714922</c:v>
                </c:pt>
                <c:pt idx="1158">
                  <c:v>0.0199134199134199</c:v>
                </c:pt>
                <c:pt idx="1159">
                  <c:v>0.0</c:v>
                </c:pt>
                <c:pt idx="1160">
                  <c:v>0.0351537978656623</c:v>
                </c:pt>
                <c:pt idx="1161">
                  <c:v>0.000325414904002603</c:v>
                </c:pt>
                <c:pt idx="1162">
                  <c:v>0.000487567040468064</c:v>
                </c:pt>
                <c:pt idx="1163">
                  <c:v>0.0393320964749536</c:v>
                </c:pt>
                <c:pt idx="1164">
                  <c:v>0.00377121307353865</c:v>
                </c:pt>
                <c:pt idx="1165">
                  <c:v>0.0935338345864661</c:v>
                </c:pt>
                <c:pt idx="1166">
                  <c:v>0.0236348818255909</c:v>
                </c:pt>
                <c:pt idx="1167">
                  <c:v>0.118049849356341</c:v>
                </c:pt>
                <c:pt idx="1168">
                  <c:v>0.0348134991119005</c:v>
                </c:pt>
                <c:pt idx="1169">
                  <c:v>0.0</c:v>
                </c:pt>
                <c:pt idx="1170">
                  <c:v>0.0279840091376356</c:v>
                </c:pt>
                <c:pt idx="1171">
                  <c:v>0.000339789330615019</c:v>
                </c:pt>
                <c:pt idx="1172">
                  <c:v>0.0</c:v>
                </c:pt>
                <c:pt idx="1173">
                  <c:v>0.164556962025316</c:v>
                </c:pt>
                <c:pt idx="1174">
                  <c:v>0.11961503208066</c:v>
                </c:pt>
                <c:pt idx="1175">
                  <c:v>0.0502793296089385</c:v>
                </c:pt>
                <c:pt idx="1176">
                  <c:v>0.0989247311827957</c:v>
                </c:pt>
                <c:pt idx="1177">
                  <c:v>0.024136877482432</c:v>
                </c:pt>
                <c:pt idx="1178">
                  <c:v>0.0999435347261434</c:v>
                </c:pt>
                <c:pt idx="1179">
                  <c:v>0.0139679255043973</c:v>
                </c:pt>
                <c:pt idx="1180">
                  <c:v>0.0625806451612903</c:v>
                </c:pt>
                <c:pt idx="1181">
                  <c:v>0.115631691648822</c:v>
                </c:pt>
                <c:pt idx="1182">
                  <c:v>0.0494752623688156</c:v>
                </c:pt>
                <c:pt idx="1183">
                  <c:v>0.0</c:v>
                </c:pt>
                <c:pt idx="1184">
                  <c:v>0.073394495412844</c:v>
                </c:pt>
                <c:pt idx="1185">
                  <c:v>0.0108493490390577</c:v>
                </c:pt>
                <c:pt idx="1186">
                  <c:v>0.0</c:v>
                </c:pt>
                <c:pt idx="1187">
                  <c:v>0.0</c:v>
                </c:pt>
                <c:pt idx="1188">
                  <c:v>0.104815110401703</c:v>
                </c:pt>
                <c:pt idx="1189">
                  <c:v>0.123147092360319</c:v>
                </c:pt>
                <c:pt idx="1190">
                  <c:v>0.0496815286624204</c:v>
                </c:pt>
                <c:pt idx="1191">
                  <c:v>0.0174961119751166</c:v>
                </c:pt>
                <c:pt idx="1192">
                  <c:v>0.0668618838457784</c:v>
                </c:pt>
                <c:pt idx="1193">
                  <c:v>0.0</c:v>
                </c:pt>
                <c:pt idx="1194">
                  <c:v>0.0334128878281623</c:v>
                </c:pt>
                <c:pt idx="1195">
                  <c:v>0.0372455608488523</c:v>
                </c:pt>
                <c:pt idx="1196">
                  <c:v>0.0477741585233442</c:v>
                </c:pt>
                <c:pt idx="1197">
                  <c:v>0.0</c:v>
                </c:pt>
                <c:pt idx="1198">
                  <c:v>0.0208887200911508</c:v>
                </c:pt>
                <c:pt idx="1199">
                  <c:v>0.032258064516129</c:v>
                </c:pt>
                <c:pt idx="1200">
                  <c:v>0.0575196408529742</c:v>
                </c:pt>
                <c:pt idx="1201">
                  <c:v>0.00651955867602808</c:v>
                </c:pt>
                <c:pt idx="1202">
                  <c:v>0.0409495548961424</c:v>
                </c:pt>
                <c:pt idx="1203">
                  <c:v>0.152044739601538</c:v>
                </c:pt>
                <c:pt idx="1204">
                  <c:v>0.0781187724192905</c:v>
                </c:pt>
                <c:pt idx="1205">
                  <c:v>0.0691699604743083</c:v>
                </c:pt>
                <c:pt idx="1206">
                  <c:v>0.0408309455587392</c:v>
                </c:pt>
                <c:pt idx="1207">
                  <c:v>0.0432152117545376</c:v>
                </c:pt>
                <c:pt idx="1208">
                  <c:v>0.0</c:v>
                </c:pt>
                <c:pt idx="1209">
                  <c:v>0.0244919228764982</c:v>
                </c:pt>
                <c:pt idx="1210">
                  <c:v>0.0</c:v>
                </c:pt>
                <c:pt idx="1211">
                  <c:v>0.0</c:v>
                </c:pt>
                <c:pt idx="1212">
                  <c:v>0.0927628948420632</c:v>
                </c:pt>
                <c:pt idx="1213">
                  <c:v>0.0664585191793042</c:v>
                </c:pt>
                <c:pt idx="1214">
                  <c:v>0.0</c:v>
                </c:pt>
                <c:pt idx="1215">
                  <c:v>0.031190019193858</c:v>
                </c:pt>
                <c:pt idx="1216">
                  <c:v>0.0322802197802198</c:v>
                </c:pt>
                <c:pt idx="1217">
                  <c:v>0.0207956600361664</c:v>
                </c:pt>
                <c:pt idx="1218">
                  <c:v>0.012970168612192</c:v>
                </c:pt>
                <c:pt idx="1219">
                  <c:v>0.00588235294117647</c:v>
                </c:pt>
                <c:pt idx="1220">
                  <c:v>0.000543478260869565</c:v>
                </c:pt>
                <c:pt idx="1221">
                  <c:v>0.0</c:v>
                </c:pt>
                <c:pt idx="1222">
                  <c:v>0.0767326732673267</c:v>
                </c:pt>
                <c:pt idx="1223">
                  <c:v>0.0846613545816733</c:v>
                </c:pt>
                <c:pt idx="1224">
                  <c:v>0.00258064516129032</c:v>
                </c:pt>
                <c:pt idx="1225">
                  <c:v>0.00513918629550321</c:v>
                </c:pt>
                <c:pt idx="1226">
                  <c:v>0.00309917355371901</c:v>
                </c:pt>
                <c:pt idx="1227">
                  <c:v>0.0158371040723982</c:v>
                </c:pt>
                <c:pt idx="1228">
                  <c:v>0.00966183574879227</c:v>
                </c:pt>
                <c:pt idx="1229">
                  <c:v>0.0422314911366006</c:v>
                </c:pt>
                <c:pt idx="1230">
                  <c:v>0.0113560454241817</c:v>
                </c:pt>
                <c:pt idx="1231">
                  <c:v>0.0</c:v>
                </c:pt>
                <c:pt idx="1232">
                  <c:v>0.0200546946216955</c:v>
                </c:pt>
                <c:pt idx="1233">
                  <c:v>0.0394554042789664</c:v>
                </c:pt>
                <c:pt idx="1234">
                  <c:v>0.0789695945945946</c:v>
                </c:pt>
                <c:pt idx="1235">
                  <c:v>0.0131004366812227</c:v>
                </c:pt>
                <c:pt idx="1236">
                  <c:v>0.0297699594046008</c:v>
                </c:pt>
                <c:pt idx="1237">
                  <c:v>0.0349417637271215</c:v>
                </c:pt>
                <c:pt idx="1238">
                  <c:v>0.0890947968638631</c:v>
                </c:pt>
                <c:pt idx="1239">
                  <c:v>0.0851160673645881</c:v>
                </c:pt>
                <c:pt idx="1240">
                  <c:v>0.01506456241033</c:v>
                </c:pt>
                <c:pt idx="1241">
                  <c:v>0.0281329923273657</c:v>
                </c:pt>
                <c:pt idx="1242">
                  <c:v>0.0205706702057067</c:v>
                </c:pt>
                <c:pt idx="1243">
                  <c:v>0.0263331138907176</c:v>
                </c:pt>
                <c:pt idx="1244">
                  <c:v>0.0229885057471264</c:v>
                </c:pt>
                <c:pt idx="1245">
                  <c:v>0.00909484625378952</c:v>
                </c:pt>
                <c:pt idx="1246">
                  <c:v>0.00311332503113325</c:v>
                </c:pt>
                <c:pt idx="1247">
                  <c:v>0.061531007751938</c:v>
                </c:pt>
                <c:pt idx="1248">
                  <c:v>0.0089567966280295</c:v>
                </c:pt>
                <c:pt idx="1249">
                  <c:v>0.0364583333333333</c:v>
                </c:pt>
                <c:pt idx="1250">
                  <c:v>0.0</c:v>
                </c:pt>
                <c:pt idx="1251">
                  <c:v>0.025034137460173</c:v>
                </c:pt>
                <c:pt idx="1252">
                  <c:v>0.0</c:v>
                </c:pt>
                <c:pt idx="1253">
                  <c:v>0.144913627639155</c:v>
                </c:pt>
                <c:pt idx="1254">
                  <c:v>0.0166666666666667</c:v>
                </c:pt>
                <c:pt idx="1255">
                  <c:v>0.0126696832579185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0.109052031361368</c:v>
                </c:pt>
                <c:pt idx="1260">
                  <c:v>0.0289855072463768</c:v>
                </c:pt>
                <c:pt idx="1261">
                  <c:v>0.00422990793729783</c:v>
                </c:pt>
                <c:pt idx="1262">
                  <c:v>0.0616541353383459</c:v>
                </c:pt>
                <c:pt idx="1263">
                  <c:v>0.0334075723830735</c:v>
                </c:pt>
                <c:pt idx="1264">
                  <c:v>0.046927374301676</c:v>
                </c:pt>
                <c:pt idx="1265">
                  <c:v>0.0721533258173619</c:v>
                </c:pt>
                <c:pt idx="1266">
                  <c:v>0.0207885304659498</c:v>
                </c:pt>
                <c:pt idx="1267">
                  <c:v>0.00725689404934688</c:v>
                </c:pt>
                <c:pt idx="1268">
                  <c:v>0.00571755288736421</c:v>
                </c:pt>
                <c:pt idx="1269">
                  <c:v>0.0341113105924596</c:v>
                </c:pt>
                <c:pt idx="1270">
                  <c:v>0.00498930862437634</c:v>
                </c:pt>
                <c:pt idx="1271">
                  <c:v>0.00759013282732448</c:v>
                </c:pt>
                <c:pt idx="1272">
                  <c:v>0.0440613026819923</c:v>
                </c:pt>
                <c:pt idx="1273">
                  <c:v>0.0</c:v>
                </c:pt>
                <c:pt idx="1274">
                  <c:v>0.0128939828080229</c:v>
                </c:pt>
                <c:pt idx="1275">
                  <c:v>0.0497762863534676</c:v>
                </c:pt>
                <c:pt idx="1276">
                  <c:v>0.0417647058823529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0.0303867403314917</c:v>
                </c:pt>
                <c:pt idx="1282">
                  <c:v>0.00992457324335053</c:v>
                </c:pt>
                <c:pt idx="1283">
                  <c:v>0.024140012070006</c:v>
                </c:pt>
                <c:pt idx="1284">
                  <c:v>0.0201935212452671</c:v>
                </c:pt>
                <c:pt idx="1285">
                  <c:v>0.021190261496844</c:v>
                </c:pt>
                <c:pt idx="1286">
                  <c:v>0.0244274809160305</c:v>
                </c:pt>
                <c:pt idx="1287">
                  <c:v>0.0514758819294456</c:v>
                </c:pt>
                <c:pt idx="1288">
                  <c:v>0.0196418255343732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0.0308641975308642</c:v>
                </c:pt>
                <c:pt idx="1293">
                  <c:v>0.0172523961661342</c:v>
                </c:pt>
                <c:pt idx="1294">
                  <c:v>0.0</c:v>
                </c:pt>
                <c:pt idx="1295">
                  <c:v>0.0264900662251656</c:v>
                </c:pt>
                <c:pt idx="1296">
                  <c:v>0.0</c:v>
                </c:pt>
                <c:pt idx="1297">
                  <c:v>0.00795880149812734</c:v>
                </c:pt>
                <c:pt idx="1298">
                  <c:v>0.289435177055897</c:v>
                </c:pt>
                <c:pt idx="1299">
                  <c:v>0.00657894736842105</c:v>
                </c:pt>
                <c:pt idx="1300">
                  <c:v>0.0984615384615384</c:v>
                </c:pt>
                <c:pt idx="1301">
                  <c:v>0.0335949764521193</c:v>
                </c:pt>
                <c:pt idx="1302">
                  <c:v>0.00958188153310104</c:v>
                </c:pt>
                <c:pt idx="1303">
                  <c:v>0.0821371610845295</c:v>
                </c:pt>
                <c:pt idx="1304">
                  <c:v>0.00746268656716418</c:v>
                </c:pt>
                <c:pt idx="1305">
                  <c:v>0.0</c:v>
                </c:pt>
                <c:pt idx="1306">
                  <c:v>0.0120522263140275</c:v>
                </c:pt>
                <c:pt idx="1307">
                  <c:v>0.0179806362378976</c:v>
                </c:pt>
                <c:pt idx="1308">
                  <c:v>0.343059936908517</c:v>
                </c:pt>
                <c:pt idx="1309">
                  <c:v>0.0721973094170404</c:v>
                </c:pt>
                <c:pt idx="1310">
                  <c:v>0.0418736692689851</c:v>
                </c:pt>
                <c:pt idx="1311">
                  <c:v>0.0</c:v>
                </c:pt>
                <c:pt idx="1312">
                  <c:v>0.0803608036080361</c:v>
                </c:pt>
                <c:pt idx="1313">
                  <c:v>0.317133443163097</c:v>
                </c:pt>
                <c:pt idx="1314">
                  <c:v>0.0</c:v>
                </c:pt>
                <c:pt idx="1315">
                  <c:v>0.0</c:v>
                </c:pt>
                <c:pt idx="1316">
                  <c:v>0.0219907407407407</c:v>
                </c:pt>
                <c:pt idx="1317">
                  <c:v>0.0757575757575758</c:v>
                </c:pt>
                <c:pt idx="1318">
                  <c:v>0.000659630606860158</c:v>
                </c:pt>
                <c:pt idx="1319">
                  <c:v>0.111673151750973</c:v>
                </c:pt>
                <c:pt idx="1320">
                  <c:v>0.0</c:v>
                </c:pt>
                <c:pt idx="1321">
                  <c:v>0.00238237045860631</c:v>
                </c:pt>
                <c:pt idx="1322">
                  <c:v>0.0</c:v>
                </c:pt>
                <c:pt idx="1323">
                  <c:v>0.028030303030303</c:v>
                </c:pt>
                <c:pt idx="1324">
                  <c:v>0.0564866542520174</c:v>
                </c:pt>
                <c:pt idx="1325">
                  <c:v>0.108185053380783</c:v>
                </c:pt>
                <c:pt idx="1326">
                  <c:v>0.00486381322957198</c:v>
                </c:pt>
                <c:pt idx="1327">
                  <c:v>0.0</c:v>
                </c:pt>
                <c:pt idx="1328">
                  <c:v>0.104797550187138</c:v>
                </c:pt>
                <c:pt idx="1329">
                  <c:v>0.0159074475777296</c:v>
                </c:pt>
                <c:pt idx="1330">
                  <c:v>0.00286806883365201</c:v>
                </c:pt>
                <c:pt idx="1331">
                  <c:v>0.00137080191912269</c:v>
                </c:pt>
                <c:pt idx="1332">
                  <c:v>0.0</c:v>
                </c:pt>
                <c:pt idx="1333">
                  <c:v>0.0161849710982659</c:v>
                </c:pt>
                <c:pt idx="1334">
                  <c:v>0.00716845878136201</c:v>
                </c:pt>
                <c:pt idx="1335">
                  <c:v>0.0424200278164117</c:v>
                </c:pt>
                <c:pt idx="1336">
                  <c:v>0.00126262626262626</c:v>
                </c:pt>
                <c:pt idx="1337">
                  <c:v>0.0582166543846721</c:v>
                </c:pt>
                <c:pt idx="1338">
                  <c:v>0.0144376899696049</c:v>
                </c:pt>
                <c:pt idx="1339">
                  <c:v>0.020979020979021</c:v>
                </c:pt>
                <c:pt idx="1340">
                  <c:v>0.0178117048346056</c:v>
                </c:pt>
                <c:pt idx="1341">
                  <c:v>0.0</c:v>
                </c:pt>
                <c:pt idx="1342">
                  <c:v>0.03475935828877</c:v>
                </c:pt>
                <c:pt idx="1343">
                  <c:v>0.0433934666016577</c:v>
                </c:pt>
                <c:pt idx="1344">
                  <c:v>0.0101716465352829</c:v>
                </c:pt>
                <c:pt idx="1345">
                  <c:v>0.0250783699059561</c:v>
                </c:pt>
                <c:pt idx="1346">
                  <c:v>0.000612745098039216</c:v>
                </c:pt>
                <c:pt idx="1347">
                  <c:v>0.0</c:v>
                </c:pt>
                <c:pt idx="1348">
                  <c:v>0.129259694477086</c:v>
                </c:pt>
                <c:pt idx="1349">
                  <c:v>0.283428571428571</c:v>
                </c:pt>
                <c:pt idx="1350">
                  <c:v>0.0215369554576603</c:v>
                </c:pt>
                <c:pt idx="1351">
                  <c:v>0.155581485803189</c:v>
                </c:pt>
                <c:pt idx="1352">
                  <c:v>0.0981033355134074</c:v>
                </c:pt>
                <c:pt idx="1353">
                  <c:v>0.0493659420289855</c:v>
                </c:pt>
                <c:pt idx="1354">
                  <c:v>0.0</c:v>
                </c:pt>
                <c:pt idx="1355">
                  <c:v>0.0</c:v>
                </c:pt>
                <c:pt idx="1356">
                  <c:v>0.00843672456575682</c:v>
                </c:pt>
                <c:pt idx="1357">
                  <c:v>0.138747884940778</c:v>
                </c:pt>
                <c:pt idx="1358">
                  <c:v>0.0</c:v>
                </c:pt>
                <c:pt idx="1359">
                  <c:v>0.0132061628760088</c:v>
                </c:pt>
                <c:pt idx="1360">
                  <c:v>0.0</c:v>
                </c:pt>
                <c:pt idx="1361">
                  <c:v>0.0126103404791929</c:v>
                </c:pt>
                <c:pt idx="1362">
                  <c:v>0.0120798319327731</c:v>
                </c:pt>
                <c:pt idx="1363">
                  <c:v>0.0140845070422535</c:v>
                </c:pt>
                <c:pt idx="1364">
                  <c:v>0.0515542077331311</c:v>
                </c:pt>
                <c:pt idx="1365">
                  <c:v>0.0183246073298429</c:v>
                </c:pt>
                <c:pt idx="1366">
                  <c:v>0.0326308633582597</c:v>
                </c:pt>
                <c:pt idx="1367">
                  <c:v>0.0077574047954866</c:v>
                </c:pt>
                <c:pt idx="1368">
                  <c:v>0.158294778585592</c:v>
                </c:pt>
                <c:pt idx="1369">
                  <c:v>0.00215982721382289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0.0310077519379845</c:v>
                </c:pt>
                <c:pt idx="1374">
                  <c:v>0.0</c:v>
                </c:pt>
                <c:pt idx="1375">
                  <c:v>0.0120329322355921</c:v>
                </c:pt>
                <c:pt idx="1376">
                  <c:v>0.0135249366018597</c:v>
                </c:pt>
                <c:pt idx="1377">
                  <c:v>0.0</c:v>
                </c:pt>
                <c:pt idx="1378">
                  <c:v>0.19453781512605</c:v>
                </c:pt>
                <c:pt idx="1379">
                  <c:v>0.000974658869395711</c:v>
                </c:pt>
                <c:pt idx="1380">
                  <c:v>0.0151036178433439</c:v>
                </c:pt>
                <c:pt idx="1381">
                  <c:v>0.00252525252525252</c:v>
                </c:pt>
                <c:pt idx="1382">
                  <c:v>0.013801756587202</c:v>
                </c:pt>
                <c:pt idx="1383">
                  <c:v>0.0</c:v>
                </c:pt>
                <c:pt idx="1384">
                  <c:v>0.0309155766944114</c:v>
                </c:pt>
                <c:pt idx="1385">
                  <c:v>0.00168823860438942</c:v>
                </c:pt>
                <c:pt idx="1386">
                  <c:v>0.0179372197309417</c:v>
                </c:pt>
                <c:pt idx="1387">
                  <c:v>0.0166805671392827</c:v>
                </c:pt>
                <c:pt idx="1388">
                  <c:v>0.0114942528735632</c:v>
                </c:pt>
                <c:pt idx="1389">
                  <c:v>0.0</c:v>
                </c:pt>
                <c:pt idx="1390">
                  <c:v>0.0</c:v>
                </c:pt>
                <c:pt idx="1391">
                  <c:v>0.0420969023034154</c:v>
                </c:pt>
                <c:pt idx="1392">
                  <c:v>0.000942507068803016</c:v>
                </c:pt>
                <c:pt idx="1393">
                  <c:v>0.0155261644623347</c:v>
                </c:pt>
                <c:pt idx="1394">
                  <c:v>0.0</c:v>
                </c:pt>
                <c:pt idx="1395">
                  <c:v>0.0</c:v>
                </c:pt>
                <c:pt idx="1396">
                  <c:v>0.126916975145426</c:v>
                </c:pt>
                <c:pt idx="1397">
                  <c:v>0.00818926296633303</c:v>
                </c:pt>
                <c:pt idx="1398">
                  <c:v>0.0163934426229508</c:v>
                </c:pt>
                <c:pt idx="1399">
                  <c:v>0.0</c:v>
                </c:pt>
                <c:pt idx="1400">
                  <c:v>0.0</c:v>
                </c:pt>
                <c:pt idx="1401">
                  <c:v>0.0104314841156946</c:v>
                </c:pt>
                <c:pt idx="1402">
                  <c:v>0.0182555780933063</c:v>
                </c:pt>
                <c:pt idx="1403">
                  <c:v>0.0221027479091995</c:v>
                </c:pt>
                <c:pt idx="1404">
                  <c:v>0.0</c:v>
                </c:pt>
                <c:pt idx="1405">
                  <c:v>0.0278551532033426</c:v>
                </c:pt>
                <c:pt idx="1406">
                  <c:v>0.0</c:v>
                </c:pt>
                <c:pt idx="1407">
                  <c:v>0.0446304044630404</c:v>
                </c:pt>
                <c:pt idx="1408">
                  <c:v>0.0199667221297837</c:v>
                </c:pt>
                <c:pt idx="1409">
                  <c:v>0.00420168067226891</c:v>
                </c:pt>
                <c:pt idx="1410">
                  <c:v>0.0</c:v>
                </c:pt>
                <c:pt idx="1411">
                  <c:v>0.000788022064617809</c:v>
                </c:pt>
                <c:pt idx="1412">
                  <c:v>0.108997805413314</c:v>
                </c:pt>
                <c:pt idx="1413">
                  <c:v>0.005420054200542</c:v>
                </c:pt>
                <c:pt idx="1414">
                  <c:v>0.0</c:v>
                </c:pt>
                <c:pt idx="1415">
                  <c:v>0.0529135967849966</c:v>
                </c:pt>
                <c:pt idx="1416">
                  <c:v>0.00665557404326123</c:v>
                </c:pt>
                <c:pt idx="1417">
                  <c:v>0.00596506178099702</c:v>
                </c:pt>
                <c:pt idx="1418">
                  <c:v>0.0159183673469388</c:v>
                </c:pt>
                <c:pt idx="1419">
                  <c:v>0.0030441400304414</c:v>
                </c:pt>
                <c:pt idx="1420">
                  <c:v>0.0</c:v>
                </c:pt>
                <c:pt idx="1421">
                  <c:v>0.0</c:v>
                </c:pt>
                <c:pt idx="1422">
                  <c:v>0.0258418167580266</c:v>
                </c:pt>
                <c:pt idx="1423">
                  <c:v>0.0323501427212179</c:v>
                </c:pt>
                <c:pt idx="1424">
                  <c:v>0.0126182965299685</c:v>
                </c:pt>
                <c:pt idx="1425">
                  <c:v>0.0561555075593952</c:v>
                </c:pt>
                <c:pt idx="1426">
                  <c:v>0.0124348174889691</c:v>
                </c:pt>
                <c:pt idx="1427">
                  <c:v>0.0</c:v>
                </c:pt>
                <c:pt idx="1428">
                  <c:v>0.0637982195845697</c:v>
                </c:pt>
                <c:pt idx="1429">
                  <c:v>0.0</c:v>
                </c:pt>
                <c:pt idx="1430">
                  <c:v>0.113335716839471</c:v>
                </c:pt>
                <c:pt idx="1431">
                  <c:v>0.0241102181400689</c:v>
                </c:pt>
                <c:pt idx="1432">
                  <c:v>0.01209341117598</c:v>
                </c:pt>
                <c:pt idx="1433">
                  <c:v>0.0660736975857687</c:v>
                </c:pt>
                <c:pt idx="1434">
                  <c:v>0.0540098199672668</c:v>
                </c:pt>
                <c:pt idx="1435">
                  <c:v>0.0</c:v>
                </c:pt>
                <c:pt idx="1436">
                  <c:v>0.0398517145505097</c:v>
                </c:pt>
                <c:pt idx="1437">
                  <c:v>0.00530631934394597</c:v>
                </c:pt>
                <c:pt idx="1438">
                  <c:v>0.0433839479392625</c:v>
                </c:pt>
                <c:pt idx="1439">
                  <c:v>0.0180754917597023</c:v>
                </c:pt>
                <c:pt idx="1440">
                  <c:v>0.05273566249176</c:v>
                </c:pt>
                <c:pt idx="1441">
                  <c:v>0.00393700787401575</c:v>
                </c:pt>
                <c:pt idx="1442">
                  <c:v>0.0581395348837209</c:v>
                </c:pt>
                <c:pt idx="1443">
                  <c:v>0.0378416257883672</c:v>
                </c:pt>
                <c:pt idx="14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34880"/>
        <c:axId val="-2092407472"/>
      </c:scatterChart>
      <c:valAx>
        <c:axId val="-2069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07472"/>
        <c:crosses val="autoZero"/>
        <c:crossBetween val="midCat"/>
      </c:valAx>
      <c:valAx>
        <c:axId val="-20924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330200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tabSelected="1" topLeftCell="AB1" workbookViewId="0">
      <selection activeCell="AK27" sqref="AK27"/>
    </sheetView>
  </sheetViews>
  <sheetFormatPr baseColWidth="10" defaultRowHeight="16" x14ac:dyDescent="0.2"/>
  <cols>
    <col min="1" max="1" width="21.5" bestFit="1" customWidth="1"/>
    <col min="8" max="27" width="10.83203125" style="1"/>
    <col min="28" max="29" width="10.83203125" style="2"/>
    <col min="30" max="35" width="10.83203125" style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s="1" t="s">
        <v>7</v>
      </c>
      <c r="K1" s="1" t="s">
        <v>1473</v>
      </c>
      <c r="L1" s="1" t="s">
        <v>8</v>
      </c>
      <c r="M1" s="1" t="s">
        <v>9</v>
      </c>
      <c r="N1" s="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1477</v>
      </c>
      <c r="W1" s="1" t="s">
        <v>15</v>
      </c>
      <c r="X1" s="1" t="s">
        <v>16</v>
      </c>
      <c r="Y1" s="1" t="s">
        <v>1478</v>
      </c>
      <c r="Z1" s="1" t="s">
        <v>17</v>
      </c>
      <c r="AA1" s="1" t="s">
        <v>18</v>
      </c>
      <c r="AB1" s="2" t="s">
        <v>1479</v>
      </c>
      <c r="AC1" s="2" t="s">
        <v>1480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1481</v>
      </c>
      <c r="AK1" s="1" t="s">
        <v>2620</v>
      </c>
      <c r="AL1" s="1" t="s">
        <v>2624</v>
      </c>
      <c r="AM1" s="1" t="s">
        <v>2625</v>
      </c>
      <c r="AN1" s="1" t="s">
        <v>2678</v>
      </c>
      <c r="AO1" s="1" t="s">
        <v>2679</v>
      </c>
      <c r="AP1" s="1" t="s">
        <v>2624</v>
      </c>
      <c r="AQ1" s="1" t="s">
        <v>2680</v>
      </c>
    </row>
    <row r="2" spans="1:43" x14ac:dyDescent="0.2">
      <c r="A2" s="3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 s="1">
        <v>846</v>
      </c>
      <c r="K2" s="2">
        <f t="shared" ref="K2:K65" si="2">J2/E2</f>
        <v>0.24075128059191805</v>
      </c>
      <c r="L2" s="1">
        <v>168</v>
      </c>
      <c r="M2" s="1">
        <v>35</v>
      </c>
      <c r="N2" s="1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 s="1">
        <v>926</v>
      </c>
      <c r="V2" s="2">
        <f t="shared" ref="V2:V65" si="6">U2/E2</f>
        <v>0.263517359134889</v>
      </c>
      <c r="W2" s="2">
        <v>0.78400000000000003</v>
      </c>
      <c r="X2" s="1">
        <v>116</v>
      </c>
      <c r="Y2" s="2">
        <f t="shared" ref="Y2:Y65" si="7">X2/E2</f>
        <v>3.3010813887307915E-2</v>
      </c>
      <c r="Z2" s="2">
        <v>0.78400000000000003</v>
      </c>
      <c r="AA2" s="1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 s="1">
        <v>16868</v>
      </c>
      <c r="AF2" s="1">
        <v>374</v>
      </c>
      <c r="AG2" s="1">
        <v>9891</v>
      </c>
      <c r="AH2" s="1">
        <v>3398</v>
      </c>
      <c r="AI2" s="2">
        <v>0.17300000000000001</v>
      </c>
      <c r="AJ2">
        <f>VLOOKUP(A2,census_tract_areas_WA!E:N,10,FALSE)</f>
        <v>1.473238968</v>
      </c>
      <c r="AK2">
        <f>E2/AJ2</f>
        <v>2385.2206439872016</v>
      </c>
      <c r="AL2" t="str">
        <f>VLOOKUP(AK2,'Density Lookup'!A:B,2,TRUE)</f>
        <v>High</v>
      </c>
      <c r="AM2" t="str">
        <f>VLOOKUP(A2,census_tract_county_names_WA!A:B,2,FALSE)</f>
        <v>Whitman County, Washington</v>
      </c>
      <c r="AN2">
        <f>INDEX(census_tract_areas_WA!N:N, MATCH('2014_acs_select'!A2,census_tract_areas_WA!E:E,0))</f>
        <v>1.473238968</v>
      </c>
      <c r="AO2" t="b">
        <f>AN2=AJ2</f>
        <v>1</v>
      </c>
      <c r="AP2" t="str">
        <f>INDEX('Density Lookup'!B:B,MATCH('2014_acs_select'!AK2,'Density Lookup'!A:A,1))</f>
        <v>High</v>
      </c>
      <c r="AQ2" t="b">
        <f>AP2=AL2</f>
        <v>1</v>
      </c>
    </row>
    <row r="3" spans="1:43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 s="1">
        <v>1320</v>
      </c>
      <c r="K3" s="2">
        <f t="shared" si="2"/>
        <v>0.23986916227512267</v>
      </c>
      <c r="L3" s="1">
        <v>81</v>
      </c>
      <c r="M3" s="1">
        <v>34</v>
      </c>
      <c r="N3" s="1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 s="1">
        <v>156</v>
      </c>
      <c r="V3" s="2">
        <f t="shared" si="6"/>
        <v>2.8348173723423586E-2</v>
      </c>
      <c r="W3" s="2">
        <v>0.57100000000000006</v>
      </c>
      <c r="X3" s="1">
        <v>0</v>
      </c>
      <c r="Y3" s="2">
        <f t="shared" si="7"/>
        <v>0</v>
      </c>
      <c r="Z3" s="2" t="s">
        <v>73</v>
      </c>
      <c r="AA3" s="1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 s="1">
        <v>23855</v>
      </c>
      <c r="AF3" s="1">
        <v>139</v>
      </c>
      <c r="AG3" s="1">
        <v>5938</v>
      </c>
      <c r="AH3" s="1">
        <v>5503</v>
      </c>
      <c r="AI3" s="2">
        <v>0.248</v>
      </c>
      <c r="AJ3">
        <f>VLOOKUP(A3,census_tract_areas_WA!E:N,10,FALSE)</f>
        <v>3.2564467260000001</v>
      </c>
      <c r="AK3">
        <f t="shared" ref="AK3:AK66" si="10">E3/AJ3</f>
        <v>1689.8787122980252</v>
      </c>
      <c r="AL3" t="str">
        <f>VLOOKUP(AK3,'Density Lookup'!A:B,2,TRUE)</f>
        <v>High</v>
      </c>
      <c r="AM3" t="str">
        <f>VLOOKUP(A3,census_tract_county_names_WA!A:B,2,FALSE)</f>
        <v>King County, Washington</v>
      </c>
      <c r="AN3">
        <f>INDEX(census_tract_areas_WA!N:N, MATCH('2014_acs_select'!A3,census_tract_areas_WA!E:E,0))</f>
        <v>3.2564467260000001</v>
      </c>
      <c r="AO3" t="b">
        <f t="shared" ref="AO3:AO66" si="11">AN3=AJ3</f>
        <v>1</v>
      </c>
      <c r="AP3" t="str">
        <f>INDEX('Density Lookup'!B:B,MATCH('2014_acs_select'!AK3,'Density Lookup'!A:A,1))</f>
        <v>High</v>
      </c>
      <c r="AQ3" t="b">
        <f t="shared" ref="AQ3:AQ66" si="12">AP3=AL3</f>
        <v>1</v>
      </c>
    </row>
    <row r="4" spans="1:43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 s="1">
        <v>2603</v>
      </c>
      <c r="K4" s="2">
        <f t="shared" si="2"/>
        <v>0.37260234755224736</v>
      </c>
      <c r="L4" s="1">
        <v>913</v>
      </c>
      <c r="M4" s="1">
        <v>178</v>
      </c>
      <c r="N4" s="1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 s="1">
        <v>3411</v>
      </c>
      <c r="V4" s="2">
        <f t="shared" si="6"/>
        <v>0.48826223876324076</v>
      </c>
      <c r="W4" s="2">
        <v>0.80299999999999994</v>
      </c>
      <c r="X4" s="1">
        <v>101</v>
      </c>
      <c r="Y4" s="2">
        <f t="shared" si="7"/>
        <v>1.4457486401374177E-2</v>
      </c>
      <c r="Z4" s="2">
        <v>0.64400000000000002</v>
      </c>
      <c r="AA4" s="1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 s="1">
        <v>22201</v>
      </c>
      <c r="AF4" s="1">
        <v>1324</v>
      </c>
      <c r="AG4" s="1">
        <v>14326</v>
      </c>
      <c r="AH4" s="1">
        <v>6862</v>
      </c>
      <c r="AI4" s="2">
        <v>0.10199999999999999</v>
      </c>
      <c r="AJ4">
        <f>VLOOKUP(A4,census_tract_areas_WA!E:N,10,FALSE)</f>
        <v>1.461458369</v>
      </c>
      <c r="AK4">
        <f t="shared" si="10"/>
        <v>4780.1566901834885</v>
      </c>
      <c r="AL4" t="str">
        <f>VLOOKUP(AK4,'Density Lookup'!A:B,2,TRUE)</f>
        <v>High</v>
      </c>
      <c r="AM4" t="str">
        <f>VLOOKUP(A4,census_tract_county_names_WA!A:B,2,FALSE)</f>
        <v>Whitman County, Washington</v>
      </c>
      <c r="AN4">
        <f>INDEX(census_tract_areas_WA!N:N, MATCH('2014_acs_select'!A4,census_tract_areas_WA!E:E,0))</f>
        <v>1.461458369</v>
      </c>
      <c r="AO4" t="b">
        <f t="shared" si="11"/>
        <v>1</v>
      </c>
      <c r="AP4" t="str">
        <f>INDEX('Density Lookup'!B:B,MATCH('2014_acs_select'!AK4,'Density Lookup'!A:A,1))</f>
        <v>High</v>
      </c>
      <c r="AQ4" t="b">
        <f t="shared" si="12"/>
        <v>1</v>
      </c>
    </row>
    <row r="5" spans="1:43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 s="1">
        <v>2628</v>
      </c>
      <c r="K5" s="2">
        <f t="shared" si="2"/>
        <v>0.39171262483231478</v>
      </c>
      <c r="L5" s="1">
        <v>1154</v>
      </c>
      <c r="M5" s="1">
        <v>153</v>
      </c>
      <c r="N5" s="1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 s="1">
        <v>3231</v>
      </c>
      <c r="V5" s="2">
        <f t="shared" si="6"/>
        <v>0.48159189148904458</v>
      </c>
      <c r="W5" s="2">
        <v>0.51600000000000001</v>
      </c>
      <c r="X5" s="1">
        <v>209</v>
      </c>
      <c r="Y5" s="2">
        <f t="shared" si="7"/>
        <v>3.1152183633924579E-2</v>
      </c>
      <c r="Z5" s="2">
        <v>0.35399999999999998</v>
      </c>
      <c r="AA5" s="1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 s="1">
        <v>35972</v>
      </c>
      <c r="AF5" s="1">
        <v>1497</v>
      </c>
      <c r="AG5" s="1">
        <v>19746</v>
      </c>
      <c r="AH5" s="1">
        <v>6505</v>
      </c>
      <c r="AI5" s="2">
        <v>0.215</v>
      </c>
      <c r="AJ5">
        <f>VLOOKUP(A5,census_tract_areas_WA!E:N,10,FALSE)</f>
        <v>2.4815959639999998</v>
      </c>
      <c r="AK5">
        <f t="shared" si="10"/>
        <v>2703.5021402863631</v>
      </c>
      <c r="AL5" t="str">
        <f>VLOOKUP(AK5,'Density Lookup'!A:B,2,TRUE)</f>
        <v>High</v>
      </c>
      <c r="AM5" t="str">
        <f>VLOOKUP(A5,census_tract_county_names_WA!A:B,2,FALSE)</f>
        <v>Whatcom County, Washington</v>
      </c>
      <c r="AN5">
        <f>INDEX(census_tract_areas_WA!N:N, MATCH('2014_acs_select'!A5,census_tract_areas_WA!E:E,0))</f>
        <v>2.4815959639999998</v>
      </c>
      <c r="AO5" t="b">
        <f t="shared" si="11"/>
        <v>1</v>
      </c>
      <c r="AP5" t="str">
        <f>INDEX('Density Lookup'!B:B,MATCH('2014_acs_select'!AK5,'Density Lookup'!A:A,1))</f>
        <v>High</v>
      </c>
      <c r="AQ5" t="b">
        <f t="shared" si="12"/>
        <v>1</v>
      </c>
    </row>
    <row r="6" spans="1:43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 s="1">
        <v>2149</v>
      </c>
      <c r="K6" s="2">
        <f t="shared" si="2"/>
        <v>0.36020784445189408</v>
      </c>
      <c r="L6" s="1">
        <v>1654</v>
      </c>
      <c r="M6" s="1">
        <v>158</v>
      </c>
      <c r="N6" s="1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 s="1">
        <v>5594</v>
      </c>
      <c r="V6" s="2">
        <f t="shared" si="6"/>
        <v>0.93764666443178013</v>
      </c>
      <c r="W6" s="2">
        <v>0.13100000000000001</v>
      </c>
      <c r="X6" s="1">
        <v>2704</v>
      </c>
      <c r="Y6" s="2">
        <f t="shared" si="7"/>
        <v>0.45323499832383507</v>
      </c>
      <c r="Z6" s="2">
        <v>0.17499999999999999</v>
      </c>
      <c r="AA6" s="1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 s="1">
        <v>54822</v>
      </c>
      <c r="AF6" s="1">
        <v>1441</v>
      </c>
      <c r="AG6" s="1">
        <v>52856</v>
      </c>
      <c r="AH6" s="1">
        <v>3297</v>
      </c>
      <c r="AI6" s="2">
        <v>0.10099999999999999</v>
      </c>
      <c r="AJ6">
        <f>VLOOKUP(A6,census_tract_areas_WA!E:N,10,FALSE)</f>
        <v>16.190483369999999</v>
      </c>
      <c r="AK6">
        <f t="shared" si="10"/>
        <v>368.48807189133356</v>
      </c>
      <c r="AL6" t="str">
        <f>VLOOKUP(AK6,'Density Lookup'!A:B,2,TRUE)</f>
        <v>Medium</v>
      </c>
      <c r="AM6" t="str">
        <f>VLOOKUP(A6,census_tract_county_names_WA!A:B,2,FALSE)</f>
        <v>Pierce County, Washington</v>
      </c>
      <c r="AN6">
        <f>INDEX(census_tract_areas_WA!N:N, MATCH('2014_acs_select'!A6,census_tract_areas_WA!E:E,0))</f>
        <v>16.190483369999999</v>
      </c>
      <c r="AO6" t="b">
        <f t="shared" si="11"/>
        <v>1</v>
      </c>
      <c r="AP6" t="str">
        <f>INDEX('Density Lookup'!B:B,MATCH('2014_acs_select'!AK6,'Density Lookup'!A:A,1))</f>
        <v>Medium</v>
      </c>
      <c r="AQ6" t="b">
        <f t="shared" si="12"/>
        <v>1</v>
      </c>
    </row>
    <row r="7" spans="1:43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 s="1">
        <v>2389</v>
      </c>
      <c r="K7" s="2">
        <f t="shared" si="2"/>
        <v>0.39383448730629739</v>
      </c>
      <c r="L7" s="1">
        <v>1829</v>
      </c>
      <c r="M7" s="1">
        <v>186</v>
      </c>
      <c r="N7" s="1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 s="1">
        <v>5637</v>
      </c>
      <c r="V7" s="2">
        <f t="shared" si="6"/>
        <v>0.92927794263105834</v>
      </c>
      <c r="W7" s="2">
        <v>9.4E-2</v>
      </c>
      <c r="X7" s="1">
        <v>2592</v>
      </c>
      <c r="Y7" s="2">
        <f t="shared" si="7"/>
        <v>0.42729970326409494</v>
      </c>
      <c r="Z7" s="2">
        <v>9.4E-2</v>
      </c>
      <c r="AA7" s="1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 s="1">
        <v>49925</v>
      </c>
      <c r="AF7" s="1">
        <v>1588</v>
      </c>
      <c r="AG7" s="1">
        <v>41464</v>
      </c>
      <c r="AH7" s="1">
        <v>3502</v>
      </c>
      <c r="AI7" s="2">
        <v>0.09</v>
      </c>
      <c r="AJ7">
        <f>VLOOKUP(A7,census_tract_areas_WA!E:N,10,FALSE)</f>
        <v>5.8177546380000003</v>
      </c>
      <c r="AK7">
        <f t="shared" si="10"/>
        <v>1042.6703045155132</v>
      </c>
      <c r="AL7" t="str">
        <f>VLOOKUP(AK7,'Density Lookup'!A:B,2,TRUE)</f>
        <v>Medium</v>
      </c>
      <c r="AM7" t="str">
        <f>VLOOKUP(A7,census_tract_county_names_WA!A:B,2,FALSE)</f>
        <v>Pierce County, Washington</v>
      </c>
      <c r="AN7">
        <f>INDEX(census_tract_areas_WA!N:N, MATCH('2014_acs_select'!A7,census_tract_areas_WA!E:E,0))</f>
        <v>5.8177546380000003</v>
      </c>
      <c r="AO7" t="b">
        <f t="shared" si="11"/>
        <v>1</v>
      </c>
      <c r="AP7" t="str">
        <f>INDEX('Density Lookup'!B:B,MATCH('2014_acs_select'!AK7,'Density Lookup'!A:A,1))</f>
        <v>Medium</v>
      </c>
      <c r="AQ7" t="b">
        <f t="shared" si="12"/>
        <v>1</v>
      </c>
    </row>
    <row r="8" spans="1:43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 s="1">
        <v>696</v>
      </c>
      <c r="K8" s="2">
        <f t="shared" si="2"/>
        <v>0.24191866527632952</v>
      </c>
      <c r="L8" s="1">
        <v>512</v>
      </c>
      <c r="M8" s="1">
        <v>93</v>
      </c>
      <c r="N8" s="1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 s="1">
        <v>2877</v>
      </c>
      <c r="V8" s="2">
        <f t="shared" si="6"/>
        <v>1</v>
      </c>
      <c r="W8" s="2">
        <v>0.57100000000000006</v>
      </c>
      <c r="X8" s="1">
        <v>1300</v>
      </c>
      <c r="Y8" s="2">
        <f t="shared" si="7"/>
        <v>0.45185957594716719</v>
      </c>
      <c r="Z8" s="2">
        <v>0.68299999999999994</v>
      </c>
      <c r="AA8" s="1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 s="1">
        <v>29365</v>
      </c>
      <c r="AF8" s="1">
        <v>881</v>
      </c>
      <c r="AG8" s="1">
        <v>15050</v>
      </c>
      <c r="AH8" s="1">
        <v>1659</v>
      </c>
      <c r="AI8" s="2">
        <v>0.191</v>
      </c>
      <c r="AJ8">
        <f>VLOOKUP(A8,census_tract_areas_WA!E:N,10,FALSE)</f>
        <v>1.8253142339999999</v>
      </c>
      <c r="AK8">
        <f t="shared" si="10"/>
        <v>1576.1669669859157</v>
      </c>
      <c r="AL8" t="str">
        <f>VLOOKUP(AK8,'Density Lookup'!A:B,2,TRUE)</f>
        <v>High</v>
      </c>
      <c r="AM8" t="str">
        <f>VLOOKUP(A8,census_tract_county_names_WA!A:B,2,FALSE)</f>
        <v>Pierce County, Washington</v>
      </c>
      <c r="AN8">
        <f>INDEX(census_tract_areas_WA!N:N, MATCH('2014_acs_select'!A8,census_tract_areas_WA!E:E,0))</f>
        <v>1.8253142339999999</v>
      </c>
      <c r="AO8" t="b">
        <f t="shared" si="11"/>
        <v>1</v>
      </c>
      <c r="AP8" t="str">
        <f>INDEX('Density Lookup'!B:B,MATCH('2014_acs_select'!AK8,'Density Lookup'!A:A,1))</f>
        <v>High</v>
      </c>
      <c r="AQ8" t="b">
        <f t="shared" si="12"/>
        <v>1</v>
      </c>
    </row>
    <row r="9" spans="1:43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 s="1">
        <v>1409</v>
      </c>
      <c r="K9" s="2">
        <f t="shared" si="2"/>
        <v>0.40418818129661505</v>
      </c>
      <c r="L9" s="1">
        <v>484</v>
      </c>
      <c r="M9" s="1">
        <v>95</v>
      </c>
      <c r="N9" s="1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 s="1">
        <v>2647</v>
      </c>
      <c r="V9" s="2">
        <f t="shared" si="6"/>
        <v>0.75932300631095817</v>
      </c>
      <c r="W9" s="2">
        <v>0.61499999999999999</v>
      </c>
      <c r="X9" s="1">
        <v>86</v>
      </c>
      <c r="Y9" s="2">
        <f t="shared" si="7"/>
        <v>2.4670109007458405E-2</v>
      </c>
      <c r="Z9" s="2">
        <v>0.5</v>
      </c>
      <c r="AA9" s="1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 s="1">
        <v>26535</v>
      </c>
      <c r="AF9" s="1">
        <v>1369</v>
      </c>
      <c r="AG9" s="1">
        <v>17515</v>
      </c>
      <c r="AH9" s="1">
        <v>3416</v>
      </c>
      <c r="AI9" s="2">
        <v>0.109</v>
      </c>
      <c r="AJ9">
        <f>VLOOKUP(A9,census_tract_areas_WA!E:N,10,FALSE)</f>
        <v>0.33071495899999998</v>
      </c>
      <c r="AK9">
        <f t="shared" si="10"/>
        <v>10540.799274822039</v>
      </c>
      <c r="AL9" t="str">
        <f>VLOOKUP(AK9,'Density Lookup'!A:B,2,TRUE)</f>
        <v>High</v>
      </c>
      <c r="AM9" t="str">
        <f>VLOOKUP(A9,census_tract_county_names_WA!A:B,2,FALSE)</f>
        <v>King County, Washington</v>
      </c>
      <c r="AN9">
        <f>INDEX(census_tract_areas_WA!N:N, MATCH('2014_acs_select'!A9,census_tract_areas_WA!E:E,0))</f>
        <v>0.33071495899999998</v>
      </c>
      <c r="AO9" t="b">
        <f t="shared" si="11"/>
        <v>1</v>
      </c>
      <c r="AP9" t="str">
        <f>INDEX('Density Lookup'!B:B,MATCH('2014_acs_select'!AK9,'Density Lookup'!A:A,1))</f>
        <v>High</v>
      </c>
      <c r="AQ9" t="b">
        <f t="shared" si="12"/>
        <v>1</v>
      </c>
    </row>
    <row r="10" spans="1:43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 s="1">
        <v>2672</v>
      </c>
      <c r="K10" s="2">
        <f t="shared" si="2"/>
        <v>0.40368635745580905</v>
      </c>
      <c r="L10" s="1">
        <v>579</v>
      </c>
      <c r="M10" s="1">
        <v>104</v>
      </c>
      <c r="N10" s="1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 s="1">
        <v>4349</v>
      </c>
      <c r="V10" s="2">
        <f t="shared" si="6"/>
        <v>0.6570478924308808</v>
      </c>
      <c r="W10" s="2">
        <v>0.63100000000000001</v>
      </c>
      <c r="X10" s="1">
        <v>68</v>
      </c>
      <c r="Y10" s="2">
        <f t="shared" si="7"/>
        <v>1.0273455204713703E-2</v>
      </c>
      <c r="Z10" s="2">
        <v>0.23499999999999999</v>
      </c>
      <c r="AA10" s="1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 s="1">
        <v>21456</v>
      </c>
      <c r="AF10" s="1">
        <v>2653</v>
      </c>
      <c r="AG10" s="1">
        <v>10953</v>
      </c>
      <c r="AH10" s="1">
        <v>6537</v>
      </c>
      <c r="AI10" s="2">
        <v>0.187</v>
      </c>
      <c r="AJ10">
        <f>VLOOKUP(A10,census_tract_areas_WA!E:N,10,FALSE)</f>
        <v>0.54348288700000003</v>
      </c>
      <c r="AK10">
        <f t="shared" si="10"/>
        <v>12178.856332600588</v>
      </c>
      <c r="AL10" t="str">
        <f>VLOOKUP(AK10,'Density Lookup'!A:B,2,TRUE)</f>
        <v>High</v>
      </c>
      <c r="AM10" t="str">
        <f>VLOOKUP(A10,census_tract_county_names_WA!A:B,2,FALSE)</f>
        <v>King County, Washington</v>
      </c>
      <c r="AN10">
        <f>INDEX(census_tract_areas_WA!N:N, MATCH('2014_acs_select'!A10,census_tract_areas_WA!E:E,0))</f>
        <v>0.54348288700000003</v>
      </c>
      <c r="AO10" t="b">
        <f t="shared" si="11"/>
        <v>1</v>
      </c>
      <c r="AP10" t="str">
        <f>INDEX('Density Lookup'!B:B,MATCH('2014_acs_select'!AK10,'Density Lookup'!A:A,1))</f>
        <v>High</v>
      </c>
      <c r="AQ10" t="b">
        <f t="shared" si="12"/>
        <v>1</v>
      </c>
    </row>
    <row r="11" spans="1:43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 s="1">
        <v>2977</v>
      </c>
      <c r="K11" s="2">
        <f t="shared" si="2"/>
        <v>0.36862308073303618</v>
      </c>
      <c r="L11" s="1">
        <v>1749</v>
      </c>
      <c r="M11" s="1">
        <v>261</v>
      </c>
      <c r="N11" s="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 s="1">
        <v>5390</v>
      </c>
      <c r="V11" s="2">
        <f t="shared" si="6"/>
        <v>0.66740960871718669</v>
      </c>
      <c r="W11" s="2">
        <v>0.45500000000000002</v>
      </c>
      <c r="X11" s="1">
        <v>848</v>
      </c>
      <c r="Y11" s="2">
        <f t="shared" si="7"/>
        <v>0.10500247647350174</v>
      </c>
      <c r="Z11" s="2">
        <v>0.28100000000000003</v>
      </c>
      <c r="AA11" s="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 s="1">
        <v>34508</v>
      </c>
      <c r="AF11" s="1">
        <v>2140</v>
      </c>
      <c r="AG11" s="1">
        <v>18930</v>
      </c>
      <c r="AH11" s="1">
        <v>7217</v>
      </c>
      <c r="AI11" s="2">
        <v>9.1999999999999998E-2</v>
      </c>
      <c r="AJ11">
        <f>VLOOKUP(A11,census_tract_areas_WA!E:N,10,FALSE)</f>
        <v>3.270365623</v>
      </c>
      <c r="AK11">
        <f t="shared" si="10"/>
        <v>2469.4486583404255</v>
      </c>
      <c r="AL11" t="str">
        <f>VLOOKUP(AK11,'Density Lookup'!A:B,2,TRUE)</f>
        <v>High</v>
      </c>
      <c r="AM11" t="str">
        <f>VLOOKUP(A11,census_tract_county_names_WA!A:B,2,FALSE)</f>
        <v>Spokane County, Washington</v>
      </c>
      <c r="AN11">
        <f>INDEX(census_tract_areas_WA!N:N, MATCH('2014_acs_select'!A11,census_tract_areas_WA!E:E,0))</f>
        <v>3.270365623</v>
      </c>
      <c r="AO11" t="b">
        <f t="shared" si="11"/>
        <v>1</v>
      </c>
      <c r="AP11" t="str">
        <f>INDEX('Density Lookup'!B:B,MATCH('2014_acs_select'!AK11,'Density Lookup'!A:A,1))</f>
        <v>High</v>
      </c>
      <c r="AQ11" t="b">
        <f t="shared" si="12"/>
        <v>1</v>
      </c>
    </row>
    <row r="12" spans="1:43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 s="1">
        <v>1571</v>
      </c>
      <c r="K12" s="2">
        <f t="shared" si="2"/>
        <v>0.50726509525347108</v>
      </c>
      <c r="L12" s="1">
        <v>868</v>
      </c>
      <c r="M12" s="1">
        <v>112</v>
      </c>
      <c r="N12" s="1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 s="1">
        <v>2451</v>
      </c>
      <c r="V12" s="2">
        <f t="shared" si="6"/>
        <v>0.79141104294478526</v>
      </c>
      <c r="W12" s="2">
        <v>5.2999999999999999E-2</v>
      </c>
      <c r="X12" s="1">
        <v>1025</v>
      </c>
      <c r="Y12" s="2">
        <f t="shared" si="7"/>
        <v>0.33096545043590569</v>
      </c>
      <c r="Z12" s="2">
        <v>0.06</v>
      </c>
      <c r="AA12" s="1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 s="1">
        <v>53694</v>
      </c>
      <c r="AF12" s="1">
        <v>749</v>
      </c>
      <c r="AG12" s="1">
        <v>44920</v>
      </c>
      <c r="AH12" s="1">
        <v>2103</v>
      </c>
      <c r="AI12" s="2">
        <v>4.8000000000000001E-2</v>
      </c>
      <c r="AJ12">
        <f>VLOOKUP(A12,census_tract_areas_WA!E:N,10,FALSE)</f>
        <v>16.949042479999999</v>
      </c>
      <c r="AK12">
        <f t="shared" si="10"/>
        <v>182.72418655239574</v>
      </c>
      <c r="AL12" t="str">
        <f>VLOOKUP(AK12,'Density Lookup'!A:B,2,TRUE)</f>
        <v>Low</v>
      </c>
      <c r="AM12" t="str">
        <f>VLOOKUP(A12,census_tract_county_names_WA!A:B,2,FALSE)</f>
        <v>Spokane County, Washington</v>
      </c>
      <c r="AN12">
        <f>INDEX(census_tract_areas_WA!N:N, MATCH('2014_acs_select'!A12,census_tract_areas_WA!E:E,0))</f>
        <v>16.949042479999999</v>
      </c>
      <c r="AO12" t="b">
        <f t="shared" si="11"/>
        <v>1</v>
      </c>
      <c r="AP12" t="str">
        <f>INDEX('Density Lookup'!B:B,MATCH('2014_acs_select'!AK12,'Density Lookup'!A:A,1))</f>
        <v>Low</v>
      </c>
      <c r="AQ12" t="b">
        <f t="shared" si="12"/>
        <v>1</v>
      </c>
    </row>
    <row r="13" spans="1:43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 s="1">
        <v>2371</v>
      </c>
      <c r="K13" s="2">
        <f t="shared" si="2"/>
        <v>0.41757661148291653</v>
      </c>
      <c r="L13" s="1">
        <v>1294</v>
      </c>
      <c r="M13" s="1">
        <v>122</v>
      </c>
      <c r="N13" s="1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 s="1">
        <v>3932</v>
      </c>
      <c r="V13" s="2">
        <f t="shared" si="6"/>
        <v>0.69249735822472702</v>
      </c>
      <c r="W13" s="2">
        <v>0.43099999999999999</v>
      </c>
      <c r="X13" s="1">
        <v>531</v>
      </c>
      <c r="Y13" s="2">
        <f t="shared" si="7"/>
        <v>9.3518844663613945E-2</v>
      </c>
      <c r="Z13" s="2">
        <v>0.27699999999999997</v>
      </c>
      <c r="AA13" s="1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 s="1">
        <v>40839</v>
      </c>
      <c r="AF13" s="1">
        <v>1722</v>
      </c>
      <c r="AG13" s="1">
        <v>24362</v>
      </c>
      <c r="AH13" s="1">
        <v>5186</v>
      </c>
      <c r="AI13" s="2">
        <v>0.11800000000000001</v>
      </c>
      <c r="AJ13">
        <f>VLOOKUP(A13,census_tract_areas_WA!E:N,10,FALSE)</f>
        <v>2.8000300930000002</v>
      </c>
      <c r="AK13">
        <f t="shared" si="10"/>
        <v>2027.8353486967326</v>
      </c>
      <c r="AL13" t="str">
        <f>VLOOKUP(AK13,'Density Lookup'!A:B,2,TRUE)</f>
        <v>High</v>
      </c>
      <c r="AM13" t="str">
        <f>VLOOKUP(A13,census_tract_county_names_WA!A:B,2,FALSE)</f>
        <v>Spokane County, Washington</v>
      </c>
      <c r="AN13">
        <f>INDEX(census_tract_areas_WA!N:N, MATCH('2014_acs_select'!A13,census_tract_areas_WA!E:E,0))</f>
        <v>2.8000300930000002</v>
      </c>
      <c r="AO13" t="b">
        <f t="shared" si="11"/>
        <v>1</v>
      </c>
      <c r="AP13" t="str">
        <f>INDEX('Density Lookup'!B:B,MATCH('2014_acs_select'!AK13,'Density Lookup'!A:A,1))</f>
        <v>High</v>
      </c>
      <c r="AQ13" t="b">
        <f t="shared" si="12"/>
        <v>1</v>
      </c>
    </row>
    <row r="14" spans="1:43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 s="1">
        <v>3175</v>
      </c>
      <c r="K14" s="2">
        <f t="shared" si="2"/>
        <v>0.4265753056563214</v>
      </c>
      <c r="L14" s="1">
        <v>1964</v>
      </c>
      <c r="M14" s="1">
        <v>158</v>
      </c>
      <c r="N14" s="1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 s="1">
        <v>5710</v>
      </c>
      <c r="V14" s="2">
        <f t="shared" si="6"/>
        <v>0.76716377804648661</v>
      </c>
      <c r="W14" s="2">
        <v>0.498</v>
      </c>
      <c r="X14" s="1">
        <v>868</v>
      </c>
      <c r="Y14" s="2">
        <f t="shared" si="7"/>
        <v>0.11661964261722424</v>
      </c>
      <c r="Z14" s="2">
        <v>0.40399999999999997</v>
      </c>
      <c r="AA14" s="1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 s="1">
        <v>36142</v>
      </c>
      <c r="AF14" s="1">
        <v>2326</v>
      </c>
      <c r="AG14" s="1">
        <v>23027</v>
      </c>
      <c r="AH14" s="1">
        <v>6672</v>
      </c>
      <c r="AI14" s="2">
        <v>0.11800000000000001</v>
      </c>
      <c r="AJ14">
        <f>VLOOKUP(A14,census_tract_areas_WA!E:N,10,FALSE)</f>
        <v>6.3698381030000002</v>
      </c>
      <c r="AK14">
        <f t="shared" si="10"/>
        <v>1168.4755373130399</v>
      </c>
      <c r="AL14" t="str">
        <f>VLOOKUP(AK14,'Density Lookup'!A:B,2,TRUE)</f>
        <v>Medium</v>
      </c>
      <c r="AM14" t="str">
        <f>VLOOKUP(A14,census_tract_county_names_WA!A:B,2,FALSE)</f>
        <v>Kittitas County, Washington</v>
      </c>
      <c r="AN14">
        <f>INDEX(census_tract_areas_WA!N:N, MATCH('2014_acs_select'!A14,census_tract_areas_WA!E:E,0))</f>
        <v>6.3698381030000002</v>
      </c>
      <c r="AO14" t="b">
        <f t="shared" si="11"/>
        <v>1</v>
      </c>
      <c r="AP14" t="str">
        <f>INDEX('Density Lookup'!B:B,MATCH('2014_acs_select'!AK14,'Density Lookup'!A:A,1))</f>
        <v>Medium</v>
      </c>
      <c r="AQ14" t="b">
        <f t="shared" si="12"/>
        <v>1</v>
      </c>
    </row>
    <row r="15" spans="1:43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 s="1">
        <v>2389</v>
      </c>
      <c r="K15" s="2">
        <f t="shared" si="2"/>
        <v>0.42208480565371026</v>
      </c>
      <c r="L15" s="1">
        <v>1358</v>
      </c>
      <c r="M15" s="1">
        <v>144</v>
      </c>
      <c r="N15" s="1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 s="1">
        <v>4199</v>
      </c>
      <c r="V15" s="2">
        <f t="shared" si="6"/>
        <v>0.74187279151943464</v>
      </c>
      <c r="W15" s="2">
        <v>0.32899999999999996</v>
      </c>
      <c r="X15" s="1">
        <v>871</v>
      </c>
      <c r="Y15" s="2">
        <f t="shared" si="7"/>
        <v>0.153886925795053</v>
      </c>
      <c r="Z15" s="2">
        <v>0.45</v>
      </c>
      <c r="AA15" s="1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 s="1">
        <v>44637</v>
      </c>
      <c r="AF15" s="1">
        <v>1452</v>
      </c>
      <c r="AG15" s="1">
        <v>38333</v>
      </c>
      <c r="AH15" s="1">
        <v>4982</v>
      </c>
      <c r="AI15" s="2">
        <v>0.14400000000000002</v>
      </c>
      <c r="AJ15">
        <f>VLOOKUP(A15,census_tract_areas_WA!E:N,10,FALSE)</f>
        <v>2.6515301189999998</v>
      </c>
      <c r="AK15">
        <f t="shared" si="10"/>
        <v>2134.6165217744601</v>
      </c>
      <c r="AL15" t="str">
        <f>VLOOKUP(AK15,'Density Lookup'!A:B,2,TRUE)</f>
        <v>High</v>
      </c>
      <c r="AM15" t="str">
        <f>VLOOKUP(A15,census_tract_county_names_WA!A:B,2,FALSE)</f>
        <v>Pierce County, Washington</v>
      </c>
      <c r="AN15">
        <f>INDEX(census_tract_areas_WA!N:N, MATCH('2014_acs_select'!A15,census_tract_areas_WA!E:E,0))</f>
        <v>2.6515301189999998</v>
      </c>
      <c r="AO15" t="b">
        <f t="shared" si="11"/>
        <v>1</v>
      </c>
      <c r="AP15" t="str">
        <f>INDEX('Density Lookup'!B:B,MATCH('2014_acs_select'!AK15,'Density Lookup'!A:A,1))</f>
        <v>High</v>
      </c>
      <c r="AQ15" t="b">
        <f t="shared" si="12"/>
        <v>1</v>
      </c>
    </row>
    <row r="16" spans="1:43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 s="1">
        <v>1397</v>
      </c>
      <c r="K16" s="2">
        <f t="shared" si="2"/>
        <v>0.44111146195137352</v>
      </c>
      <c r="L16" s="1">
        <v>986</v>
      </c>
      <c r="M16" s="1">
        <v>161</v>
      </c>
      <c r="N16" s="1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 s="1">
        <v>2734</v>
      </c>
      <c r="V16" s="2">
        <f t="shared" si="6"/>
        <v>0.8632775497316072</v>
      </c>
      <c r="W16" s="2">
        <v>5.5E-2</v>
      </c>
      <c r="X16" s="1">
        <v>1247</v>
      </c>
      <c r="Y16" s="2">
        <f t="shared" si="7"/>
        <v>0.39374802652352386</v>
      </c>
      <c r="Z16" s="2">
        <v>3.6000000000000004E-2</v>
      </c>
      <c r="AA16" s="1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 s="1">
        <v>52462</v>
      </c>
      <c r="AF16" s="1">
        <v>772</v>
      </c>
      <c r="AG16" s="1">
        <v>45833</v>
      </c>
      <c r="AH16" s="1">
        <v>1952</v>
      </c>
      <c r="AI16" s="2">
        <v>7.0000000000000007E-2</v>
      </c>
      <c r="AJ16">
        <f>VLOOKUP(A16,census_tract_areas_WA!E:N,10,FALSE)</f>
        <v>18.239521589999999</v>
      </c>
      <c r="AK16">
        <f t="shared" si="10"/>
        <v>173.63394014327326</v>
      </c>
      <c r="AL16" t="str">
        <f>VLOOKUP(AK16,'Density Lookup'!A:B,2,TRUE)</f>
        <v>Low</v>
      </c>
      <c r="AM16" t="str">
        <f>VLOOKUP(A16,census_tract_county_names_WA!A:B,2,FALSE)</f>
        <v>Pierce County, Washington</v>
      </c>
      <c r="AN16">
        <f>INDEX(census_tract_areas_WA!N:N, MATCH('2014_acs_select'!A16,census_tract_areas_WA!E:E,0))</f>
        <v>18.239521589999999</v>
      </c>
      <c r="AO16" t="b">
        <f t="shared" si="11"/>
        <v>1</v>
      </c>
      <c r="AP16" t="str">
        <f>INDEX('Density Lookup'!B:B,MATCH('2014_acs_select'!AK16,'Density Lookup'!A:A,1))</f>
        <v>Low</v>
      </c>
      <c r="AQ16" t="b">
        <f t="shared" si="12"/>
        <v>1</v>
      </c>
    </row>
    <row r="17" spans="1:43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 s="1">
        <v>624</v>
      </c>
      <c r="K17" s="2">
        <f t="shared" si="2"/>
        <v>0.33766233766233766</v>
      </c>
      <c r="L17" s="1">
        <v>474</v>
      </c>
      <c r="M17" s="1">
        <v>49</v>
      </c>
      <c r="N17" s="1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 s="1">
        <v>1786</v>
      </c>
      <c r="V17" s="2">
        <f t="shared" si="6"/>
        <v>0.96645021645021645</v>
      </c>
      <c r="W17" s="2">
        <v>0.184</v>
      </c>
      <c r="X17" s="1">
        <v>745</v>
      </c>
      <c r="Y17" s="2">
        <f t="shared" si="7"/>
        <v>0.40313852813852813</v>
      </c>
      <c r="Z17" s="2">
        <v>0.24199999999999999</v>
      </c>
      <c r="AA17" s="1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 s="1">
        <v>42621</v>
      </c>
      <c r="AF17" s="1">
        <v>535</v>
      </c>
      <c r="AG17" s="1">
        <v>39425</v>
      </c>
      <c r="AH17" s="1">
        <v>1140</v>
      </c>
      <c r="AI17" s="2">
        <v>0.16200000000000001</v>
      </c>
      <c r="AJ17">
        <f>VLOOKUP(A17,census_tract_areas_WA!E:N,10,FALSE)</f>
        <v>1.6763662930000001</v>
      </c>
      <c r="AK17">
        <f t="shared" si="10"/>
        <v>1102.3843701204746</v>
      </c>
      <c r="AL17" t="str">
        <f>VLOOKUP(AK17,'Density Lookup'!A:B,2,TRUE)</f>
        <v>Medium</v>
      </c>
      <c r="AM17" t="str">
        <f>VLOOKUP(A17,census_tract_county_names_WA!A:B,2,FALSE)</f>
        <v>Kitsap County, Washington</v>
      </c>
      <c r="AN17">
        <f>INDEX(census_tract_areas_WA!N:N, MATCH('2014_acs_select'!A17,census_tract_areas_WA!E:E,0))</f>
        <v>1.6763662930000001</v>
      </c>
      <c r="AO17" t="b">
        <f t="shared" si="11"/>
        <v>1</v>
      </c>
      <c r="AP17" t="str">
        <f>INDEX('Density Lookup'!B:B,MATCH('2014_acs_select'!AK17,'Density Lookup'!A:A,1))</f>
        <v>Medium</v>
      </c>
      <c r="AQ17" t="b">
        <f t="shared" si="12"/>
        <v>1</v>
      </c>
    </row>
    <row r="18" spans="1:43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 s="1">
        <v>3684</v>
      </c>
      <c r="K18" s="2">
        <f t="shared" si="2"/>
        <v>0.57970102281667979</v>
      </c>
      <c r="L18" s="1">
        <v>1681</v>
      </c>
      <c r="M18" s="1">
        <v>75</v>
      </c>
      <c r="N18" s="1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 s="1">
        <v>4400</v>
      </c>
      <c r="V18" s="2">
        <f t="shared" si="6"/>
        <v>0.69236821400472071</v>
      </c>
      <c r="W18" s="2">
        <v>0.09</v>
      </c>
      <c r="X18" s="1">
        <v>1837</v>
      </c>
      <c r="Y18" s="2">
        <f t="shared" si="7"/>
        <v>0.28906372934697089</v>
      </c>
      <c r="Z18" s="2">
        <v>0.13</v>
      </c>
      <c r="AA18" s="1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 s="1">
        <v>50735</v>
      </c>
      <c r="AF18" s="1">
        <v>1321</v>
      </c>
      <c r="AG18" s="1">
        <v>45707</v>
      </c>
      <c r="AH18" s="1">
        <v>4546</v>
      </c>
      <c r="AI18" s="2">
        <v>0.10800000000000001</v>
      </c>
      <c r="AJ18">
        <f>VLOOKUP(A18,census_tract_areas_WA!E:N,10,FALSE)</f>
        <v>31.728681680000001</v>
      </c>
      <c r="AK18">
        <f t="shared" si="10"/>
        <v>200.29196498276949</v>
      </c>
      <c r="AL18" t="str">
        <f>VLOOKUP(AK18,'Density Lookup'!A:B,2,TRUE)</f>
        <v>Low</v>
      </c>
      <c r="AM18" t="str">
        <f>VLOOKUP(A18,census_tract_county_names_WA!A:B,2,FALSE)</f>
        <v>Kitsap County, Washington</v>
      </c>
      <c r="AN18">
        <f>INDEX(census_tract_areas_WA!N:N, MATCH('2014_acs_select'!A18,census_tract_areas_WA!E:E,0))</f>
        <v>31.728681680000001</v>
      </c>
      <c r="AO18" t="b">
        <f t="shared" si="11"/>
        <v>1</v>
      </c>
      <c r="AP18" t="str">
        <f>INDEX('Density Lookup'!B:B,MATCH('2014_acs_select'!AK18,'Density Lookup'!A:A,1))</f>
        <v>Low</v>
      </c>
      <c r="AQ18" t="b">
        <f t="shared" si="12"/>
        <v>1</v>
      </c>
    </row>
    <row r="19" spans="1:43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 s="1">
        <v>2965</v>
      </c>
      <c r="K19" s="2">
        <f t="shared" si="2"/>
        <v>0.43526130358191428</v>
      </c>
      <c r="L19" s="1">
        <v>1212</v>
      </c>
      <c r="M19" s="1">
        <v>322</v>
      </c>
      <c r="N19" s="1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 s="1">
        <v>6795</v>
      </c>
      <c r="V19" s="2">
        <f t="shared" si="6"/>
        <v>0.99750440399295359</v>
      </c>
      <c r="W19" s="2">
        <v>0.69099999999999995</v>
      </c>
      <c r="X19" s="1">
        <v>547</v>
      </c>
      <c r="Y19" s="2">
        <f t="shared" si="7"/>
        <v>8.0299471520845572E-2</v>
      </c>
      <c r="Z19" s="2">
        <v>0.65400000000000003</v>
      </c>
      <c r="AA19" s="1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 s="1">
        <v>22195</v>
      </c>
      <c r="AF19" s="1">
        <v>3126</v>
      </c>
      <c r="AG19" s="1">
        <v>12447</v>
      </c>
      <c r="AH19" s="1">
        <v>6265</v>
      </c>
      <c r="AI19" s="2">
        <v>0.121</v>
      </c>
      <c r="AJ19">
        <f>VLOOKUP(A19,census_tract_areas_WA!E:N,10,FALSE)</f>
        <v>84.136503869999999</v>
      </c>
      <c r="AK19">
        <f t="shared" si="10"/>
        <v>80.963668403969777</v>
      </c>
      <c r="AL19" t="str">
        <f>VLOOKUP(AK19,'Density Lookup'!A:B,2,TRUE)</f>
        <v>Low</v>
      </c>
      <c r="AM19" t="str">
        <f>VLOOKUP(A19,census_tract_county_names_WA!A:B,2,FALSE)</f>
        <v>Whitman County, Washington</v>
      </c>
      <c r="AN19">
        <f>INDEX(census_tract_areas_WA!N:N, MATCH('2014_acs_select'!A19,census_tract_areas_WA!E:E,0))</f>
        <v>84.136503869999999</v>
      </c>
      <c r="AO19" t="b">
        <f t="shared" si="11"/>
        <v>1</v>
      </c>
      <c r="AP19" t="str">
        <f>INDEX('Density Lookup'!B:B,MATCH('2014_acs_select'!AK19,'Density Lookup'!A:A,1))</f>
        <v>Low</v>
      </c>
      <c r="AQ19" t="b">
        <f t="shared" si="12"/>
        <v>1</v>
      </c>
    </row>
    <row r="20" spans="1:43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 s="1">
        <v>1684</v>
      </c>
      <c r="K20" s="2">
        <f t="shared" si="2"/>
        <v>0.85482233502538074</v>
      </c>
      <c r="L20" s="1">
        <v>817</v>
      </c>
      <c r="M20" s="1">
        <v>19</v>
      </c>
      <c r="N20" s="1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 s="1">
        <v>492</v>
      </c>
      <c r="V20" s="2">
        <f t="shared" si="6"/>
        <v>0.24974619289340103</v>
      </c>
      <c r="W20" s="2">
        <v>0.14800000000000002</v>
      </c>
      <c r="X20" s="1">
        <v>115</v>
      </c>
      <c r="Y20" s="2">
        <f t="shared" si="7"/>
        <v>5.8375634517766499E-2</v>
      </c>
      <c r="Z20" s="2">
        <v>0.16500000000000001</v>
      </c>
      <c r="AA20" s="1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 s="1">
        <v>41493</v>
      </c>
      <c r="AF20" s="1">
        <v>224</v>
      </c>
      <c r="AG20" s="1">
        <v>40250</v>
      </c>
      <c r="AH20" s="1">
        <v>1834</v>
      </c>
      <c r="AI20" s="2">
        <v>8.3000000000000004E-2</v>
      </c>
      <c r="AJ20">
        <f>VLOOKUP(A20,census_tract_areas_WA!E:N,10,FALSE)</f>
        <v>21.75413365</v>
      </c>
      <c r="AK20">
        <f t="shared" si="10"/>
        <v>90.557501930213618</v>
      </c>
      <c r="AL20" t="str">
        <f>VLOOKUP(AK20,'Density Lookup'!A:B,2,TRUE)</f>
        <v>Low</v>
      </c>
      <c r="AM20" t="str">
        <f>VLOOKUP(A20,census_tract_county_names_WA!A:B,2,FALSE)</f>
        <v>Island County, Washington</v>
      </c>
      <c r="AN20">
        <f>INDEX(census_tract_areas_WA!N:N, MATCH('2014_acs_select'!A20,census_tract_areas_WA!E:E,0))</f>
        <v>21.75413365</v>
      </c>
      <c r="AO20" t="b">
        <f t="shared" si="11"/>
        <v>1</v>
      </c>
      <c r="AP20" t="str">
        <f>INDEX('Density Lookup'!B:B,MATCH('2014_acs_select'!AK20,'Density Lookup'!A:A,1))</f>
        <v>Low</v>
      </c>
      <c r="AQ20" t="b">
        <f t="shared" si="12"/>
        <v>1</v>
      </c>
    </row>
    <row r="21" spans="1:43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 s="1">
        <v>1616</v>
      </c>
      <c r="K21" s="2">
        <f t="shared" si="2"/>
        <v>0.3953033268101761</v>
      </c>
      <c r="L21" s="1">
        <v>1348</v>
      </c>
      <c r="M21" s="1">
        <v>140</v>
      </c>
      <c r="N21" s="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 s="1">
        <v>4086</v>
      </c>
      <c r="V21" s="2">
        <f t="shared" si="6"/>
        <v>0.99951076320939336</v>
      </c>
      <c r="W21" s="2">
        <v>0.40399999999999997</v>
      </c>
      <c r="X21" s="1">
        <v>1675</v>
      </c>
      <c r="Y21" s="2">
        <f t="shared" si="7"/>
        <v>0.40973581213307242</v>
      </c>
      <c r="Z21" s="2">
        <v>0.57999999999999996</v>
      </c>
      <c r="AA21" s="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 s="1">
        <v>58004</v>
      </c>
      <c r="AF21" s="1">
        <v>1191</v>
      </c>
      <c r="AG21" s="1">
        <v>46994</v>
      </c>
      <c r="AH21" s="1">
        <v>2683</v>
      </c>
      <c r="AI21" s="2">
        <v>6.6000000000000003E-2</v>
      </c>
      <c r="AJ21">
        <f>VLOOKUP(A21,census_tract_areas_WA!E:N,10,FALSE)</f>
        <v>3.0281674820000002</v>
      </c>
      <c r="AK21">
        <f t="shared" si="10"/>
        <v>1349.9913806947088</v>
      </c>
      <c r="AL21" t="str">
        <f>VLOOKUP(AK21,'Density Lookup'!A:B,2,TRUE)</f>
        <v>Medium</v>
      </c>
      <c r="AM21" t="str">
        <f>VLOOKUP(A21,census_tract_county_names_WA!A:B,2,FALSE)</f>
        <v>Franklin County, Washington</v>
      </c>
      <c r="AN21">
        <f>INDEX(census_tract_areas_WA!N:N, MATCH('2014_acs_select'!A21,census_tract_areas_WA!E:E,0))</f>
        <v>3.0281674820000002</v>
      </c>
      <c r="AO21" t="b">
        <f t="shared" si="11"/>
        <v>1</v>
      </c>
      <c r="AP21" t="str">
        <f>INDEX('Density Lookup'!B:B,MATCH('2014_acs_select'!AK21,'Density Lookup'!A:A,1))</f>
        <v>Medium</v>
      </c>
      <c r="AQ21" t="b">
        <f t="shared" si="12"/>
        <v>1</v>
      </c>
    </row>
    <row r="22" spans="1:43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 s="1">
        <v>1904</v>
      </c>
      <c r="K22" s="2">
        <f t="shared" si="2"/>
        <v>0.96307536671724836</v>
      </c>
      <c r="L22" s="1">
        <v>621</v>
      </c>
      <c r="M22" s="1">
        <v>177</v>
      </c>
      <c r="N22" s="1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 s="1">
        <v>60</v>
      </c>
      <c r="V22" s="2">
        <f t="shared" si="6"/>
        <v>3.0349013657056147E-2</v>
      </c>
      <c r="W22" s="2">
        <v>0</v>
      </c>
      <c r="X22" s="1">
        <v>13</v>
      </c>
      <c r="Y22" s="2">
        <f t="shared" si="7"/>
        <v>6.5756196256954984E-3</v>
      </c>
      <c r="Z22" s="2">
        <v>0</v>
      </c>
      <c r="AA22" s="1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 s="1">
        <v>103132</v>
      </c>
      <c r="AF22" s="1">
        <v>28</v>
      </c>
      <c r="AG22" s="1">
        <v>101667</v>
      </c>
      <c r="AH22" s="1">
        <v>1925</v>
      </c>
      <c r="AI22" s="2">
        <v>0</v>
      </c>
      <c r="AJ22">
        <f>VLOOKUP(A22,census_tract_areas_WA!E:N,10,FALSE)</f>
        <v>231.08923580000001</v>
      </c>
      <c r="AK22">
        <f t="shared" si="10"/>
        <v>8.5551366906203601</v>
      </c>
      <c r="AL22" t="str">
        <f>VLOOKUP(AK22,'Density Lookup'!A:B,2,TRUE)</f>
        <v>Low</v>
      </c>
      <c r="AM22" t="str">
        <f>VLOOKUP(A22,census_tract_county_names_WA!A:B,2,FALSE)</f>
        <v>Pierce County, Washington</v>
      </c>
      <c r="AN22">
        <f>INDEX(census_tract_areas_WA!N:N, MATCH('2014_acs_select'!A22,census_tract_areas_WA!E:E,0))</f>
        <v>231.08923580000001</v>
      </c>
      <c r="AO22" t="b">
        <f t="shared" si="11"/>
        <v>1</v>
      </c>
      <c r="AP22" t="str">
        <f>INDEX('Density Lookup'!B:B,MATCH('2014_acs_select'!AK22,'Density Lookup'!A:A,1))</f>
        <v>Low</v>
      </c>
      <c r="AQ22" t="b">
        <f t="shared" si="12"/>
        <v>1</v>
      </c>
    </row>
    <row r="23" spans="1:43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 s="1">
        <v>1601</v>
      </c>
      <c r="K23" s="2">
        <f t="shared" si="2"/>
        <v>0.4537981859410431</v>
      </c>
      <c r="L23" s="1">
        <v>599</v>
      </c>
      <c r="M23" s="1">
        <v>261</v>
      </c>
      <c r="N23" s="1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 s="1">
        <v>2317</v>
      </c>
      <c r="V23" s="2">
        <f t="shared" si="6"/>
        <v>0.65674603174603174</v>
      </c>
      <c r="W23" s="2">
        <v>0.32200000000000001</v>
      </c>
      <c r="X23" s="1">
        <v>392</v>
      </c>
      <c r="Y23" s="2">
        <f t="shared" si="7"/>
        <v>0.1111111111111111</v>
      </c>
      <c r="Z23" s="2">
        <v>0.30399999999999999</v>
      </c>
      <c r="AA23" s="1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 s="1">
        <v>46793</v>
      </c>
      <c r="AF23" s="1">
        <v>1116</v>
      </c>
      <c r="AG23" s="1">
        <v>32561</v>
      </c>
      <c r="AH23" s="1">
        <v>3168</v>
      </c>
      <c r="AI23" s="2">
        <v>6.7000000000000004E-2</v>
      </c>
      <c r="AJ23">
        <f>VLOOKUP(A23,census_tract_areas_WA!E:N,10,FALSE)</f>
        <v>1.30452313</v>
      </c>
      <c r="AK23">
        <f t="shared" si="10"/>
        <v>2704.4365246325683</v>
      </c>
      <c r="AL23" t="str">
        <f>VLOOKUP(AK23,'Density Lookup'!A:B,2,TRUE)</f>
        <v>High</v>
      </c>
      <c r="AM23" t="str">
        <f>VLOOKUP(A23,census_tract_county_names_WA!A:B,2,FALSE)</f>
        <v>Walla Walla County, Washington</v>
      </c>
      <c r="AN23">
        <f>INDEX(census_tract_areas_WA!N:N, MATCH('2014_acs_select'!A23,census_tract_areas_WA!E:E,0))</f>
        <v>1.30452313</v>
      </c>
      <c r="AO23" t="b">
        <f t="shared" si="11"/>
        <v>1</v>
      </c>
      <c r="AP23" t="str">
        <f>INDEX('Density Lookup'!B:B,MATCH('2014_acs_select'!AK23,'Density Lookup'!A:A,1))</f>
        <v>High</v>
      </c>
      <c r="AQ23" t="b">
        <f t="shared" si="12"/>
        <v>1</v>
      </c>
    </row>
    <row r="24" spans="1:43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 s="1">
        <v>4001</v>
      </c>
      <c r="K24" s="2">
        <f t="shared" si="2"/>
        <v>0.59098966026587885</v>
      </c>
      <c r="L24" s="1">
        <v>2306</v>
      </c>
      <c r="M24" s="1">
        <v>234</v>
      </c>
      <c r="N24" s="1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 s="1">
        <v>6759</v>
      </c>
      <c r="V24" s="2">
        <f t="shared" si="6"/>
        <v>0.99837518463810926</v>
      </c>
      <c r="W24" s="2">
        <v>0.54299999999999993</v>
      </c>
      <c r="X24" s="1">
        <v>453</v>
      </c>
      <c r="Y24" s="2">
        <f t="shared" si="7"/>
        <v>6.6912850812407679E-2</v>
      </c>
      <c r="Z24" s="2">
        <v>0.38900000000000001</v>
      </c>
      <c r="AA24" s="1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 s="1">
        <v>35663</v>
      </c>
      <c r="AF24" s="1">
        <v>2999</v>
      </c>
      <c r="AG24" s="1">
        <v>22360</v>
      </c>
      <c r="AH24" s="1">
        <v>6356</v>
      </c>
      <c r="AI24" s="2">
        <v>9.9000000000000005E-2</v>
      </c>
      <c r="AJ24">
        <f>VLOOKUP(A24,census_tract_areas_WA!E:N,10,FALSE)</f>
        <v>2.4688950620000001</v>
      </c>
      <c r="AK24">
        <f t="shared" si="10"/>
        <v>2742.1173561405908</v>
      </c>
      <c r="AL24" t="str">
        <f>VLOOKUP(AK24,'Density Lookup'!A:B,2,TRUE)</f>
        <v>High</v>
      </c>
      <c r="AM24" t="str">
        <f>VLOOKUP(A24,census_tract_county_names_WA!A:B,2,FALSE)</f>
        <v>Whatcom County, Washington</v>
      </c>
      <c r="AN24">
        <f>INDEX(census_tract_areas_WA!N:N, MATCH('2014_acs_select'!A24,census_tract_areas_WA!E:E,0))</f>
        <v>2.4688950620000001</v>
      </c>
      <c r="AO24" t="b">
        <f t="shared" si="11"/>
        <v>1</v>
      </c>
      <c r="AP24" t="str">
        <f>INDEX('Density Lookup'!B:B,MATCH('2014_acs_select'!AK24,'Density Lookup'!A:A,1))</f>
        <v>High</v>
      </c>
      <c r="AQ24" t="b">
        <f t="shared" si="12"/>
        <v>1</v>
      </c>
    </row>
    <row r="25" spans="1:43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 s="1">
        <v>2580</v>
      </c>
      <c r="K25" s="2">
        <f t="shared" si="2"/>
        <v>0.37207960773002596</v>
      </c>
      <c r="L25" s="1">
        <v>2025</v>
      </c>
      <c r="M25" s="1">
        <v>384</v>
      </c>
      <c r="N25" s="1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 s="1">
        <v>6874</v>
      </c>
      <c r="V25" s="2">
        <f t="shared" si="6"/>
        <v>0.99134698586674364</v>
      </c>
      <c r="W25" s="2">
        <v>0.221</v>
      </c>
      <c r="X25" s="1">
        <v>2703</v>
      </c>
      <c r="Y25" s="2">
        <f t="shared" si="7"/>
        <v>0.38981828670320162</v>
      </c>
      <c r="Z25" s="2">
        <v>0.28499999999999998</v>
      </c>
      <c r="AA25" s="1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 s="1">
        <v>56726</v>
      </c>
      <c r="AF25" s="1">
        <v>1785</v>
      </c>
      <c r="AG25" s="1">
        <v>45568</v>
      </c>
      <c r="AH25" s="1">
        <v>4543</v>
      </c>
      <c r="AI25" s="2">
        <v>0.16500000000000001</v>
      </c>
      <c r="AJ25">
        <f>VLOOKUP(A25,census_tract_areas_WA!E:N,10,FALSE)</f>
        <v>759.12375359999999</v>
      </c>
      <c r="AK25">
        <f t="shared" si="10"/>
        <v>9.134215557235331</v>
      </c>
      <c r="AL25" t="str">
        <f>VLOOKUP(AK25,'Density Lookup'!A:B,2,TRUE)</f>
        <v>Low</v>
      </c>
      <c r="AM25" t="str">
        <f>VLOOKUP(A25,census_tract_county_names_WA!A:B,2,FALSE)</f>
        <v>Adams County, Washington</v>
      </c>
      <c r="AN25">
        <f>INDEX(census_tract_areas_WA!N:N, MATCH('2014_acs_select'!A25,census_tract_areas_WA!E:E,0))</f>
        <v>759.12375359999999</v>
      </c>
      <c r="AO25" t="b">
        <f t="shared" si="11"/>
        <v>1</v>
      </c>
      <c r="AP25" t="str">
        <f>INDEX('Density Lookup'!B:B,MATCH('2014_acs_select'!AK25,'Density Lookup'!A:A,1))</f>
        <v>Low</v>
      </c>
      <c r="AQ25" t="b">
        <f t="shared" si="12"/>
        <v>1</v>
      </c>
    </row>
    <row r="26" spans="1:43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 s="1">
        <v>1272</v>
      </c>
      <c r="K26" s="2">
        <f t="shared" si="2"/>
        <v>0.30387004300047776</v>
      </c>
      <c r="L26" s="1">
        <v>999</v>
      </c>
      <c r="M26" s="1">
        <v>257</v>
      </c>
      <c r="N26" s="1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 s="1">
        <v>4164</v>
      </c>
      <c r="V26" s="2">
        <f t="shared" si="6"/>
        <v>0.99474438604873383</v>
      </c>
      <c r="W26" s="2">
        <v>0.41600000000000004</v>
      </c>
      <c r="X26" s="1">
        <v>1768</v>
      </c>
      <c r="Y26" s="2">
        <f t="shared" si="7"/>
        <v>0.42236024844720499</v>
      </c>
      <c r="Z26" s="2">
        <v>0.52300000000000002</v>
      </c>
      <c r="AA26" s="1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 s="1">
        <v>40436</v>
      </c>
      <c r="AF26" s="1">
        <v>1055</v>
      </c>
      <c r="AG26" s="1">
        <v>30820</v>
      </c>
      <c r="AH26" s="1">
        <v>2531</v>
      </c>
      <c r="AI26" s="2">
        <v>0.19</v>
      </c>
      <c r="AJ26">
        <f>VLOOKUP(A26,census_tract_areas_WA!E:N,10,FALSE)</f>
        <v>5.2804323540000002</v>
      </c>
      <c r="AK26">
        <f t="shared" si="10"/>
        <v>792.73811676217144</v>
      </c>
      <c r="AL26" t="str">
        <f>VLOOKUP(AK26,'Density Lookup'!A:B,2,TRUE)</f>
        <v>Medium</v>
      </c>
      <c r="AM26" t="str">
        <f>VLOOKUP(A26,census_tract_county_names_WA!A:B,2,FALSE)</f>
        <v>Yakima County, Washington</v>
      </c>
      <c r="AN26">
        <f>INDEX(census_tract_areas_WA!N:N, MATCH('2014_acs_select'!A26,census_tract_areas_WA!E:E,0))</f>
        <v>5.2804323540000002</v>
      </c>
      <c r="AO26" t="b">
        <f t="shared" si="11"/>
        <v>1</v>
      </c>
      <c r="AP26" t="str">
        <f>INDEX('Density Lookup'!B:B,MATCH('2014_acs_select'!AK26,'Density Lookup'!A:A,1))</f>
        <v>Medium</v>
      </c>
      <c r="AQ26" t="b">
        <f t="shared" si="12"/>
        <v>1</v>
      </c>
    </row>
    <row r="27" spans="1:43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 s="1">
        <v>2151</v>
      </c>
      <c r="K27" s="2">
        <f t="shared" si="2"/>
        <v>0.9517699115044248</v>
      </c>
      <c r="L27" s="1">
        <v>92</v>
      </c>
      <c r="M27" s="1">
        <v>5</v>
      </c>
      <c r="N27" s="1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 s="1">
        <v>153</v>
      </c>
      <c r="V27" s="2">
        <f t="shared" si="6"/>
        <v>6.769911504424779E-2</v>
      </c>
      <c r="W27" s="2">
        <v>0</v>
      </c>
      <c r="X27" s="1">
        <v>89</v>
      </c>
      <c r="Y27" s="2">
        <f t="shared" si="7"/>
        <v>3.938053097345133E-2</v>
      </c>
      <c r="Z27" s="2">
        <v>0</v>
      </c>
      <c r="AA27" s="1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 s="1">
        <v>145594</v>
      </c>
      <c r="AF27" s="1">
        <v>33</v>
      </c>
      <c r="AG27" s="1">
        <v>149688</v>
      </c>
      <c r="AH27" s="1">
        <v>2179</v>
      </c>
      <c r="AI27" s="2">
        <v>0</v>
      </c>
      <c r="AJ27">
        <f>VLOOKUP(A27,census_tract_areas_WA!E:N,10,FALSE)</f>
        <v>3.4371601410000001</v>
      </c>
      <c r="AK27">
        <f t="shared" si="10"/>
        <v>657.51955314554539</v>
      </c>
      <c r="AL27" t="str">
        <f>VLOOKUP(AK27,'Density Lookup'!A:B,2,TRUE)</f>
        <v>Medium</v>
      </c>
      <c r="AM27" t="str">
        <f>VLOOKUP(A27,census_tract_county_names_WA!A:B,2,FALSE)</f>
        <v>Kitsap County, Washington</v>
      </c>
      <c r="AN27">
        <f>INDEX(census_tract_areas_WA!N:N, MATCH('2014_acs_select'!A27,census_tract_areas_WA!E:E,0))</f>
        <v>3.4371601410000001</v>
      </c>
      <c r="AO27" t="b">
        <f t="shared" si="11"/>
        <v>1</v>
      </c>
      <c r="AP27" t="str">
        <f>INDEX('Density Lookup'!B:B,MATCH('2014_acs_select'!AK27,'Density Lookup'!A:A,1))</f>
        <v>Medium</v>
      </c>
      <c r="AQ27" t="b">
        <f t="shared" si="12"/>
        <v>1</v>
      </c>
    </row>
    <row r="28" spans="1:43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 s="1">
        <v>1644</v>
      </c>
      <c r="K28" s="2">
        <f t="shared" si="2"/>
        <v>0.34307178631051755</v>
      </c>
      <c r="L28" s="1">
        <v>1335</v>
      </c>
      <c r="M28" s="1">
        <v>233</v>
      </c>
      <c r="N28" s="1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 s="1">
        <v>4744</v>
      </c>
      <c r="V28" s="2">
        <f t="shared" si="6"/>
        <v>0.98998330550918201</v>
      </c>
      <c r="W28" s="2">
        <v>0.371</v>
      </c>
      <c r="X28" s="1">
        <v>1932</v>
      </c>
      <c r="Y28" s="2">
        <f t="shared" si="7"/>
        <v>0.40317195325542571</v>
      </c>
      <c r="Z28" s="2">
        <v>0.435</v>
      </c>
      <c r="AA28" s="1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 s="1">
        <v>44612</v>
      </c>
      <c r="AF28" s="1">
        <v>1172</v>
      </c>
      <c r="AG28" s="1">
        <v>36250</v>
      </c>
      <c r="AH28" s="1">
        <v>3016</v>
      </c>
      <c r="AI28" s="2">
        <v>0.152</v>
      </c>
      <c r="AJ28">
        <f>VLOOKUP(A28,census_tract_areas_WA!E:N,10,FALSE)</f>
        <v>4.5041198839999996</v>
      </c>
      <c r="AK28">
        <f t="shared" si="10"/>
        <v>1063.914843168948</v>
      </c>
      <c r="AL28" t="str">
        <f>VLOOKUP(AK28,'Density Lookup'!A:B,2,TRUE)</f>
        <v>Medium</v>
      </c>
      <c r="AM28" t="str">
        <f>VLOOKUP(A28,census_tract_county_names_WA!A:B,2,FALSE)</f>
        <v>Yakima County, Washington</v>
      </c>
      <c r="AN28">
        <f>INDEX(census_tract_areas_WA!N:N, MATCH('2014_acs_select'!A28,census_tract_areas_WA!E:E,0))</f>
        <v>4.5041198839999996</v>
      </c>
      <c r="AO28" t="b">
        <f t="shared" si="11"/>
        <v>1</v>
      </c>
      <c r="AP28" t="str">
        <f>INDEX('Density Lookup'!B:B,MATCH('2014_acs_select'!AK28,'Density Lookup'!A:A,1))</f>
        <v>Medium</v>
      </c>
      <c r="AQ28" t="b">
        <f t="shared" si="12"/>
        <v>1</v>
      </c>
    </row>
    <row r="29" spans="1:43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 s="1">
        <v>4292</v>
      </c>
      <c r="K29" s="2">
        <f t="shared" si="2"/>
        <v>0.63812072554267019</v>
      </c>
      <c r="L29" s="1">
        <v>1434</v>
      </c>
      <c r="M29" s="1">
        <v>272</v>
      </c>
      <c r="N29" s="1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 s="1">
        <v>6700</v>
      </c>
      <c r="V29" s="2">
        <f t="shared" si="6"/>
        <v>0.9961344038061255</v>
      </c>
      <c r="W29" s="2">
        <v>0.38500000000000001</v>
      </c>
      <c r="X29" s="1">
        <v>530</v>
      </c>
      <c r="Y29" s="2">
        <f t="shared" si="7"/>
        <v>7.8798691644365149E-2</v>
      </c>
      <c r="Z29" s="2">
        <v>0</v>
      </c>
      <c r="AA29" s="1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 s="1">
        <v>57960</v>
      </c>
      <c r="AF29" s="1">
        <v>2878</v>
      </c>
      <c r="AG29" s="1">
        <v>40464</v>
      </c>
      <c r="AH29" s="1">
        <v>6208</v>
      </c>
      <c r="AI29" s="2">
        <v>7.0999999999999994E-2</v>
      </c>
      <c r="AJ29">
        <f>VLOOKUP(A29,census_tract_areas_WA!E:N,10,FALSE)</f>
        <v>1.0503095330000001</v>
      </c>
      <c r="AK29">
        <f t="shared" si="10"/>
        <v>6403.8264803600514</v>
      </c>
      <c r="AL29" t="str">
        <f>VLOOKUP(AK29,'Density Lookup'!A:B,2,TRUE)</f>
        <v>High</v>
      </c>
      <c r="AM29" t="str">
        <f>VLOOKUP(A29,census_tract_county_names_WA!A:B,2,FALSE)</f>
        <v>King County, Washington</v>
      </c>
      <c r="AN29">
        <f>INDEX(census_tract_areas_WA!N:N, MATCH('2014_acs_select'!A29,census_tract_areas_WA!E:E,0))</f>
        <v>1.0503095330000001</v>
      </c>
      <c r="AO29" t="b">
        <f t="shared" si="11"/>
        <v>1</v>
      </c>
      <c r="AP29" t="str">
        <f>INDEX('Density Lookup'!B:B,MATCH('2014_acs_select'!AK29,'Density Lookup'!A:A,1))</f>
        <v>High</v>
      </c>
      <c r="AQ29" t="b">
        <f t="shared" si="12"/>
        <v>1</v>
      </c>
    </row>
    <row r="30" spans="1:43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 s="1">
        <v>2135</v>
      </c>
      <c r="K30" s="2">
        <f t="shared" si="2"/>
        <v>0.61812391430225821</v>
      </c>
      <c r="L30" s="1">
        <v>1293</v>
      </c>
      <c r="M30" s="1">
        <v>350</v>
      </c>
      <c r="N30" s="1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 s="1">
        <v>1923</v>
      </c>
      <c r="V30" s="2">
        <f t="shared" si="6"/>
        <v>0.55674580196873191</v>
      </c>
      <c r="W30" s="2">
        <v>7.400000000000001E-2</v>
      </c>
      <c r="X30" s="1">
        <v>931</v>
      </c>
      <c r="Y30" s="2">
        <f t="shared" si="7"/>
        <v>0.26954255935147653</v>
      </c>
      <c r="Z30" s="2">
        <v>6.3E-2</v>
      </c>
      <c r="AA30" s="1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 s="1">
        <v>62019</v>
      </c>
      <c r="AF30" s="1">
        <v>505</v>
      </c>
      <c r="AG30" s="1">
        <v>65443</v>
      </c>
      <c r="AH30" s="1">
        <v>2552</v>
      </c>
      <c r="AI30" s="2">
        <v>0.20800000000000002</v>
      </c>
      <c r="AJ30">
        <f>VLOOKUP(A30,census_tract_areas_WA!E:N,10,FALSE)</f>
        <v>30.860108100000001</v>
      </c>
      <c r="AK30">
        <f t="shared" si="10"/>
        <v>111.92442971384148</v>
      </c>
      <c r="AL30" t="str">
        <f>VLOOKUP(AK30,'Density Lookup'!A:B,2,TRUE)</f>
        <v>Low</v>
      </c>
      <c r="AM30" t="str">
        <f>VLOOKUP(A30,census_tract_county_names_WA!A:B,2,FALSE)</f>
        <v>Pierce County, Washington</v>
      </c>
      <c r="AN30">
        <f>INDEX(census_tract_areas_WA!N:N, MATCH('2014_acs_select'!A30,census_tract_areas_WA!E:E,0))</f>
        <v>30.860108100000001</v>
      </c>
      <c r="AO30" t="b">
        <f t="shared" si="11"/>
        <v>1</v>
      </c>
      <c r="AP30" t="str">
        <f>INDEX('Density Lookup'!B:B,MATCH('2014_acs_select'!AK30,'Density Lookup'!A:A,1))</f>
        <v>Low</v>
      </c>
      <c r="AQ30" t="b">
        <f t="shared" si="12"/>
        <v>1</v>
      </c>
    </row>
    <row r="31" spans="1:43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 s="1">
        <v>1938</v>
      </c>
      <c r="K31" s="2">
        <f t="shared" si="2"/>
        <v>0.38414271555996038</v>
      </c>
      <c r="L31" s="1">
        <v>1400</v>
      </c>
      <c r="M31" s="1">
        <v>344</v>
      </c>
      <c r="N31" s="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 s="1">
        <v>5024</v>
      </c>
      <c r="V31" s="2">
        <f t="shared" si="6"/>
        <v>0.9958374628344896</v>
      </c>
      <c r="W31" s="2">
        <v>0.33399999999999996</v>
      </c>
      <c r="X31" s="1">
        <v>1955</v>
      </c>
      <c r="Y31" s="2">
        <f t="shared" si="7"/>
        <v>0.38751238850346881</v>
      </c>
      <c r="Z31" s="2">
        <v>0.47899999999999998</v>
      </c>
      <c r="AA31" s="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 s="1">
        <v>35746</v>
      </c>
      <c r="AF31" s="1">
        <v>1669</v>
      </c>
      <c r="AG31" s="1">
        <v>31565</v>
      </c>
      <c r="AH31" s="1">
        <v>3131</v>
      </c>
      <c r="AI31" s="2">
        <v>0.13800000000000001</v>
      </c>
      <c r="AJ31">
        <f>VLOOKUP(A31,census_tract_areas_WA!E:N,10,FALSE)</f>
        <v>1.3526188180000001</v>
      </c>
      <c r="AK31">
        <f t="shared" si="10"/>
        <v>3729.8017245239889</v>
      </c>
      <c r="AL31" t="str">
        <f>VLOOKUP(AK31,'Density Lookup'!A:B,2,TRUE)</f>
        <v>High</v>
      </c>
      <c r="AM31" t="str">
        <f>VLOOKUP(A31,census_tract_county_names_WA!A:B,2,FALSE)</f>
        <v>Pierce County, Washington</v>
      </c>
      <c r="AN31">
        <f>INDEX(census_tract_areas_WA!N:N, MATCH('2014_acs_select'!A31,census_tract_areas_WA!E:E,0))</f>
        <v>1.3526188180000001</v>
      </c>
      <c r="AO31" t="b">
        <f t="shared" si="11"/>
        <v>1</v>
      </c>
      <c r="AP31" t="str">
        <f>INDEX('Density Lookup'!B:B,MATCH('2014_acs_select'!AK31,'Density Lookup'!A:A,1))</f>
        <v>High</v>
      </c>
      <c r="AQ31" t="b">
        <f t="shared" si="12"/>
        <v>1</v>
      </c>
    </row>
    <row r="32" spans="1:43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 s="1">
        <v>1929</v>
      </c>
      <c r="K32" s="2">
        <f t="shared" si="2"/>
        <v>0.39896587383660809</v>
      </c>
      <c r="L32" s="1">
        <v>1692</v>
      </c>
      <c r="M32" s="1">
        <v>94</v>
      </c>
      <c r="N32" s="1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 s="1">
        <v>4817</v>
      </c>
      <c r="V32" s="2">
        <f t="shared" si="6"/>
        <v>0.99627714581178906</v>
      </c>
      <c r="W32" s="2">
        <v>0.11199999999999999</v>
      </c>
      <c r="X32" s="1">
        <v>1934</v>
      </c>
      <c r="Y32" s="2">
        <f t="shared" si="7"/>
        <v>0.4</v>
      </c>
      <c r="Z32" s="2">
        <v>0.158</v>
      </c>
      <c r="AA32" s="1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 s="1">
        <v>52553</v>
      </c>
      <c r="AF32" s="1">
        <v>1580</v>
      </c>
      <c r="AG32" s="1">
        <v>45833</v>
      </c>
      <c r="AH32" s="1">
        <v>2928</v>
      </c>
      <c r="AI32" s="2">
        <v>0.19</v>
      </c>
      <c r="AJ32">
        <f>VLOOKUP(A32,census_tract_areas_WA!E:N,10,FALSE)</f>
        <v>17.83979192</v>
      </c>
      <c r="AK32">
        <f t="shared" si="10"/>
        <v>271.0233405009356</v>
      </c>
      <c r="AL32" t="str">
        <f>VLOOKUP(AK32,'Density Lookup'!A:B,2,TRUE)</f>
        <v>Low</v>
      </c>
      <c r="AM32" t="str">
        <f>VLOOKUP(A32,census_tract_county_names_WA!A:B,2,FALSE)</f>
        <v>Island County, Washington</v>
      </c>
      <c r="AN32">
        <f>INDEX(census_tract_areas_WA!N:N, MATCH('2014_acs_select'!A32,census_tract_areas_WA!E:E,0))</f>
        <v>17.83979192</v>
      </c>
      <c r="AO32" t="b">
        <f t="shared" si="11"/>
        <v>1</v>
      </c>
      <c r="AP32" t="str">
        <f>INDEX('Density Lookup'!B:B,MATCH('2014_acs_select'!AK32,'Density Lookup'!A:A,1))</f>
        <v>Low</v>
      </c>
      <c r="AQ32" t="b">
        <f t="shared" si="12"/>
        <v>1</v>
      </c>
    </row>
    <row r="33" spans="1:43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 s="1">
        <v>2975</v>
      </c>
      <c r="K33" s="2">
        <f t="shared" si="2"/>
        <v>0.38646401662769553</v>
      </c>
      <c r="L33" s="1">
        <v>2049</v>
      </c>
      <c r="M33" s="1">
        <v>663</v>
      </c>
      <c r="N33" s="1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 s="1">
        <v>7698</v>
      </c>
      <c r="V33" s="2">
        <f t="shared" si="6"/>
        <v>1</v>
      </c>
      <c r="W33" s="2">
        <v>0.434</v>
      </c>
      <c r="X33" s="1">
        <v>2545</v>
      </c>
      <c r="Y33" s="2">
        <f t="shared" si="7"/>
        <v>0.33060535203949076</v>
      </c>
      <c r="Z33" s="2">
        <v>0.53700000000000003</v>
      </c>
      <c r="AA33" s="1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 s="1">
        <v>32847</v>
      </c>
      <c r="AF33" s="1">
        <v>2039</v>
      </c>
      <c r="AG33" s="1">
        <v>25159</v>
      </c>
      <c r="AH33" s="1">
        <v>5444</v>
      </c>
      <c r="AI33" s="2">
        <v>0.13800000000000001</v>
      </c>
      <c r="AJ33">
        <f>VLOOKUP(A33,census_tract_areas_WA!E:N,10,FALSE)</f>
        <v>1.5304413079999999</v>
      </c>
      <c r="AK33">
        <f t="shared" si="10"/>
        <v>5029.9217354893826</v>
      </c>
      <c r="AL33" t="str">
        <f>VLOOKUP(AK33,'Density Lookup'!A:B,2,TRUE)</f>
        <v>High</v>
      </c>
      <c r="AM33" t="str">
        <f>VLOOKUP(A33,census_tract_county_names_WA!A:B,2,FALSE)</f>
        <v>Yakima County, Washington</v>
      </c>
      <c r="AN33">
        <f>INDEX(census_tract_areas_WA!N:N, MATCH('2014_acs_select'!A33,census_tract_areas_WA!E:E,0))</f>
        <v>1.5304413079999999</v>
      </c>
      <c r="AO33" t="b">
        <f t="shared" si="11"/>
        <v>1</v>
      </c>
      <c r="AP33" t="str">
        <f>INDEX('Density Lookup'!B:B,MATCH('2014_acs_select'!AK33,'Density Lookup'!A:A,1))</f>
        <v>High</v>
      </c>
      <c r="AQ33" t="b">
        <f t="shared" si="12"/>
        <v>1</v>
      </c>
    </row>
    <row r="34" spans="1:43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 s="1">
        <v>1479</v>
      </c>
      <c r="K34" s="2">
        <f t="shared" si="2"/>
        <v>0.44507974721637072</v>
      </c>
      <c r="L34" s="1">
        <v>1121</v>
      </c>
      <c r="M34" s="1">
        <v>170</v>
      </c>
      <c r="N34" s="1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 s="1">
        <v>3316</v>
      </c>
      <c r="V34" s="2">
        <f t="shared" si="6"/>
        <v>0.99789346975624438</v>
      </c>
      <c r="W34" s="2">
        <v>0.29899999999999999</v>
      </c>
      <c r="X34" s="1">
        <v>1063</v>
      </c>
      <c r="Y34" s="2">
        <f t="shared" si="7"/>
        <v>0.31989166415889259</v>
      </c>
      <c r="Z34" s="2">
        <v>0.43700000000000006</v>
      </c>
      <c r="AA34" s="1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 s="1">
        <v>34263</v>
      </c>
      <c r="AF34" s="1">
        <v>1202</v>
      </c>
      <c r="AG34" s="1">
        <v>29474</v>
      </c>
      <c r="AH34" s="1">
        <v>2354</v>
      </c>
      <c r="AI34" s="2">
        <v>0.18100000000000002</v>
      </c>
      <c r="AJ34">
        <f>VLOOKUP(A34,census_tract_areas_WA!E:N,10,FALSE)</f>
        <v>0.77180109500000005</v>
      </c>
      <c r="AK34">
        <f t="shared" si="10"/>
        <v>4305.5134561580271</v>
      </c>
      <c r="AL34" t="str">
        <f>VLOOKUP(AK34,'Density Lookup'!A:B,2,TRUE)</f>
        <v>High</v>
      </c>
      <c r="AM34" t="str">
        <f>VLOOKUP(A34,census_tract_county_names_WA!A:B,2,FALSE)</f>
        <v>Clark County, Washington</v>
      </c>
      <c r="AN34">
        <f>INDEX(census_tract_areas_WA!N:N, MATCH('2014_acs_select'!A34,census_tract_areas_WA!E:E,0))</f>
        <v>0.77180109500000005</v>
      </c>
      <c r="AO34" t="b">
        <f t="shared" si="11"/>
        <v>1</v>
      </c>
      <c r="AP34" t="str">
        <f>INDEX('Density Lookup'!B:B,MATCH('2014_acs_select'!AK34,'Density Lookup'!A:A,1))</f>
        <v>High</v>
      </c>
      <c r="AQ34" t="b">
        <f t="shared" si="12"/>
        <v>1</v>
      </c>
    </row>
    <row r="35" spans="1:43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 s="1">
        <v>5526</v>
      </c>
      <c r="K35" s="2">
        <f t="shared" si="2"/>
        <v>0.42790769707294407</v>
      </c>
      <c r="L35" s="1">
        <v>2846</v>
      </c>
      <c r="M35" s="1">
        <v>1072</v>
      </c>
      <c r="N35" s="1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 s="1">
        <v>12910</v>
      </c>
      <c r="V35" s="2">
        <f t="shared" si="6"/>
        <v>0.9996902586340406</v>
      </c>
      <c r="W35" s="2">
        <v>0.254</v>
      </c>
      <c r="X35" s="1">
        <v>4921</v>
      </c>
      <c r="Y35" s="2">
        <f t="shared" si="7"/>
        <v>0.38105931547158123</v>
      </c>
      <c r="Z35" s="2">
        <v>0.33600000000000002</v>
      </c>
      <c r="AA35" s="1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 s="1">
        <v>50533</v>
      </c>
      <c r="AF35" s="1">
        <v>2832</v>
      </c>
      <c r="AG35" s="1">
        <v>43958</v>
      </c>
      <c r="AH35" s="1">
        <v>8323</v>
      </c>
      <c r="AI35" s="2">
        <v>9.0999999999999998E-2</v>
      </c>
      <c r="AJ35">
        <f>VLOOKUP(A35,census_tract_areas_WA!E:N,10,FALSE)</f>
        <v>1413.036846</v>
      </c>
      <c r="AK35">
        <f t="shared" si="10"/>
        <v>9.13918135720008</v>
      </c>
      <c r="AL35" t="str">
        <f>VLOOKUP(AK35,'Density Lookup'!A:B,2,TRUE)</f>
        <v>Low</v>
      </c>
      <c r="AM35" t="str">
        <f>VLOOKUP(A35,census_tract_county_names_WA!A:B,2,FALSE)</f>
        <v>Grant County, Washington</v>
      </c>
      <c r="AN35">
        <f>INDEX(census_tract_areas_WA!N:N, MATCH('2014_acs_select'!A35,census_tract_areas_WA!E:E,0))</f>
        <v>1413.036846</v>
      </c>
      <c r="AO35" t="b">
        <f t="shared" si="11"/>
        <v>1</v>
      </c>
      <c r="AP35" t="str">
        <f>INDEX('Density Lookup'!B:B,MATCH('2014_acs_select'!AK35,'Density Lookup'!A:A,1))</f>
        <v>Low</v>
      </c>
      <c r="AQ35" t="b">
        <f t="shared" si="12"/>
        <v>1</v>
      </c>
    </row>
    <row r="36" spans="1:43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 s="1">
        <v>2216</v>
      </c>
      <c r="K36" s="2">
        <f t="shared" si="2"/>
        <v>0.44515869827239857</v>
      </c>
      <c r="L36" s="1">
        <v>1586</v>
      </c>
      <c r="M36" s="1">
        <v>364</v>
      </c>
      <c r="N36" s="1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 s="1">
        <v>4914</v>
      </c>
      <c r="V36" s="2">
        <f t="shared" si="6"/>
        <v>0.98714343109682601</v>
      </c>
      <c r="W36" s="2">
        <v>0.36</v>
      </c>
      <c r="X36" s="1">
        <v>942</v>
      </c>
      <c r="Y36" s="2">
        <f t="shared" si="7"/>
        <v>0.1892326235435918</v>
      </c>
      <c r="Z36" s="2">
        <v>0.21899999999999997</v>
      </c>
      <c r="AA36" s="1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 s="1">
        <v>43549</v>
      </c>
      <c r="AF36" s="1">
        <v>1956</v>
      </c>
      <c r="AG36" s="1">
        <v>31156</v>
      </c>
      <c r="AH36" s="1">
        <v>4160</v>
      </c>
      <c r="AI36" s="2">
        <v>0.14099999999999999</v>
      </c>
      <c r="AJ36">
        <f>VLOOKUP(A36,census_tract_areas_WA!E:N,10,FALSE)</f>
        <v>26.177413959999999</v>
      </c>
      <c r="AK36">
        <f t="shared" si="10"/>
        <v>190.16393321382157</v>
      </c>
      <c r="AL36" t="str">
        <f>VLOOKUP(AK36,'Density Lookup'!A:B,2,TRUE)</f>
        <v>Low</v>
      </c>
      <c r="AM36" t="str">
        <f>VLOOKUP(A36,census_tract_county_names_WA!A:B,2,FALSE)</f>
        <v>Spokane County, Washington</v>
      </c>
      <c r="AN36">
        <f>INDEX(census_tract_areas_WA!N:N, MATCH('2014_acs_select'!A36,census_tract_areas_WA!E:E,0))</f>
        <v>26.177413959999999</v>
      </c>
      <c r="AO36" t="b">
        <f t="shared" si="11"/>
        <v>1</v>
      </c>
      <c r="AP36" t="str">
        <f>INDEX('Density Lookup'!B:B,MATCH('2014_acs_select'!AK36,'Density Lookup'!A:A,1))</f>
        <v>Low</v>
      </c>
      <c r="AQ36" t="b">
        <f t="shared" si="12"/>
        <v>1</v>
      </c>
    </row>
    <row r="37" spans="1:43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 s="1">
        <v>8</v>
      </c>
      <c r="K37" s="2">
        <f t="shared" si="2"/>
        <v>0.34782608695652173</v>
      </c>
      <c r="L37" s="1">
        <v>0</v>
      </c>
      <c r="M37" s="1">
        <v>0</v>
      </c>
      <c r="N37" s="1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 t="s">
        <v>73</v>
      </c>
      <c r="S37" s="2" t="s">
        <v>73</v>
      </c>
      <c r="T37" s="2" t="s">
        <v>73</v>
      </c>
      <c r="U37" s="1">
        <v>23</v>
      </c>
      <c r="V37" s="2">
        <f t="shared" si="6"/>
        <v>1</v>
      </c>
      <c r="W37" s="2">
        <v>0</v>
      </c>
      <c r="X37" s="1">
        <v>7</v>
      </c>
      <c r="Y37" s="2">
        <f t="shared" si="7"/>
        <v>0.30434782608695654</v>
      </c>
      <c r="Z37" s="2">
        <v>0</v>
      </c>
      <c r="AA37" s="1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E37" s="1" t="s">
        <v>73</v>
      </c>
      <c r="AF37" s="1">
        <v>8</v>
      </c>
      <c r="AG37" s="1" t="s">
        <v>73</v>
      </c>
      <c r="AH37" s="1">
        <v>16</v>
      </c>
      <c r="AI37" s="2">
        <v>0</v>
      </c>
      <c r="AJ37">
        <f>VLOOKUP(A37,census_tract_areas_WA!E:N,10,FALSE)</f>
        <v>1166.567579</v>
      </c>
      <c r="AK37">
        <f t="shared" si="10"/>
        <v>1.9715960235853598E-2</v>
      </c>
      <c r="AL37" t="str">
        <f>VLOOKUP(AK37,'Density Lookup'!A:B,2,TRUE)</f>
        <v>Low</v>
      </c>
      <c r="AM37" t="str">
        <f>VLOOKUP(A37,census_tract_county_names_WA!A:B,2,FALSE)</f>
        <v>Benton County, Washington</v>
      </c>
      <c r="AN37">
        <f>INDEX(census_tract_areas_WA!N:N, MATCH('2014_acs_select'!A37,census_tract_areas_WA!E:E,0))</f>
        <v>1166.567579</v>
      </c>
      <c r="AO37" t="b">
        <f t="shared" si="11"/>
        <v>1</v>
      </c>
      <c r="AP37" t="str">
        <f>INDEX('Density Lookup'!B:B,MATCH('2014_acs_select'!AK37,'Density Lookup'!A:A,1))</f>
        <v>Low</v>
      </c>
      <c r="AQ37" t="b">
        <f t="shared" si="12"/>
        <v>1</v>
      </c>
    </row>
    <row r="38" spans="1:43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 s="1">
        <v>4063</v>
      </c>
      <c r="K38" s="2">
        <f t="shared" si="2"/>
        <v>0.40355582042113625</v>
      </c>
      <c r="L38" s="1">
        <v>3105</v>
      </c>
      <c r="M38" s="1">
        <v>812</v>
      </c>
      <c r="N38" s="1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 s="1">
        <v>10023</v>
      </c>
      <c r="V38" s="2">
        <f t="shared" si="6"/>
        <v>0.9955303933253874</v>
      </c>
      <c r="W38" s="2">
        <v>0.21100000000000002</v>
      </c>
      <c r="X38" s="1">
        <v>4126</v>
      </c>
      <c r="Y38" s="2">
        <f t="shared" si="7"/>
        <v>0.40981326976559396</v>
      </c>
      <c r="Z38" s="2">
        <v>0.254</v>
      </c>
      <c r="AA38" s="1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 s="1">
        <v>47308</v>
      </c>
      <c r="AF38" s="1">
        <v>2436</v>
      </c>
      <c r="AG38" s="1">
        <v>43724</v>
      </c>
      <c r="AH38" s="1">
        <v>6180</v>
      </c>
      <c r="AI38" s="2">
        <v>9.9000000000000005E-2</v>
      </c>
      <c r="AJ38">
        <f>VLOOKUP(A38,census_tract_areas_WA!E:N,10,FALSE)</f>
        <v>42.562327410000002</v>
      </c>
      <c r="AK38">
        <f t="shared" si="10"/>
        <v>236.54721470035324</v>
      </c>
      <c r="AL38" t="str">
        <f>VLOOKUP(AK38,'Density Lookup'!A:B,2,TRUE)</f>
        <v>Low</v>
      </c>
      <c r="AM38" t="str">
        <f>VLOOKUP(A38,census_tract_county_names_WA!A:B,2,FALSE)</f>
        <v>Franklin County, Washington</v>
      </c>
      <c r="AN38">
        <f>INDEX(census_tract_areas_WA!N:N, MATCH('2014_acs_select'!A38,census_tract_areas_WA!E:E,0))</f>
        <v>42.562327410000002</v>
      </c>
      <c r="AO38" t="b">
        <f t="shared" si="11"/>
        <v>1</v>
      </c>
      <c r="AP38" t="str">
        <f>INDEX('Density Lookup'!B:B,MATCH('2014_acs_select'!AK38,'Density Lookup'!A:A,1))</f>
        <v>Low</v>
      </c>
      <c r="AQ38" t="b">
        <f t="shared" si="12"/>
        <v>1</v>
      </c>
    </row>
    <row r="39" spans="1:43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 s="1">
        <v>2694</v>
      </c>
      <c r="K39" s="2">
        <f t="shared" si="2"/>
        <v>0.46958340596130382</v>
      </c>
      <c r="L39" s="1">
        <v>1999</v>
      </c>
      <c r="M39" s="1">
        <v>340</v>
      </c>
      <c r="N39" s="1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 s="1">
        <v>5594</v>
      </c>
      <c r="V39" s="2">
        <f t="shared" si="6"/>
        <v>0.97507408052989364</v>
      </c>
      <c r="W39" s="2">
        <v>0.36200000000000004</v>
      </c>
      <c r="X39" s="1">
        <v>1169</v>
      </c>
      <c r="Y39" s="2">
        <f t="shared" si="7"/>
        <v>0.20376503398989018</v>
      </c>
      <c r="Z39" s="2">
        <v>0.23399999999999999</v>
      </c>
      <c r="AA39" s="1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 s="1">
        <v>41566</v>
      </c>
      <c r="AF39" s="1">
        <v>2212</v>
      </c>
      <c r="AG39" s="1">
        <v>32000</v>
      </c>
      <c r="AH39" s="1">
        <v>4657</v>
      </c>
      <c r="AI39" s="2">
        <v>0.122</v>
      </c>
      <c r="AJ39">
        <f>VLOOKUP(A39,census_tract_areas_WA!E:N,10,FALSE)</f>
        <v>16.36429309</v>
      </c>
      <c r="AK39">
        <f t="shared" si="10"/>
        <v>350.58037450489098</v>
      </c>
      <c r="AL39" t="str">
        <f>VLOOKUP(AK39,'Density Lookup'!A:B,2,TRUE)</f>
        <v>Medium</v>
      </c>
      <c r="AM39" t="str">
        <f>VLOOKUP(A39,census_tract_county_names_WA!A:B,2,FALSE)</f>
        <v>Kittitas County, Washington</v>
      </c>
      <c r="AN39">
        <f>INDEX(census_tract_areas_WA!N:N, MATCH('2014_acs_select'!A39,census_tract_areas_WA!E:E,0))</f>
        <v>16.36429309</v>
      </c>
      <c r="AO39" t="b">
        <f t="shared" si="11"/>
        <v>1</v>
      </c>
      <c r="AP39" t="str">
        <f>INDEX('Density Lookup'!B:B,MATCH('2014_acs_select'!AK39,'Density Lookup'!A:A,1))</f>
        <v>Medium</v>
      </c>
      <c r="AQ39" t="b">
        <f t="shared" si="12"/>
        <v>1</v>
      </c>
    </row>
    <row r="40" spans="1:43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 s="1">
        <v>1726</v>
      </c>
      <c r="K40" s="2">
        <f t="shared" si="2"/>
        <v>0.41361131080757246</v>
      </c>
      <c r="L40" s="1">
        <v>1441</v>
      </c>
      <c r="M40" s="1">
        <v>133</v>
      </c>
      <c r="N40" s="1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 s="1">
        <v>4173</v>
      </c>
      <c r="V40" s="2">
        <f t="shared" si="6"/>
        <v>1</v>
      </c>
      <c r="W40" s="2">
        <v>9.4E-2</v>
      </c>
      <c r="X40" s="1">
        <v>1662</v>
      </c>
      <c r="Y40" s="2">
        <f t="shared" si="7"/>
        <v>0.39827462257368801</v>
      </c>
      <c r="Z40" s="2">
        <v>0.114</v>
      </c>
      <c r="AA40" s="1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 s="1">
        <v>85511</v>
      </c>
      <c r="AF40" s="1">
        <v>1056</v>
      </c>
      <c r="AG40" s="1">
        <v>79861</v>
      </c>
      <c r="AH40" s="1">
        <v>2683</v>
      </c>
      <c r="AI40" s="2">
        <v>0.09</v>
      </c>
      <c r="AJ40">
        <f>VLOOKUP(A40,census_tract_areas_WA!E:N,10,FALSE)</f>
        <v>1.403616851</v>
      </c>
      <c r="AK40">
        <f t="shared" si="10"/>
        <v>2973.0335575744666</v>
      </c>
      <c r="AL40" t="str">
        <f>VLOOKUP(AK40,'Density Lookup'!A:B,2,TRUE)</f>
        <v>High</v>
      </c>
      <c r="AM40" t="str">
        <f>VLOOKUP(A40,census_tract_county_names_WA!A:B,2,FALSE)</f>
        <v>Pierce County, Washington</v>
      </c>
      <c r="AN40">
        <f>INDEX(census_tract_areas_WA!N:N, MATCH('2014_acs_select'!A40,census_tract_areas_WA!E:E,0))</f>
        <v>1.403616851</v>
      </c>
      <c r="AO40" t="b">
        <f t="shared" si="11"/>
        <v>1</v>
      </c>
      <c r="AP40" t="str">
        <f>INDEX('Density Lookup'!B:B,MATCH('2014_acs_select'!AK40,'Density Lookup'!A:A,1))</f>
        <v>High</v>
      </c>
      <c r="AQ40" t="b">
        <f t="shared" si="12"/>
        <v>1</v>
      </c>
    </row>
    <row r="41" spans="1:43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 s="1">
        <v>1186</v>
      </c>
      <c r="K41" s="2">
        <f t="shared" si="2"/>
        <v>0.49437265527303043</v>
      </c>
      <c r="L41" s="1">
        <v>742</v>
      </c>
      <c r="M41" s="1">
        <v>117</v>
      </c>
      <c r="N41" s="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 s="1">
        <v>2003</v>
      </c>
      <c r="V41" s="2">
        <f t="shared" si="6"/>
        <v>0.83493122134222597</v>
      </c>
      <c r="W41" s="2">
        <v>0.35200000000000004</v>
      </c>
      <c r="X41" s="1">
        <v>332</v>
      </c>
      <c r="Y41" s="2">
        <f t="shared" si="7"/>
        <v>0.13839099624843684</v>
      </c>
      <c r="Z41" s="2">
        <v>0.20199999999999999</v>
      </c>
      <c r="AA41" s="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 s="1">
        <v>34748</v>
      </c>
      <c r="AF41" s="1">
        <v>1023</v>
      </c>
      <c r="AG41" s="1">
        <v>27159</v>
      </c>
      <c r="AH41" s="1">
        <v>2083</v>
      </c>
      <c r="AI41" s="2">
        <v>0.06</v>
      </c>
      <c r="AJ41">
        <f>VLOOKUP(A41,census_tract_areas_WA!E:N,10,FALSE)</f>
        <v>8.4448501559999993</v>
      </c>
      <c r="AK41">
        <f t="shared" si="10"/>
        <v>284.07845677350821</v>
      </c>
      <c r="AL41" t="str">
        <f>VLOOKUP(AK41,'Density Lookup'!A:B,2,TRUE)</f>
        <v>Low</v>
      </c>
      <c r="AM41" t="str">
        <f>VLOOKUP(A41,census_tract_county_names_WA!A:B,2,FALSE)</f>
        <v>Kittitas County, Washington</v>
      </c>
      <c r="AN41">
        <f>INDEX(census_tract_areas_WA!N:N, MATCH('2014_acs_select'!A41,census_tract_areas_WA!E:E,0))</f>
        <v>8.4448501559999993</v>
      </c>
      <c r="AO41" t="b">
        <f t="shared" si="11"/>
        <v>1</v>
      </c>
      <c r="AP41" t="str">
        <f>INDEX('Density Lookup'!B:B,MATCH('2014_acs_select'!AK41,'Density Lookup'!A:A,1))</f>
        <v>Low</v>
      </c>
      <c r="AQ41" t="b">
        <f t="shared" si="12"/>
        <v>1</v>
      </c>
    </row>
    <row r="42" spans="1:43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 s="1">
        <v>2507</v>
      </c>
      <c r="K42" s="2">
        <f t="shared" si="2"/>
        <v>0.52679134271905859</v>
      </c>
      <c r="L42" s="1">
        <v>763</v>
      </c>
      <c r="M42" s="1">
        <v>108</v>
      </c>
      <c r="N42" s="1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 s="1">
        <v>3248</v>
      </c>
      <c r="V42" s="2">
        <f t="shared" si="6"/>
        <v>0.68249632275688166</v>
      </c>
      <c r="W42" s="2">
        <v>0.36200000000000004</v>
      </c>
      <c r="X42" s="1">
        <v>145</v>
      </c>
      <c r="Y42" s="2">
        <f t="shared" si="7"/>
        <v>3.0468585837360791E-2</v>
      </c>
      <c r="Z42" s="2">
        <v>0.33100000000000002</v>
      </c>
      <c r="AA42" s="1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 s="1">
        <v>51980</v>
      </c>
      <c r="AF42" s="1">
        <v>1814</v>
      </c>
      <c r="AG42" s="1">
        <v>40924</v>
      </c>
      <c r="AH42" s="1">
        <v>4584</v>
      </c>
      <c r="AI42" s="2">
        <v>0.111</v>
      </c>
      <c r="AJ42">
        <f>VLOOKUP(A42,census_tract_areas_WA!E:N,10,FALSE)</f>
        <v>0.71135819600000005</v>
      </c>
      <c r="AK42">
        <f t="shared" si="10"/>
        <v>6690.0192150172397</v>
      </c>
      <c r="AL42" t="str">
        <f>VLOOKUP(AK42,'Density Lookup'!A:B,2,TRUE)</f>
        <v>High</v>
      </c>
      <c r="AM42" t="str">
        <f>VLOOKUP(A42,census_tract_county_names_WA!A:B,2,FALSE)</f>
        <v>King County, Washington</v>
      </c>
      <c r="AN42">
        <f>INDEX(census_tract_areas_WA!N:N, MATCH('2014_acs_select'!A42,census_tract_areas_WA!E:E,0))</f>
        <v>0.71135819600000005</v>
      </c>
      <c r="AO42" t="b">
        <f t="shared" si="11"/>
        <v>1</v>
      </c>
      <c r="AP42" t="str">
        <f>INDEX('Density Lookup'!B:B,MATCH('2014_acs_select'!AK42,'Density Lookup'!A:A,1))</f>
        <v>High</v>
      </c>
      <c r="AQ42" t="b">
        <f t="shared" si="12"/>
        <v>1</v>
      </c>
    </row>
    <row r="43" spans="1:43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 s="1">
        <v>1756</v>
      </c>
      <c r="K43" s="2">
        <f t="shared" si="2"/>
        <v>0.36168898043254377</v>
      </c>
      <c r="L43" s="1">
        <v>1146</v>
      </c>
      <c r="M43" s="1">
        <v>138</v>
      </c>
      <c r="N43" s="1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 s="1">
        <v>4625</v>
      </c>
      <c r="V43" s="2">
        <f t="shared" si="6"/>
        <v>0.95262615859938204</v>
      </c>
      <c r="W43" s="2">
        <v>0.36499999999999999</v>
      </c>
      <c r="X43" s="1">
        <v>1532</v>
      </c>
      <c r="Y43" s="2">
        <f t="shared" si="7"/>
        <v>0.31555097837281154</v>
      </c>
      <c r="Z43" s="2">
        <v>0.46299999999999997</v>
      </c>
      <c r="AA43" s="1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 s="1">
        <v>40458</v>
      </c>
      <c r="AF43" s="1">
        <v>1497</v>
      </c>
      <c r="AG43" s="1">
        <v>30282</v>
      </c>
      <c r="AH43" s="1">
        <v>3497</v>
      </c>
      <c r="AI43" s="2">
        <v>0.16800000000000001</v>
      </c>
      <c r="AJ43">
        <f>VLOOKUP(A43,census_tract_areas_WA!E:N,10,FALSE)</f>
        <v>38.299574550000003</v>
      </c>
      <c r="AK43">
        <f t="shared" si="10"/>
        <v>126.76381022618956</v>
      </c>
      <c r="AL43" t="str">
        <f>VLOOKUP(AK43,'Density Lookup'!A:B,2,TRUE)</f>
        <v>Low</v>
      </c>
      <c r="AM43" t="str">
        <f>VLOOKUP(A43,census_tract_county_names_WA!A:B,2,FALSE)</f>
        <v>Grant County, Washington</v>
      </c>
      <c r="AN43">
        <f>INDEX(census_tract_areas_WA!N:N, MATCH('2014_acs_select'!A43,census_tract_areas_WA!E:E,0))</f>
        <v>38.299574550000003</v>
      </c>
      <c r="AO43" t="b">
        <f t="shared" si="11"/>
        <v>1</v>
      </c>
      <c r="AP43" t="str">
        <f>INDEX('Density Lookup'!B:B,MATCH('2014_acs_select'!AK43,'Density Lookup'!A:A,1))</f>
        <v>Low</v>
      </c>
      <c r="AQ43" t="b">
        <f t="shared" si="12"/>
        <v>1</v>
      </c>
    </row>
    <row r="44" spans="1:43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 s="1">
        <v>2820</v>
      </c>
      <c r="K44" s="2">
        <f t="shared" si="2"/>
        <v>0.33955448524984949</v>
      </c>
      <c r="L44" s="1">
        <v>1993</v>
      </c>
      <c r="M44" s="1">
        <v>604</v>
      </c>
      <c r="N44" s="1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 s="1">
        <v>8194</v>
      </c>
      <c r="V44" s="2">
        <f t="shared" si="6"/>
        <v>0.98663455749548468</v>
      </c>
      <c r="W44" s="2">
        <v>0.36599999999999999</v>
      </c>
      <c r="X44" s="1">
        <v>3035</v>
      </c>
      <c r="Y44" s="2">
        <f t="shared" si="7"/>
        <v>0.36544250451535221</v>
      </c>
      <c r="Z44" s="2">
        <v>0.48100000000000004</v>
      </c>
      <c r="AA44" s="1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 s="1">
        <v>35488</v>
      </c>
      <c r="AF44" s="1">
        <v>2254</v>
      </c>
      <c r="AG44" s="1">
        <v>28624</v>
      </c>
      <c r="AH44" s="1">
        <v>5422</v>
      </c>
      <c r="AI44" s="2">
        <v>0.159</v>
      </c>
      <c r="AJ44">
        <f>VLOOKUP(A44,census_tract_areas_WA!E:N,10,FALSE)</f>
        <v>8.6557016470000008</v>
      </c>
      <c r="AK44">
        <f t="shared" si="10"/>
        <v>959.4831636645481</v>
      </c>
      <c r="AL44" t="str">
        <f>VLOOKUP(AK44,'Density Lookup'!A:B,2,TRUE)</f>
        <v>Medium</v>
      </c>
      <c r="AM44" t="str">
        <f>VLOOKUP(A44,census_tract_county_names_WA!A:B,2,FALSE)</f>
        <v>Yakima County, Washington</v>
      </c>
      <c r="AN44">
        <f>INDEX(census_tract_areas_WA!N:N, MATCH('2014_acs_select'!A44,census_tract_areas_WA!E:E,0))</f>
        <v>8.6557016470000008</v>
      </c>
      <c r="AO44" t="b">
        <f t="shared" si="11"/>
        <v>1</v>
      </c>
      <c r="AP44" t="str">
        <f>INDEX('Density Lookup'!B:B,MATCH('2014_acs_select'!AK44,'Density Lookup'!A:A,1))</f>
        <v>Medium</v>
      </c>
      <c r="AQ44" t="b">
        <f t="shared" si="12"/>
        <v>1</v>
      </c>
    </row>
    <row r="45" spans="1:43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 s="1">
        <v>2085</v>
      </c>
      <c r="K45" s="2">
        <f t="shared" si="2"/>
        <v>0.42429792429792429</v>
      </c>
      <c r="L45" s="1">
        <v>1371</v>
      </c>
      <c r="M45" s="1">
        <v>150</v>
      </c>
      <c r="N45" s="1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 s="1">
        <v>3632</v>
      </c>
      <c r="V45" s="2">
        <f t="shared" si="6"/>
        <v>0.73911273911273911</v>
      </c>
      <c r="W45" s="2">
        <v>0.13900000000000001</v>
      </c>
      <c r="X45" s="1">
        <v>679</v>
      </c>
      <c r="Y45" s="2">
        <f t="shared" si="7"/>
        <v>0.13817663817663817</v>
      </c>
      <c r="Z45" s="2">
        <v>0.109</v>
      </c>
      <c r="AA45" s="1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 s="1">
        <v>69867</v>
      </c>
      <c r="AF45" s="1">
        <v>1439</v>
      </c>
      <c r="AG45" s="1">
        <v>61250</v>
      </c>
      <c r="AH45" s="1">
        <v>4321</v>
      </c>
      <c r="AI45" s="2">
        <v>8.5999999999999993E-2</v>
      </c>
      <c r="AJ45">
        <f>VLOOKUP(A45,census_tract_areas_WA!E:N,10,FALSE)</f>
        <v>4.9004941960000004</v>
      </c>
      <c r="AK45">
        <f t="shared" si="10"/>
        <v>1002.756008569712</v>
      </c>
      <c r="AL45" t="str">
        <f>VLOOKUP(AK45,'Density Lookup'!A:B,2,TRUE)</f>
        <v>Medium</v>
      </c>
      <c r="AM45" t="str">
        <f>VLOOKUP(A45,census_tract_county_names_WA!A:B,2,FALSE)</f>
        <v>Spokane County, Washington</v>
      </c>
      <c r="AN45">
        <f>INDEX(census_tract_areas_WA!N:N, MATCH('2014_acs_select'!A45,census_tract_areas_WA!E:E,0))</f>
        <v>4.9004941960000004</v>
      </c>
      <c r="AO45" t="b">
        <f t="shared" si="11"/>
        <v>1</v>
      </c>
      <c r="AP45" t="str">
        <f>INDEX('Density Lookup'!B:B,MATCH('2014_acs_select'!AK45,'Density Lookup'!A:A,1))</f>
        <v>Medium</v>
      </c>
      <c r="AQ45" t="b">
        <f t="shared" si="12"/>
        <v>1</v>
      </c>
    </row>
    <row r="46" spans="1:43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 s="1">
        <v>3132</v>
      </c>
      <c r="K46" s="2">
        <f t="shared" si="2"/>
        <v>0.37513474667624863</v>
      </c>
      <c r="L46" s="1">
        <v>2448</v>
      </c>
      <c r="M46" s="1">
        <v>488</v>
      </c>
      <c r="N46" s="1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 s="1">
        <v>8301</v>
      </c>
      <c r="V46" s="2">
        <f t="shared" si="6"/>
        <v>0.99425080848005754</v>
      </c>
      <c r="W46" s="2">
        <v>0.29100000000000004</v>
      </c>
      <c r="X46" s="1">
        <v>3247</v>
      </c>
      <c r="Y46" s="2">
        <f t="shared" si="7"/>
        <v>0.38890885135944425</v>
      </c>
      <c r="Z46" s="2">
        <v>0.41200000000000003</v>
      </c>
      <c r="AA46" s="1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 s="1">
        <v>55858</v>
      </c>
      <c r="AF46" s="1">
        <v>2019</v>
      </c>
      <c r="AG46" s="1">
        <v>45134</v>
      </c>
      <c r="AH46" s="1">
        <v>5460</v>
      </c>
      <c r="AI46" s="2">
        <v>6.0999999999999999E-2</v>
      </c>
      <c r="AJ46">
        <f>VLOOKUP(A46,census_tract_areas_WA!E:N,10,FALSE)</f>
        <v>109.4770017</v>
      </c>
      <c r="AK46">
        <f t="shared" si="10"/>
        <v>76.262592785275373</v>
      </c>
      <c r="AL46" t="str">
        <f>VLOOKUP(AK46,'Density Lookup'!A:B,2,TRUE)</f>
        <v>Low</v>
      </c>
      <c r="AM46" t="str">
        <f>VLOOKUP(A46,census_tract_county_names_WA!A:B,2,FALSE)</f>
        <v>Yakima County, Washington</v>
      </c>
      <c r="AN46">
        <f>INDEX(census_tract_areas_WA!N:N, MATCH('2014_acs_select'!A46,census_tract_areas_WA!E:E,0))</f>
        <v>109.4770017</v>
      </c>
      <c r="AO46" t="b">
        <f t="shared" si="11"/>
        <v>1</v>
      </c>
      <c r="AP46" t="str">
        <f>INDEX('Density Lookup'!B:B,MATCH('2014_acs_select'!AK46,'Density Lookup'!A:A,1))</f>
        <v>Low</v>
      </c>
      <c r="AQ46" t="b">
        <f t="shared" si="12"/>
        <v>1</v>
      </c>
    </row>
    <row r="47" spans="1:43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 s="1">
        <v>2283</v>
      </c>
      <c r="K47" s="2">
        <f t="shared" si="2"/>
        <v>0.32163989856297548</v>
      </c>
      <c r="L47" s="1">
        <v>1788</v>
      </c>
      <c r="M47" s="1">
        <v>405</v>
      </c>
      <c r="N47" s="1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 s="1">
        <v>6940</v>
      </c>
      <c r="V47" s="2">
        <f t="shared" si="6"/>
        <v>0.97774020850943932</v>
      </c>
      <c r="W47" s="2">
        <v>0.40200000000000002</v>
      </c>
      <c r="X47" s="1">
        <v>2630</v>
      </c>
      <c r="Y47" s="2">
        <f t="shared" si="7"/>
        <v>0.37052690898844742</v>
      </c>
      <c r="Z47" s="2">
        <v>0.51100000000000001</v>
      </c>
      <c r="AA47" s="1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 s="1">
        <v>37251</v>
      </c>
      <c r="AF47" s="1">
        <v>1777</v>
      </c>
      <c r="AG47" s="1">
        <v>32202</v>
      </c>
      <c r="AH47" s="1">
        <v>4714</v>
      </c>
      <c r="AI47" s="2">
        <v>0.14099999999999999</v>
      </c>
      <c r="AJ47">
        <f>VLOOKUP(A47,census_tract_areas_WA!E:N,10,FALSE)</f>
        <v>8.3681622069999992</v>
      </c>
      <c r="AK47">
        <f t="shared" si="10"/>
        <v>848.21491558355501</v>
      </c>
      <c r="AL47" t="str">
        <f>VLOOKUP(AK47,'Density Lookup'!A:B,2,TRUE)</f>
        <v>Medium</v>
      </c>
      <c r="AM47" t="str">
        <f>VLOOKUP(A47,census_tract_county_names_WA!A:B,2,FALSE)</f>
        <v>Yakima County, Washington</v>
      </c>
      <c r="AN47">
        <f>INDEX(census_tract_areas_WA!N:N, MATCH('2014_acs_select'!A47,census_tract_areas_WA!E:E,0))</f>
        <v>8.3681622069999992</v>
      </c>
      <c r="AO47" t="b">
        <f t="shared" si="11"/>
        <v>1</v>
      </c>
      <c r="AP47" t="str">
        <f>INDEX('Density Lookup'!B:B,MATCH('2014_acs_select'!AK47,'Density Lookup'!A:A,1))</f>
        <v>Medium</v>
      </c>
      <c r="AQ47" t="b">
        <f t="shared" si="12"/>
        <v>1</v>
      </c>
    </row>
    <row r="48" spans="1:43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 s="1">
        <v>3908</v>
      </c>
      <c r="K48" s="2">
        <f t="shared" si="2"/>
        <v>0.62940892253180869</v>
      </c>
      <c r="L48" s="1">
        <v>1538</v>
      </c>
      <c r="M48" s="1">
        <v>210</v>
      </c>
      <c r="N48" s="1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 s="1">
        <v>5972</v>
      </c>
      <c r="V48" s="2">
        <f t="shared" si="6"/>
        <v>0.96182960219036884</v>
      </c>
      <c r="W48" s="2">
        <v>0.38400000000000001</v>
      </c>
      <c r="X48" s="1">
        <v>420</v>
      </c>
      <c r="Y48" s="2">
        <f t="shared" si="7"/>
        <v>6.7643742953776773E-2</v>
      </c>
      <c r="Z48" s="2">
        <v>3.6000000000000004E-2</v>
      </c>
      <c r="AA48" s="1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 s="1">
        <v>81972</v>
      </c>
      <c r="AF48" s="1">
        <v>2313</v>
      </c>
      <c r="AG48" s="1">
        <v>53177</v>
      </c>
      <c r="AH48" s="1">
        <v>5823</v>
      </c>
      <c r="AI48" s="2">
        <v>0.10300000000000001</v>
      </c>
      <c r="AJ48">
        <f>VLOOKUP(A48,census_tract_areas_WA!E:N,10,FALSE)</f>
        <v>0.989902595</v>
      </c>
      <c r="AK48">
        <f t="shared" si="10"/>
        <v>6272.3342997196605</v>
      </c>
      <c r="AL48" t="str">
        <f>VLOOKUP(AK48,'Density Lookup'!A:B,2,TRUE)</f>
        <v>High</v>
      </c>
      <c r="AM48" t="str">
        <f>VLOOKUP(A48,census_tract_county_names_WA!A:B,2,FALSE)</f>
        <v>King County, Washington</v>
      </c>
      <c r="AN48">
        <f>INDEX(census_tract_areas_WA!N:N, MATCH('2014_acs_select'!A48,census_tract_areas_WA!E:E,0))</f>
        <v>0.989902595</v>
      </c>
      <c r="AO48" t="b">
        <f t="shared" si="11"/>
        <v>1</v>
      </c>
      <c r="AP48" t="str">
        <f>INDEX('Density Lookup'!B:B,MATCH('2014_acs_select'!AK48,'Density Lookup'!A:A,1))</f>
        <v>High</v>
      </c>
      <c r="AQ48" t="b">
        <f t="shared" si="12"/>
        <v>1</v>
      </c>
    </row>
    <row r="49" spans="1:43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 s="1">
        <v>3202</v>
      </c>
      <c r="K49" s="2">
        <f t="shared" si="2"/>
        <v>0.34024014451174156</v>
      </c>
      <c r="L49" s="1">
        <v>2529</v>
      </c>
      <c r="M49" s="1">
        <v>550</v>
      </c>
      <c r="N49" s="1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 s="1">
        <v>9348</v>
      </c>
      <c r="V49" s="2">
        <f t="shared" si="6"/>
        <v>0.99330570608861968</v>
      </c>
      <c r="W49" s="2">
        <v>0.22</v>
      </c>
      <c r="X49" s="1">
        <v>3404</v>
      </c>
      <c r="Y49" s="2">
        <f t="shared" si="7"/>
        <v>0.36170438848156411</v>
      </c>
      <c r="Z49" s="2">
        <v>0.34299999999999997</v>
      </c>
      <c r="AA49" s="1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 s="1">
        <v>57495</v>
      </c>
      <c r="AF49" s="1">
        <v>2444</v>
      </c>
      <c r="AG49" s="1">
        <v>40633</v>
      </c>
      <c r="AH49" s="1">
        <v>6372</v>
      </c>
      <c r="AI49" s="2">
        <v>0.14400000000000002</v>
      </c>
      <c r="AJ49">
        <f>VLOOKUP(A49,census_tract_areas_WA!E:N,10,FALSE)</f>
        <v>9.3593347950000005</v>
      </c>
      <c r="AK49">
        <f t="shared" si="10"/>
        <v>1005.5201791720925</v>
      </c>
      <c r="AL49" t="str">
        <f>VLOOKUP(AK49,'Density Lookup'!A:B,2,TRUE)</f>
        <v>Medium</v>
      </c>
      <c r="AM49" t="str">
        <f>VLOOKUP(A49,census_tract_county_names_WA!A:B,2,FALSE)</f>
        <v>Yakima County, Washington</v>
      </c>
      <c r="AN49">
        <f>INDEX(census_tract_areas_WA!N:N, MATCH('2014_acs_select'!A49,census_tract_areas_WA!E:E,0))</f>
        <v>9.3593347950000005</v>
      </c>
      <c r="AO49" t="b">
        <f t="shared" si="11"/>
        <v>1</v>
      </c>
      <c r="AP49" t="str">
        <f>INDEX('Density Lookup'!B:B,MATCH('2014_acs_select'!AK49,'Density Lookup'!A:A,1))</f>
        <v>Medium</v>
      </c>
      <c r="AQ49" t="b">
        <f t="shared" si="12"/>
        <v>1</v>
      </c>
    </row>
    <row r="50" spans="1:43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 s="1">
        <v>1239</v>
      </c>
      <c r="K50" s="2">
        <f t="shared" si="2"/>
        <v>0.42114208021753907</v>
      </c>
      <c r="L50" s="1">
        <v>934</v>
      </c>
      <c r="M50" s="1">
        <v>227</v>
      </c>
      <c r="N50" s="1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 s="1">
        <v>2858</v>
      </c>
      <c r="V50" s="2">
        <f t="shared" si="6"/>
        <v>0.97144799456152275</v>
      </c>
      <c r="W50" s="2">
        <v>0.28399999999999997</v>
      </c>
      <c r="X50" s="1">
        <v>1007</v>
      </c>
      <c r="Y50" s="2">
        <f t="shared" si="7"/>
        <v>0.3422841604350782</v>
      </c>
      <c r="Z50" s="2">
        <v>0.40899999999999997</v>
      </c>
      <c r="AA50" s="1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 s="1">
        <v>48206</v>
      </c>
      <c r="AF50" s="1">
        <v>892</v>
      </c>
      <c r="AG50" s="1">
        <v>40975</v>
      </c>
      <c r="AH50" s="1">
        <v>2031</v>
      </c>
      <c r="AI50" s="2">
        <v>8.6999999999999994E-2</v>
      </c>
      <c r="AJ50">
        <f>VLOOKUP(A50,census_tract_areas_WA!E:N,10,FALSE)</f>
        <v>3.396308807</v>
      </c>
      <c r="AK50">
        <f t="shared" si="10"/>
        <v>866.2345408451547</v>
      </c>
      <c r="AL50" t="str">
        <f>VLOOKUP(AK50,'Density Lookup'!A:B,2,TRUE)</f>
        <v>Medium</v>
      </c>
      <c r="AM50" t="str">
        <f>VLOOKUP(A50,census_tract_county_names_WA!A:B,2,FALSE)</f>
        <v>Adams County, Washington</v>
      </c>
      <c r="AN50">
        <f>INDEX(census_tract_areas_WA!N:N, MATCH('2014_acs_select'!A50,census_tract_areas_WA!E:E,0))</f>
        <v>3.396308807</v>
      </c>
      <c r="AO50" t="b">
        <f t="shared" si="11"/>
        <v>1</v>
      </c>
      <c r="AP50" t="str">
        <f>INDEX('Density Lookup'!B:B,MATCH('2014_acs_select'!AK50,'Density Lookup'!A:A,1))</f>
        <v>Medium</v>
      </c>
      <c r="AQ50" t="b">
        <f t="shared" si="12"/>
        <v>1</v>
      </c>
    </row>
    <row r="51" spans="1:43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 s="1">
        <v>1411</v>
      </c>
      <c r="K51" s="2">
        <f t="shared" si="2"/>
        <v>0.38124831126722508</v>
      </c>
      <c r="L51" s="1">
        <v>1109</v>
      </c>
      <c r="M51" s="1">
        <v>226</v>
      </c>
      <c r="N51" s="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 s="1">
        <v>3495</v>
      </c>
      <c r="V51" s="2">
        <f t="shared" si="6"/>
        <v>0.94433936773844906</v>
      </c>
      <c r="W51" s="2">
        <v>0.317</v>
      </c>
      <c r="X51" s="1">
        <v>1286</v>
      </c>
      <c r="Y51" s="2">
        <f t="shared" si="7"/>
        <v>0.34747365576871114</v>
      </c>
      <c r="Z51" s="2">
        <v>0.46299999999999997</v>
      </c>
      <c r="AA51" s="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 s="1">
        <v>39652</v>
      </c>
      <c r="AF51" s="1">
        <v>1246</v>
      </c>
      <c r="AG51" s="1">
        <v>34447</v>
      </c>
      <c r="AH51" s="1">
        <v>2374</v>
      </c>
      <c r="AI51" s="2">
        <v>9.9000000000000005E-2</v>
      </c>
      <c r="AJ51">
        <f>VLOOKUP(A51,census_tract_areas_WA!E:N,10,FALSE)</f>
        <v>1.272258084</v>
      </c>
      <c r="AK51">
        <f t="shared" si="10"/>
        <v>2909.0009696491738</v>
      </c>
      <c r="AL51" t="str">
        <f>VLOOKUP(AK51,'Density Lookup'!A:B,2,TRUE)</f>
        <v>High</v>
      </c>
      <c r="AM51" t="str">
        <f>VLOOKUP(A51,census_tract_county_names_WA!A:B,2,FALSE)</f>
        <v>Yakima County, Washington</v>
      </c>
      <c r="AN51">
        <f>INDEX(census_tract_areas_WA!N:N, MATCH('2014_acs_select'!A51,census_tract_areas_WA!E:E,0))</f>
        <v>1.272258084</v>
      </c>
      <c r="AO51" t="b">
        <f t="shared" si="11"/>
        <v>1</v>
      </c>
      <c r="AP51" t="str">
        <f>INDEX('Density Lookup'!B:B,MATCH('2014_acs_select'!AK51,'Density Lookup'!A:A,1))</f>
        <v>High</v>
      </c>
      <c r="AQ51" t="b">
        <f t="shared" si="12"/>
        <v>1</v>
      </c>
    </row>
    <row r="52" spans="1:43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 s="1">
        <v>3255</v>
      </c>
      <c r="K52" s="2">
        <f t="shared" si="2"/>
        <v>0.51002820432466311</v>
      </c>
      <c r="L52" s="1">
        <v>1999</v>
      </c>
      <c r="M52" s="1">
        <v>158</v>
      </c>
      <c r="N52" s="1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 s="1">
        <v>5024</v>
      </c>
      <c r="V52" s="2">
        <f t="shared" si="6"/>
        <v>0.78721403948605451</v>
      </c>
      <c r="W52" s="2">
        <v>0.19800000000000001</v>
      </c>
      <c r="X52" s="1">
        <v>698</v>
      </c>
      <c r="Y52" s="2">
        <f t="shared" si="7"/>
        <v>0.1093701034158571</v>
      </c>
      <c r="Z52" s="2">
        <v>0.05</v>
      </c>
      <c r="AA52" s="1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 s="1">
        <v>78850</v>
      </c>
      <c r="AF52" s="1">
        <v>2116</v>
      </c>
      <c r="AG52" s="1">
        <v>61968</v>
      </c>
      <c r="AH52" s="1">
        <v>5689</v>
      </c>
      <c r="AI52" s="2">
        <v>0.12</v>
      </c>
      <c r="AJ52">
        <f>VLOOKUP(A52,census_tract_areas_WA!E:N,10,FALSE)</f>
        <v>2.1058743170000001</v>
      </c>
      <c r="AK52">
        <f t="shared" si="10"/>
        <v>3030.5702237214755</v>
      </c>
      <c r="AL52" t="str">
        <f>VLOOKUP(AK52,'Density Lookup'!A:B,2,TRUE)</f>
        <v>High</v>
      </c>
      <c r="AM52" t="str">
        <f>VLOOKUP(A52,census_tract_county_names_WA!A:B,2,FALSE)</f>
        <v>Pierce County, Washington</v>
      </c>
      <c r="AN52">
        <f>INDEX(census_tract_areas_WA!N:N, MATCH('2014_acs_select'!A52,census_tract_areas_WA!E:E,0))</f>
        <v>2.1058743170000001</v>
      </c>
      <c r="AO52" t="b">
        <f t="shared" si="11"/>
        <v>1</v>
      </c>
      <c r="AP52" t="str">
        <f>INDEX('Density Lookup'!B:B,MATCH('2014_acs_select'!AK52,'Density Lookup'!A:A,1))</f>
        <v>High</v>
      </c>
      <c r="AQ52" t="b">
        <f t="shared" si="12"/>
        <v>1</v>
      </c>
    </row>
    <row r="53" spans="1:43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 s="1">
        <v>2259</v>
      </c>
      <c r="K53" s="2">
        <f t="shared" si="2"/>
        <v>0.34625996321275293</v>
      </c>
      <c r="L53" s="1">
        <v>1735</v>
      </c>
      <c r="M53" s="1">
        <v>404</v>
      </c>
      <c r="N53" s="1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 s="1">
        <v>6401</v>
      </c>
      <c r="V53" s="2">
        <f t="shared" si="6"/>
        <v>0.98114653586756595</v>
      </c>
      <c r="W53" s="2">
        <v>0.25800000000000001</v>
      </c>
      <c r="X53" s="1">
        <v>2439</v>
      </c>
      <c r="Y53" s="2">
        <f t="shared" si="7"/>
        <v>0.3738503985285101</v>
      </c>
      <c r="Z53" s="2">
        <v>0.316</v>
      </c>
      <c r="AA53" s="1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 s="1">
        <v>49494</v>
      </c>
      <c r="AF53" s="1">
        <v>1800</v>
      </c>
      <c r="AG53" s="1">
        <v>40904</v>
      </c>
      <c r="AH53" s="1">
        <v>4240</v>
      </c>
      <c r="AI53" s="2">
        <v>0.124</v>
      </c>
      <c r="AJ53">
        <f>VLOOKUP(A53,census_tract_areas_WA!E:N,10,FALSE)</f>
        <v>4.8271105060000004</v>
      </c>
      <c r="AK53">
        <f t="shared" si="10"/>
        <v>1351.5331774341607</v>
      </c>
      <c r="AL53" t="str">
        <f>VLOOKUP(AK53,'Density Lookup'!A:B,2,TRUE)</f>
        <v>Medium</v>
      </c>
      <c r="AM53" t="str">
        <f>VLOOKUP(A53,census_tract_county_names_WA!A:B,2,FALSE)</f>
        <v>Yakima County, Washington</v>
      </c>
      <c r="AN53">
        <f>INDEX(census_tract_areas_WA!N:N, MATCH('2014_acs_select'!A53,census_tract_areas_WA!E:E,0))</f>
        <v>4.8271105060000004</v>
      </c>
      <c r="AO53" t="b">
        <f t="shared" si="11"/>
        <v>1</v>
      </c>
      <c r="AP53" t="str">
        <f>INDEX('Density Lookup'!B:B,MATCH('2014_acs_select'!AK53,'Density Lookup'!A:A,1))</f>
        <v>Medium</v>
      </c>
      <c r="AQ53" t="b">
        <f t="shared" si="12"/>
        <v>1</v>
      </c>
    </row>
    <row r="54" spans="1:43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 s="1">
        <v>2233</v>
      </c>
      <c r="K54" s="2">
        <f t="shared" si="2"/>
        <v>0.39789736279401283</v>
      </c>
      <c r="L54" s="1">
        <v>1758</v>
      </c>
      <c r="M54" s="1">
        <v>394</v>
      </c>
      <c r="N54" s="1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 s="1">
        <v>5583</v>
      </c>
      <c r="V54" s="2">
        <f t="shared" si="6"/>
        <v>0.99483250178189597</v>
      </c>
      <c r="W54" s="2">
        <v>0.26100000000000001</v>
      </c>
      <c r="X54" s="1">
        <v>2037</v>
      </c>
      <c r="Y54" s="2">
        <f t="shared" si="7"/>
        <v>0.36297220242337846</v>
      </c>
      <c r="Z54" s="2">
        <v>0.33100000000000002</v>
      </c>
      <c r="AA54" s="1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 s="1">
        <v>49205</v>
      </c>
      <c r="AF54" s="1">
        <v>1502</v>
      </c>
      <c r="AG54" s="1">
        <v>40625</v>
      </c>
      <c r="AH54" s="1">
        <v>3788</v>
      </c>
      <c r="AI54" s="2">
        <v>6.5000000000000002E-2</v>
      </c>
      <c r="AJ54">
        <f>VLOOKUP(A54,census_tract_areas_WA!E:N,10,FALSE)</f>
        <v>3.6312210440000001</v>
      </c>
      <c r="AK54">
        <f t="shared" si="10"/>
        <v>1545.485645736966</v>
      </c>
      <c r="AL54" t="str">
        <f>VLOOKUP(AK54,'Density Lookup'!A:B,2,TRUE)</f>
        <v>High</v>
      </c>
      <c r="AM54" t="str">
        <f>VLOOKUP(A54,census_tract_county_names_WA!A:B,2,FALSE)</f>
        <v>Franklin County, Washington</v>
      </c>
      <c r="AN54">
        <f>INDEX(census_tract_areas_WA!N:N, MATCH('2014_acs_select'!A54,census_tract_areas_WA!E:E,0))</f>
        <v>3.6312210440000001</v>
      </c>
      <c r="AO54" t="b">
        <f t="shared" si="11"/>
        <v>1</v>
      </c>
      <c r="AP54" t="str">
        <f>INDEX('Density Lookup'!B:B,MATCH('2014_acs_select'!AK54,'Density Lookup'!A:A,1))</f>
        <v>High</v>
      </c>
      <c r="AQ54" t="b">
        <f t="shared" si="12"/>
        <v>1</v>
      </c>
    </row>
    <row r="55" spans="1:43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 s="1">
        <v>1649</v>
      </c>
      <c r="K55" s="2">
        <f t="shared" si="2"/>
        <v>0.40525927746375029</v>
      </c>
      <c r="L55" s="1">
        <v>945</v>
      </c>
      <c r="M55" s="1">
        <v>196</v>
      </c>
      <c r="N55" s="1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 s="1">
        <v>4045</v>
      </c>
      <c r="V55" s="2">
        <f t="shared" si="6"/>
        <v>0.99410174490046699</v>
      </c>
      <c r="W55" s="2">
        <v>0.34499999999999997</v>
      </c>
      <c r="X55" s="1">
        <v>1416</v>
      </c>
      <c r="Y55" s="2">
        <f t="shared" si="7"/>
        <v>0.34799705087245025</v>
      </c>
      <c r="Z55" s="2">
        <v>0.43700000000000006</v>
      </c>
      <c r="AA55" s="1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 s="1">
        <v>44985</v>
      </c>
      <c r="AF55" s="1">
        <v>1281</v>
      </c>
      <c r="AG55" s="1">
        <v>33211</v>
      </c>
      <c r="AH55" s="1">
        <v>2879</v>
      </c>
      <c r="AI55" s="2">
        <v>0.16</v>
      </c>
      <c r="AJ55">
        <f>VLOOKUP(A55,census_tract_areas_WA!E:N,10,FALSE)</f>
        <v>1.827471305</v>
      </c>
      <c r="AK55">
        <f t="shared" si="10"/>
        <v>2226.5739488588029</v>
      </c>
      <c r="AL55" t="str">
        <f>VLOOKUP(AK55,'Density Lookup'!A:B,2,TRUE)</f>
        <v>High</v>
      </c>
      <c r="AM55" t="str">
        <f>VLOOKUP(A55,census_tract_county_names_WA!A:B,2,FALSE)</f>
        <v>King County, Washington</v>
      </c>
      <c r="AN55">
        <f>INDEX(census_tract_areas_WA!N:N, MATCH('2014_acs_select'!A55,census_tract_areas_WA!E:E,0))</f>
        <v>1.827471305</v>
      </c>
      <c r="AO55" t="b">
        <f t="shared" si="11"/>
        <v>1</v>
      </c>
      <c r="AP55" t="str">
        <f>INDEX('Density Lookup'!B:B,MATCH('2014_acs_select'!AK55,'Density Lookup'!A:A,1))</f>
        <v>High</v>
      </c>
      <c r="AQ55" t="b">
        <f t="shared" si="12"/>
        <v>1</v>
      </c>
    </row>
    <row r="56" spans="1:43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 s="1">
        <v>2317</v>
      </c>
      <c r="K56" s="2">
        <f t="shared" si="2"/>
        <v>0.41906312172183036</v>
      </c>
      <c r="L56" s="1">
        <v>1517</v>
      </c>
      <c r="M56" s="1">
        <v>357</v>
      </c>
      <c r="N56" s="1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 s="1">
        <v>5467</v>
      </c>
      <c r="V56" s="2">
        <f t="shared" si="6"/>
        <v>0.98878639898715859</v>
      </c>
      <c r="W56" s="2">
        <v>0.26100000000000001</v>
      </c>
      <c r="X56" s="1">
        <v>1555</v>
      </c>
      <c r="Y56" s="2">
        <f t="shared" si="7"/>
        <v>0.28124434798336045</v>
      </c>
      <c r="Z56" s="2">
        <v>0.36599999999999999</v>
      </c>
      <c r="AA56" s="1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 s="1">
        <v>36988</v>
      </c>
      <c r="AF56" s="1">
        <v>2167</v>
      </c>
      <c r="AG56" s="1">
        <v>32303</v>
      </c>
      <c r="AH56" s="1">
        <v>3985</v>
      </c>
      <c r="AI56" s="2">
        <v>0.14199999999999999</v>
      </c>
      <c r="AJ56">
        <f>VLOOKUP(A56,census_tract_areas_WA!E:N,10,FALSE)</f>
        <v>1.4298975220000001</v>
      </c>
      <c r="AK56">
        <f t="shared" si="10"/>
        <v>3866.7106662766842</v>
      </c>
      <c r="AL56" t="str">
        <f>VLOOKUP(AK56,'Density Lookup'!A:B,2,TRUE)</f>
        <v>High</v>
      </c>
      <c r="AM56" t="str">
        <f>VLOOKUP(A56,census_tract_county_names_WA!A:B,2,FALSE)</f>
        <v>Snohomish County, Washington</v>
      </c>
      <c r="AN56">
        <f>INDEX(census_tract_areas_WA!N:N, MATCH('2014_acs_select'!A56,census_tract_areas_WA!E:E,0))</f>
        <v>1.4298975220000001</v>
      </c>
      <c r="AO56" t="b">
        <f t="shared" si="11"/>
        <v>1</v>
      </c>
      <c r="AP56" t="str">
        <f>INDEX('Density Lookup'!B:B,MATCH('2014_acs_select'!AK56,'Density Lookup'!A:A,1))</f>
        <v>High</v>
      </c>
      <c r="AQ56" t="b">
        <f t="shared" si="12"/>
        <v>1</v>
      </c>
    </row>
    <row r="57" spans="1:43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 s="1">
        <v>2897</v>
      </c>
      <c r="K57" s="2">
        <f t="shared" si="2"/>
        <v>0.4129133409350057</v>
      </c>
      <c r="L57" s="1">
        <v>2141</v>
      </c>
      <c r="M57" s="1">
        <v>532</v>
      </c>
      <c r="N57" s="1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 s="1">
        <v>6993</v>
      </c>
      <c r="V57" s="2">
        <f t="shared" si="6"/>
        <v>0.99672177879133406</v>
      </c>
      <c r="W57" s="2">
        <v>0.27699999999999997</v>
      </c>
      <c r="X57" s="1">
        <v>2417</v>
      </c>
      <c r="Y57" s="2">
        <f t="shared" si="7"/>
        <v>0.3444982896237172</v>
      </c>
      <c r="Z57" s="2">
        <v>0.35600000000000004</v>
      </c>
      <c r="AA57" s="1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 s="1">
        <v>47520</v>
      </c>
      <c r="AF57" s="1">
        <v>2020</v>
      </c>
      <c r="AG57" s="1">
        <v>38219</v>
      </c>
      <c r="AH57" s="1">
        <v>4800</v>
      </c>
      <c r="AI57" s="2">
        <v>0.124</v>
      </c>
      <c r="AJ57">
        <f>VLOOKUP(A57,census_tract_areas_WA!E:N,10,FALSE)</f>
        <v>8.4271601559999993</v>
      </c>
      <c r="AK57">
        <f t="shared" si="10"/>
        <v>832.54618045970369</v>
      </c>
      <c r="AL57" t="str">
        <f>VLOOKUP(AK57,'Density Lookup'!A:B,2,TRUE)</f>
        <v>Medium</v>
      </c>
      <c r="AM57" t="str">
        <f>VLOOKUP(A57,census_tract_county_names_WA!A:B,2,FALSE)</f>
        <v>Grant County, Washington</v>
      </c>
      <c r="AN57">
        <f>INDEX(census_tract_areas_WA!N:N, MATCH('2014_acs_select'!A57,census_tract_areas_WA!E:E,0))</f>
        <v>8.4271601559999993</v>
      </c>
      <c r="AO57" t="b">
        <f t="shared" si="11"/>
        <v>1</v>
      </c>
      <c r="AP57" t="str">
        <f>INDEX('Density Lookup'!B:B,MATCH('2014_acs_select'!AK57,'Density Lookup'!A:A,1))</f>
        <v>Medium</v>
      </c>
      <c r="AQ57" t="b">
        <f t="shared" si="12"/>
        <v>1</v>
      </c>
    </row>
    <row r="58" spans="1:43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 s="1">
        <v>1659</v>
      </c>
      <c r="K58" s="2">
        <f t="shared" si="2"/>
        <v>0.44934994582881904</v>
      </c>
      <c r="L58" s="1">
        <v>1352</v>
      </c>
      <c r="M58" s="1">
        <v>232</v>
      </c>
      <c r="N58" s="1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 s="1">
        <v>3669</v>
      </c>
      <c r="V58" s="2">
        <f t="shared" si="6"/>
        <v>0.99377031419284945</v>
      </c>
      <c r="W58" s="2">
        <v>0.154</v>
      </c>
      <c r="X58" s="1">
        <v>1342</v>
      </c>
      <c r="Y58" s="2">
        <f t="shared" si="7"/>
        <v>0.36348862405200433</v>
      </c>
      <c r="Z58" s="2">
        <v>0.215</v>
      </c>
      <c r="AA58" s="1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 s="1">
        <v>59286</v>
      </c>
      <c r="AF58" s="1">
        <v>1072</v>
      </c>
      <c r="AG58" s="1">
        <v>43125</v>
      </c>
      <c r="AH58" s="1">
        <v>2407</v>
      </c>
      <c r="AI58" s="2">
        <v>9.6999999999999989E-2</v>
      </c>
      <c r="AJ58">
        <f>VLOOKUP(A58,census_tract_areas_WA!E:N,10,FALSE)</f>
        <v>2.00133648</v>
      </c>
      <c r="AK58">
        <f t="shared" si="10"/>
        <v>1844.7672527310351</v>
      </c>
      <c r="AL58" t="str">
        <f>VLOOKUP(AK58,'Density Lookup'!A:B,2,TRUE)</f>
        <v>High</v>
      </c>
      <c r="AM58" t="str">
        <f>VLOOKUP(A58,census_tract_county_names_WA!A:B,2,FALSE)</f>
        <v>Clark County, Washington</v>
      </c>
      <c r="AN58">
        <f>INDEX(census_tract_areas_WA!N:N, MATCH('2014_acs_select'!A58,census_tract_areas_WA!E:E,0))</f>
        <v>2.00133648</v>
      </c>
      <c r="AO58" t="b">
        <f t="shared" si="11"/>
        <v>1</v>
      </c>
      <c r="AP58" t="str">
        <f>INDEX('Density Lookup'!B:B,MATCH('2014_acs_select'!AK58,'Density Lookup'!A:A,1))</f>
        <v>High</v>
      </c>
      <c r="AQ58" t="b">
        <f t="shared" si="12"/>
        <v>1</v>
      </c>
    </row>
    <row r="59" spans="1:43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 s="1">
        <v>2469</v>
      </c>
      <c r="K59" s="2">
        <f t="shared" si="2"/>
        <v>0.39599037690457095</v>
      </c>
      <c r="L59" s="1">
        <v>1919</v>
      </c>
      <c r="M59" s="1">
        <v>454</v>
      </c>
      <c r="N59" s="1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 s="1">
        <v>6235</v>
      </c>
      <c r="V59" s="2">
        <f t="shared" si="6"/>
        <v>1</v>
      </c>
      <c r="W59" s="2">
        <v>0.23399999999999999</v>
      </c>
      <c r="X59" s="1">
        <v>1926</v>
      </c>
      <c r="Y59" s="2">
        <f t="shared" si="7"/>
        <v>0.30890136327185247</v>
      </c>
      <c r="Z59" s="2">
        <v>0.25700000000000001</v>
      </c>
      <c r="AA59" s="1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 s="1">
        <v>47533</v>
      </c>
      <c r="AF59" s="1">
        <v>1978</v>
      </c>
      <c r="AG59" s="1">
        <v>29587</v>
      </c>
      <c r="AH59" s="1">
        <v>4386</v>
      </c>
      <c r="AI59" s="2">
        <v>0.11699999999999999</v>
      </c>
      <c r="AJ59">
        <f>VLOOKUP(A59,census_tract_areas_WA!E:N,10,FALSE)</f>
        <v>2.787810533</v>
      </c>
      <c r="AK59">
        <f t="shared" si="10"/>
        <v>2236.5221474683335</v>
      </c>
      <c r="AL59" t="str">
        <f>VLOOKUP(AK59,'Density Lookup'!A:B,2,TRUE)</f>
        <v>High</v>
      </c>
      <c r="AM59" t="str">
        <f>VLOOKUP(A59,census_tract_county_names_WA!A:B,2,FALSE)</f>
        <v>Yakima County, Washington</v>
      </c>
      <c r="AN59">
        <f>INDEX(census_tract_areas_WA!N:N, MATCH('2014_acs_select'!A59,census_tract_areas_WA!E:E,0))</f>
        <v>2.787810533</v>
      </c>
      <c r="AO59" t="b">
        <f t="shared" si="11"/>
        <v>1</v>
      </c>
      <c r="AP59" t="str">
        <f>INDEX('Density Lookup'!B:B,MATCH('2014_acs_select'!AK59,'Density Lookup'!A:A,1))</f>
        <v>High</v>
      </c>
      <c r="AQ59" t="b">
        <f t="shared" si="12"/>
        <v>1</v>
      </c>
    </row>
    <row r="60" spans="1:43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 s="1">
        <v>1213</v>
      </c>
      <c r="K60" s="2">
        <f t="shared" si="2"/>
        <v>0.40245520902455206</v>
      </c>
      <c r="L60" s="1">
        <v>794</v>
      </c>
      <c r="M60" s="1">
        <v>257</v>
      </c>
      <c r="N60" s="1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 s="1">
        <v>3005</v>
      </c>
      <c r="V60" s="2">
        <f t="shared" si="6"/>
        <v>0.99701393497013935</v>
      </c>
      <c r="W60" s="2">
        <v>0.32500000000000001</v>
      </c>
      <c r="X60" s="1">
        <v>1000</v>
      </c>
      <c r="Y60" s="2">
        <f t="shared" si="7"/>
        <v>0.33178500331785005</v>
      </c>
      <c r="Z60" s="2">
        <v>0.38900000000000001</v>
      </c>
      <c r="AA60" s="1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 s="1">
        <v>39258</v>
      </c>
      <c r="AF60" s="1">
        <v>999</v>
      </c>
      <c r="AG60" s="1">
        <v>27846</v>
      </c>
      <c r="AH60" s="1">
        <v>2170</v>
      </c>
      <c r="AI60" s="2">
        <v>0.125</v>
      </c>
      <c r="AJ60">
        <f>VLOOKUP(A60,census_tract_areas_WA!E:N,10,FALSE)</f>
        <v>3.7927422420000001</v>
      </c>
      <c r="AK60">
        <f t="shared" si="10"/>
        <v>794.67567466716343</v>
      </c>
      <c r="AL60" t="str">
        <f>VLOOKUP(AK60,'Density Lookup'!A:B,2,TRUE)</f>
        <v>Medium</v>
      </c>
      <c r="AM60" t="str">
        <f>VLOOKUP(A60,census_tract_county_names_WA!A:B,2,FALSE)</f>
        <v>Walla Walla County, Washington</v>
      </c>
      <c r="AN60">
        <f>INDEX(census_tract_areas_WA!N:N, MATCH('2014_acs_select'!A60,census_tract_areas_WA!E:E,0))</f>
        <v>3.7927422420000001</v>
      </c>
      <c r="AO60" t="b">
        <f t="shared" si="11"/>
        <v>1</v>
      </c>
      <c r="AP60" t="str">
        <f>INDEX('Density Lookup'!B:B,MATCH('2014_acs_select'!AK60,'Density Lookup'!A:A,1))</f>
        <v>Medium</v>
      </c>
      <c r="AQ60" t="b">
        <f t="shared" si="12"/>
        <v>1</v>
      </c>
    </row>
    <row r="61" spans="1:43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 s="1">
        <v>636</v>
      </c>
      <c r="K61" s="2">
        <f t="shared" si="2"/>
        <v>0.33056133056133058</v>
      </c>
      <c r="L61" s="1">
        <v>451</v>
      </c>
      <c r="M61" s="1">
        <v>75</v>
      </c>
      <c r="N61" s="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 s="1">
        <v>1904</v>
      </c>
      <c r="V61" s="2">
        <f t="shared" si="6"/>
        <v>0.98960498960498966</v>
      </c>
      <c r="W61" s="2">
        <v>0.161</v>
      </c>
      <c r="X61" s="1">
        <v>596</v>
      </c>
      <c r="Y61" s="2">
        <f t="shared" si="7"/>
        <v>0.30977130977130979</v>
      </c>
      <c r="Z61" s="2">
        <v>0.126</v>
      </c>
      <c r="AA61" s="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 s="1">
        <v>40974</v>
      </c>
      <c r="AF61" s="1">
        <v>660</v>
      </c>
      <c r="AG61" s="1">
        <v>33194</v>
      </c>
      <c r="AH61" s="1">
        <v>1356</v>
      </c>
      <c r="AI61" s="2">
        <v>0.1</v>
      </c>
      <c r="AJ61">
        <f>VLOOKUP(A61,census_tract_areas_WA!E:N,10,FALSE)</f>
        <v>1.8701579770000001</v>
      </c>
      <c r="AK61">
        <f t="shared" si="10"/>
        <v>1028.7900934905886</v>
      </c>
      <c r="AL61" t="str">
        <f>VLOOKUP(AK61,'Density Lookup'!A:B,2,TRUE)</f>
        <v>Medium</v>
      </c>
      <c r="AM61" t="str">
        <f>VLOOKUP(A61,census_tract_county_names_WA!A:B,2,FALSE)</f>
        <v>Lewis County, Washington</v>
      </c>
      <c r="AN61">
        <f>INDEX(census_tract_areas_WA!N:N, MATCH('2014_acs_select'!A61,census_tract_areas_WA!E:E,0))</f>
        <v>1.8701579770000001</v>
      </c>
      <c r="AO61" t="b">
        <f t="shared" si="11"/>
        <v>1</v>
      </c>
      <c r="AP61" t="str">
        <f>INDEX('Density Lookup'!B:B,MATCH('2014_acs_select'!AK61,'Density Lookup'!A:A,1))</f>
        <v>Medium</v>
      </c>
      <c r="AQ61" t="b">
        <f t="shared" si="12"/>
        <v>1</v>
      </c>
    </row>
    <row r="62" spans="1:43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 s="1">
        <v>3455</v>
      </c>
      <c r="K62" s="2">
        <f t="shared" si="2"/>
        <v>0.40253990446230919</v>
      </c>
      <c r="L62" s="1">
        <v>2687</v>
      </c>
      <c r="M62" s="1">
        <v>352</v>
      </c>
      <c r="N62" s="1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 s="1">
        <v>8493</v>
      </c>
      <c r="V62" s="2">
        <f t="shared" si="6"/>
        <v>0.98951415588954916</v>
      </c>
      <c r="W62" s="2">
        <v>0.41200000000000003</v>
      </c>
      <c r="X62" s="1">
        <v>2918</v>
      </c>
      <c r="Y62" s="2">
        <f t="shared" si="7"/>
        <v>0.33997436793661889</v>
      </c>
      <c r="Z62" s="2">
        <v>0.54400000000000004</v>
      </c>
      <c r="AA62" s="1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 s="1">
        <v>47871</v>
      </c>
      <c r="AF62" s="1">
        <v>2967</v>
      </c>
      <c r="AG62" s="1">
        <v>32444</v>
      </c>
      <c r="AH62" s="1">
        <v>5815</v>
      </c>
      <c r="AI62" s="2">
        <v>0.121</v>
      </c>
      <c r="AJ62">
        <f>VLOOKUP(A62,census_tract_areas_WA!E:N,10,FALSE)</f>
        <v>2.3619453890000002</v>
      </c>
      <c r="AK62">
        <f t="shared" si="10"/>
        <v>3633.8689454771297</v>
      </c>
      <c r="AL62" t="str">
        <f>VLOOKUP(AK62,'Density Lookup'!A:B,2,TRUE)</f>
        <v>High</v>
      </c>
      <c r="AM62" t="str">
        <f>VLOOKUP(A62,census_tract_county_names_WA!A:B,2,FALSE)</f>
        <v>King County, Washington</v>
      </c>
      <c r="AN62">
        <f>INDEX(census_tract_areas_WA!N:N, MATCH('2014_acs_select'!A62,census_tract_areas_WA!E:E,0))</f>
        <v>2.3619453890000002</v>
      </c>
      <c r="AO62" t="b">
        <f t="shared" si="11"/>
        <v>1</v>
      </c>
      <c r="AP62" t="str">
        <f>INDEX('Density Lookup'!B:B,MATCH('2014_acs_select'!AK62,'Density Lookup'!A:A,1))</f>
        <v>High</v>
      </c>
      <c r="AQ62" t="b">
        <f t="shared" si="12"/>
        <v>1</v>
      </c>
    </row>
    <row r="63" spans="1:43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 s="1">
        <v>1917</v>
      </c>
      <c r="K63" s="2">
        <f t="shared" si="2"/>
        <v>0.33496417962607022</v>
      </c>
      <c r="L63" s="1">
        <v>1212</v>
      </c>
      <c r="M63" s="1">
        <v>464</v>
      </c>
      <c r="N63" s="1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 s="1">
        <v>5668</v>
      </c>
      <c r="V63" s="2">
        <f t="shared" si="6"/>
        <v>0.9903896557749432</v>
      </c>
      <c r="W63" s="2">
        <v>0.44</v>
      </c>
      <c r="X63" s="1">
        <v>2099</v>
      </c>
      <c r="Y63" s="2">
        <f t="shared" si="7"/>
        <v>0.36676568233443996</v>
      </c>
      <c r="Z63" s="2">
        <v>0.53500000000000003</v>
      </c>
      <c r="AA63" s="1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 s="1">
        <v>29315</v>
      </c>
      <c r="AF63" s="1">
        <v>1633</v>
      </c>
      <c r="AG63" s="1">
        <v>24745</v>
      </c>
      <c r="AH63" s="1">
        <v>3743</v>
      </c>
      <c r="AI63" s="2">
        <v>0.127</v>
      </c>
      <c r="AJ63">
        <f>VLOOKUP(A63,census_tract_areas_WA!E:N,10,FALSE)</f>
        <v>3.5610450440000001</v>
      </c>
      <c r="AK63">
        <f t="shared" si="10"/>
        <v>1607.1124990801998</v>
      </c>
      <c r="AL63" t="str">
        <f>VLOOKUP(AK63,'Density Lookup'!A:B,2,TRUE)</f>
        <v>High</v>
      </c>
      <c r="AM63" t="str">
        <f>VLOOKUP(A63,census_tract_county_names_WA!A:B,2,FALSE)</f>
        <v>Yakima County, Washington</v>
      </c>
      <c r="AN63">
        <f>INDEX(census_tract_areas_WA!N:N, MATCH('2014_acs_select'!A63,census_tract_areas_WA!E:E,0))</f>
        <v>3.5610450440000001</v>
      </c>
      <c r="AO63" t="b">
        <f t="shared" si="11"/>
        <v>1</v>
      </c>
      <c r="AP63" t="str">
        <f>INDEX('Density Lookup'!B:B,MATCH('2014_acs_select'!AK63,'Density Lookup'!A:A,1))</f>
        <v>High</v>
      </c>
      <c r="AQ63" t="b">
        <f t="shared" si="12"/>
        <v>1</v>
      </c>
    </row>
    <row r="64" spans="1:43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 s="1">
        <v>1632</v>
      </c>
      <c r="K64" s="2">
        <f t="shared" si="2"/>
        <v>0.34481301500105643</v>
      </c>
      <c r="L64" s="1">
        <v>1169</v>
      </c>
      <c r="M64" s="1">
        <v>367</v>
      </c>
      <c r="N64" s="1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 s="1">
        <v>4643</v>
      </c>
      <c r="V64" s="2">
        <f t="shared" si="6"/>
        <v>0.98098457637861824</v>
      </c>
      <c r="W64" s="2">
        <v>0.40399999999999997</v>
      </c>
      <c r="X64" s="1">
        <v>1587</v>
      </c>
      <c r="Y64" s="2">
        <f t="shared" si="7"/>
        <v>0.3353053031903655</v>
      </c>
      <c r="Z64" s="2">
        <v>0.495</v>
      </c>
      <c r="AA64" s="1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 s="1">
        <v>39746</v>
      </c>
      <c r="AF64" s="1">
        <v>1306</v>
      </c>
      <c r="AG64" s="1">
        <v>27399</v>
      </c>
      <c r="AH64" s="1">
        <v>3333</v>
      </c>
      <c r="AI64" s="2">
        <v>9.9000000000000005E-2</v>
      </c>
      <c r="AJ64">
        <f>VLOOKUP(A64,census_tract_areas_WA!E:N,10,FALSE)</f>
        <v>5.1352272839999999</v>
      </c>
      <c r="AK64">
        <f t="shared" si="10"/>
        <v>921.67293446713973</v>
      </c>
      <c r="AL64" t="str">
        <f>VLOOKUP(AK64,'Density Lookup'!A:B,2,TRUE)</f>
        <v>Medium</v>
      </c>
      <c r="AM64" t="str">
        <f>VLOOKUP(A64,census_tract_county_names_WA!A:B,2,FALSE)</f>
        <v>Yakima County, Washington</v>
      </c>
      <c r="AN64">
        <f>INDEX(census_tract_areas_WA!N:N, MATCH('2014_acs_select'!A64,census_tract_areas_WA!E:E,0))</f>
        <v>5.1352272839999999</v>
      </c>
      <c r="AO64" t="b">
        <f t="shared" si="11"/>
        <v>1</v>
      </c>
      <c r="AP64" t="str">
        <f>INDEX('Density Lookup'!B:B,MATCH('2014_acs_select'!AK64,'Density Lookup'!A:A,1))</f>
        <v>Medium</v>
      </c>
      <c r="AQ64" t="b">
        <f t="shared" si="12"/>
        <v>1</v>
      </c>
    </row>
    <row r="65" spans="1:43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 s="1">
        <v>1654</v>
      </c>
      <c r="K65" s="2">
        <f t="shared" si="2"/>
        <v>0.37429282643131928</v>
      </c>
      <c r="L65" s="1">
        <v>1244</v>
      </c>
      <c r="M65" s="1">
        <v>226</v>
      </c>
      <c r="N65" s="1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 s="1">
        <v>4389</v>
      </c>
      <c r="V65" s="2">
        <f t="shared" si="6"/>
        <v>0.99321113374066528</v>
      </c>
      <c r="W65" s="2">
        <v>0.39399999999999996</v>
      </c>
      <c r="X65" s="1">
        <v>1263</v>
      </c>
      <c r="Y65" s="2">
        <f t="shared" si="7"/>
        <v>0.28581126951799052</v>
      </c>
      <c r="Z65" s="2">
        <v>0.53</v>
      </c>
      <c r="AA65" s="1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 s="1">
        <v>43128</v>
      </c>
      <c r="AF65" s="1">
        <v>1595</v>
      </c>
      <c r="AG65" s="1">
        <v>31736</v>
      </c>
      <c r="AH65" s="1">
        <v>3323</v>
      </c>
      <c r="AI65" s="2">
        <v>0.12</v>
      </c>
      <c r="AJ65">
        <f>VLOOKUP(A65,census_tract_areas_WA!E:N,10,FALSE)</f>
        <v>7.6971449969999997</v>
      </c>
      <c r="AK65">
        <f t="shared" si="10"/>
        <v>574.10897179698804</v>
      </c>
      <c r="AL65" t="str">
        <f>VLOOKUP(AK65,'Density Lookup'!A:B,2,TRUE)</f>
        <v>Medium</v>
      </c>
      <c r="AM65" t="str">
        <f>VLOOKUP(A65,census_tract_county_names_WA!A:B,2,FALSE)</f>
        <v>Skagit County, Washington</v>
      </c>
      <c r="AN65">
        <f>INDEX(census_tract_areas_WA!N:N, MATCH('2014_acs_select'!A65,census_tract_areas_WA!E:E,0))</f>
        <v>7.6971449969999997</v>
      </c>
      <c r="AO65" t="b">
        <f t="shared" si="11"/>
        <v>1</v>
      </c>
      <c r="AP65" t="str">
        <f>INDEX('Density Lookup'!B:B,MATCH('2014_acs_select'!AK65,'Density Lookup'!A:A,1))</f>
        <v>Medium</v>
      </c>
      <c r="AQ65" t="b">
        <f t="shared" si="12"/>
        <v>1</v>
      </c>
    </row>
    <row r="66" spans="1:43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3">F66/E66</f>
        <v>0.54137115839243499</v>
      </c>
      <c r="I66" s="2">
        <f t="shared" ref="I66:I129" si="14">G66/E66</f>
        <v>0.45862884160756501</v>
      </c>
      <c r="J66" s="1">
        <v>1139</v>
      </c>
      <c r="K66" s="2">
        <f t="shared" ref="K66:K129" si="15">J66/E66</f>
        <v>0.44877856579984238</v>
      </c>
      <c r="L66" s="1">
        <v>821</v>
      </c>
      <c r="M66" s="1">
        <v>208</v>
      </c>
      <c r="N66" s="1">
        <v>18</v>
      </c>
      <c r="O66" s="2">
        <f t="shared" ref="O66:O129" si="16">L66/$J66</f>
        <v>0.72080772607550481</v>
      </c>
      <c r="P66" s="2">
        <f t="shared" ref="P66:P129" si="17">M66/$J66</f>
        <v>0.18261633011413519</v>
      </c>
      <c r="Q66" s="2">
        <f t="shared" ref="Q66:Q129" si="18">N66/$J66</f>
        <v>1.5803336259877086E-2</v>
      </c>
      <c r="R66" s="2">
        <v>0.16500000000000001</v>
      </c>
      <c r="S66" s="2">
        <v>0.14699999999999999</v>
      </c>
      <c r="T66" s="2">
        <v>0.187</v>
      </c>
      <c r="U66" s="1">
        <v>2481</v>
      </c>
      <c r="V66" s="2">
        <f t="shared" ref="V66:V129" si="19">U66/E66</f>
        <v>0.97754137115839246</v>
      </c>
      <c r="W66" s="2">
        <v>0.27399999999999997</v>
      </c>
      <c r="X66" s="1">
        <v>665</v>
      </c>
      <c r="Y66" s="2">
        <f t="shared" ref="Y66:Y129" si="20">X66/E66</f>
        <v>0.26201733648542158</v>
      </c>
      <c r="Z66" s="2">
        <v>0.379</v>
      </c>
      <c r="AA66" s="1">
        <v>1650</v>
      </c>
      <c r="AB66" s="2">
        <f t="shared" ref="AB66:AB129" si="21">AA66/E66</f>
        <v>0.65011820330969272</v>
      </c>
      <c r="AC66" s="2">
        <f t="shared" ref="AC66:AC129" si="22">1-(AB66+Y66)</f>
        <v>8.7864460204885697E-2</v>
      </c>
      <c r="AD66" s="2">
        <v>0.222</v>
      </c>
      <c r="AE66" s="1">
        <v>42634</v>
      </c>
      <c r="AF66" s="1">
        <v>956</v>
      </c>
      <c r="AG66" s="1">
        <v>37629</v>
      </c>
      <c r="AH66" s="1">
        <v>1853</v>
      </c>
      <c r="AI66" s="2">
        <v>0.13300000000000001</v>
      </c>
      <c r="AJ66">
        <f>VLOOKUP(A66,census_tract_areas_WA!E:N,10,FALSE)</f>
        <v>1.822368352</v>
      </c>
      <c r="AK66">
        <f t="shared" si="10"/>
        <v>1392.6931935657319</v>
      </c>
      <c r="AL66" t="str">
        <f>VLOOKUP(AK66,'Density Lookup'!A:B,2,TRUE)</f>
        <v>Medium</v>
      </c>
      <c r="AM66" t="str">
        <f>VLOOKUP(A66,census_tract_county_names_WA!A:B,2,FALSE)</f>
        <v>Clark County, Washington</v>
      </c>
      <c r="AN66">
        <f>INDEX(census_tract_areas_WA!N:N, MATCH('2014_acs_select'!A66,census_tract_areas_WA!E:E,0))</f>
        <v>1.822368352</v>
      </c>
      <c r="AO66" t="b">
        <f t="shared" si="11"/>
        <v>1</v>
      </c>
      <c r="AP66" t="str">
        <f>INDEX('Density Lookup'!B:B,MATCH('2014_acs_select'!AK66,'Density Lookup'!A:A,1))</f>
        <v>Medium</v>
      </c>
      <c r="AQ66" t="b">
        <f t="shared" si="12"/>
        <v>1</v>
      </c>
    </row>
    <row r="67" spans="1:43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3"/>
        <v>0.51628964173611858</v>
      </c>
      <c r="I67" s="2">
        <f t="shared" si="14"/>
        <v>0.48371035826388137</v>
      </c>
      <c r="J67" s="1">
        <v>3651</v>
      </c>
      <c r="K67" s="2">
        <f t="shared" si="15"/>
        <v>0.39517263773135619</v>
      </c>
      <c r="L67" s="1">
        <v>2906</v>
      </c>
      <c r="M67" s="1">
        <v>492</v>
      </c>
      <c r="N67" s="1">
        <v>88</v>
      </c>
      <c r="O67" s="2">
        <f t="shared" si="16"/>
        <v>0.79594631607778688</v>
      </c>
      <c r="P67" s="2">
        <f t="shared" si="17"/>
        <v>0.13475760065735415</v>
      </c>
      <c r="Q67" s="2">
        <f t="shared" si="18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 s="1">
        <v>9116</v>
      </c>
      <c r="V67" s="2">
        <f t="shared" si="19"/>
        <v>0.98668687087347118</v>
      </c>
      <c r="W67" s="2">
        <v>0.41100000000000003</v>
      </c>
      <c r="X67" s="1">
        <v>3096</v>
      </c>
      <c r="Y67" s="2">
        <f t="shared" si="20"/>
        <v>0.33510120142872607</v>
      </c>
      <c r="Z67" s="2">
        <v>0.56600000000000006</v>
      </c>
      <c r="AA67" s="1">
        <v>5336</v>
      </c>
      <c r="AB67" s="2">
        <f t="shared" si="21"/>
        <v>0.57755168308258464</v>
      </c>
      <c r="AC67" s="2">
        <f t="shared" si="22"/>
        <v>8.7347115488689342E-2</v>
      </c>
      <c r="AD67" s="2">
        <v>0.34799999999999998</v>
      </c>
      <c r="AE67" s="1">
        <v>36076</v>
      </c>
      <c r="AF67" s="1">
        <v>2813</v>
      </c>
      <c r="AG67" s="1">
        <v>30943</v>
      </c>
      <c r="AH67" s="1">
        <v>6422</v>
      </c>
      <c r="AI67" s="2">
        <v>7.0000000000000007E-2</v>
      </c>
      <c r="AJ67">
        <f>VLOOKUP(A67,census_tract_areas_WA!E:N,10,FALSE)</f>
        <v>4.9920495569999996</v>
      </c>
      <c r="AK67">
        <f t="shared" ref="AK67:AK130" si="23">E67/AJ67</f>
        <v>1850.7428450995244</v>
      </c>
      <c r="AL67" t="str">
        <f>VLOOKUP(AK67,'Density Lookup'!A:B,2,TRUE)</f>
        <v>High</v>
      </c>
      <c r="AM67" t="str">
        <f>VLOOKUP(A67,census_tract_county_names_WA!A:B,2,FALSE)</f>
        <v>Franklin County, Washington</v>
      </c>
      <c r="AN67">
        <f>INDEX(census_tract_areas_WA!N:N, MATCH('2014_acs_select'!A67,census_tract_areas_WA!E:E,0))</f>
        <v>4.9920495569999996</v>
      </c>
      <c r="AO67" t="b">
        <f t="shared" ref="AO67:AO130" si="24">AN67=AJ67</f>
        <v>1</v>
      </c>
      <c r="AP67" t="str">
        <f>INDEX('Density Lookup'!B:B,MATCH('2014_acs_select'!AK67,'Density Lookup'!A:A,1))</f>
        <v>High</v>
      </c>
      <c r="AQ67" t="b">
        <f t="shared" ref="AQ67:AQ130" si="25">AP67=AL67</f>
        <v>1</v>
      </c>
    </row>
    <row r="68" spans="1:43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3"/>
        <v>0.46396054628224581</v>
      </c>
      <c r="I68" s="2">
        <f t="shared" si="14"/>
        <v>0.53603945371775419</v>
      </c>
      <c r="J68" s="1">
        <v>1799</v>
      </c>
      <c r="K68" s="2">
        <f t="shared" si="15"/>
        <v>0.34123672230652502</v>
      </c>
      <c r="L68" s="1">
        <v>1143</v>
      </c>
      <c r="M68" s="1">
        <v>419</v>
      </c>
      <c r="N68" s="1">
        <v>62</v>
      </c>
      <c r="O68" s="2">
        <f t="shared" si="16"/>
        <v>0.63535297387437462</v>
      </c>
      <c r="P68" s="2">
        <f t="shared" si="17"/>
        <v>0.23290717065036132</v>
      </c>
      <c r="Q68" s="2">
        <f t="shared" si="18"/>
        <v>3.4463590883824349E-2</v>
      </c>
      <c r="R68" s="2">
        <v>0.105</v>
      </c>
      <c r="S68" s="2">
        <v>0.16300000000000001</v>
      </c>
      <c r="T68" s="2">
        <v>4.5999999999999999E-2</v>
      </c>
      <c r="U68" s="1">
        <v>5071</v>
      </c>
      <c r="V68" s="2">
        <f t="shared" si="19"/>
        <v>0.96187405159332318</v>
      </c>
      <c r="W68" s="2">
        <v>0.36</v>
      </c>
      <c r="X68" s="1">
        <v>1748</v>
      </c>
      <c r="Y68" s="2">
        <f t="shared" si="20"/>
        <v>0.33156297420333841</v>
      </c>
      <c r="Z68" s="2">
        <v>0.49700000000000005</v>
      </c>
      <c r="AA68" s="1">
        <v>2841</v>
      </c>
      <c r="AB68" s="2">
        <f t="shared" si="21"/>
        <v>0.53888467374810323</v>
      </c>
      <c r="AC68" s="2">
        <f t="shared" si="22"/>
        <v>0.12955235204855842</v>
      </c>
      <c r="AD68" s="2">
        <v>0.313</v>
      </c>
      <c r="AE68" s="1">
        <v>48698</v>
      </c>
      <c r="AF68" s="1">
        <v>1557</v>
      </c>
      <c r="AG68" s="1">
        <v>33111</v>
      </c>
      <c r="AH68" s="1">
        <v>3735</v>
      </c>
      <c r="AI68" s="2">
        <v>0.129</v>
      </c>
      <c r="AJ68">
        <f>VLOOKUP(A68,census_tract_areas_WA!E:N,10,FALSE)</f>
        <v>2.5853028459999998</v>
      </c>
      <c r="AK68">
        <f t="shared" si="23"/>
        <v>2039.2195089085515</v>
      </c>
      <c r="AL68" t="str">
        <f>VLOOKUP(AK68,'Density Lookup'!A:B,2,TRUE)</f>
        <v>High</v>
      </c>
      <c r="AM68" t="str">
        <f>VLOOKUP(A68,census_tract_county_names_WA!A:B,2,FALSE)</f>
        <v>Skagit County, Washington</v>
      </c>
      <c r="AN68">
        <f>INDEX(census_tract_areas_WA!N:N, MATCH('2014_acs_select'!A68,census_tract_areas_WA!E:E,0))</f>
        <v>2.5853028459999998</v>
      </c>
      <c r="AO68" t="b">
        <f t="shared" si="24"/>
        <v>1</v>
      </c>
      <c r="AP68" t="str">
        <f>INDEX('Density Lookup'!B:B,MATCH('2014_acs_select'!AK68,'Density Lookup'!A:A,1))</f>
        <v>High</v>
      </c>
      <c r="AQ68" t="b">
        <f t="shared" si="25"/>
        <v>1</v>
      </c>
    </row>
    <row r="69" spans="1:43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3"/>
        <v>0.506059339740911</v>
      </c>
      <c r="I69" s="2">
        <f t="shared" si="14"/>
        <v>0.493940660259089</v>
      </c>
      <c r="J69" s="1">
        <v>1917</v>
      </c>
      <c r="K69" s="2">
        <f t="shared" si="15"/>
        <v>0.4005432511491851</v>
      </c>
      <c r="L69" s="1">
        <v>1394</v>
      </c>
      <c r="M69" s="1">
        <v>354</v>
      </c>
      <c r="N69" s="1">
        <v>40</v>
      </c>
      <c r="O69" s="2">
        <f t="shared" si="16"/>
        <v>0.72717788210745959</v>
      </c>
      <c r="P69" s="2">
        <f t="shared" si="17"/>
        <v>0.18466353677621283</v>
      </c>
      <c r="Q69" s="2">
        <f t="shared" si="18"/>
        <v>2.0865936358894107E-2</v>
      </c>
      <c r="R69" s="2">
        <v>0.13</v>
      </c>
      <c r="S69" s="2">
        <v>0.10099999999999999</v>
      </c>
      <c r="T69" s="2">
        <v>0.16</v>
      </c>
      <c r="U69" s="1">
        <v>4771</v>
      </c>
      <c r="V69" s="2">
        <f t="shared" si="19"/>
        <v>0.99686585875470124</v>
      </c>
      <c r="W69" s="2">
        <v>0.28199999999999997</v>
      </c>
      <c r="X69" s="1">
        <v>1821</v>
      </c>
      <c r="Y69" s="2">
        <f t="shared" si="20"/>
        <v>0.38048474717927289</v>
      </c>
      <c r="Z69" s="2">
        <v>0.39600000000000002</v>
      </c>
      <c r="AA69" s="1">
        <v>2594</v>
      </c>
      <c r="AB69" s="2">
        <f t="shared" si="21"/>
        <v>0.54199749268700381</v>
      </c>
      <c r="AC69" s="2">
        <f t="shared" si="22"/>
        <v>7.7517760133723357E-2</v>
      </c>
      <c r="AD69" s="2">
        <v>0.23199999999999998</v>
      </c>
      <c r="AE69" s="1">
        <v>49917</v>
      </c>
      <c r="AF69" s="1">
        <v>1419</v>
      </c>
      <c r="AG69" s="1">
        <v>44472</v>
      </c>
      <c r="AH69" s="1">
        <v>3041</v>
      </c>
      <c r="AI69" s="2">
        <v>0.111</v>
      </c>
      <c r="AJ69">
        <f>VLOOKUP(A69,census_tract_areas_WA!E:N,10,FALSE)</f>
        <v>12.385964510000001</v>
      </c>
      <c r="AK69">
        <f t="shared" si="23"/>
        <v>386.40511170009802</v>
      </c>
      <c r="AL69" t="str">
        <f>VLOOKUP(AK69,'Density Lookup'!A:B,2,TRUE)</f>
        <v>Medium</v>
      </c>
      <c r="AM69" t="str">
        <f>VLOOKUP(A69,census_tract_county_names_WA!A:B,2,FALSE)</f>
        <v>Adams County, Washington</v>
      </c>
      <c r="AN69">
        <f>INDEX(census_tract_areas_WA!N:N, MATCH('2014_acs_select'!A69,census_tract_areas_WA!E:E,0))</f>
        <v>12.385964510000001</v>
      </c>
      <c r="AO69" t="b">
        <f t="shared" si="24"/>
        <v>1</v>
      </c>
      <c r="AP69" t="str">
        <f>INDEX('Density Lookup'!B:B,MATCH('2014_acs_select'!AK69,'Density Lookup'!A:A,1))</f>
        <v>Medium</v>
      </c>
      <c r="AQ69" t="b">
        <f t="shared" si="25"/>
        <v>1</v>
      </c>
    </row>
    <row r="70" spans="1:43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3"/>
        <v>0.456069283419472</v>
      </c>
      <c r="I70" s="2">
        <f t="shared" si="14"/>
        <v>0.54393071658052805</v>
      </c>
      <c r="J70" s="1">
        <v>3542</v>
      </c>
      <c r="K70" s="2">
        <f t="shared" si="15"/>
        <v>0.49476183824556502</v>
      </c>
      <c r="L70" s="1">
        <v>2601</v>
      </c>
      <c r="M70" s="1">
        <v>140</v>
      </c>
      <c r="N70" s="1">
        <v>320</v>
      </c>
      <c r="O70" s="2">
        <f t="shared" si="16"/>
        <v>0.7343308865047995</v>
      </c>
      <c r="P70" s="2">
        <f t="shared" si="17"/>
        <v>3.9525691699604744E-2</v>
      </c>
      <c r="Q70" s="2">
        <f t="shared" si="18"/>
        <v>9.0344438170525121E-2</v>
      </c>
      <c r="R70" s="2">
        <v>0.217</v>
      </c>
      <c r="S70" s="2">
        <v>0.17100000000000001</v>
      </c>
      <c r="T70" s="2">
        <v>0.26</v>
      </c>
      <c r="U70" s="1">
        <v>7121</v>
      </c>
      <c r="V70" s="2">
        <f t="shared" si="19"/>
        <v>0.99469199608883918</v>
      </c>
      <c r="W70" s="2">
        <v>0.26700000000000002</v>
      </c>
      <c r="X70" s="1">
        <v>1512</v>
      </c>
      <c r="Y70" s="2">
        <f t="shared" si="20"/>
        <v>0.21120268193881828</v>
      </c>
      <c r="Z70" s="2">
        <v>0.16200000000000001</v>
      </c>
      <c r="AA70" s="1">
        <v>5150</v>
      </c>
      <c r="AB70" s="2">
        <f t="shared" si="21"/>
        <v>0.71937421427573689</v>
      </c>
      <c r="AC70" s="2">
        <f t="shared" si="22"/>
        <v>6.9423103785444806E-2</v>
      </c>
      <c r="AD70" s="2">
        <v>0.315</v>
      </c>
      <c r="AE70" s="1">
        <v>44901</v>
      </c>
      <c r="AF70" s="1">
        <v>2615</v>
      </c>
      <c r="AG70" s="1">
        <v>37045</v>
      </c>
      <c r="AH70" s="1">
        <v>5797</v>
      </c>
      <c r="AI70" s="2">
        <v>0.13200000000000001</v>
      </c>
      <c r="AJ70">
        <f>VLOOKUP(A70,census_tract_areas_WA!E:N,10,FALSE)</f>
        <v>3.1586928150000002</v>
      </c>
      <c r="AK70">
        <f t="shared" si="23"/>
        <v>2266.443880203653</v>
      </c>
      <c r="AL70" t="str">
        <f>VLOOKUP(AK70,'Density Lookup'!A:B,2,TRUE)</f>
        <v>High</v>
      </c>
      <c r="AM70" t="str">
        <f>VLOOKUP(A70,census_tract_county_names_WA!A:B,2,FALSE)</f>
        <v>Whatcom County, Washington</v>
      </c>
      <c r="AN70">
        <f>INDEX(census_tract_areas_WA!N:N, MATCH('2014_acs_select'!A70,census_tract_areas_WA!E:E,0))</f>
        <v>3.1586928150000002</v>
      </c>
      <c r="AO70" t="b">
        <f t="shared" si="24"/>
        <v>1</v>
      </c>
      <c r="AP70" t="str">
        <f>INDEX('Density Lookup'!B:B,MATCH('2014_acs_select'!AK70,'Density Lookup'!A:A,1))</f>
        <v>High</v>
      </c>
      <c r="AQ70" t="b">
        <f t="shared" si="25"/>
        <v>1</v>
      </c>
    </row>
    <row r="71" spans="1:43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3"/>
        <v>0.51104651162790693</v>
      </c>
      <c r="I71" s="2">
        <f t="shared" si="14"/>
        <v>0.48895348837209301</v>
      </c>
      <c r="J71" s="1">
        <v>1385</v>
      </c>
      <c r="K71" s="2">
        <f t="shared" si="15"/>
        <v>0.40261627906976744</v>
      </c>
      <c r="L71" s="1">
        <v>1032</v>
      </c>
      <c r="M71" s="1">
        <v>164</v>
      </c>
      <c r="N71" s="1">
        <v>57</v>
      </c>
      <c r="O71" s="2">
        <f t="shared" si="16"/>
        <v>0.74512635379061376</v>
      </c>
      <c r="P71" s="2">
        <f t="shared" si="17"/>
        <v>0.1184115523465704</v>
      </c>
      <c r="Q71" s="2">
        <f t="shared" si="18"/>
        <v>4.1155234657039713E-2</v>
      </c>
      <c r="R71" s="2">
        <v>0.28600000000000003</v>
      </c>
      <c r="S71" s="2">
        <v>0.25800000000000001</v>
      </c>
      <c r="T71" s="2">
        <v>0.316</v>
      </c>
      <c r="U71" s="1">
        <v>3360</v>
      </c>
      <c r="V71" s="2">
        <f t="shared" si="19"/>
        <v>0.97674418604651159</v>
      </c>
      <c r="W71" s="2">
        <v>0.12300000000000001</v>
      </c>
      <c r="X71" s="1">
        <v>1160</v>
      </c>
      <c r="Y71" s="2">
        <f t="shared" si="20"/>
        <v>0.33720930232558138</v>
      </c>
      <c r="Z71" s="2">
        <v>7.2999999999999995E-2</v>
      </c>
      <c r="AA71" s="1">
        <v>1947</v>
      </c>
      <c r="AB71" s="2">
        <f t="shared" si="21"/>
        <v>0.56598837209302322</v>
      </c>
      <c r="AC71" s="2">
        <f t="shared" si="22"/>
        <v>9.6802325581395454E-2</v>
      </c>
      <c r="AD71" s="2">
        <v>0.16</v>
      </c>
      <c r="AE71" s="1">
        <v>62595</v>
      </c>
      <c r="AF71" s="1">
        <v>1062</v>
      </c>
      <c r="AG71" s="1">
        <v>59297</v>
      </c>
      <c r="AH71" s="1">
        <v>2345</v>
      </c>
      <c r="AI71" s="2">
        <v>6.4000000000000001E-2</v>
      </c>
      <c r="AJ71">
        <f>VLOOKUP(A71,census_tract_areas_WA!E:N,10,FALSE)</f>
        <v>2.6030176690000002</v>
      </c>
      <c r="AK71">
        <f t="shared" si="23"/>
        <v>1321.543084769587</v>
      </c>
      <c r="AL71" t="str">
        <f>VLOOKUP(AK71,'Density Lookup'!A:B,2,TRUE)</f>
        <v>Medium</v>
      </c>
      <c r="AM71" t="str">
        <f>VLOOKUP(A71,census_tract_county_names_WA!A:B,2,FALSE)</f>
        <v>Benton County, Washington</v>
      </c>
      <c r="AN71">
        <f>INDEX(census_tract_areas_WA!N:N, MATCH('2014_acs_select'!A71,census_tract_areas_WA!E:E,0))</f>
        <v>2.6030176690000002</v>
      </c>
      <c r="AO71" t="b">
        <f t="shared" si="24"/>
        <v>1</v>
      </c>
      <c r="AP71" t="str">
        <f>INDEX('Density Lookup'!B:B,MATCH('2014_acs_select'!AK71,'Density Lookup'!A:A,1))</f>
        <v>Medium</v>
      </c>
      <c r="AQ71" t="b">
        <f t="shared" si="25"/>
        <v>1</v>
      </c>
    </row>
    <row r="72" spans="1:43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3"/>
        <v>0.45630345853477128</v>
      </c>
      <c r="I72" s="2">
        <f t="shared" si="14"/>
        <v>0.54369654146522872</v>
      </c>
      <c r="J72" s="1">
        <v>905</v>
      </c>
      <c r="K72" s="2">
        <f t="shared" si="15"/>
        <v>0.33655634064708068</v>
      </c>
      <c r="L72" s="1">
        <v>698</v>
      </c>
      <c r="M72" s="1">
        <v>118</v>
      </c>
      <c r="N72" s="1">
        <v>52</v>
      </c>
      <c r="O72" s="2">
        <f t="shared" si="16"/>
        <v>0.77127071823204418</v>
      </c>
      <c r="P72" s="2">
        <f t="shared" si="17"/>
        <v>0.13038674033149172</v>
      </c>
      <c r="Q72" s="2">
        <f t="shared" si="18"/>
        <v>5.7458563535911604E-2</v>
      </c>
      <c r="R72" s="2">
        <v>0.109</v>
      </c>
      <c r="S72" s="2">
        <v>8.5000000000000006E-2</v>
      </c>
      <c r="T72" s="2">
        <v>0.13</v>
      </c>
      <c r="U72" s="1">
        <v>2665</v>
      </c>
      <c r="V72" s="2">
        <f t="shared" si="19"/>
        <v>0.99107474897731496</v>
      </c>
      <c r="W72" s="2">
        <v>0.441</v>
      </c>
      <c r="X72" s="1">
        <v>820</v>
      </c>
      <c r="Y72" s="2">
        <f t="shared" si="20"/>
        <v>0.30494607660840461</v>
      </c>
      <c r="Z72" s="2">
        <v>0.65500000000000003</v>
      </c>
      <c r="AA72" s="1">
        <v>1613</v>
      </c>
      <c r="AB72" s="2">
        <f t="shared" si="21"/>
        <v>0.59985124581628857</v>
      </c>
      <c r="AC72" s="2">
        <f t="shared" si="22"/>
        <v>9.520267757530676E-2</v>
      </c>
      <c r="AD72" s="2">
        <v>0.33899999999999997</v>
      </c>
      <c r="AE72" s="1">
        <v>47761</v>
      </c>
      <c r="AF72" s="1">
        <v>943</v>
      </c>
      <c r="AG72" s="1">
        <v>32344</v>
      </c>
      <c r="AH72" s="1">
        <v>1894</v>
      </c>
      <c r="AI72" s="2">
        <v>0.22899999999999998</v>
      </c>
      <c r="AJ72">
        <f>VLOOKUP(A72,census_tract_areas_WA!E:N,10,FALSE)</f>
        <v>58.608489910000003</v>
      </c>
      <c r="AK72">
        <f t="shared" si="23"/>
        <v>45.880724859645163</v>
      </c>
      <c r="AL72" t="str">
        <f>VLOOKUP(AK72,'Density Lookup'!A:B,2,TRUE)</f>
        <v>Low</v>
      </c>
      <c r="AM72" t="str">
        <f>VLOOKUP(A72,census_tract_county_names_WA!A:B,2,FALSE)</f>
        <v>Clark County, Washington</v>
      </c>
      <c r="AN72">
        <f>INDEX(census_tract_areas_WA!N:N, MATCH('2014_acs_select'!A72,census_tract_areas_WA!E:E,0))</f>
        <v>58.608489910000003</v>
      </c>
      <c r="AO72" t="b">
        <f t="shared" si="24"/>
        <v>1</v>
      </c>
      <c r="AP72" t="str">
        <f>INDEX('Density Lookup'!B:B,MATCH('2014_acs_select'!AK72,'Density Lookup'!A:A,1))</f>
        <v>Low</v>
      </c>
      <c r="AQ72" t="b">
        <f t="shared" si="25"/>
        <v>1</v>
      </c>
    </row>
    <row r="73" spans="1:43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3"/>
        <v>0.62534184138559712</v>
      </c>
      <c r="I73" s="2">
        <f t="shared" si="14"/>
        <v>0.37465815861440294</v>
      </c>
      <c r="J73" s="1">
        <v>1591</v>
      </c>
      <c r="K73" s="2">
        <f t="shared" si="15"/>
        <v>0.48343968398663023</v>
      </c>
      <c r="L73" s="1">
        <v>1043</v>
      </c>
      <c r="M73" s="1">
        <v>164</v>
      </c>
      <c r="N73" s="1">
        <v>60</v>
      </c>
      <c r="O73" s="2">
        <f t="shared" si="16"/>
        <v>0.65556253928346953</v>
      </c>
      <c r="P73" s="2">
        <f t="shared" si="17"/>
        <v>0.10307982401005657</v>
      </c>
      <c r="Q73" s="2">
        <f t="shared" si="18"/>
        <v>3.7712130735386547E-2</v>
      </c>
      <c r="R73" s="2">
        <v>0.182</v>
      </c>
      <c r="S73" s="2">
        <v>0.16</v>
      </c>
      <c r="T73" s="2">
        <v>0.21299999999999999</v>
      </c>
      <c r="U73" s="1">
        <v>3113</v>
      </c>
      <c r="V73" s="2">
        <f t="shared" si="19"/>
        <v>0.945913096323306</v>
      </c>
      <c r="W73" s="2">
        <v>0.26</v>
      </c>
      <c r="X73" s="1">
        <v>333</v>
      </c>
      <c r="Y73" s="2">
        <f t="shared" si="20"/>
        <v>0.10118505013673655</v>
      </c>
      <c r="Z73" s="2">
        <v>0.36299999999999999</v>
      </c>
      <c r="AA73" s="1">
        <v>2556</v>
      </c>
      <c r="AB73" s="2">
        <f t="shared" si="21"/>
        <v>0.77666362807657252</v>
      </c>
      <c r="AC73" s="2">
        <f t="shared" si="22"/>
        <v>0.12215132178669097</v>
      </c>
      <c r="AD73" s="2">
        <v>0.25700000000000001</v>
      </c>
      <c r="AE73" s="1">
        <v>60432</v>
      </c>
      <c r="AF73" s="1">
        <v>1089</v>
      </c>
      <c r="AG73" s="1">
        <v>53201</v>
      </c>
      <c r="AH73" s="1">
        <v>2996</v>
      </c>
      <c r="AI73" s="2">
        <v>0.13900000000000001</v>
      </c>
      <c r="AJ73">
        <f>VLOOKUP(A73,census_tract_areas_WA!E:N,10,FALSE)</f>
        <v>1.4960127679999999</v>
      </c>
      <c r="AK73">
        <f t="shared" si="23"/>
        <v>2199.8475349910918</v>
      </c>
      <c r="AL73" t="str">
        <f>VLOOKUP(AK73,'Density Lookup'!A:B,2,TRUE)</f>
        <v>High</v>
      </c>
      <c r="AM73" t="str">
        <f>VLOOKUP(A73,census_tract_county_names_WA!A:B,2,FALSE)</f>
        <v>Kitsap County, Washington</v>
      </c>
      <c r="AN73">
        <f>INDEX(census_tract_areas_WA!N:N, MATCH('2014_acs_select'!A73,census_tract_areas_WA!E:E,0))</f>
        <v>1.4960127679999999</v>
      </c>
      <c r="AO73" t="b">
        <f t="shared" si="24"/>
        <v>1</v>
      </c>
      <c r="AP73" t="str">
        <f>INDEX('Density Lookup'!B:B,MATCH('2014_acs_select'!AK73,'Density Lookup'!A:A,1))</f>
        <v>High</v>
      </c>
      <c r="AQ73" t="b">
        <f t="shared" si="25"/>
        <v>1</v>
      </c>
    </row>
    <row r="74" spans="1:43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3"/>
        <v>0.68034825870646765</v>
      </c>
      <c r="I74" s="2">
        <f t="shared" si="14"/>
        <v>0.31965174129353235</v>
      </c>
      <c r="J74" s="1">
        <v>601</v>
      </c>
      <c r="K74" s="2">
        <f t="shared" si="15"/>
        <v>0.37375621890547261</v>
      </c>
      <c r="L74" s="1">
        <v>279</v>
      </c>
      <c r="M74" s="1">
        <v>34</v>
      </c>
      <c r="N74" s="1">
        <v>82</v>
      </c>
      <c r="O74" s="2">
        <f t="shared" si="16"/>
        <v>0.46422628951747086</v>
      </c>
      <c r="P74" s="2">
        <f t="shared" si="17"/>
        <v>5.6572379367720464E-2</v>
      </c>
      <c r="Q74" s="2">
        <f t="shared" si="18"/>
        <v>0.13643926788685523</v>
      </c>
      <c r="R74" s="2">
        <v>0.251</v>
      </c>
      <c r="S74" s="2">
        <v>0.217</v>
      </c>
      <c r="T74" s="2">
        <v>0.32500000000000001</v>
      </c>
      <c r="U74" s="1">
        <v>1150</v>
      </c>
      <c r="V74" s="2">
        <f t="shared" si="19"/>
        <v>0.71517412935323388</v>
      </c>
      <c r="W74" s="2">
        <v>0.41299999999999998</v>
      </c>
      <c r="X74" s="1">
        <v>191</v>
      </c>
      <c r="Y74" s="2">
        <f t="shared" si="20"/>
        <v>0.11878109452736318</v>
      </c>
      <c r="Z74" s="2">
        <v>0.77</v>
      </c>
      <c r="AA74" s="1">
        <v>861</v>
      </c>
      <c r="AB74" s="2">
        <f t="shared" si="21"/>
        <v>0.53544776119402981</v>
      </c>
      <c r="AC74" s="2">
        <f t="shared" si="22"/>
        <v>0.345771144278607</v>
      </c>
      <c r="AD74" s="2">
        <v>0.36</v>
      </c>
      <c r="AE74" s="1">
        <v>35158</v>
      </c>
      <c r="AF74" s="1">
        <v>750</v>
      </c>
      <c r="AG74" s="1">
        <v>23385</v>
      </c>
      <c r="AH74" s="1">
        <v>1431</v>
      </c>
      <c r="AI74" s="2">
        <v>0.129</v>
      </c>
      <c r="AJ74">
        <f>VLOOKUP(A74,census_tract_areas_WA!E:N,10,FALSE)</f>
        <v>1.220731732</v>
      </c>
      <c r="AK74">
        <f t="shared" si="23"/>
        <v>1317.2427306083987</v>
      </c>
      <c r="AL74" t="str">
        <f>VLOOKUP(AK74,'Density Lookup'!A:B,2,TRUE)</f>
        <v>Medium</v>
      </c>
      <c r="AM74" t="str">
        <f>VLOOKUP(A74,census_tract_county_names_WA!A:B,2,FALSE)</f>
        <v>Whatcom County, Washington</v>
      </c>
      <c r="AN74">
        <f>INDEX(census_tract_areas_WA!N:N, MATCH('2014_acs_select'!A74,census_tract_areas_WA!E:E,0))</f>
        <v>1.220731732</v>
      </c>
      <c r="AO74" t="b">
        <f t="shared" si="24"/>
        <v>1</v>
      </c>
      <c r="AP74" t="str">
        <f>INDEX('Density Lookup'!B:B,MATCH('2014_acs_select'!AK74,'Density Lookup'!A:A,1))</f>
        <v>Medium</v>
      </c>
      <c r="AQ74" t="b">
        <f t="shared" si="25"/>
        <v>1</v>
      </c>
    </row>
    <row r="75" spans="1:43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3"/>
        <v>0.52201354679802958</v>
      </c>
      <c r="I75" s="2">
        <f t="shared" si="14"/>
        <v>0.47798645320197042</v>
      </c>
      <c r="J75" s="1">
        <v>2287</v>
      </c>
      <c r="K75" s="2">
        <f t="shared" si="15"/>
        <v>0.35206280788177341</v>
      </c>
      <c r="L75" s="1">
        <v>1499</v>
      </c>
      <c r="M75" s="1">
        <v>580</v>
      </c>
      <c r="N75" s="1">
        <v>69</v>
      </c>
      <c r="O75" s="2">
        <f t="shared" si="16"/>
        <v>0.65544381285526887</v>
      </c>
      <c r="P75" s="2">
        <f t="shared" si="17"/>
        <v>0.25360734586794925</v>
      </c>
      <c r="Q75" s="2">
        <f t="shared" si="18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 s="1">
        <v>6231</v>
      </c>
      <c r="V75" s="2">
        <f t="shared" si="19"/>
        <v>0.95920566502463056</v>
      </c>
      <c r="W75" s="2">
        <v>0.35</v>
      </c>
      <c r="X75" s="1">
        <v>2344</v>
      </c>
      <c r="Y75" s="2">
        <f t="shared" si="20"/>
        <v>0.3608374384236453</v>
      </c>
      <c r="Z75" s="2">
        <v>0.44299999999999995</v>
      </c>
      <c r="AA75" s="1">
        <v>3574</v>
      </c>
      <c r="AB75" s="2">
        <f t="shared" si="21"/>
        <v>0.55018472906403937</v>
      </c>
      <c r="AC75" s="2">
        <f t="shared" si="22"/>
        <v>8.8977832512315391E-2</v>
      </c>
      <c r="AD75" s="2">
        <v>0.29299999999999998</v>
      </c>
      <c r="AE75" s="1">
        <v>39932</v>
      </c>
      <c r="AF75" s="1">
        <v>1637</v>
      </c>
      <c r="AG75" s="1">
        <v>31927</v>
      </c>
      <c r="AH75" s="1">
        <v>4245</v>
      </c>
      <c r="AI75" s="2">
        <v>0.12</v>
      </c>
      <c r="AJ75">
        <f>VLOOKUP(A75,census_tract_areas_WA!E:N,10,FALSE)</f>
        <v>2.4765806349999999</v>
      </c>
      <c r="AK75">
        <f t="shared" si="23"/>
        <v>2622.9713291770126</v>
      </c>
      <c r="AL75" t="str">
        <f>VLOOKUP(AK75,'Density Lookup'!A:B,2,TRUE)</f>
        <v>High</v>
      </c>
      <c r="AM75" t="str">
        <f>VLOOKUP(A75,census_tract_county_names_WA!A:B,2,FALSE)</f>
        <v>Franklin County, Washington</v>
      </c>
      <c r="AN75">
        <f>INDEX(census_tract_areas_WA!N:N, MATCH('2014_acs_select'!A75,census_tract_areas_WA!E:E,0))</f>
        <v>2.4765806349999999</v>
      </c>
      <c r="AO75" t="b">
        <f t="shared" si="24"/>
        <v>1</v>
      </c>
      <c r="AP75" t="str">
        <f>INDEX('Density Lookup'!B:B,MATCH('2014_acs_select'!AK75,'Density Lookup'!A:A,1))</f>
        <v>High</v>
      </c>
      <c r="AQ75" t="b">
        <f t="shared" si="25"/>
        <v>1</v>
      </c>
    </row>
    <row r="76" spans="1:43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3"/>
        <v>0.49884357881923314</v>
      </c>
      <c r="I76" s="2">
        <f t="shared" si="14"/>
        <v>0.50115642118076686</v>
      </c>
      <c r="J76" s="1">
        <v>3975</v>
      </c>
      <c r="K76" s="2">
        <f t="shared" si="15"/>
        <v>0.4838709677419355</v>
      </c>
      <c r="L76" s="1">
        <v>2951</v>
      </c>
      <c r="M76" s="1">
        <v>511</v>
      </c>
      <c r="N76" s="1">
        <v>335</v>
      </c>
      <c r="O76" s="2">
        <f t="shared" si="16"/>
        <v>0.74238993710691825</v>
      </c>
      <c r="P76" s="2">
        <f t="shared" si="17"/>
        <v>0.12855345911949687</v>
      </c>
      <c r="Q76" s="2">
        <f t="shared" si="18"/>
        <v>8.4276729559748423E-2</v>
      </c>
      <c r="R76" s="2">
        <v>0.16</v>
      </c>
      <c r="S76" s="2">
        <v>0.156</v>
      </c>
      <c r="T76" s="2">
        <v>0.16399999999999998</v>
      </c>
      <c r="U76" s="1">
        <v>8066</v>
      </c>
      <c r="V76" s="2">
        <f t="shared" si="19"/>
        <v>0.98186244674376144</v>
      </c>
      <c r="W76" s="2">
        <v>0.248</v>
      </c>
      <c r="X76" s="1">
        <v>1987</v>
      </c>
      <c r="Y76" s="2">
        <f t="shared" si="20"/>
        <v>0.24187461959829579</v>
      </c>
      <c r="Z76" s="2">
        <v>0.313</v>
      </c>
      <c r="AA76" s="1">
        <v>5613</v>
      </c>
      <c r="AB76" s="2">
        <f t="shared" si="21"/>
        <v>0.68326232501521611</v>
      </c>
      <c r="AC76" s="2">
        <f t="shared" si="22"/>
        <v>7.4863055386488075E-2</v>
      </c>
      <c r="AD76" s="2">
        <v>0.22600000000000001</v>
      </c>
      <c r="AE76" s="1">
        <v>49638</v>
      </c>
      <c r="AF76" s="1">
        <v>3058</v>
      </c>
      <c r="AG76" s="1">
        <v>39699</v>
      </c>
      <c r="AH76" s="1">
        <v>6257</v>
      </c>
      <c r="AI76" s="2">
        <v>0.1</v>
      </c>
      <c r="AJ76">
        <f>VLOOKUP(A76,census_tract_areas_WA!E:N,10,FALSE)</f>
        <v>2.051057363</v>
      </c>
      <c r="AK76">
        <f t="shared" si="23"/>
        <v>4005.2512173449145</v>
      </c>
      <c r="AL76" t="str">
        <f>VLOOKUP(AK76,'Density Lookup'!A:B,2,TRUE)</f>
        <v>High</v>
      </c>
      <c r="AM76" t="str">
        <f>VLOOKUP(A76,census_tract_county_names_WA!A:B,2,FALSE)</f>
        <v>King County, Washington</v>
      </c>
      <c r="AN76">
        <f>INDEX(census_tract_areas_WA!N:N, MATCH('2014_acs_select'!A76,census_tract_areas_WA!E:E,0))</f>
        <v>2.051057363</v>
      </c>
      <c r="AO76" t="b">
        <f t="shared" si="24"/>
        <v>1</v>
      </c>
      <c r="AP76" t="str">
        <f>INDEX('Density Lookup'!B:B,MATCH('2014_acs_select'!AK76,'Density Lookup'!A:A,1))</f>
        <v>High</v>
      </c>
      <c r="AQ76" t="b">
        <f t="shared" si="25"/>
        <v>1</v>
      </c>
    </row>
    <row r="77" spans="1:43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3"/>
        <v>0.50182171484090354</v>
      </c>
      <c r="I77" s="2">
        <f t="shared" si="14"/>
        <v>0.49817828515909646</v>
      </c>
      <c r="J77" s="1">
        <v>1465</v>
      </c>
      <c r="K77" s="2">
        <f t="shared" si="15"/>
        <v>0.35584163225649745</v>
      </c>
      <c r="L77" s="1">
        <v>1124</v>
      </c>
      <c r="M77" s="1">
        <v>229</v>
      </c>
      <c r="N77" s="1">
        <v>31</v>
      </c>
      <c r="O77" s="2">
        <f t="shared" si="16"/>
        <v>0.7672354948805461</v>
      </c>
      <c r="P77" s="2">
        <f t="shared" si="17"/>
        <v>0.15631399317406144</v>
      </c>
      <c r="Q77" s="2">
        <f t="shared" si="18"/>
        <v>2.1160409556313993E-2</v>
      </c>
      <c r="R77" s="2">
        <v>0.122</v>
      </c>
      <c r="S77" s="2">
        <v>0.14400000000000002</v>
      </c>
      <c r="T77" s="2">
        <v>9.8000000000000004E-2</v>
      </c>
      <c r="U77" s="1">
        <v>4098</v>
      </c>
      <c r="V77" s="2">
        <f t="shared" si="19"/>
        <v>0.99538498906971096</v>
      </c>
      <c r="W77" s="2">
        <v>0.42399999999999999</v>
      </c>
      <c r="X77" s="1">
        <v>1097</v>
      </c>
      <c r="Y77" s="2">
        <f t="shared" si="20"/>
        <v>0.26645615739616224</v>
      </c>
      <c r="Z77" s="2">
        <v>0.63400000000000001</v>
      </c>
      <c r="AA77" s="1">
        <v>2833</v>
      </c>
      <c r="AB77" s="2">
        <f t="shared" si="21"/>
        <v>0.68812241923730877</v>
      </c>
      <c r="AC77" s="2">
        <f t="shared" si="22"/>
        <v>4.542142336652899E-2</v>
      </c>
      <c r="AD77" s="2">
        <v>0.36099999999999999</v>
      </c>
      <c r="AE77" s="1">
        <v>31015</v>
      </c>
      <c r="AF77" s="1">
        <v>1720</v>
      </c>
      <c r="AG77" s="1">
        <v>23646</v>
      </c>
      <c r="AH77" s="1">
        <v>3078</v>
      </c>
      <c r="AI77" s="2">
        <v>0.23199999999999998</v>
      </c>
      <c r="AJ77">
        <f>VLOOKUP(A77,census_tract_areas_WA!E:N,10,FALSE)</f>
        <v>1.706398565</v>
      </c>
      <c r="AK77">
        <f t="shared" si="23"/>
        <v>2412.6836979612672</v>
      </c>
      <c r="AL77" t="str">
        <f>VLOOKUP(AK77,'Density Lookup'!A:B,2,TRUE)</f>
        <v>High</v>
      </c>
      <c r="AM77" t="str">
        <f>VLOOKUP(A77,census_tract_county_names_WA!A:B,2,FALSE)</f>
        <v>Pierce County, Washington</v>
      </c>
      <c r="AN77">
        <f>INDEX(census_tract_areas_WA!N:N, MATCH('2014_acs_select'!A77,census_tract_areas_WA!E:E,0))</f>
        <v>1.706398565</v>
      </c>
      <c r="AO77" t="b">
        <f t="shared" si="24"/>
        <v>1</v>
      </c>
      <c r="AP77" t="str">
        <f>INDEX('Density Lookup'!B:B,MATCH('2014_acs_select'!AK77,'Density Lookup'!A:A,1))</f>
        <v>High</v>
      </c>
      <c r="AQ77" t="b">
        <f t="shared" si="25"/>
        <v>1</v>
      </c>
    </row>
    <row r="78" spans="1:43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3"/>
        <v>0.48022249690976515</v>
      </c>
      <c r="I78" s="2">
        <f t="shared" si="14"/>
        <v>0.51977750309023485</v>
      </c>
      <c r="J78" s="1">
        <v>3214</v>
      </c>
      <c r="K78" s="2">
        <f t="shared" si="15"/>
        <v>0.49660074165636586</v>
      </c>
      <c r="L78" s="1">
        <v>2691</v>
      </c>
      <c r="M78" s="1">
        <v>219</v>
      </c>
      <c r="N78" s="1">
        <v>142</v>
      </c>
      <c r="O78" s="2">
        <f t="shared" si="16"/>
        <v>0.83727442439327937</v>
      </c>
      <c r="P78" s="2">
        <f t="shared" si="17"/>
        <v>6.8139390168014929E-2</v>
      </c>
      <c r="Q78" s="2">
        <f t="shared" si="18"/>
        <v>4.4181705040448042E-2</v>
      </c>
      <c r="R78" s="2">
        <v>0.17699999999999999</v>
      </c>
      <c r="S78" s="2">
        <v>0.14599999999999999</v>
      </c>
      <c r="T78" s="2">
        <v>0.20899999999999999</v>
      </c>
      <c r="U78" s="1">
        <v>6429</v>
      </c>
      <c r="V78" s="2">
        <f t="shared" si="19"/>
        <v>0.99335599505562422</v>
      </c>
      <c r="W78" s="2">
        <v>0.11699999999999999</v>
      </c>
      <c r="X78" s="1">
        <v>1510</v>
      </c>
      <c r="Y78" s="2">
        <f t="shared" si="20"/>
        <v>0.23331273176761433</v>
      </c>
      <c r="Z78" s="2">
        <v>0.115</v>
      </c>
      <c r="AA78" s="1">
        <v>4352</v>
      </c>
      <c r="AB78" s="2">
        <f t="shared" si="21"/>
        <v>0.67243510506798521</v>
      </c>
      <c r="AC78" s="2">
        <f t="shared" si="22"/>
        <v>9.4252163164400438E-2</v>
      </c>
      <c r="AD78" s="2">
        <v>0.115</v>
      </c>
      <c r="AE78" s="1">
        <v>62318</v>
      </c>
      <c r="AF78" s="1">
        <v>2542</v>
      </c>
      <c r="AG78" s="1">
        <v>46025</v>
      </c>
      <c r="AH78" s="1">
        <v>5089</v>
      </c>
      <c r="AI78" s="2">
        <v>0.14499999999999999</v>
      </c>
      <c r="AJ78">
        <f>VLOOKUP(A78,census_tract_areas_WA!E:N,10,FALSE)</f>
        <v>4.8906871900000004</v>
      </c>
      <c r="AK78">
        <f t="shared" si="23"/>
        <v>1323.3314151093764</v>
      </c>
      <c r="AL78" t="str">
        <f>VLOOKUP(AK78,'Density Lookup'!A:B,2,TRUE)</f>
        <v>Medium</v>
      </c>
      <c r="AM78" t="str">
        <f>VLOOKUP(A78,census_tract_county_names_WA!A:B,2,FALSE)</f>
        <v>Pierce County, Washington</v>
      </c>
      <c r="AN78">
        <f>INDEX(census_tract_areas_WA!N:N, MATCH('2014_acs_select'!A78,census_tract_areas_WA!E:E,0))</f>
        <v>4.8906871900000004</v>
      </c>
      <c r="AO78" t="b">
        <f t="shared" si="24"/>
        <v>1</v>
      </c>
      <c r="AP78" t="str">
        <f>INDEX('Density Lookup'!B:B,MATCH('2014_acs_select'!AK78,'Density Lookup'!A:A,1))</f>
        <v>Medium</v>
      </c>
      <c r="AQ78" t="b">
        <f t="shared" si="25"/>
        <v>1</v>
      </c>
    </row>
    <row r="79" spans="1:43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3"/>
        <v>0.48472465460206265</v>
      </c>
      <c r="I79" s="2">
        <f t="shared" si="14"/>
        <v>0.51527534539793729</v>
      </c>
      <c r="J79" s="1">
        <v>2035</v>
      </c>
      <c r="K79" s="2">
        <f t="shared" si="15"/>
        <v>0.39599143802296166</v>
      </c>
      <c r="L79" s="1">
        <v>1695</v>
      </c>
      <c r="M79" s="1">
        <v>222</v>
      </c>
      <c r="N79" s="1">
        <v>19</v>
      </c>
      <c r="O79" s="2">
        <f t="shared" si="16"/>
        <v>0.83292383292383287</v>
      </c>
      <c r="P79" s="2">
        <f t="shared" si="17"/>
        <v>0.10909090909090909</v>
      </c>
      <c r="Q79" s="2">
        <f t="shared" si="18"/>
        <v>9.3366093366093368E-3</v>
      </c>
      <c r="R79" s="2">
        <v>0.13800000000000001</v>
      </c>
      <c r="S79" s="2">
        <v>0.14099999999999999</v>
      </c>
      <c r="T79" s="2">
        <v>0.13500000000000001</v>
      </c>
      <c r="U79" s="1">
        <v>5088</v>
      </c>
      <c r="V79" s="2">
        <f t="shared" si="19"/>
        <v>0.99007589025102161</v>
      </c>
      <c r="W79" s="2">
        <v>0.13200000000000001</v>
      </c>
      <c r="X79" s="1">
        <v>1726</v>
      </c>
      <c r="Y79" s="2">
        <f t="shared" si="20"/>
        <v>0.33586300836738664</v>
      </c>
      <c r="Z79" s="2">
        <v>0.13800000000000001</v>
      </c>
      <c r="AA79" s="1">
        <v>3171</v>
      </c>
      <c r="AB79" s="2">
        <f t="shared" si="21"/>
        <v>0.61704611792177466</v>
      </c>
      <c r="AC79" s="2">
        <f t="shared" si="22"/>
        <v>4.7090873710838643E-2</v>
      </c>
      <c r="AD79" s="2">
        <v>0.129</v>
      </c>
      <c r="AE79" s="1">
        <v>70379</v>
      </c>
      <c r="AF79" s="1">
        <v>1496</v>
      </c>
      <c r="AG79" s="1">
        <v>65128</v>
      </c>
      <c r="AH79" s="1">
        <v>3567</v>
      </c>
      <c r="AI79" s="2">
        <v>9.6000000000000002E-2</v>
      </c>
      <c r="AJ79">
        <f>VLOOKUP(A79,census_tract_areas_WA!E:N,10,FALSE)</f>
        <v>3.3794736529999998</v>
      </c>
      <c r="AK79">
        <f t="shared" si="23"/>
        <v>1520.6510029862334</v>
      </c>
      <c r="AL79" t="str">
        <f>VLOOKUP(AK79,'Density Lookup'!A:B,2,TRUE)</f>
        <v>High</v>
      </c>
      <c r="AM79" t="str">
        <f>VLOOKUP(A79,census_tract_county_names_WA!A:B,2,FALSE)</f>
        <v>Pierce County, Washington</v>
      </c>
      <c r="AN79">
        <f>INDEX(census_tract_areas_WA!N:N, MATCH('2014_acs_select'!A79,census_tract_areas_WA!E:E,0))</f>
        <v>3.3794736529999998</v>
      </c>
      <c r="AO79" t="b">
        <f t="shared" si="24"/>
        <v>1</v>
      </c>
      <c r="AP79" t="str">
        <f>INDEX('Density Lookup'!B:B,MATCH('2014_acs_select'!AK79,'Density Lookup'!A:A,1))</f>
        <v>High</v>
      </c>
      <c r="AQ79" t="b">
        <f t="shared" si="25"/>
        <v>1</v>
      </c>
    </row>
    <row r="80" spans="1:43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3"/>
        <v>0.46842309182487407</v>
      </c>
      <c r="I80" s="2">
        <f t="shared" si="14"/>
        <v>0.53157690817512593</v>
      </c>
      <c r="J80" s="1">
        <v>4452</v>
      </c>
      <c r="K80" s="2">
        <f t="shared" si="15"/>
        <v>0.4312282061216583</v>
      </c>
      <c r="L80" s="1">
        <v>3559</v>
      </c>
      <c r="M80" s="1">
        <v>630</v>
      </c>
      <c r="N80" s="1">
        <v>0</v>
      </c>
      <c r="O80" s="2">
        <f t="shared" si="16"/>
        <v>0.7994159928122192</v>
      </c>
      <c r="P80" s="2">
        <f t="shared" si="17"/>
        <v>0.14150943396226415</v>
      </c>
      <c r="Q80" s="2">
        <f t="shared" si="18"/>
        <v>0</v>
      </c>
      <c r="R80" s="2">
        <v>0.16300000000000001</v>
      </c>
      <c r="S80" s="2">
        <v>0.13</v>
      </c>
      <c r="T80" s="2">
        <v>0.19399999999999998</v>
      </c>
      <c r="U80" s="1">
        <v>10187</v>
      </c>
      <c r="V80" s="2">
        <f t="shared" si="19"/>
        <v>0.98672994963192562</v>
      </c>
      <c r="W80" s="2">
        <v>0.183</v>
      </c>
      <c r="X80" s="1">
        <v>3381</v>
      </c>
      <c r="Y80" s="2">
        <f t="shared" si="20"/>
        <v>0.32748934521503292</v>
      </c>
      <c r="Z80" s="2">
        <v>0.22800000000000001</v>
      </c>
      <c r="AA80" s="1">
        <v>5935</v>
      </c>
      <c r="AB80" s="2">
        <f t="shared" si="21"/>
        <v>0.57487407981402561</v>
      </c>
      <c r="AC80" s="2">
        <f t="shared" si="22"/>
        <v>9.763657497094147E-2</v>
      </c>
      <c r="AD80" s="2">
        <v>0.17100000000000001</v>
      </c>
      <c r="AE80" s="1">
        <v>62447</v>
      </c>
      <c r="AF80" s="1">
        <v>3004</v>
      </c>
      <c r="AG80" s="1">
        <v>51232</v>
      </c>
      <c r="AH80" s="1">
        <v>7337</v>
      </c>
      <c r="AI80" s="2">
        <v>0.125</v>
      </c>
      <c r="AJ80">
        <f>VLOOKUP(A80,census_tract_areas_WA!E:N,10,FALSE)</f>
        <v>7.6097425530000002</v>
      </c>
      <c r="AK80">
        <f t="shared" si="23"/>
        <v>1356.6819019297773</v>
      </c>
      <c r="AL80" t="str">
        <f>VLOOKUP(AK80,'Density Lookup'!A:B,2,TRUE)</f>
        <v>Medium</v>
      </c>
      <c r="AM80" t="str">
        <f>VLOOKUP(A80,census_tract_county_names_WA!A:B,2,FALSE)</f>
        <v>Chelan County, Washington</v>
      </c>
      <c r="AN80">
        <f>INDEX(census_tract_areas_WA!N:N, MATCH('2014_acs_select'!A80,census_tract_areas_WA!E:E,0))</f>
        <v>7.6097425530000002</v>
      </c>
      <c r="AO80" t="b">
        <f t="shared" si="24"/>
        <v>1</v>
      </c>
      <c r="AP80" t="str">
        <f>INDEX('Density Lookup'!B:B,MATCH('2014_acs_select'!AK80,'Density Lookup'!A:A,1))</f>
        <v>Medium</v>
      </c>
      <c r="AQ80" t="b">
        <f t="shared" si="25"/>
        <v>1</v>
      </c>
    </row>
    <row r="81" spans="1:43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3"/>
        <v>0.52061955469506294</v>
      </c>
      <c r="I81" s="2">
        <f t="shared" si="14"/>
        <v>0.47938044530493706</v>
      </c>
      <c r="J81" s="1">
        <v>1456</v>
      </c>
      <c r="K81" s="2">
        <f t="shared" si="15"/>
        <v>0.2818973862536302</v>
      </c>
      <c r="L81" s="1">
        <v>931</v>
      </c>
      <c r="M81" s="1">
        <v>363</v>
      </c>
      <c r="N81" s="1">
        <v>10</v>
      </c>
      <c r="O81" s="2">
        <f t="shared" si="16"/>
        <v>0.63942307692307687</v>
      </c>
      <c r="P81" s="2">
        <f t="shared" si="17"/>
        <v>0.24931318681318682</v>
      </c>
      <c r="Q81" s="2">
        <f t="shared" si="18"/>
        <v>6.868131868131868E-3</v>
      </c>
      <c r="R81" s="2">
        <v>0.04</v>
      </c>
      <c r="S81" s="2">
        <v>2.6000000000000002E-2</v>
      </c>
      <c r="T81" s="2">
        <v>5.7000000000000002E-2</v>
      </c>
      <c r="U81" s="1">
        <v>5065</v>
      </c>
      <c r="V81" s="2">
        <f t="shared" si="19"/>
        <v>0.98063891577928364</v>
      </c>
      <c r="W81" s="2">
        <v>0.46500000000000002</v>
      </c>
      <c r="X81" s="1">
        <v>1450</v>
      </c>
      <c r="Y81" s="2">
        <f t="shared" si="20"/>
        <v>0.2807357212003872</v>
      </c>
      <c r="Z81" s="2">
        <v>0.59099999999999997</v>
      </c>
      <c r="AA81" s="1">
        <v>3287</v>
      </c>
      <c r="AB81" s="2">
        <f t="shared" si="21"/>
        <v>0.6363988383349467</v>
      </c>
      <c r="AC81" s="2">
        <f t="shared" si="22"/>
        <v>8.286544046466604E-2</v>
      </c>
      <c r="AD81" s="2">
        <v>0.42700000000000005</v>
      </c>
      <c r="AE81" s="1">
        <v>31309</v>
      </c>
      <c r="AF81" s="1">
        <v>1642</v>
      </c>
      <c r="AG81" s="1">
        <v>22703</v>
      </c>
      <c r="AH81" s="1">
        <v>3745</v>
      </c>
      <c r="AI81" s="2">
        <v>0.23499999999999999</v>
      </c>
      <c r="AJ81">
        <f>VLOOKUP(A81,census_tract_areas_WA!E:N,10,FALSE)</f>
        <v>1.467980523</v>
      </c>
      <c r="AK81">
        <f t="shared" si="23"/>
        <v>3518.4390522053268</v>
      </c>
      <c r="AL81" t="str">
        <f>VLOOKUP(AK81,'Density Lookup'!A:B,2,TRUE)</f>
        <v>High</v>
      </c>
      <c r="AM81" t="str">
        <f>VLOOKUP(A81,census_tract_county_names_WA!A:B,2,FALSE)</f>
        <v>Cowlitz County, Washington</v>
      </c>
      <c r="AN81">
        <f>INDEX(census_tract_areas_WA!N:N, MATCH('2014_acs_select'!A81,census_tract_areas_WA!E:E,0))</f>
        <v>1.467980523</v>
      </c>
      <c r="AO81" t="b">
        <f t="shared" si="24"/>
        <v>1</v>
      </c>
      <c r="AP81" t="str">
        <f>INDEX('Density Lookup'!B:B,MATCH('2014_acs_select'!AK81,'Density Lookup'!A:A,1))</f>
        <v>High</v>
      </c>
      <c r="AQ81" t="b">
        <f t="shared" si="25"/>
        <v>1</v>
      </c>
    </row>
    <row r="82" spans="1:43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3"/>
        <v>0.50439844760672703</v>
      </c>
      <c r="I82" s="2">
        <f t="shared" si="14"/>
        <v>0.49560155239327297</v>
      </c>
      <c r="J82" s="1">
        <v>4788</v>
      </c>
      <c r="K82" s="2">
        <f t="shared" si="15"/>
        <v>0.61940491591203106</v>
      </c>
      <c r="L82" s="1">
        <v>2505</v>
      </c>
      <c r="M82" s="1">
        <v>640</v>
      </c>
      <c r="N82" s="1">
        <v>434</v>
      </c>
      <c r="O82" s="2">
        <f t="shared" si="16"/>
        <v>0.52318295739348375</v>
      </c>
      <c r="P82" s="2">
        <f t="shared" si="17"/>
        <v>0.13366750208855471</v>
      </c>
      <c r="Q82" s="2">
        <f t="shared" si="18"/>
        <v>9.0643274853801165E-2</v>
      </c>
      <c r="R82" s="2">
        <v>0.77500000000000002</v>
      </c>
      <c r="S82" s="2">
        <v>0.8</v>
      </c>
      <c r="T82" s="2">
        <v>0.747</v>
      </c>
      <c r="U82" s="1">
        <v>6143</v>
      </c>
      <c r="V82" s="2">
        <f t="shared" si="19"/>
        <v>0.79469598965071153</v>
      </c>
      <c r="W82" s="2">
        <v>0.13900000000000001</v>
      </c>
      <c r="X82" s="1">
        <v>893</v>
      </c>
      <c r="Y82" s="2">
        <f t="shared" si="20"/>
        <v>0.11552393272962484</v>
      </c>
      <c r="Z82" s="2">
        <v>0</v>
      </c>
      <c r="AA82" s="1">
        <v>4696</v>
      </c>
      <c r="AB82" s="2">
        <f t="shared" si="21"/>
        <v>0.60750323415265195</v>
      </c>
      <c r="AC82" s="2">
        <f t="shared" si="22"/>
        <v>0.27697283311772325</v>
      </c>
      <c r="AD82" s="2">
        <v>0.17699999999999999</v>
      </c>
      <c r="AE82" s="1">
        <v>144348</v>
      </c>
      <c r="AF82" s="1">
        <v>2686</v>
      </c>
      <c r="AG82" s="1">
        <v>85372</v>
      </c>
      <c r="AH82" s="1">
        <v>6855</v>
      </c>
      <c r="AI82" s="2">
        <v>0.06</v>
      </c>
      <c r="AJ82">
        <f>VLOOKUP(A82,census_tract_areas_WA!E:N,10,FALSE)</f>
        <v>1.980045708</v>
      </c>
      <c r="AK82">
        <f t="shared" si="23"/>
        <v>3903.950281939653</v>
      </c>
      <c r="AL82" t="str">
        <f>VLOOKUP(AK82,'Density Lookup'!A:B,2,TRUE)</f>
        <v>High</v>
      </c>
      <c r="AM82" t="str">
        <f>VLOOKUP(A82,census_tract_county_names_WA!A:B,2,FALSE)</f>
        <v>King County, Washington</v>
      </c>
      <c r="AN82">
        <f>INDEX(census_tract_areas_WA!N:N, MATCH('2014_acs_select'!A82,census_tract_areas_WA!E:E,0))</f>
        <v>1.980045708</v>
      </c>
      <c r="AO82" t="b">
        <f t="shared" si="24"/>
        <v>1</v>
      </c>
      <c r="AP82" t="str">
        <f>INDEX('Density Lookup'!B:B,MATCH('2014_acs_select'!AK82,'Density Lookup'!A:A,1))</f>
        <v>High</v>
      </c>
      <c r="AQ82" t="b">
        <f t="shared" si="25"/>
        <v>1</v>
      </c>
    </row>
    <row r="83" spans="1:43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3"/>
        <v>0.46739535461433362</v>
      </c>
      <c r="I83" s="2">
        <f t="shared" si="14"/>
        <v>0.53260464538566643</v>
      </c>
      <c r="J83" s="1">
        <v>2868</v>
      </c>
      <c r="K83" s="2">
        <f t="shared" si="15"/>
        <v>0.35622903987082349</v>
      </c>
      <c r="L83" s="1">
        <v>2031</v>
      </c>
      <c r="M83" s="1">
        <v>368</v>
      </c>
      <c r="N83" s="1">
        <v>124</v>
      </c>
      <c r="O83" s="2">
        <f t="shared" si="16"/>
        <v>0.70815899581589958</v>
      </c>
      <c r="P83" s="2">
        <f t="shared" si="17"/>
        <v>0.12831241283124128</v>
      </c>
      <c r="Q83" s="2">
        <f t="shared" si="18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 s="1">
        <v>7908</v>
      </c>
      <c r="V83" s="2">
        <f t="shared" si="19"/>
        <v>0.98223823127561793</v>
      </c>
      <c r="W83" s="2">
        <v>0.44</v>
      </c>
      <c r="X83" s="1">
        <v>2638</v>
      </c>
      <c r="Y83" s="2">
        <f t="shared" si="20"/>
        <v>0.32766116010433488</v>
      </c>
      <c r="Z83" s="2">
        <v>0.47499999999999998</v>
      </c>
      <c r="AA83" s="1">
        <v>4573</v>
      </c>
      <c r="AB83" s="2">
        <f t="shared" si="21"/>
        <v>0.56800397466153274</v>
      </c>
      <c r="AC83" s="2">
        <f t="shared" si="22"/>
        <v>0.10433486523413238</v>
      </c>
      <c r="AD83" s="2">
        <v>0.45899999999999996</v>
      </c>
      <c r="AE83" s="1">
        <v>31224</v>
      </c>
      <c r="AF83" s="1">
        <v>2815</v>
      </c>
      <c r="AG83" s="1">
        <v>24671</v>
      </c>
      <c r="AH83" s="1">
        <v>5491</v>
      </c>
      <c r="AI83" s="2">
        <v>0.128</v>
      </c>
      <c r="AJ83">
        <f>VLOOKUP(A83,census_tract_areas_WA!E:N,10,FALSE)</f>
        <v>2.5167524399999999</v>
      </c>
      <c r="AK83">
        <f t="shared" si="23"/>
        <v>3198.9638202158653</v>
      </c>
      <c r="AL83" t="str">
        <f>VLOOKUP(AK83,'Density Lookup'!A:B,2,TRUE)</f>
        <v>High</v>
      </c>
      <c r="AM83" t="str">
        <f>VLOOKUP(A83,census_tract_county_names_WA!A:B,2,FALSE)</f>
        <v>Benton County, Washington</v>
      </c>
      <c r="AN83">
        <f>INDEX(census_tract_areas_WA!N:N, MATCH('2014_acs_select'!A83,census_tract_areas_WA!E:E,0))</f>
        <v>2.5167524399999999</v>
      </c>
      <c r="AO83" t="b">
        <f t="shared" si="24"/>
        <v>1</v>
      </c>
      <c r="AP83" t="str">
        <f>INDEX('Density Lookup'!B:B,MATCH('2014_acs_select'!AK83,'Density Lookup'!A:A,1))</f>
        <v>High</v>
      </c>
      <c r="AQ83" t="b">
        <f t="shared" si="25"/>
        <v>1</v>
      </c>
    </row>
    <row r="84" spans="1:43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3"/>
        <v>0.52170138888888884</v>
      </c>
      <c r="I84" s="2">
        <f t="shared" si="14"/>
        <v>0.4782986111111111</v>
      </c>
      <c r="J84" s="1">
        <v>1731</v>
      </c>
      <c r="K84" s="2">
        <f t="shared" si="15"/>
        <v>0.37565104166666669</v>
      </c>
      <c r="L84" s="1">
        <v>1370</v>
      </c>
      <c r="M84" s="1">
        <v>221</v>
      </c>
      <c r="N84" s="1">
        <v>34</v>
      </c>
      <c r="O84" s="2">
        <f t="shared" si="16"/>
        <v>0.79145002888503757</v>
      </c>
      <c r="P84" s="2">
        <f t="shared" si="17"/>
        <v>0.12767186597342575</v>
      </c>
      <c r="Q84" s="2">
        <f t="shared" si="18"/>
        <v>1.9641825534373193E-2</v>
      </c>
      <c r="R84" s="2">
        <v>0.11599999999999999</v>
      </c>
      <c r="S84" s="2">
        <v>0.10300000000000001</v>
      </c>
      <c r="T84" s="2">
        <v>0.13</v>
      </c>
      <c r="U84" s="1">
        <v>4503</v>
      </c>
      <c r="V84" s="2">
        <f t="shared" si="19"/>
        <v>0.97721354166666663</v>
      </c>
      <c r="W84" s="2">
        <v>0.27200000000000002</v>
      </c>
      <c r="X84" s="1">
        <v>1215</v>
      </c>
      <c r="Y84" s="2">
        <f t="shared" si="20"/>
        <v>0.263671875</v>
      </c>
      <c r="Z84" s="2">
        <v>0.36399999999999999</v>
      </c>
      <c r="AA84" s="1">
        <v>2922</v>
      </c>
      <c r="AB84" s="2">
        <f t="shared" si="21"/>
        <v>0.63411458333333337</v>
      </c>
      <c r="AC84" s="2">
        <f t="shared" si="22"/>
        <v>0.10221354166666663</v>
      </c>
      <c r="AD84" s="2">
        <v>0.25800000000000001</v>
      </c>
      <c r="AE84" s="1">
        <v>45221</v>
      </c>
      <c r="AF84" s="1">
        <v>1588</v>
      </c>
      <c r="AG84" s="1">
        <v>37727</v>
      </c>
      <c r="AH84" s="1">
        <v>3399</v>
      </c>
      <c r="AI84" s="2">
        <v>0.21</v>
      </c>
      <c r="AJ84">
        <f>VLOOKUP(A84,census_tract_areas_WA!E:N,10,FALSE)</f>
        <v>12.83998469</v>
      </c>
      <c r="AK84">
        <f t="shared" si="23"/>
        <v>358.8789325885092</v>
      </c>
      <c r="AL84" t="str">
        <f>VLOOKUP(AK84,'Density Lookup'!A:B,2,TRUE)</f>
        <v>Medium</v>
      </c>
      <c r="AM84" t="str">
        <f>VLOOKUP(A84,census_tract_county_names_WA!A:B,2,FALSE)</f>
        <v>Lewis County, Washington</v>
      </c>
      <c r="AN84">
        <f>INDEX(census_tract_areas_WA!N:N, MATCH('2014_acs_select'!A84,census_tract_areas_WA!E:E,0))</f>
        <v>12.83998469</v>
      </c>
      <c r="AO84" t="b">
        <f t="shared" si="24"/>
        <v>1</v>
      </c>
      <c r="AP84" t="str">
        <f>INDEX('Density Lookup'!B:B,MATCH('2014_acs_select'!AK84,'Density Lookup'!A:A,1))</f>
        <v>Medium</v>
      </c>
      <c r="AQ84" t="b">
        <f t="shared" si="25"/>
        <v>1</v>
      </c>
    </row>
    <row r="85" spans="1:43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3"/>
        <v>0.474963640141284</v>
      </c>
      <c r="I85" s="2">
        <f t="shared" si="14"/>
        <v>0.525036359858716</v>
      </c>
      <c r="J85" s="1">
        <v>2098</v>
      </c>
      <c r="K85" s="2">
        <f t="shared" si="15"/>
        <v>0.43590276334926242</v>
      </c>
      <c r="L85" s="1">
        <v>1703</v>
      </c>
      <c r="M85" s="1">
        <v>261</v>
      </c>
      <c r="N85" s="1">
        <v>40</v>
      </c>
      <c r="O85" s="2">
        <f t="shared" si="16"/>
        <v>0.8117254528122021</v>
      </c>
      <c r="P85" s="2">
        <f t="shared" si="17"/>
        <v>0.12440419447092468</v>
      </c>
      <c r="Q85" s="2">
        <f t="shared" si="18"/>
        <v>1.9065776930409915E-2</v>
      </c>
      <c r="R85" s="2">
        <v>0.1</v>
      </c>
      <c r="S85" s="2">
        <v>9.1999999999999998E-2</v>
      </c>
      <c r="T85" s="2">
        <v>0.107</v>
      </c>
      <c r="U85" s="1">
        <v>4813</v>
      </c>
      <c r="V85" s="2">
        <f t="shared" si="19"/>
        <v>1</v>
      </c>
      <c r="W85" s="2">
        <v>0.17600000000000002</v>
      </c>
      <c r="X85" s="1">
        <v>1478</v>
      </c>
      <c r="Y85" s="2">
        <f t="shared" si="20"/>
        <v>0.30708497818408476</v>
      </c>
      <c r="Z85" s="2">
        <v>0.22800000000000001</v>
      </c>
      <c r="AA85" s="1">
        <v>2840</v>
      </c>
      <c r="AB85" s="2">
        <f t="shared" si="21"/>
        <v>0.59006856430500731</v>
      </c>
      <c r="AC85" s="2">
        <f t="shared" si="22"/>
        <v>0.10284645751090793</v>
      </c>
      <c r="AD85" s="2">
        <v>0.17100000000000001</v>
      </c>
      <c r="AE85" s="1">
        <v>48430</v>
      </c>
      <c r="AF85" s="1">
        <v>1745</v>
      </c>
      <c r="AG85" s="1">
        <v>39144</v>
      </c>
      <c r="AH85" s="1">
        <v>3523</v>
      </c>
      <c r="AI85" s="2">
        <v>4.2999999999999997E-2</v>
      </c>
      <c r="AJ85">
        <f>VLOOKUP(A85,census_tract_areas_WA!E:N,10,FALSE)</f>
        <v>2.56357692</v>
      </c>
      <c r="AK85">
        <f t="shared" si="23"/>
        <v>1877.454880503449</v>
      </c>
      <c r="AL85" t="str">
        <f>VLOOKUP(AK85,'Density Lookup'!A:B,2,TRUE)</f>
        <v>High</v>
      </c>
      <c r="AM85" t="str">
        <f>VLOOKUP(A85,census_tract_county_names_WA!A:B,2,FALSE)</f>
        <v>Benton County, Washington</v>
      </c>
      <c r="AN85">
        <f>INDEX(census_tract_areas_WA!N:N, MATCH('2014_acs_select'!A85,census_tract_areas_WA!E:E,0))</f>
        <v>2.56357692</v>
      </c>
      <c r="AO85" t="b">
        <f t="shared" si="24"/>
        <v>1</v>
      </c>
      <c r="AP85" t="str">
        <f>INDEX('Density Lookup'!B:B,MATCH('2014_acs_select'!AK85,'Density Lookup'!A:A,1))</f>
        <v>High</v>
      </c>
      <c r="AQ85" t="b">
        <f t="shared" si="25"/>
        <v>1</v>
      </c>
    </row>
    <row r="86" spans="1:43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3"/>
        <v>0.53192934782608692</v>
      </c>
      <c r="I86" s="2">
        <f t="shared" si="14"/>
        <v>0.46807065217391303</v>
      </c>
      <c r="J86" s="1">
        <v>1934</v>
      </c>
      <c r="K86" s="2">
        <f t="shared" si="15"/>
        <v>0.43795289855072461</v>
      </c>
      <c r="L86" s="1">
        <v>1590</v>
      </c>
      <c r="M86" s="1">
        <v>263</v>
      </c>
      <c r="N86" s="1">
        <v>41</v>
      </c>
      <c r="O86" s="2">
        <f t="shared" si="16"/>
        <v>0.82213029989658737</v>
      </c>
      <c r="P86" s="2">
        <f t="shared" si="17"/>
        <v>0.13598759048603928</v>
      </c>
      <c r="Q86" s="2">
        <f t="shared" si="18"/>
        <v>2.1199586349534644E-2</v>
      </c>
      <c r="R86" s="2">
        <v>0.129</v>
      </c>
      <c r="S86" s="2">
        <v>0.115</v>
      </c>
      <c r="T86" s="2">
        <v>0.14300000000000002</v>
      </c>
      <c r="U86" s="1">
        <v>4357</v>
      </c>
      <c r="V86" s="2">
        <f t="shared" si="19"/>
        <v>0.98663949275362317</v>
      </c>
      <c r="W86" s="2">
        <v>0.26400000000000001</v>
      </c>
      <c r="X86" s="1">
        <v>1162</v>
      </c>
      <c r="Y86" s="2">
        <f t="shared" si="20"/>
        <v>0.26313405797101447</v>
      </c>
      <c r="Z86" s="2">
        <v>0.33200000000000002</v>
      </c>
      <c r="AA86" s="1">
        <v>2753</v>
      </c>
      <c r="AB86" s="2">
        <f t="shared" si="21"/>
        <v>0.62341485507246375</v>
      </c>
      <c r="AC86" s="2">
        <f t="shared" si="22"/>
        <v>0.11345108695652173</v>
      </c>
      <c r="AD86" s="2">
        <v>0.25800000000000001</v>
      </c>
      <c r="AE86" s="1">
        <v>45475</v>
      </c>
      <c r="AF86" s="1">
        <v>1800</v>
      </c>
      <c r="AG86" s="1">
        <v>39382</v>
      </c>
      <c r="AH86" s="1">
        <v>3305</v>
      </c>
      <c r="AI86" s="2">
        <v>6.2E-2</v>
      </c>
      <c r="AJ86">
        <f>VLOOKUP(A86,census_tract_areas_WA!E:N,10,FALSE)</f>
        <v>2.963057343</v>
      </c>
      <c r="AK86">
        <f t="shared" si="23"/>
        <v>1490.3525274097269</v>
      </c>
      <c r="AL86" t="str">
        <f>VLOOKUP(AK86,'Density Lookup'!A:B,2,TRUE)</f>
        <v>High</v>
      </c>
      <c r="AM86" t="str">
        <f>VLOOKUP(A86,census_tract_county_names_WA!A:B,2,FALSE)</f>
        <v>Benton County, Washington</v>
      </c>
      <c r="AN86">
        <f>INDEX(census_tract_areas_WA!N:N, MATCH('2014_acs_select'!A86,census_tract_areas_WA!E:E,0))</f>
        <v>2.963057343</v>
      </c>
      <c r="AO86" t="b">
        <f t="shared" si="24"/>
        <v>1</v>
      </c>
      <c r="AP86" t="str">
        <f>INDEX('Density Lookup'!B:B,MATCH('2014_acs_select'!AK86,'Density Lookup'!A:A,1))</f>
        <v>High</v>
      </c>
      <c r="AQ86" t="b">
        <f t="shared" si="25"/>
        <v>1</v>
      </c>
    </row>
    <row r="87" spans="1:43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3"/>
        <v>0.56275437245627546</v>
      </c>
      <c r="I87" s="2">
        <f t="shared" si="14"/>
        <v>0.43724562754372454</v>
      </c>
      <c r="J87" s="1">
        <v>3851</v>
      </c>
      <c r="K87" s="2">
        <f t="shared" si="15"/>
        <v>0.4236057639423606</v>
      </c>
      <c r="L87" s="1">
        <v>3235</v>
      </c>
      <c r="M87" s="1">
        <v>323</v>
      </c>
      <c r="N87" s="1">
        <v>2</v>
      </c>
      <c r="O87" s="2">
        <f t="shared" si="16"/>
        <v>0.84004154764996108</v>
      </c>
      <c r="P87" s="2">
        <f t="shared" si="17"/>
        <v>8.3874318358867828E-2</v>
      </c>
      <c r="Q87" s="2">
        <f t="shared" si="18"/>
        <v>5.1934562451311347E-4</v>
      </c>
      <c r="R87" s="2">
        <v>0.26899999999999996</v>
      </c>
      <c r="S87" s="2">
        <v>0.313</v>
      </c>
      <c r="T87" s="2">
        <v>0.21199999999999999</v>
      </c>
      <c r="U87" s="1">
        <v>9068</v>
      </c>
      <c r="V87" s="2">
        <f t="shared" si="19"/>
        <v>0.99747002529974704</v>
      </c>
      <c r="W87" s="2">
        <v>9.6000000000000002E-2</v>
      </c>
      <c r="X87" s="1">
        <v>3269</v>
      </c>
      <c r="Y87" s="2">
        <f t="shared" si="20"/>
        <v>0.35958640413595866</v>
      </c>
      <c r="Z87" s="2">
        <v>0.16200000000000001</v>
      </c>
      <c r="AA87" s="1">
        <v>5116</v>
      </c>
      <c r="AB87" s="2">
        <f t="shared" si="21"/>
        <v>0.56275437245627546</v>
      </c>
      <c r="AC87" s="2">
        <f t="shared" si="22"/>
        <v>7.7659223407765876E-2</v>
      </c>
      <c r="AD87" s="2">
        <v>5.4000000000000006E-2</v>
      </c>
      <c r="AE87" s="1">
        <v>88352</v>
      </c>
      <c r="AF87" s="1">
        <v>2571</v>
      </c>
      <c r="AG87" s="1">
        <v>80426</v>
      </c>
      <c r="AH87" s="1">
        <v>6203</v>
      </c>
      <c r="AI87" s="2">
        <v>4.7E-2</v>
      </c>
      <c r="AJ87">
        <f>VLOOKUP(A87,census_tract_areas_WA!E:N,10,FALSE)</f>
        <v>542.32219810000004</v>
      </c>
      <c r="AK87">
        <f t="shared" si="23"/>
        <v>16.763097715435372</v>
      </c>
      <c r="AL87" t="str">
        <f>VLOOKUP(AK87,'Density Lookup'!A:B,2,TRUE)</f>
        <v>Low</v>
      </c>
      <c r="AM87" t="str">
        <f>VLOOKUP(A87,census_tract_county_names_WA!A:B,2,FALSE)</f>
        <v>Franklin County, Washington</v>
      </c>
      <c r="AN87">
        <f>INDEX(census_tract_areas_WA!N:N, MATCH('2014_acs_select'!A87,census_tract_areas_WA!E:E,0))</f>
        <v>542.32219810000004</v>
      </c>
      <c r="AO87" t="b">
        <f t="shared" si="24"/>
        <v>1</v>
      </c>
      <c r="AP87" t="str">
        <f>INDEX('Density Lookup'!B:B,MATCH('2014_acs_select'!AK87,'Density Lookup'!A:A,1))</f>
        <v>Low</v>
      </c>
      <c r="AQ87" t="b">
        <f t="shared" si="25"/>
        <v>1</v>
      </c>
    </row>
    <row r="88" spans="1:43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3"/>
        <v>0.48941908713692944</v>
      </c>
      <c r="I88" s="2">
        <f t="shared" si="14"/>
        <v>0.5105809128630705</v>
      </c>
      <c r="J88" s="1">
        <v>2199</v>
      </c>
      <c r="K88" s="2">
        <f t="shared" si="15"/>
        <v>0.45622406639004148</v>
      </c>
      <c r="L88" s="1">
        <v>1461</v>
      </c>
      <c r="M88" s="1">
        <v>281</v>
      </c>
      <c r="N88" s="1">
        <v>82</v>
      </c>
      <c r="O88" s="2">
        <f t="shared" si="16"/>
        <v>0.66439290586630284</v>
      </c>
      <c r="P88" s="2">
        <f t="shared" si="17"/>
        <v>0.12778535698044566</v>
      </c>
      <c r="Q88" s="2">
        <f t="shared" si="18"/>
        <v>3.7289677125966349E-2</v>
      </c>
      <c r="R88" s="2">
        <v>0.13400000000000001</v>
      </c>
      <c r="S88" s="2">
        <v>0.11900000000000001</v>
      </c>
      <c r="T88" s="2">
        <v>0.14899999999999999</v>
      </c>
      <c r="U88" s="1">
        <v>4785</v>
      </c>
      <c r="V88" s="2">
        <f t="shared" si="19"/>
        <v>0.99273858921161828</v>
      </c>
      <c r="W88" s="2">
        <v>0.22899999999999998</v>
      </c>
      <c r="X88" s="1">
        <v>1285</v>
      </c>
      <c r="Y88" s="2">
        <f t="shared" si="20"/>
        <v>0.26659751037344398</v>
      </c>
      <c r="Z88" s="2">
        <v>0.26400000000000001</v>
      </c>
      <c r="AA88" s="1">
        <v>3058</v>
      </c>
      <c r="AB88" s="2">
        <f t="shared" si="21"/>
        <v>0.63443983402489623</v>
      </c>
      <c r="AC88" s="2">
        <f t="shared" si="22"/>
        <v>9.8962655601659844E-2</v>
      </c>
      <c r="AD88" s="2">
        <v>0.22699999999999998</v>
      </c>
      <c r="AE88" s="1">
        <v>50180</v>
      </c>
      <c r="AF88" s="1">
        <v>1651</v>
      </c>
      <c r="AG88" s="1">
        <v>44150</v>
      </c>
      <c r="AH88" s="1">
        <v>3651</v>
      </c>
      <c r="AI88" s="2">
        <v>0.10800000000000001</v>
      </c>
      <c r="AJ88">
        <f>VLOOKUP(A88,census_tract_areas_WA!E:N,10,FALSE)</f>
        <v>2.636822504</v>
      </c>
      <c r="AK88">
        <f t="shared" si="23"/>
        <v>1827.9577001061577</v>
      </c>
      <c r="AL88" t="str">
        <f>VLOOKUP(AK88,'Density Lookup'!A:B,2,TRUE)</f>
        <v>High</v>
      </c>
      <c r="AM88" t="str">
        <f>VLOOKUP(A88,census_tract_county_names_WA!A:B,2,FALSE)</f>
        <v>Douglas County, Washington</v>
      </c>
      <c r="AN88">
        <f>INDEX(census_tract_areas_WA!N:N, MATCH('2014_acs_select'!A88,census_tract_areas_WA!E:E,0))</f>
        <v>2.636822504</v>
      </c>
      <c r="AO88" t="b">
        <f t="shared" si="24"/>
        <v>1</v>
      </c>
      <c r="AP88" t="str">
        <f>INDEX('Density Lookup'!B:B,MATCH('2014_acs_select'!AK88,'Density Lookup'!A:A,1))</f>
        <v>High</v>
      </c>
      <c r="AQ88" t="b">
        <f t="shared" si="25"/>
        <v>1</v>
      </c>
    </row>
    <row r="89" spans="1:43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3"/>
        <v>0.56174334140435833</v>
      </c>
      <c r="I89" s="2">
        <f t="shared" si="14"/>
        <v>0.43825665859564167</v>
      </c>
      <c r="J89" s="1">
        <v>1907</v>
      </c>
      <c r="K89" s="2">
        <f t="shared" si="15"/>
        <v>0.65963334486336911</v>
      </c>
      <c r="L89" s="1">
        <v>709</v>
      </c>
      <c r="M89" s="1">
        <v>137</v>
      </c>
      <c r="N89" s="1">
        <v>463</v>
      </c>
      <c r="O89" s="2">
        <f t="shared" si="16"/>
        <v>0.37178814892501311</v>
      </c>
      <c r="P89" s="2">
        <f t="shared" si="17"/>
        <v>7.1840587309910858E-2</v>
      </c>
      <c r="Q89" s="2">
        <f t="shared" si="18"/>
        <v>0.24278972207656005</v>
      </c>
      <c r="R89" s="2">
        <v>0.71299999999999997</v>
      </c>
      <c r="S89" s="2">
        <v>0.71</v>
      </c>
      <c r="T89" s="2">
        <v>0.71599999999999997</v>
      </c>
      <c r="U89" s="1">
        <v>2875</v>
      </c>
      <c r="V89" s="2">
        <f t="shared" si="19"/>
        <v>0.99446558284330677</v>
      </c>
      <c r="W89" s="2">
        <v>0.21100000000000002</v>
      </c>
      <c r="X89" s="1">
        <v>301</v>
      </c>
      <c r="Y89" s="2">
        <f t="shared" si="20"/>
        <v>0.10411622276029056</v>
      </c>
      <c r="Z89" s="2">
        <v>0</v>
      </c>
      <c r="AA89" s="1">
        <v>2403</v>
      </c>
      <c r="AB89" s="2">
        <f t="shared" si="21"/>
        <v>0.83120027672085783</v>
      </c>
      <c r="AC89" s="2">
        <f t="shared" si="22"/>
        <v>6.4683500518851633E-2</v>
      </c>
      <c r="AD89" s="2">
        <v>0.249</v>
      </c>
      <c r="AE89" s="1">
        <v>118434</v>
      </c>
      <c r="AF89" s="1">
        <v>979</v>
      </c>
      <c r="AG89" s="1">
        <v>88221</v>
      </c>
      <c r="AH89" s="1">
        <v>2600</v>
      </c>
      <c r="AI89" s="2">
        <v>3.7000000000000005E-2</v>
      </c>
      <c r="AJ89">
        <f>VLOOKUP(A89,census_tract_areas_WA!E:N,10,FALSE)</f>
        <v>0.67099813399999997</v>
      </c>
      <c r="AK89">
        <f t="shared" si="23"/>
        <v>4308.5067655344628</v>
      </c>
      <c r="AL89" t="str">
        <f>VLOOKUP(AK89,'Density Lookup'!A:B,2,TRUE)</f>
        <v>High</v>
      </c>
      <c r="AM89" t="str">
        <f>VLOOKUP(A89,census_tract_county_names_WA!A:B,2,FALSE)</f>
        <v>King County, Washington</v>
      </c>
      <c r="AN89">
        <f>INDEX(census_tract_areas_WA!N:N, MATCH('2014_acs_select'!A89,census_tract_areas_WA!E:E,0))</f>
        <v>0.67099813399999997</v>
      </c>
      <c r="AO89" t="b">
        <f t="shared" si="24"/>
        <v>1</v>
      </c>
      <c r="AP89" t="str">
        <f>INDEX('Density Lookup'!B:B,MATCH('2014_acs_select'!AK89,'Density Lookup'!A:A,1))</f>
        <v>High</v>
      </c>
      <c r="AQ89" t="b">
        <f t="shared" si="25"/>
        <v>1</v>
      </c>
    </row>
    <row r="90" spans="1:43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3"/>
        <v>0.43053771334189761</v>
      </c>
      <c r="I90" s="2">
        <f t="shared" si="14"/>
        <v>0.56946228665810239</v>
      </c>
      <c r="J90" s="1">
        <v>2445</v>
      </c>
      <c r="K90" s="2">
        <f t="shared" si="15"/>
        <v>0.4487061846210314</v>
      </c>
      <c r="L90" s="1">
        <v>1890</v>
      </c>
      <c r="M90" s="1">
        <v>336</v>
      </c>
      <c r="N90" s="1">
        <v>118</v>
      </c>
      <c r="O90" s="2">
        <f t="shared" si="16"/>
        <v>0.77300613496932513</v>
      </c>
      <c r="P90" s="2">
        <f t="shared" si="17"/>
        <v>0.13742331288343559</v>
      </c>
      <c r="Q90" s="2">
        <f t="shared" si="18"/>
        <v>4.8261758691206545E-2</v>
      </c>
      <c r="R90" s="2">
        <v>0.22500000000000001</v>
      </c>
      <c r="S90" s="2">
        <v>0.21199999999999999</v>
      </c>
      <c r="T90" s="2">
        <v>0.23399999999999999</v>
      </c>
      <c r="U90" s="1">
        <v>5376</v>
      </c>
      <c r="V90" s="2">
        <f t="shared" si="19"/>
        <v>0.98660304643053776</v>
      </c>
      <c r="W90" s="2">
        <v>0.16699999999999998</v>
      </c>
      <c r="X90" s="1">
        <v>1613</v>
      </c>
      <c r="Y90" s="2">
        <f t="shared" si="20"/>
        <v>0.29601761791154341</v>
      </c>
      <c r="Z90" s="2">
        <v>0.193</v>
      </c>
      <c r="AA90" s="1">
        <v>3315</v>
      </c>
      <c r="AB90" s="2">
        <f t="shared" si="21"/>
        <v>0.60836850798311615</v>
      </c>
      <c r="AC90" s="2">
        <f t="shared" si="22"/>
        <v>9.5613874105340502E-2</v>
      </c>
      <c r="AD90" s="2">
        <v>0.16600000000000001</v>
      </c>
      <c r="AE90" s="1">
        <v>57108</v>
      </c>
      <c r="AF90" s="1">
        <v>1975</v>
      </c>
      <c r="AG90" s="1">
        <v>51823</v>
      </c>
      <c r="AH90" s="1">
        <v>4063</v>
      </c>
      <c r="AI90" s="2">
        <v>0.159</v>
      </c>
      <c r="AJ90">
        <f>VLOOKUP(A90,census_tract_areas_WA!E:N,10,FALSE)</f>
        <v>1.0792584089999999</v>
      </c>
      <c r="AK90">
        <f t="shared" si="23"/>
        <v>5048.8371965049946</v>
      </c>
      <c r="AL90" t="str">
        <f>VLOOKUP(AK90,'Density Lookup'!A:B,2,TRUE)</f>
        <v>High</v>
      </c>
      <c r="AM90" t="str">
        <f>VLOOKUP(A90,census_tract_county_names_WA!A:B,2,FALSE)</f>
        <v>Snohomish County, Washington</v>
      </c>
      <c r="AN90">
        <f>INDEX(census_tract_areas_WA!N:N, MATCH('2014_acs_select'!A90,census_tract_areas_WA!E:E,0))</f>
        <v>1.0792584089999999</v>
      </c>
      <c r="AO90" t="b">
        <f t="shared" si="24"/>
        <v>1</v>
      </c>
      <c r="AP90" t="str">
        <f>INDEX('Density Lookup'!B:B,MATCH('2014_acs_select'!AK90,'Density Lookup'!A:A,1))</f>
        <v>High</v>
      </c>
      <c r="AQ90" t="b">
        <f t="shared" si="25"/>
        <v>1</v>
      </c>
    </row>
    <row r="91" spans="1:43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3"/>
        <v>0.54167559460038572</v>
      </c>
      <c r="I91" s="2">
        <f t="shared" si="14"/>
        <v>0.45832440539961433</v>
      </c>
      <c r="J91" s="1">
        <v>2254</v>
      </c>
      <c r="K91" s="2">
        <f t="shared" si="15"/>
        <v>0.48296550246410969</v>
      </c>
      <c r="L91" s="1">
        <v>1788</v>
      </c>
      <c r="M91" s="1">
        <v>215</v>
      </c>
      <c r="N91" s="1">
        <v>177</v>
      </c>
      <c r="O91" s="2">
        <f t="shared" si="16"/>
        <v>0.79325643300798576</v>
      </c>
      <c r="P91" s="2">
        <f t="shared" si="17"/>
        <v>9.5385980479148175E-2</v>
      </c>
      <c r="Q91" s="2">
        <f t="shared" si="18"/>
        <v>7.852706299911269E-2</v>
      </c>
      <c r="R91" s="2">
        <v>0.20899999999999999</v>
      </c>
      <c r="S91" s="2">
        <v>0.17600000000000002</v>
      </c>
      <c r="T91" s="2">
        <v>0.24100000000000002</v>
      </c>
      <c r="U91" s="1">
        <v>4625</v>
      </c>
      <c r="V91" s="2">
        <f t="shared" si="19"/>
        <v>0.99100064281122779</v>
      </c>
      <c r="W91" s="2">
        <v>0.25900000000000001</v>
      </c>
      <c r="X91" s="1">
        <v>908</v>
      </c>
      <c r="Y91" s="2">
        <f t="shared" si="20"/>
        <v>0.19455753160488537</v>
      </c>
      <c r="Z91" s="2">
        <v>0.33299999999999996</v>
      </c>
      <c r="AA91" s="1">
        <v>3400</v>
      </c>
      <c r="AB91" s="2">
        <f t="shared" si="21"/>
        <v>0.7285193914720377</v>
      </c>
      <c r="AC91" s="2">
        <f t="shared" si="22"/>
        <v>7.6923076923076872E-2</v>
      </c>
      <c r="AD91" s="2">
        <v>0.25800000000000001</v>
      </c>
      <c r="AE91" s="1">
        <v>53375</v>
      </c>
      <c r="AF91" s="1">
        <v>2000</v>
      </c>
      <c r="AG91" s="1">
        <v>48051</v>
      </c>
      <c r="AH91" s="1">
        <v>3795</v>
      </c>
      <c r="AI91" s="2">
        <v>0.191</v>
      </c>
      <c r="AJ91">
        <f>VLOOKUP(A91,census_tract_areas_WA!E:N,10,FALSE)</f>
        <v>0.89333181500000003</v>
      </c>
      <c r="AK91">
        <f t="shared" si="23"/>
        <v>5224.2626106403695</v>
      </c>
      <c r="AL91" t="str">
        <f>VLOOKUP(AK91,'Density Lookup'!A:B,2,TRUE)</f>
        <v>High</v>
      </c>
      <c r="AM91" t="str">
        <f>VLOOKUP(A91,census_tract_county_names_WA!A:B,2,FALSE)</f>
        <v>Snohomish County, Washington</v>
      </c>
      <c r="AN91">
        <f>INDEX(census_tract_areas_WA!N:N, MATCH('2014_acs_select'!A91,census_tract_areas_WA!E:E,0))</f>
        <v>0.89333181500000003</v>
      </c>
      <c r="AO91" t="b">
        <f t="shared" si="24"/>
        <v>1</v>
      </c>
      <c r="AP91" t="str">
        <f>INDEX('Density Lookup'!B:B,MATCH('2014_acs_select'!AK91,'Density Lookup'!A:A,1))</f>
        <v>High</v>
      </c>
      <c r="AQ91" t="b">
        <f t="shared" si="25"/>
        <v>1</v>
      </c>
    </row>
    <row r="92" spans="1:43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3"/>
        <v>0.49973439575033202</v>
      </c>
      <c r="I92" s="2">
        <f t="shared" si="14"/>
        <v>0.50026560424966804</v>
      </c>
      <c r="J92" s="1">
        <v>3217</v>
      </c>
      <c r="K92" s="2">
        <f t="shared" si="15"/>
        <v>0.42722443559096945</v>
      </c>
      <c r="L92" s="1">
        <v>2389</v>
      </c>
      <c r="M92" s="1">
        <v>502</v>
      </c>
      <c r="N92" s="1">
        <v>18</v>
      </c>
      <c r="O92" s="2">
        <f t="shared" si="16"/>
        <v>0.74261734535281321</v>
      </c>
      <c r="P92" s="2">
        <f t="shared" si="17"/>
        <v>0.15604600559527509</v>
      </c>
      <c r="Q92" s="2">
        <f t="shared" si="18"/>
        <v>5.5952751010258008E-3</v>
      </c>
      <c r="R92" s="2">
        <v>0.245</v>
      </c>
      <c r="S92" s="2">
        <v>0.221</v>
      </c>
      <c r="T92" s="2">
        <v>0.27</v>
      </c>
      <c r="U92" s="1">
        <v>7507</v>
      </c>
      <c r="V92" s="2">
        <f t="shared" si="19"/>
        <v>0.99694555112881811</v>
      </c>
      <c r="W92" s="2">
        <v>0.11699999999999999</v>
      </c>
      <c r="X92" s="1">
        <v>2302</v>
      </c>
      <c r="Y92" s="2">
        <f t="shared" si="20"/>
        <v>0.30571049136786188</v>
      </c>
      <c r="Z92" s="2">
        <v>0.14899999999999999</v>
      </c>
      <c r="AA92" s="1">
        <v>4556</v>
      </c>
      <c r="AB92" s="2">
        <f t="shared" si="21"/>
        <v>0.60504648074369194</v>
      </c>
      <c r="AC92" s="2">
        <f t="shared" si="22"/>
        <v>8.924302788844618E-2</v>
      </c>
      <c r="AD92" s="2">
        <v>0.11699999999999999</v>
      </c>
      <c r="AE92" s="1">
        <v>72592</v>
      </c>
      <c r="AF92" s="1">
        <v>2193</v>
      </c>
      <c r="AG92" s="1">
        <v>62731</v>
      </c>
      <c r="AH92" s="1">
        <v>5380</v>
      </c>
      <c r="AI92" s="2">
        <v>0.10199999999999999</v>
      </c>
      <c r="AJ92">
        <f>VLOOKUP(A92,census_tract_areas_WA!E:N,10,FALSE)</f>
        <v>10.68020327</v>
      </c>
      <c r="AK92">
        <f t="shared" si="23"/>
        <v>705.04276085749075</v>
      </c>
      <c r="AL92" t="str">
        <f>VLOOKUP(AK92,'Density Lookup'!A:B,2,TRUE)</f>
        <v>Medium</v>
      </c>
      <c r="AM92" t="str">
        <f>VLOOKUP(A92,census_tract_county_names_WA!A:B,2,FALSE)</f>
        <v>Franklin County, Washington</v>
      </c>
      <c r="AN92">
        <f>INDEX(census_tract_areas_WA!N:N, MATCH('2014_acs_select'!A92,census_tract_areas_WA!E:E,0))</f>
        <v>10.68020327</v>
      </c>
      <c r="AO92" t="b">
        <f t="shared" si="24"/>
        <v>1</v>
      </c>
      <c r="AP92" t="str">
        <f>INDEX('Density Lookup'!B:B,MATCH('2014_acs_select'!AK92,'Density Lookup'!A:A,1))</f>
        <v>Medium</v>
      </c>
      <c r="AQ92" t="b">
        <f t="shared" si="25"/>
        <v>1</v>
      </c>
    </row>
    <row r="93" spans="1:43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3"/>
        <v>0.5000942151874882</v>
      </c>
      <c r="I93" s="2">
        <f t="shared" si="14"/>
        <v>0.4999057848125118</v>
      </c>
      <c r="J93" s="1">
        <v>2184</v>
      </c>
      <c r="K93" s="2">
        <f t="shared" si="15"/>
        <v>0.4115319389485585</v>
      </c>
      <c r="L93" s="1">
        <v>1767</v>
      </c>
      <c r="M93" s="1">
        <v>262</v>
      </c>
      <c r="N93" s="1">
        <v>24</v>
      </c>
      <c r="O93" s="2">
        <f t="shared" si="16"/>
        <v>0.80906593406593408</v>
      </c>
      <c r="P93" s="2">
        <f t="shared" si="17"/>
        <v>0.11996336996336997</v>
      </c>
      <c r="Q93" s="2">
        <f t="shared" si="18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 s="1">
        <v>5154</v>
      </c>
      <c r="V93" s="2">
        <f t="shared" si="19"/>
        <v>0.97117015262860373</v>
      </c>
      <c r="W93" s="2">
        <v>0.26400000000000001</v>
      </c>
      <c r="X93" s="1">
        <v>1488</v>
      </c>
      <c r="Y93" s="2">
        <f t="shared" si="20"/>
        <v>0.28038439796495196</v>
      </c>
      <c r="Z93" s="2">
        <v>0.41600000000000004</v>
      </c>
      <c r="AA93" s="1">
        <v>3254</v>
      </c>
      <c r="AB93" s="2">
        <f t="shared" si="21"/>
        <v>0.61315244017335591</v>
      </c>
      <c r="AC93" s="2">
        <f t="shared" si="22"/>
        <v>0.10646316186169213</v>
      </c>
      <c r="AD93" s="2">
        <v>0.214</v>
      </c>
      <c r="AE93" s="1">
        <v>44107</v>
      </c>
      <c r="AF93" s="1">
        <v>1697</v>
      </c>
      <c r="AG93" s="1">
        <v>32666</v>
      </c>
      <c r="AH93" s="1">
        <v>3856</v>
      </c>
      <c r="AI93" s="2">
        <v>0.10199999999999999</v>
      </c>
      <c r="AJ93">
        <f>VLOOKUP(A93,census_tract_areas_WA!E:N,10,FALSE)</f>
        <v>6.9949145680000004</v>
      </c>
      <c r="AK93">
        <f t="shared" si="23"/>
        <v>758.69404099346821</v>
      </c>
      <c r="AL93" t="str">
        <f>VLOOKUP(AK93,'Density Lookup'!A:B,2,TRUE)</f>
        <v>Medium</v>
      </c>
      <c r="AM93" t="str">
        <f>VLOOKUP(A93,census_tract_county_names_WA!A:B,2,FALSE)</f>
        <v>Benton County, Washington</v>
      </c>
      <c r="AN93">
        <f>INDEX(census_tract_areas_WA!N:N, MATCH('2014_acs_select'!A93,census_tract_areas_WA!E:E,0))</f>
        <v>6.9949145680000004</v>
      </c>
      <c r="AO93" t="b">
        <f t="shared" si="24"/>
        <v>1</v>
      </c>
      <c r="AP93" t="str">
        <f>INDEX('Density Lookup'!B:B,MATCH('2014_acs_select'!AK93,'Density Lookup'!A:A,1))</f>
        <v>Medium</v>
      </c>
      <c r="AQ93" t="b">
        <f t="shared" si="25"/>
        <v>1</v>
      </c>
    </row>
    <row r="94" spans="1:43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3"/>
        <v>0.43254409661528681</v>
      </c>
      <c r="I94" s="2">
        <f t="shared" si="14"/>
        <v>0.56745590338471319</v>
      </c>
      <c r="J94" s="1">
        <v>2750</v>
      </c>
      <c r="K94" s="2">
        <f t="shared" si="15"/>
        <v>0.43699348482440808</v>
      </c>
      <c r="L94" s="1">
        <v>2315</v>
      </c>
      <c r="M94" s="1">
        <v>205</v>
      </c>
      <c r="N94" s="1">
        <v>22</v>
      </c>
      <c r="O94" s="2">
        <f t="shared" si="16"/>
        <v>0.8418181818181818</v>
      </c>
      <c r="P94" s="2">
        <f t="shared" si="17"/>
        <v>7.454545454545454E-2</v>
      </c>
      <c r="Q94" s="2">
        <f t="shared" si="18"/>
        <v>8.0000000000000002E-3</v>
      </c>
      <c r="R94" s="2">
        <v>0.14899999999999999</v>
      </c>
      <c r="S94" s="2">
        <v>0.156</v>
      </c>
      <c r="T94" s="2">
        <v>0.14499999999999999</v>
      </c>
      <c r="U94" s="1">
        <v>6177</v>
      </c>
      <c r="V94" s="2">
        <f t="shared" si="19"/>
        <v>0.98156682027649766</v>
      </c>
      <c r="W94" s="2">
        <v>0.24100000000000002</v>
      </c>
      <c r="X94" s="1">
        <v>1559</v>
      </c>
      <c r="Y94" s="2">
        <f t="shared" si="20"/>
        <v>0.24773557921500081</v>
      </c>
      <c r="Z94" s="2">
        <v>0.33700000000000002</v>
      </c>
      <c r="AA94" s="1">
        <v>4225</v>
      </c>
      <c r="AB94" s="2">
        <f t="shared" si="21"/>
        <v>0.67138089941204515</v>
      </c>
      <c r="AC94" s="2">
        <f t="shared" si="22"/>
        <v>8.088352137295407E-2</v>
      </c>
      <c r="AD94" s="2">
        <v>0.20600000000000002</v>
      </c>
      <c r="AE94" s="1">
        <v>44963</v>
      </c>
      <c r="AF94" s="1">
        <v>2715</v>
      </c>
      <c r="AG94" s="1">
        <v>35798</v>
      </c>
      <c r="AH94" s="1">
        <v>4905</v>
      </c>
      <c r="AI94" s="2">
        <v>0.17899999999999999</v>
      </c>
      <c r="AJ94">
        <f>VLOOKUP(A94,census_tract_areas_WA!E:N,10,FALSE)</f>
        <v>3.7860249239999999</v>
      </c>
      <c r="AK94">
        <f t="shared" si="23"/>
        <v>1662.1654971439909</v>
      </c>
      <c r="AL94" t="str">
        <f>VLOOKUP(AK94,'Density Lookup'!A:B,2,TRUE)</f>
        <v>High</v>
      </c>
      <c r="AM94" t="str">
        <f>VLOOKUP(A94,census_tract_county_names_WA!A:B,2,FALSE)</f>
        <v>Pierce County, Washington</v>
      </c>
      <c r="AN94">
        <f>INDEX(census_tract_areas_WA!N:N, MATCH('2014_acs_select'!A94,census_tract_areas_WA!E:E,0))</f>
        <v>3.7860249239999999</v>
      </c>
      <c r="AO94" t="b">
        <f t="shared" si="24"/>
        <v>1</v>
      </c>
      <c r="AP94" t="str">
        <f>INDEX('Density Lookup'!B:B,MATCH('2014_acs_select'!AK94,'Density Lookup'!A:A,1))</f>
        <v>High</v>
      </c>
      <c r="AQ94" t="b">
        <f t="shared" si="25"/>
        <v>1</v>
      </c>
    </row>
    <row r="95" spans="1:43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3"/>
        <v>0.66510596352883189</v>
      </c>
      <c r="I95" s="2">
        <f t="shared" si="14"/>
        <v>0.33489403647116806</v>
      </c>
      <c r="J95" s="1">
        <v>998</v>
      </c>
      <c r="K95" s="2">
        <f t="shared" si="15"/>
        <v>0.24593395761458847</v>
      </c>
      <c r="L95" s="1">
        <v>617</v>
      </c>
      <c r="M95" s="1">
        <v>55</v>
      </c>
      <c r="N95" s="1">
        <v>158</v>
      </c>
      <c r="O95" s="2">
        <f t="shared" si="16"/>
        <v>0.61823647294589179</v>
      </c>
      <c r="P95" s="2">
        <f t="shared" si="17"/>
        <v>5.5110220440881763E-2</v>
      </c>
      <c r="Q95" s="2">
        <f t="shared" si="18"/>
        <v>0.15831663326653306</v>
      </c>
      <c r="R95" s="2">
        <v>5.7999999999999996E-2</v>
      </c>
      <c r="S95" s="2">
        <v>0.02</v>
      </c>
      <c r="T95" s="2">
        <v>0.13900000000000001</v>
      </c>
      <c r="U95" s="1">
        <v>2651</v>
      </c>
      <c r="V95" s="2">
        <f t="shared" si="19"/>
        <v>0.6532774765894529</v>
      </c>
      <c r="W95" s="2">
        <v>0.40600000000000003</v>
      </c>
      <c r="X95" s="1">
        <v>546</v>
      </c>
      <c r="Y95" s="2">
        <f t="shared" si="20"/>
        <v>0.13454903893543618</v>
      </c>
      <c r="Z95" s="2">
        <v>0.44</v>
      </c>
      <c r="AA95" s="1">
        <v>1922</v>
      </c>
      <c r="AB95" s="2">
        <f t="shared" si="21"/>
        <v>0.47363233119763432</v>
      </c>
      <c r="AC95" s="2">
        <f t="shared" si="22"/>
        <v>0.3918186298669295</v>
      </c>
      <c r="AD95" s="2">
        <v>0.38700000000000001</v>
      </c>
      <c r="AE95" s="1">
        <v>26820</v>
      </c>
      <c r="AF95" s="1">
        <v>1263</v>
      </c>
      <c r="AG95" s="1">
        <v>17614</v>
      </c>
      <c r="AH95" s="1">
        <v>3515</v>
      </c>
      <c r="AI95" s="2">
        <v>0.17699999999999999</v>
      </c>
      <c r="AJ95">
        <f>VLOOKUP(A95,census_tract_areas_WA!E:N,10,FALSE)</f>
        <v>0.92684844700000002</v>
      </c>
      <c r="AK95">
        <f t="shared" si="23"/>
        <v>4378.2778221561821</v>
      </c>
      <c r="AL95" t="str">
        <f>VLOOKUP(AK95,'Density Lookup'!A:B,2,TRUE)</f>
        <v>High</v>
      </c>
      <c r="AM95" t="str">
        <f>VLOOKUP(A95,census_tract_county_names_WA!A:B,2,FALSE)</f>
        <v>Pierce County, Washington</v>
      </c>
      <c r="AN95">
        <f>INDEX(census_tract_areas_WA!N:N, MATCH('2014_acs_select'!A95,census_tract_areas_WA!E:E,0))</f>
        <v>0.92684844700000002</v>
      </c>
      <c r="AO95" t="b">
        <f t="shared" si="24"/>
        <v>1</v>
      </c>
      <c r="AP95" t="str">
        <f>INDEX('Density Lookup'!B:B,MATCH('2014_acs_select'!AK95,'Density Lookup'!A:A,1))</f>
        <v>High</v>
      </c>
      <c r="AQ95" t="b">
        <f t="shared" si="25"/>
        <v>1</v>
      </c>
    </row>
    <row r="96" spans="1:43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3"/>
        <v>0.55075542965061375</v>
      </c>
      <c r="I96" s="2">
        <f t="shared" si="14"/>
        <v>0.4492445703493862</v>
      </c>
      <c r="J96" s="1">
        <v>2376</v>
      </c>
      <c r="K96" s="2">
        <f t="shared" si="15"/>
        <v>0.56090651558073656</v>
      </c>
      <c r="L96" s="1">
        <v>1673</v>
      </c>
      <c r="M96" s="1">
        <v>219</v>
      </c>
      <c r="N96" s="1">
        <v>151</v>
      </c>
      <c r="O96" s="2">
        <f t="shared" si="16"/>
        <v>0.70412457912457915</v>
      </c>
      <c r="P96" s="2">
        <f t="shared" si="17"/>
        <v>9.2171717171717168E-2</v>
      </c>
      <c r="Q96" s="2">
        <f t="shared" si="18"/>
        <v>6.3552188552188554E-2</v>
      </c>
      <c r="R96" s="2">
        <v>0.44299999999999995</v>
      </c>
      <c r="S96" s="2">
        <v>0.38</v>
      </c>
      <c r="T96" s="2">
        <v>0.51</v>
      </c>
      <c r="U96" s="1">
        <v>4221</v>
      </c>
      <c r="V96" s="2">
        <f t="shared" si="19"/>
        <v>0.9964589235127479</v>
      </c>
      <c r="W96" s="2">
        <v>0.33799999999999997</v>
      </c>
      <c r="X96" s="1">
        <v>408</v>
      </c>
      <c r="Y96" s="2">
        <f t="shared" si="20"/>
        <v>9.6317280453257784E-2</v>
      </c>
      <c r="Z96" s="2">
        <v>0.36799999999999999</v>
      </c>
      <c r="AA96" s="1">
        <v>3420</v>
      </c>
      <c r="AB96" s="2">
        <f t="shared" si="21"/>
        <v>0.80736543909348446</v>
      </c>
      <c r="AC96" s="2">
        <f t="shared" si="22"/>
        <v>9.6317280453257714E-2</v>
      </c>
      <c r="AD96" s="2">
        <v>0.33899999999999997</v>
      </c>
      <c r="AE96" s="1">
        <v>52188</v>
      </c>
      <c r="AF96" s="1">
        <v>2363</v>
      </c>
      <c r="AG96" s="1">
        <v>27996</v>
      </c>
      <c r="AH96" s="1">
        <v>3868</v>
      </c>
      <c r="AI96" s="2">
        <v>6.5000000000000002E-2</v>
      </c>
      <c r="AJ96">
        <f>VLOOKUP(A96,census_tract_areas_WA!E:N,10,FALSE)</f>
        <v>4.7769250699999999</v>
      </c>
      <c r="AK96">
        <f t="shared" si="23"/>
        <v>886.76291503982077</v>
      </c>
      <c r="AL96" t="str">
        <f>VLOOKUP(AK96,'Density Lookup'!A:B,2,TRUE)</f>
        <v>Medium</v>
      </c>
      <c r="AM96" t="str">
        <f>VLOOKUP(A96,census_tract_county_names_WA!A:B,2,FALSE)</f>
        <v>Spokane County, Washington</v>
      </c>
      <c r="AN96">
        <f>INDEX(census_tract_areas_WA!N:N, MATCH('2014_acs_select'!A96,census_tract_areas_WA!E:E,0))</f>
        <v>4.7769250699999999</v>
      </c>
      <c r="AO96" t="b">
        <f t="shared" si="24"/>
        <v>1</v>
      </c>
      <c r="AP96" t="str">
        <f>INDEX('Density Lookup'!B:B,MATCH('2014_acs_select'!AK96,'Density Lookup'!A:A,1))</f>
        <v>Medium</v>
      </c>
      <c r="AQ96" t="b">
        <f t="shared" si="25"/>
        <v>1</v>
      </c>
    </row>
    <row r="97" spans="1:43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3"/>
        <v>0.48167539267015708</v>
      </c>
      <c r="I97" s="2">
        <f t="shared" si="14"/>
        <v>0.51832460732984298</v>
      </c>
      <c r="J97" s="1">
        <v>1109</v>
      </c>
      <c r="K97" s="2">
        <f t="shared" si="15"/>
        <v>0.30559382750068892</v>
      </c>
      <c r="L97" s="1">
        <v>958</v>
      </c>
      <c r="M97" s="1">
        <v>85</v>
      </c>
      <c r="N97" s="1">
        <v>10</v>
      </c>
      <c r="O97" s="2">
        <f t="shared" si="16"/>
        <v>0.86384129846708746</v>
      </c>
      <c r="P97" s="2">
        <f t="shared" si="17"/>
        <v>7.6645626690712357E-2</v>
      </c>
      <c r="Q97" s="2">
        <f t="shared" si="18"/>
        <v>9.017132551848512E-3</v>
      </c>
      <c r="R97" s="2">
        <v>3.3000000000000002E-2</v>
      </c>
      <c r="S97" s="2">
        <v>1.9E-2</v>
      </c>
      <c r="T97" s="2">
        <v>4.4999999999999998E-2</v>
      </c>
      <c r="U97" s="1">
        <v>3458</v>
      </c>
      <c r="V97" s="2">
        <f t="shared" si="19"/>
        <v>0.95287958115183247</v>
      </c>
      <c r="W97" s="2">
        <v>0.33200000000000002</v>
      </c>
      <c r="X97" s="1">
        <v>1107</v>
      </c>
      <c r="Y97" s="2">
        <f t="shared" si="20"/>
        <v>0.30504271149076878</v>
      </c>
      <c r="Z97" s="2">
        <v>0.33399999999999996</v>
      </c>
      <c r="AA97" s="1">
        <v>2026</v>
      </c>
      <c r="AB97" s="2">
        <f t="shared" si="21"/>
        <v>0.55828051804904932</v>
      </c>
      <c r="AC97" s="2">
        <f t="shared" si="22"/>
        <v>0.1366767704601819</v>
      </c>
      <c r="AD97" s="2">
        <v>0.35</v>
      </c>
      <c r="AE97" s="1">
        <v>38549</v>
      </c>
      <c r="AF97" s="1">
        <v>1148</v>
      </c>
      <c r="AG97" s="1">
        <v>32721</v>
      </c>
      <c r="AH97" s="1">
        <v>2516</v>
      </c>
      <c r="AI97" s="2">
        <v>0.115</v>
      </c>
      <c r="AJ97">
        <f>VLOOKUP(A97,census_tract_areas_WA!E:N,10,FALSE)</f>
        <v>5.5397438640000001</v>
      </c>
      <c r="AK97">
        <f t="shared" si="23"/>
        <v>655.0844387559215</v>
      </c>
      <c r="AL97" t="str">
        <f>VLOOKUP(AK97,'Density Lookup'!A:B,2,TRUE)</f>
        <v>Medium</v>
      </c>
      <c r="AM97" t="str">
        <f>VLOOKUP(A97,census_tract_county_names_WA!A:B,2,FALSE)</f>
        <v>Yakima County, Washington</v>
      </c>
      <c r="AN97">
        <f>INDEX(census_tract_areas_WA!N:N, MATCH('2014_acs_select'!A97,census_tract_areas_WA!E:E,0))</f>
        <v>5.5397438640000001</v>
      </c>
      <c r="AO97" t="b">
        <f t="shared" si="24"/>
        <v>1</v>
      </c>
      <c r="AP97" t="str">
        <f>INDEX('Density Lookup'!B:B,MATCH('2014_acs_select'!AK97,'Density Lookup'!A:A,1))</f>
        <v>Medium</v>
      </c>
      <c r="AQ97" t="b">
        <f t="shared" si="25"/>
        <v>1</v>
      </c>
    </row>
    <row r="98" spans="1:43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3"/>
        <v>0.55505909484001148</v>
      </c>
      <c r="I98" s="2">
        <f t="shared" si="14"/>
        <v>0.44494090515998846</v>
      </c>
      <c r="J98" s="1">
        <v>2398</v>
      </c>
      <c r="K98" s="2">
        <f t="shared" si="15"/>
        <v>0.34563274718939174</v>
      </c>
      <c r="L98" s="1">
        <v>1550</v>
      </c>
      <c r="M98" s="1">
        <v>640</v>
      </c>
      <c r="N98" s="1">
        <v>0</v>
      </c>
      <c r="O98" s="2">
        <f t="shared" si="16"/>
        <v>0.64637197664720603</v>
      </c>
      <c r="P98" s="2">
        <f t="shared" si="17"/>
        <v>0.26688907422852376</v>
      </c>
      <c r="Q98" s="2">
        <f t="shared" si="18"/>
        <v>0</v>
      </c>
      <c r="R98" s="2">
        <v>1.7000000000000001E-2</v>
      </c>
      <c r="S98" s="2">
        <v>0.02</v>
      </c>
      <c r="T98" s="2">
        <v>1.2E-2</v>
      </c>
      <c r="U98" s="1">
        <v>6625</v>
      </c>
      <c r="V98" s="2">
        <f t="shared" si="19"/>
        <v>0.95488613433266067</v>
      </c>
      <c r="W98" s="2">
        <v>0.47499999999999998</v>
      </c>
      <c r="X98" s="1">
        <v>2230</v>
      </c>
      <c r="Y98" s="2">
        <f t="shared" si="20"/>
        <v>0.32141827616027674</v>
      </c>
      <c r="Z98" s="2">
        <v>0.65200000000000002</v>
      </c>
      <c r="AA98" s="1">
        <v>3823</v>
      </c>
      <c r="AB98" s="2">
        <f t="shared" si="21"/>
        <v>0.55102334966849231</v>
      </c>
      <c r="AC98" s="2">
        <f t="shared" si="22"/>
        <v>0.12755837417123095</v>
      </c>
      <c r="AD98" s="2">
        <v>0.40200000000000002</v>
      </c>
      <c r="AE98" s="1">
        <v>30575</v>
      </c>
      <c r="AF98" s="1">
        <v>2028</v>
      </c>
      <c r="AG98" s="1">
        <v>23031</v>
      </c>
      <c r="AH98" s="1">
        <v>4966</v>
      </c>
      <c r="AI98" s="2">
        <v>0.17100000000000001</v>
      </c>
      <c r="AJ98">
        <f>VLOOKUP(A98,census_tract_areas_WA!E:N,10,FALSE)</f>
        <v>2.9991484150000001</v>
      </c>
      <c r="AK98">
        <f t="shared" si="23"/>
        <v>2313.3233304827963</v>
      </c>
      <c r="AL98" t="str">
        <f>VLOOKUP(AK98,'Density Lookup'!A:B,2,TRUE)</f>
        <v>High</v>
      </c>
      <c r="AM98" t="str">
        <f>VLOOKUP(A98,census_tract_county_names_WA!A:B,2,FALSE)</f>
        <v>Yakima County, Washington</v>
      </c>
      <c r="AN98">
        <f>INDEX(census_tract_areas_WA!N:N, MATCH('2014_acs_select'!A98,census_tract_areas_WA!E:E,0))</f>
        <v>2.9991484150000001</v>
      </c>
      <c r="AO98" t="b">
        <f t="shared" si="24"/>
        <v>1</v>
      </c>
      <c r="AP98" t="str">
        <f>INDEX('Density Lookup'!B:B,MATCH('2014_acs_select'!AK98,'Density Lookup'!A:A,1))</f>
        <v>High</v>
      </c>
      <c r="AQ98" t="b">
        <f t="shared" si="25"/>
        <v>1</v>
      </c>
    </row>
    <row r="99" spans="1:43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3"/>
        <v>0.49272165857962064</v>
      </c>
      <c r="I99" s="2">
        <f t="shared" si="14"/>
        <v>0.50727834142037931</v>
      </c>
      <c r="J99" s="1">
        <v>1716</v>
      </c>
      <c r="K99" s="2">
        <f t="shared" si="15"/>
        <v>0.37847375385972654</v>
      </c>
      <c r="L99" s="1">
        <v>1343</v>
      </c>
      <c r="M99" s="1">
        <v>221</v>
      </c>
      <c r="N99" s="1">
        <v>0</v>
      </c>
      <c r="O99" s="2">
        <f t="shared" si="16"/>
        <v>0.78263403263403264</v>
      </c>
      <c r="P99" s="2">
        <f t="shared" si="17"/>
        <v>0.12878787878787878</v>
      </c>
      <c r="Q99" s="2">
        <f t="shared" si="18"/>
        <v>0</v>
      </c>
      <c r="R99" s="2">
        <v>0.11800000000000001</v>
      </c>
      <c r="S99" s="2">
        <v>0.109</v>
      </c>
      <c r="T99" s="2">
        <v>0.127</v>
      </c>
      <c r="U99" s="1">
        <v>4485</v>
      </c>
      <c r="V99" s="2">
        <f t="shared" si="19"/>
        <v>0.98919276576973969</v>
      </c>
      <c r="W99" s="2">
        <v>0.24</v>
      </c>
      <c r="X99" s="1">
        <v>1269</v>
      </c>
      <c r="Y99" s="2">
        <f t="shared" si="20"/>
        <v>0.27988531098367886</v>
      </c>
      <c r="Z99" s="2">
        <v>0.313</v>
      </c>
      <c r="AA99" s="1">
        <v>2754</v>
      </c>
      <c r="AB99" s="2">
        <f t="shared" si="21"/>
        <v>0.60741067490074985</v>
      </c>
      <c r="AC99" s="2">
        <f t="shared" si="22"/>
        <v>0.11270401411557129</v>
      </c>
      <c r="AD99" s="2">
        <v>0.22399999999999998</v>
      </c>
      <c r="AE99" s="1">
        <v>59949</v>
      </c>
      <c r="AF99" s="1">
        <v>1188</v>
      </c>
      <c r="AG99" s="1">
        <v>48370</v>
      </c>
      <c r="AH99" s="1">
        <v>3417</v>
      </c>
      <c r="AI99" s="2">
        <v>7.2999999999999995E-2</v>
      </c>
      <c r="AJ99">
        <f>VLOOKUP(A99,census_tract_areas_WA!E:N,10,FALSE)</f>
        <v>252.02415389999999</v>
      </c>
      <c r="AK99">
        <f t="shared" si="23"/>
        <v>17.990339139474045</v>
      </c>
      <c r="AL99" t="str">
        <f>VLOOKUP(AK99,'Density Lookup'!A:B,2,TRUE)</f>
        <v>Low</v>
      </c>
      <c r="AM99" t="str">
        <f>VLOOKUP(A99,census_tract_county_names_WA!A:B,2,FALSE)</f>
        <v>Yakima County, Washington</v>
      </c>
      <c r="AN99">
        <f>INDEX(census_tract_areas_WA!N:N, MATCH('2014_acs_select'!A99,census_tract_areas_WA!E:E,0))</f>
        <v>252.02415389999999</v>
      </c>
      <c r="AO99" t="b">
        <f t="shared" si="24"/>
        <v>1</v>
      </c>
      <c r="AP99" t="str">
        <f>INDEX('Density Lookup'!B:B,MATCH('2014_acs_select'!AK99,'Density Lookup'!A:A,1))</f>
        <v>Low</v>
      </c>
      <c r="AQ99" t="b">
        <f t="shared" si="25"/>
        <v>1</v>
      </c>
    </row>
    <row r="100" spans="1:43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3"/>
        <v>0.52502643637645396</v>
      </c>
      <c r="I100" s="2">
        <f t="shared" si="14"/>
        <v>0.47497356362354598</v>
      </c>
      <c r="J100" s="1">
        <v>2302</v>
      </c>
      <c r="K100" s="2">
        <f t="shared" si="15"/>
        <v>0.40571025731406413</v>
      </c>
      <c r="L100" s="1">
        <v>1750</v>
      </c>
      <c r="M100" s="1">
        <v>322</v>
      </c>
      <c r="N100" s="1">
        <v>71</v>
      </c>
      <c r="O100" s="2">
        <f t="shared" si="16"/>
        <v>0.76020851433536052</v>
      </c>
      <c r="P100" s="2">
        <f t="shared" si="17"/>
        <v>0.13987836663770634</v>
      </c>
      <c r="Q100" s="2">
        <f t="shared" si="18"/>
        <v>3.0842745438748913E-2</v>
      </c>
      <c r="R100" s="2">
        <v>0.21299999999999999</v>
      </c>
      <c r="S100" s="2">
        <v>0.252</v>
      </c>
      <c r="T100" s="2">
        <v>0.17800000000000002</v>
      </c>
      <c r="U100" s="1">
        <v>5650</v>
      </c>
      <c r="V100" s="2">
        <f t="shared" si="19"/>
        <v>0.99577017976735993</v>
      </c>
      <c r="W100" s="2">
        <v>0.26</v>
      </c>
      <c r="X100" s="1">
        <v>1684</v>
      </c>
      <c r="Y100" s="2">
        <f t="shared" si="20"/>
        <v>0.29679238632358124</v>
      </c>
      <c r="Z100" s="2">
        <v>0.37</v>
      </c>
      <c r="AA100" s="1">
        <v>3493</v>
      </c>
      <c r="AB100" s="2">
        <f t="shared" si="21"/>
        <v>0.61561508635882978</v>
      </c>
      <c r="AC100" s="2">
        <f t="shared" si="22"/>
        <v>8.7592527317589042E-2</v>
      </c>
      <c r="AD100" s="2">
        <v>0.23800000000000002</v>
      </c>
      <c r="AE100" s="1">
        <v>73769</v>
      </c>
      <c r="AF100" s="1">
        <v>1711</v>
      </c>
      <c r="AG100" s="1">
        <v>61125</v>
      </c>
      <c r="AH100" s="1">
        <v>4170</v>
      </c>
      <c r="AI100" s="2">
        <v>0.113</v>
      </c>
      <c r="AJ100">
        <f>VLOOKUP(A100,census_tract_areas_WA!E:N,10,FALSE)</f>
        <v>1.9044438050000001</v>
      </c>
      <c r="AK100">
        <f t="shared" si="23"/>
        <v>2979.347558118156</v>
      </c>
      <c r="AL100" t="str">
        <f>VLOOKUP(AK100,'Density Lookup'!A:B,2,TRUE)</f>
        <v>High</v>
      </c>
      <c r="AM100" t="str">
        <f>VLOOKUP(A100,census_tract_county_names_WA!A:B,2,FALSE)</f>
        <v>King County, Washington</v>
      </c>
      <c r="AN100">
        <f>INDEX(census_tract_areas_WA!N:N, MATCH('2014_acs_select'!A100,census_tract_areas_WA!E:E,0))</f>
        <v>1.9044438050000001</v>
      </c>
      <c r="AO100" t="b">
        <f t="shared" si="24"/>
        <v>1</v>
      </c>
      <c r="AP100" t="str">
        <f>INDEX('Density Lookup'!B:B,MATCH('2014_acs_select'!AK100,'Density Lookup'!A:A,1))</f>
        <v>High</v>
      </c>
      <c r="AQ100" t="b">
        <f t="shared" si="25"/>
        <v>1</v>
      </c>
    </row>
    <row r="101" spans="1:43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3"/>
        <v>0.49557371467483829</v>
      </c>
      <c r="I101" s="2">
        <f t="shared" si="14"/>
        <v>0.50442628532516176</v>
      </c>
      <c r="J101" s="1">
        <v>2624</v>
      </c>
      <c r="K101" s="2">
        <f t="shared" si="15"/>
        <v>0.4467143343547838</v>
      </c>
      <c r="L101" s="1">
        <v>2257</v>
      </c>
      <c r="M101" s="1">
        <v>233</v>
      </c>
      <c r="N101" s="1">
        <v>50</v>
      </c>
      <c r="O101" s="2">
        <f t="shared" si="16"/>
        <v>0.86013719512195119</v>
      </c>
      <c r="P101" s="2">
        <f t="shared" si="17"/>
        <v>8.8795731707317069E-2</v>
      </c>
      <c r="Q101" s="2">
        <f t="shared" si="18"/>
        <v>1.9054878048780487E-2</v>
      </c>
      <c r="R101" s="2">
        <v>0.124</v>
      </c>
      <c r="S101" s="2">
        <v>0.126</v>
      </c>
      <c r="T101" s="2">
        <v>0.12300000000000001</v>
      </c>
      <c r="U101" s="1">
        <v>5857</v>
      </c>
      <c r="V101" s="2">
        <f t="shared" si="19"/>
        <v>0.99710589036431729</v>
      </c>
      <c r="W101" s="2">
        <v>0.30299999999999999</v>
      </c>
      <c r="X101" s="1">
        <v>1347</v>
      </c>
      <c r="Y101" s="2">
        <f t="shared" si="20"/>
        <v>0.22931562819203269</v>
      </c>
      <c r="Z101" s="2">
        <v>0.56999999999999995</v>
      </c>
      <c r="AA101" s="1">
        <v>4130</v>
      </c>
      <c r="AB101" s="2">
        <f t="shared" si="21"/>
        <v>0.70309839972761323</v>
      </c>
      <c r="AC101" s="2">
        <f t="shared" si="22"/>
        <v>6.7585972080354106E-2</v>
      </c>
      <c r="AD101" s="2">
        <v>0.24100000000000002</v>
      </c>
      <c r="AE101" s="1">
        <v>37908</v>
      </c>
      <c r="AF101" s="1">
        <v>2530</v>
      </c>
      <c r="AG101" s="1">
        <v>32132</v>
      </c>
      <c r="AH101" s="1">
        <v>4588</v>
      </c>
      <c r="AI101" s="2">
        <v>0.13900000000000001</v>
      </c>
      <c r="AJ101">
        <f>VLOOKUP(A101,census_tract_areas_WA!E:N,10,FALSE)</f>
        <v>7.4046842149999996</v>
      </c>
      <c r="AK101">
        <f t="shared" si="23"/>
        <v>793.28163490088821</v>
      </c>
      <c r="AL101" t="str">
        <f>VLOOKUP(AK101,'Density Lookup'!A:B,2,TRUE)</f>
        <v>Medium</v>
      </c>
      <c r="AM101" t="str">
        <f>VLOOKUP(A101,census_tract_county_names_WA!A:B,2,FALSE)</f>
        <v>Spokane County, Washington</v>
      </c>
      <c r="AN101">
        <f>INDEX(census_tract_areas_WA!N:N, MATCH('2014_acs_select'!A101,census_tract_areas_WA!E:E,0))</f>
        <v>7.4046842149999996</v>
      </c>
      <c r="AO101" t="b">
        <f t="shared" si="24"/>
        <v>1</v>
      </c>
      <c r="AP101" t="str">
        <f>INDEX('Density Lookup'!B:B,MATCH('2014_acs_select'!AK101,'Density Lookup'!A:A,1))</f>
        <v>Medium</v>
      </c>
      <c r="AQ101" t="b">
        <f t="shared" si="25"/>
        <v>1</v>
      </c>
    </row>
    <row r="102" spans="1:43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3"/>
        <v>0.46933052926743779</v>
      </c>
      <c r="I102" s="2">
        <f t="shared" si="14"/>
        <v>0.53066947073256221</v>
      </c>
      <c r="J102" s="1">
        <v>1560</v>
      </c>
      <c r="K102" s="2">
        <f t="shared" si="15"/>
        <v>0.2733964248159832</v>
      </c>
      <c r="L102" s="1">
        <v>1197</v>
      </c>
      <c r="M102" s="1">
        <v>319</v>
      </c>
      <c r="N102" s="1">
        <v>0</v>
      </c>
      <c r="O102" s="2">
        <f t="shared" si="16"/>
        <v>0.76730769230769236</v>
      </c>
      <c r="P102" s="2">
        <f t="shared" si="17"/>
        <v>0.20448717948717948</v>
      </c>
      <c r="Q102" s="2">
        <f t="shared" si="18"/>
        <v>0</v>
      </c>
      <c r="R102" s="2">
        <v>5.5999999999999994E-2</v>
      </c>
      <c r="S102" s="2">
        <v>5.5E-2</v>
      </c>
      <c r="T102" s="2">
        <v>5.7000000000000002E-2</v>
      </c>
      <c r="U102" s="1">
        <v>5706</v>
      </c>
      <c r="V102" s="2">
        <f t="shared" si="19"/>
        <v>1</v>
      </c>
      <c r="W102" s="2">
        <v>0.40200000000000002</v>
      </c>
      <c r="X102" s="1">
        <v>1540</v>
      </c>
      <c r="Y102" s="2">
        <f t="shared" si="20"/>
        <v>0.2698913424465475</v>
      </c>
      <c r="Z102" s="2">
        <v>0.48200000000000004</v>
      </c>
      <c r="AA102" s="1">
        <v>3564</v>
      </c>
      <c r="AB102" s="2">
        <f t="shared" si="21"/>
        <v>0.62460567823343849</v>
      </c>
      <c r="AC102" s="2">
        <f t="shared" si="22"/>
        <v>0.10550297932001396</v>
      </c>
      <c r="AD102" s="2">
        <v>0.42599999999999999</v>
      </c>
      <c r="AE102" s="1">
        <v>35654</v>
      </c>
      <c r="AF102" s="1">
        <v>2107</v>
      </c>
      <c r="AG102" s="1">
        <v>27041</v>
      </c>
      <c r="AH102" s="1">
        <v>4241</v>
      </c>
      <c r="AI102" s="2">
        <v>0.193</v>
      </c>
      <c r="AJ102">
        <f>VLOOKUP(A102,census_tract_areas_WA!E:N,10,FALSE)</f>
        <v>7.1627134029999997</v>
      </c>
      <c r="AK102">
        <f t="shared" si="23"/>
        <v>796.6254796136509</v>
      </c>
      <c r="AL102" t="str">
        <f>VLOOKUP(AK102,'Density Lookup'!A:B,2,TRUE)</f>
        <v>Medium</v>
      </c>
      <c r="AM102" t="str">
        <f>VLOOKUP(A102,census_tract_county_names_WA!A:B,2,FALSE)</f>
        <v>Cowlitz County, Washington</v>
      </c>
      <c r="AN102">
        <f>INDEX(census_tract_areas_WA!N:N, MATCH('2014_acs_select'!A102,census_tract_areas_WA!E:E,0))</f>
        <v>7.1627134029999997</v>
      </c>
      <c r="AO102" t="b">
        <f t="shared" si="24"/>
        <v>1</v>
      </c>
      <c r="AP102" t="str">
        <f>INDEX('Density Lookup'!B:B,MATCH('2014_acs_select'!AK102,'Density Lookup'!A:A,1))</f>
        <v>Medium</v>
      </c>
      <c r="AQ102" t="b">
        <f t="shared" si="25"/>
        <v>1</v>
      </c>
    </row>
    <row r="103" spans="1:43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3"/>
        <v>0.49960980177930386</v>
      </c>
      <c r="I103" s="2">
        <f t="shared" si="14"/>
        <v>0.50039019822069608</v>
      </c>
      <c r="J103" s="1">
        <v>3331</v>
      </c>
      <c r="K103" s="2">
        <f t="shared" si="15"/>
        <v>0.51990010925550179</v>
      </c>
      <c r="L103" s="1">
        <v>2179</v>
      </c>
      <c r="M103" s="1">
        <v>458</v>
      </c>
      <c r="N103" s="1">
        <v>132</v>
      </c>
      <c r="O103" s="2">
        <f t="shared" si="16"/>
        <v>0.65415791053737615</v>
      </c>
      <c r="P103" s="2">
        <f t="shared" si="17"/>
        <v>0.13749624737316121</v>
      </c>
      <c r="Q103" s="2">
        <f t="shared" si="18"/>
        <v>3.9627739417592317E-2</v>
      </c>
      <c r="R103" s="2">
        <v>0.63</v>
      </c>
      <c r="S103" s="2">
        <v>0.622</v>
      </c>
      <c r="T103" s="2">
        <v>0.63700000000000001</v>
      </c>
      <c r="U103" s="1">
        <v>6386</v>
      </c>
      <c r="V103" s="2">
        <f t="shared" si="19"/>
        <v>0.9967223349461527</v>
      </c>
      <c r="W103" s="2">
        <v>0.24399999999999999</v>
      </c>
      <c r="X103" s="1">
        <v>1224</v>
      </c>
      <c r="Y103" s="2">
        <f t="shared" si="20"/>
        <v>0.19104104885281722</v>
      </c>
      <c r="Z103" s="2">
        <v>0.16699999999999998</v>
      </c>
      <c r="AA103" s="1">
        <v>4602</v>
      </c>
      <c r="AB103" s="2">
        <f t="shared" si="21"/>
        <v>0.71827688465740591</v>
      </c>
      <c r="AC103" s="2">
        <f t="shared" si="22"/>
        <v>9.0682066489776836E-2</v>
      </c>
      <c r="AD103" s="2">
        <v>0.28499999999999998</v>
      </c>
      <c r="AE103" s="1">
        <v>64884</v>
      </c>
      <c r="AF103" s="1">
        <v>2754</v>
      </c>
      <c r="AG103" s="1">
        <v>49115</v>
      </c>
      <c r="AH103" s="1">
        <v>5299</v>
      </c>
      <c r="AI103" s="2">
        <v>4.2000000000000003E-2</v>
      </c>
      <c r="AJ103">
        <f>VLOOKUP(A103,census_tract_areas_WA!E:N,10,FALSE)</f>
        <v>109.08879779999999</v>
      </c>
      <c r="AK103">
        <f t="shared" si="23"/>
        <v>58.731970002514778</v>
      </c>
      <c r="AL103" t="str">
        <f>VLOOKUP(AK103,'Density Lookup'!A:B,2,TRUE)</f>
        <v>Low</v>
      </c>
      <c r="AM103" t="str">
        <f>VLOOKUP(A103,census_tract_county_names_WA!A:B,2,FALSE)</f>
        <v>Whitman County, Washington</v>
      </c>
      <c r="AN103">
        <f>INDEX(census_tract_areas_WA!N:N, MATCH('2014_acs_select'!A103,census_tract_areas_WA!E:E,0))</f>
        <v>109.08879779999999</v>
      </c>
      <c r="AO103" t="b">
        <f t="shared" si="24"/>
        <v>1</v>
      </c>
      <c r="AP103" t="str">
        <f>INDEX('Density Lookup'!B:B,MATCH('2014_acs_select'!AK103,'Density Lookup'!A:A,1))</f>
        <v>Low</v>
      </c>
      <c r="AQ103" t="b">
        <f t="shared" si="25"/>
        <v>1</v>
      </c>
    </row>
    <row r="104" spans="1:43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3"/>
        <v>0.51971508522004584</v>
      </c>
      <c r="I104" s="2">
        <f t="shared" si="14"/>
        <v>0.48028491477995422</v>
      </c>
      <c r="J104" s="1">
        <v>1524</v>
      </c>
      <c r="K104" s="2">
        <f t="shared" si="15"/>
        <v>0.38768761129483592</v>
      </c>
      <c r="L104" s="1">
        <v>1271</v>
      </c>
      <c r="M104" s="1">
        <v>117</v>
      </c>
      <c r="N104" s="1">
        <v>0</v>
      </c>
      <c r="O104" s="2">
        <f t="shared" si="16"/>
        <v>0.83398950131233596</v>
      </c>
      <c r="P104" s="2">
        <f t="shared" si="17"/>
        <v>7.6771653543307089E-2</v>
      </c>
      <c r="Q104" s="2">
        <f t="shared" si="18"/>
        <v>0</v>
      </c>
      <c r="R104" s="2">
        <v>9.4E-2</v>
      </c>
      <c r="S104" s="2">
        <v>0.107</v>
      </c>
      <c r="T104" s="2">
        <v>0.08</v>
      </c>
      <c r="U104" s="1">
        <v>3931</v>
      </c>
      <c r="V104" s="2">
        <f t="shared" si="19"/>
        <v>1</v>
      </c>
      <c r="W104" s="2">
        <v>0.20899999999999999</v>
      </c>
      <c r="X104" s="1">
        <v>1279</v>
      </c>
      <c r="Y104" s="2">
        <f t="shared" si="20"/>
        <v>0.32536250317985244</v>
      </c>
      <c r="Z104" s="2">
        <v>0.28000000000000003</v>
      </c>
      <c r="AA104" s="1">
        <v>2274</v>
      </c>
      <c r="AB104" s="2">
        <f t="shared" si="21"/>
        <v>0.5784787585856016</v>
      </c>
      <c r="AC104" s="2">
        <f t="shared" si="22"/>
        <v>9.6158738234545904E-2</v>
      </c>
      <c r="AD104" s="2">
        <v>0.156</v>
      </c>
      <c r="AE104" s="1">
        <v>51709</v>
      </c>
      <c r="AF104" s="1">
        <v>1170</v>
      </c>
      <c r="AG104" s="1">
        <v>41894</v>
      </c>
      <c r="AH104" s="1">
        <v>2781</v>
      </c>
      <c r="AI104" s="2">
        <v>0.14199999999999999</v>
      </c>
      <c r="AJ104">
        <f>VLOOKUP(A104,census_tract_areas_WA!E:N,10,FALSE)</f>
        <v>290.20035130000002</v>
      </c>
      <c r="AK104">
        <f t="shared" si="23"/>
        <v>13.545814063940451</v>
      </c>
      <c r="AL104" t="str">
        <f>VLOOKUP(AK104,'Density Lookup'!A:B,2,TRUE)</f>
        <v>Low</v>
      </c>
      <c r="AM104" t="str">
        <f>VLOOKUP(A104,census_tract_county_names_WA!A:B,2,FALSE)</f>
        <v>Grant County, Washington</v>
      </c>
      <c r="AN104">
        <f>INDEX(census_tract_areas_WA!N:N, MATCH('2014_acs_select'!A104,census_tract_areas_WA!E:E,0))</f>
        <v>290.20035130000002</v>
      </c>
      <c r="AO104" t="b">
        <f t="shared" si="24"/>
        <v>1</v>
      </c>
      <c r="AP104" t="str">
        <f>INDEX('Density Lookup'!B:B,MATCH('2014_acs_select'!AK104,'Density Lookup'!A:A,1))</f>
        <v>Low</v>
      </c>
      <c r="AQ104" t="b">
        <f t="shared" si="25"/>
        <v>1</v>
      </c>
    </row>
    <row r="105" spans="1:43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3"/>
        <v>0.52353215284249766</v>
      </c>
      <c r="I105" s="2">
        <f t="shared" si="14"/>
        <v>0.47646784715750234</v>
      </c>
      <c r="J105" s="1">
        <v>2102</v>
      </c>
      <c r="K105" s="2">
        <f t="shared" si="15"/>
        <v>0.48974836905871388</v>
      </c>
      <c r="L105" s="1">
        <v>1694</v>
      </c>
      <c r="M105" s="1">
        <v>129</v>
      </c>
      <c r="N105" s="1">
        <v>140</v>
      </c>
      <c r="O105" s="2">
        <f t="shared" si="16"/>
        <v>0.80589914367269266</v>
      </c>
      <c r="P105" s="2">
        <f t="shared" si="17"/>
        <v>6.1370123691722171E-2</v>
      </c>
      <c r="Q105" s="2">
        <f t="shared" si="18"/>
        <v>6.6603235014272122E-2</v>
      </c>
      <c r="R105" s="2">
        <v>0.16699999999999998</v>
      </c>
      <c r="S105" s="2">
        <v>0.17699999999999999</v>
      </c>
      <c r="T105" s="2">
        <v>0.157</v>
      </c>
      <c r="U105" s="1">
        <v>4254</v>
      </c>
      <c r="V105" s="2">
        <f t="shared" si="19"/>
        <v>0.99114631873252568</v>
      </c>
      <c r="W105" s="2">
        <v>0.154</v>
      </c>
      <c r="X105" s="1">
        <v>1060</v>
      </c>
      <c r="Y105" s="2">
        <f t="shared" si="20"/>
        <v>0.24697110904007455</v>
      </c>
      <c r="Z105" s="2">
        <v>0.19600000000000001</v>
      </c>
      <c r="AA105" s="1">
        <v>2833</v>
      </c>
      <c r="AB105" s="2">
        <f t="shared" si="21"/>
        <v>0.66006523765144454</v>
      </c>
      <c r="AC105" s="2">
        <f t="shared" si="22"/>
        <v>9.2963653308480887E-2</v>
      </c>
      <c r="AD105" s="2">
        <v>0.14499999999999999</v>
      </c>
      <c r="AE105" s="1">
        <v>54503</v>
      </c>
      <c r="AF105" s="1">
        <v>1567</v>
      </c>
      <c r="AG105" s="1">
        <v>41425</v>
      </c>
      <c r="AH105" s="1">
        <v>3383</v>
      </c>
      <c r="AI105" s="2">
        <v>9.8000000000000004E-2</v>
      </c>
      <c r="AJ105">
        <f>VLOOKUP(A105,census_tract_areas_WA!E:N,10,FALSE)</f>
        <v>1.2381920529999999</v>
      </c>
      <c r="AK105">
        <f t="shared" si="23"/>
        <v>3466.34432808785</v>
      </c>
      <c r="AL105" t="str">
        <f>VLOOKUP(AK105,'Density Lookup'!A:B,2,TRUE)</f>
        <v>High</v>
      </c>
      <c r="AM105" t="str">
        <f>VLOOKUP(A105,census_tract_county_names_WA!A:B,2,FALSE)</f>
        <v>King County, Washington</v>
      </c>
      <c r="AN105">
        <f>INDEX(census_tract_areas_WA!N:N, MATCH('2014_acs_select'!A105,census_tract_areas_WA!E:E,0))</f>
        <v>1.2381920529999999</v>
      </c>
      <c r="AO105" t="b">
        <f t="shared" si="24"/>
        <v>1</v>
      </c>
      <c r="AP105" t="str">
        <f>INDEX('Density Lookup'!B:B,MATCH('2014_acs_select'!AK105,'Density Lookup'!A:A,1))</f>
        <v>High</v>
      </c>
      <c r="AQ105" t="b">
        <f t="shared" si="25"/>
        <v>1</v>
      </c>
    </row>
    <row r="106" spans="1:43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3"/>
        <v>0.4983030303030303</v>
      </c>
      <c r="I106" s="2">
        <f t="shared" si="14"/>
        <v>0.50169696969696975</v>
      </c>
      <c r="J106" s="1">
        <v>3794</v>
      </c>
      <c r="K106" s="2">
        <f t="shared" si="15"/>
        <v>0.45987878787878789</v>
      </c>
      <c r="L106" s="1">
        <v>3189</v>
      </c>
      <c r="M106" s="1">
        <v>541</v>
      </c>
      <c r="N106" s="1">
        <v>29</v>
      </c>
      <c r="O106" s="2">
        <f t="shared" si="16"/>
        <v>0.84053769109119658</v>
      </c>
      <c r="P106" s="2">
        <f t="shared" si="17"/>
        <v>0.14259356879283078</v>
      </c>
      <c r="Q106" s="2">
        <f t="shared" si="18"/>
        <v>7.6436478650500793E-3</v>
      </c>
      <c r="R106" s="2">
        <v>0.23699999999999999</v>
      </c>
      <c r="S106" s="2">
        <v>0.25</v>
      </c>
      <c r="T106" s="2">
        <v>0.22699999999999998</v>
      </c>
      <c r="U106" s="1">
        <v>8226</v>
      </c>
      <c r="V106" s="2">
        <f t="shared" si="19"/>
        <v>0.99709090909090914</v>
      </c>
      <c r="W106" s="2">
        <v>4.8000000000000001E-2</v>
      </c>
      <c r="X106" s="1">
        <v>2683</v>
      </c>
      <c r="Y106" s="2">
        <f t="shared" si="20"/>
        <v>0.32521212121212123</v>
      </c>
      <c r="Z106" s="2">
        <v>6.2E-2</v>
      </c>
      <c r="AA106" s="1">
        <v>5028</v>
      </c>
      <c r="AB106" s="2">
        <f t="shared" si="21"/>
        <v>0.60945454545454547</v>
      </c>
      <c r="AC106" s="2">
        <f t="shared" si="22"/>
        <v>6.5333333333333243E-2</v>
      </c>
      <c r="AD106" s="2">
        <v>4.0999999999999995E-2</v>
      </c>
      <c r="AE106" s="1">
        <v>88921</v>
      </c>
      <c r="AF106" s="1">
        <v>2277</v>
      </c>
      <c r="AG106" s="1">
        <v>78552</v>
      </c>
      <c r="AH106" s="1">
        <v>5815</v>
      </c>
      <c r="AI106" s="2">
        <v>6.7000000000000004E-2</v>
      </c>
      <c r="AJ106">
        <f>VLOOKUP(A106,census_tract_areas_WA!E:N,10,FALSE)</f>
        <v>7.1437366999999998</v>
      </c>
      <c r="AK106">
        <f t="shared" si="23"/>
        <v>1154.8577931210707</v>
      </c>
      <c r="AL106" t="str">
        <f>VLOOKUP(AK106,'Density Lookup'!A:B,2,TRUE)</f>
        <v>Medium</v>
      </c>
      <c r="AM106" t="str">
        <f>VLOOKUP(A106,census_tract_county_names_WA!A:B,2,FALSE)</f>
        <v>Franklin County, Washington</v>
      </c>
      <c r="AN106">
        <f>INDEX(census_tract_areas_WA!N:N, MATCH('2014_acs_select'!A106,census_tract_areas_WA!E:E,0))</f>
        <v>7.1437366999999998</v>
      </c>
      <c r="AO106" t="b">
        <f t="shared" si="24"/>
        <v>1</v>
      </c>
      <c r="AP106" t="str">
        <f>INDEX('Density Lookup'!B:B,MATCH('2014_acs_select'!AK106,'Density Lookup'!A:A,1))</f>
        <v>Medium</v>
      </c>
      <c r="AQ106" t="b">
        <f t="shared" si="25"/>
        <v>1</v>
      </c>
    </row>
    <row r="107" spans="1:43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3"/>
        <v>0.52314596126594237</v>
      </c>
      <c r="I107" s="2">
        <f t="shared" si="14"/>
        <v>0.47685403873405763</v>
      </c>
      <c r="J107" s="1">
        <v>1614</v>
      </c>
      <c r="K107" s="2">
        <f t="shared" si="15"/>
        <v>0.38119981105337741</v>
      </c>
      <c r="L107" s="1">
        <v>1247</v>
      </c>
      <c r="M107" s="1">
        <v>127</v>
      </c>
      <c r="N107" s="1">
        <v>66</v>
      </c>
      <c r="O107" s="2">
        <f t="shared" si="16"/>
        <v>0.77261462205700127</v>
      </c>
      <c r="P107" s="2">
        <f t="shared" si="17"/>
        <v>7.8686493184634443E-2</v>
      </c>
      <c r="Q107" s="2">
        <f t="shared" si="18"/>
        <v>4.0892193308550186E-2</v>
      </c>
      <c r="R107" s="2">
        <v>0.11</v>
      </c>
      <c r="S107" s="2">
        <v>0.14499999999999999</v>
      </c>
      <c r="T107" s="2">
        <v>7.6999999999999999E-2</v>
      </c>
      <c r="U107" s="1">
        <v>4174</v>
      </c>
      <c r="V107" s="2">
        <f t="shared" si="19"/>
        <v>0.98582900330656587</v>
      </c>
      <c r="W107" s="2">
        <v>0.311</v>
      </c>
      <c r="X107" s="1">
        <v>1231</v>
      </c>
      <c r="Y107" s="2">
        <f t="shared" si="20"/>
        <v>0.29074161549362304</v>
      </c>
      <c r="Z107" s="2">
        <v>0.49399999999999999</v>
      </c>
      <c r="AA107" s="1">
        <v>2669</v>
      </c>
      <c r="AB107" s="2">
        <f t="shared" si="21"/>
        <v>0.63037316957959377</v>
      </c>
      <c r="AC107" s="2">
        <f t="shared" si="22"/>
        <v>7.8885214926783132E-2</v>
      </c>
      <c r="AD107" s="2">
        <v>0.248</v>
      </c>
      <c r="AE107" s="1">
        <v>57246</v>
      </c>
      <c r="AF107" s="1">
        <v>1275</v>
      </c>
      <c r="AG107" s="1">
        <v>48347</v>
      </c>
      <c r="AH107" s="1">
        <v>3024</v>
      </c>
      <c r="AI107" s="2">
        <v>0.184</v>
      </c>
      <c r="AJ107">
        <f>VLOOKUP(A107,census_tract_areas_WA!E:N,10,FALSE)</f>
        <v>1.911988185</v>
      </c>
      <c r="AK107">
        <f t="shared" si="23"/>
        <v>2214.4488303937924</v>
      </c>
      <c r="AL107" t="str">
        <f>VLOOKUP(AK107,'Density Lookup'!A:B,2,TRUE)</f>
        <v>High</v>
      </c>
      <c r="AM107" t="str">
        <f>VLOOKUP(A107,census_tract_county_names_WA!A:B,2,FALSE)</f>
        <v>Clark County, Washington</v>
      </c>
      <c r="AN107">
        <f>INDEX(census_tract_areas_WA!N:N, MATCH('2014_acs_select'!A107,census_tract_areas_WA!E:E,0))</f>
        <v>1.911988185</v>
      </c>
      <c r="AO107" t="b">
        <f t="shared" si="24"/>
        <v>1</v>
      </c>
      <c r="AP107" t="str">
        <f>INDEX('Density Lookup'!B:B,MATCH('2014_acs_select'!AK107,'Density Lookup'!A:A,1))</f>
        <v>High</v>
      </c>
      <c r="AQ107" t="b">
        <f t="shared" si="25"/>
        <v>1</v>
      </c>
    </row>
    <row r="108" spans="1:43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3"/>
        <v>0.46716049382716052</v>
      </c>
      <c r="I108" s="2">
        <f t="shared" si="14"/>
        <v>0.53283950617283948</v>
      </c>
      <c r="J108" s="1">
        <v>1564</v>
      </c>
      <c r="K108" s="2">
        <f t="shared" si="15"/>
        <v>0.38617283950617282</v>
      </c>
      <c r="L108" s="1">
        <v>840</v>
      </c>
      <c r="M108" s="1">
        <v>179</v>
      </c>
      <c r="N108" s="1">
        <v>277</v>
      </c>
      <c r="O108" s="2">
        <f t="shared" si="16"/>
        <v>0.53708439897698212</v>
      </c>
      <c r="P108" s="2">
        <f t="shared" si="17"/>
        <v>0.11445012787723785</v>
      </c>
      <c r="Q108" s="2">
        <f t="shared" si="18"/>
        <v>0.17710997442455242</v>
      </c>
      <c r="R108" s="2">
        <v>0.34399999999999997</v>
      </c>
      <c r="S108" s="2">
        <v>0.376</v>
      </c>
      <c r="T108" s="2">
        <v>0.32</v>
      </c>
      <c r="U108" s="1">
        <v>4048</v>
      </c>
      <c r="V108" s="2">
        <f t="shared" si="19"/>
        <v>0.99950617283950616</v>
      </c>
      <c r="W108" s="2">
        <v>0.40700000000000003</v>
      </c>
      <c r="X108" s="1">
        <v>1344</v>
      </c>
      <c r="Y108" s="2">
        <f t="shared" si="20"/>
        <v>0.33185185185185184</v>
      </c>
      <c r="Z108" s="2">
        <v>0.64500000000000002</v>
      </c>
      <c r="AA108" s="1">
        <v>2412</v>
      </c>
      <c r="AB108" s="2">
        <f t="shared" si="21"/>
        <v>0.5955555555555555</v>
      </c>
      <c r="AC108" s="2">
        <f t="shared" si="22"/>
        <v>7.2592592592592653E-2</v>
      </c>
      <c r="AD108" s="2">
        <v>0.27899999999999997</v>
      </c>
      <c r="AE108" s="1">
        <v>62295</v>
      </c>
      <c r="AF108" s="1">
        <v>1446</v>
      </c>
      <c r="AG108" s="1">
        <v>42206</v>
      </c>
      <c r="AH108" s="1">
        <v>2778</v>
      </c>
      <c r="AI108" s="2">
        <v>6.8000000000000005E-2</v>
      </c>
      <c r="AJ108">
        <f>VLOOKUP(A108,census_tract_areas_WA!E:N,10,FALSE)</f>
        <v>0.784713887</v>
      </c>
      <c r="AK108">
        <f t="shared" si="23"/>
        <v>5161.1167676455307</v>
      </c>
      <c r="AL108" t="str">
        <f>VLOOKUP(AK108,'Density Lookup'!A:B,2,TRUE)</f>
        <v>High</v>
      </c>
      <c r="AM108" t="str">
        <f>VLOOKUP(A108,census_tract_county_names_WA!A:B,2,FALSE)</f>
        <v>King County, Washington</v>
      </c>
      <c r="AN108">
        <f>INDEX(census_tract_areas_WA!N:N, MATCH('2014_acs_select'!A108,census_tract_areas_WA!E:E,0))</f>
        <v>0.784713887</v>
      </c>
      <c r="AO108" t="b">
        <f t="shared" si="24"/>
        <v>1</v>
      </c>
      <c r="AP108" t="str">
        <f>INDEX('Density Lookup'!B:B,MATCH('2014_acs_select'!AK108,'Density Lookup'!A:A,1))</f>
        <v>High</v>
      </c>
      <c r="AQ108" t="b">
        <f t="shared" si="25"/>
        <v>1</v>
      </c>
    </row>
    <row r="109" spans="1:43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3"/>
        <v>0.44264093002851501</v>
      </c>
      <c r="I109" s="2">
        <f t="shared" si="14"/>
        <v>0.55735906997148499</v>
      </c>
      <c r="J109" s="1">
        <v>1819</v>
      </c>
      <c r="K109" s="2">
        <f t="shared" si="15"/>
        <v>0.39899100679973676</v>
      </c>
      <c r="L109" s="1">
        <v>1507</v>
      </c>
      <c r="M109" s="1">
        <v>104</v>
      </c>
      <c r="N109" s="1">
        <v>119</v>
      </c>
      <c r="O109" s="2">
        <f t="shared" si="16"/>
        <v>0.82847718526663006</v>
      </c>
      <c r="P109" s="2">
        <f t="shared" si="17"/>
        <v>5.7174271577789995E-2</v>
      </c>
      <c r="Q109" s="2">
        <f t="shared" si="18"/>
        <v>6.5420560747663545E-2</v>
      </c>
      <c r="R109" s="2">
        <v>0.105</v>
      </c>
      <c r="S109" s="2">
        <v>0.09</v>
      </c>
      <c r="T109" s="2">
        <v>0.11900000000000001</v>
      </c>
      <c r="U109" s="1">
        <v>4411</v>
      </c>
      <c r="V109" s="2">
        <f t="shared" si="19"/>
        <v>0.96753674051327043</v>
      </c>
      <c r="W109" s="2">
        <v>0.27500000000000002</v>
      </c>
      <c r="X109" s="1">
        <v>1351</v>
      </c>
      <c r="Y109" s="2">
        <f t="shared" si="20"/>
        <v>0.29633691599034878</v>
      </c>
      <c r="Z109" s="2">
        <v>0.35200000000000004</v>
      </c>
      <c r="AA109" s="1">
        <v>2624</v>
      </c>
      <c r="AB109" s="2">
        <f t="shared" si="21"/>
        <v>0.57556481684579952</v>
      </c>
      <c r="AC109" s="2">
        <f t="shared" si="22"/>
        <v>0.12809826716385175</v>
      </c>
      <c r="AD109" s="2">
        <v>0.251</v>
      </c>
      <c r="AE109" s="1">
        <v>45217</v>
      </c>
      <c r="AF109" s="1">
        <v>1689</v>
      </c>
      <c r="AG109" s="1">
        <v>33054</v>
      </c>
      <c r="AH109" s="1">
        <v>3296</v>
      </c>
      <c r="AI109" s="2">
        <v>0.08</v>
      </c>
      <c r="AJ109">
        <f>VLOOKUP(A109,census_tract_areas_WA!E:N,10,FALSE)</f>
        <v>1.923223466</v>
      </c>
      <c r="AK109">
        <f t="shared" si="23"/>
        <v>2370.499362449023</v>
      </c>
      <c r="AL109" t="str">
        <f>VLOOKUP(AK109,'Density Lookup'!A:B,2,TRUE)</f>
        <v>High</v>
      </c>
      <c r="AM109" t="str">
        <f>VLOOKUP(A109,census_tract_county_names_WA!A:B,2,FALSE)</f>
        <v>Spokane County, Washington</v>
      </c>
      <c r="AN109">
        <f>INDEX(census_tract_areas_WA!N:N, MATCH('2014_acs_select'!A109,census_tract_areas_WA!E:E,0))</f>
        <v>1.923223466</v>
      </c>
      <c r="AO109" t="b">
        <f t="shared" si="24"/>
        <v>1</v>
      </c>
      <c r="AP109" t="str">
        <f>INDEX('Density Lookup'!B:B,MATCH('2014_acs_select'!AK109,'Density Lookup'!A:A,1))</f>
        <v>High</v>
      </c>
      <c r="AQ109" t="b">
        <f t="shared" si="25"/>
        <v>1</v>
      </c>
    </row>
    <row r="110" spans="1:43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3"/>
        <v>0.53194493469819981</v>
      </c>
      <c r="I110" s="2">
        <f t="shared" si="14"/>
        <v>0.46805506530180019</v>
      </c>
      <c r="J110" s="1">
        <v>973</v>
      </c>
      <c r="K110" s="2">
        <f t="shared" si="15"/>
        <v>0.34345217084362867</v>
      </c>
      <c r="L110" s="1">
        <v>787</v>
      </c>
      <c r="M110" s="1">
        <v>148</v>
      </c>
      <c r="N110" s="1">
        <v>7</v>
      </c>
      <c r="O110" s="2">
        <f t="shared" si="16"/>
        <v>0.80883864337101752</v>
      </c>
      <c r="P110" s="2">
        <f t="shared" si="17"/>
        <v>0.15210688591983557</v>
      </c>
      <c r="Q110" s="2">
        <f t="shared" si="18"/>
        <v>7.1942446043165471E-3</v>
      </c>
      <c r="R110" s="2">
        <v>3.1E-2</v>
      </c>
      <c r="S110" s="2">
        <v>1.2E-2</v>
      </c>
      <c r="T110" s="2">
        <v>5.5999999999999994E-2</v>
      </c>
      <c r="U110" s="1">
        <v>2833</v>
      </c>
      <c r="V110" s="2">
        <f t="shared" si="19"/>
        <v>1</v>
      </c>
      <c r="W110" s="2">
        <v>0.30599999999999999</v>
      </c>
      <c r="X110" s="1">
        <v>1100</v>
      </c>
      <c r="Y110" s="2">
        <f t="shared" si="20"/>
        <v>0.3882809742322626</v>
      </c>
      <c r="Z110" s="2">
        <v>0.39700000000000002</v>
      </c>
      <c r="AA110" s="1">
        <v>1593</v>
      </c>
      <c r="AB110" s="2">
        <f t="shared" si="21"/>
        <v>0.56230144722908582</v>
      </c>
      <c r="AC110" s="2">
        <f t="shared" si="22"/>
        <v>4.9417578538651585E-2</v>
      </c>
      <c r="AD110" s="2">
        <v>0.255</v>
      </c>
      <c r="AE110" s="1">
        <v>32927</v>
      </c>
      <c r="AF110" s="1">
        <v>838</v>
      </c>
      <c r="AG110" s="1">
        <v>27188</v>
      </c>
      <c r="AH110" s="1">
        <v>1885</v>
      </c>
      <c r="AI110" s="2">
        <v>0.19399999999999998</v>
      </c>
      <c r="AJ110">
        <f>VLOOKUP(A110,census_tract_areas_WA!E:N,10,FALSE)</f>
        <v>1.685596678</v>
      </c>
      <c r="AK110">
        <f t="shared" si="23"/>
        <v>1680.7104789512405</v>
      </c>
      <c r="AL110" t="str">
        <f>VLOOKUP(AK110,'Density Lookup'!A:B,2,TRUE)</f>
        <v>High</v>
      </c>
      <c r="AM110" t="str">
        <f>VLOOKUP(A110,census_tract_county_names_WA!A:B,2,FALSE)</f>
        <v>Yakima County, Washington</v>
      </c>
      <c r="AN110">
        <f>INDEX(census_tract_areas_WA!N:N, MATCH('2014_acs_select'!A110,census_tract_areas_WA!E:E,0))</f>
        <v>1.685596678</v>
      </c>
      <c r="AO110" t="b">
        <f t="shared" si="24"/>
        <v>1</v>
      </c>
      <c r="AP110" t="str">
        <f>INDEX('Density Lookup'!B:B,MATCH('2014_acs_select'!AK110,'Density Lookup'!A:A,1))</f>
        <v>High</v>
      </c>
      <c r="AQ110" t="b">
        <f t="shared" si="25"/>
        <v>1</v>
      </c>
    </row>
    <row r="111" spans="1:43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3"/>
        <v>0.51860313315926898</v>
      </c>
      <c r="I111" s="2">
        <f t="shared" si="14"/>
        <v>0.48139686684073107</v>
      </c>
      <c r="J111" s="1">
        <v>1556</v>
      </c>
      <c r="K111" s="2">
        <f t="shared" si="15"/>
        <v>0.5078328981723238</v>
      </c>
      <c r="L111" s="1">
        <v>1188</v>
      </c>
      <c r="M111" s="1">
        <v>206</v>
      </c>
      <c r="N111" s="1">
        <v>80</v>
      </c>
      <c r="O111" s="2">
        <f t="shared" si="16"/>
        <v>0.76349614395886889</v>
      </c>
      <c r="P111" s="2">
        <f t="shared" si="17"/>
        <v>0.13239074550128535</v>
      </c>
      <c r="Q111" s="2">
        <f t="shared" si="18"/>
        <v>5.1413881748071981E-2</v>
      </c>
      <c r="R111" s="2">
        <v>0.184</v>
      </c>
      <c r="S111" s="2">
        <v>0.13600000000000001</v>
      </c>
      <c r="T111" s="2">
        <v>0.22800000000000001</v>
      </c>
      <c r="U111" s="1">
        <v>3040</v>
      </c>
      <c r="V111" s="2">
        <f t="shared" si="19"/>
        <v>0.9921671018276762</v>
      </c>
      <c r="W111" s="2">
        <v>0.124</v>
      </c>
      <c r="X111" s="1">
        <v>794</v>
      </c>
      <c r="Y111" s="2">
        <f t="shared" si="20"/>
        <v>0.25913838120104438</v>
      </c>
      <c r="Z111" s="2">
        <v>0.121</v>
      </c>
      <c r="AA111" s="1">
        <v>2070</v>
      </c>
      <c r="AB111" s="2">
        <f t="shared" si="21"/>
        <v>0.6755874673629243</v>
      </c>
      <c r="AC111" s="2">
        <f t="shared" si="22"/>
        <v>6.5274151436031325E-2</v>
      </c>
      <c r="AD111" s="2">
        <v>0.13100000000000001</v>
      </c>
      <c r="AE111" s="1">
        <v>59472</v>
      </c>
      <c r="AF111" s="1">
        <v>953</v>
      </c>
      <c r="AG111" s="1">
        <v>53086</v>
      </c>
      <c r="AH111" s="1">
        <v>2297</v>
      </c>
      <c r="AI111" s="2">
        <v>9.8000000000000004E-2</v>
      </c>
      <c r="AJ111">
        <f>VLOOKUP(A111,census_tract_areas_WA!E:N,10,FALSE)</f>
        <v>1.45836254</v>
      </c>
      <c r="AK111">
        <f t="shared" si="23"/>
        <v>2100.986494071632</v>
      </c>
      <c r="AL111" t="str">
        <f>VLOOKUP(AK111,'Density Lookup'!A:B,2,TRUE)</f>
        <v>High</v>
      </c>
      <c r="AM111" t="str">
        <f>VLOOKUP(A111,census_tract_county_names_WA!A:B,2,FALSE)</f>
        <v>Clark County, Washington</v>
      </c>
      <c r="AN111">
        <f>INDEX(census_tract_areas_WA!N:N, MATCH('2014_acs_select'!A111,census_tract_areas_WA!E:E,0))</f>
        <v>1.45836254</v>
      </c>
      <c r="AO111" t="b">
        <f t="shared" si="24"/>
        <v>1</v>
      </c>
      <c r="AP111" t="str">
        <f>INDEX('Density Lookup'!B:B,MATCH('2014_acs_select'!AK111,'Density Lookup'!A:A,1))</f>
        <v>High</v>
      </c>
      <c r="AQ111" t="b">
        <f t="shared" si="25"/>
        <v>1</v>
      </c>
    </row>
    <row r="112" spans="1:43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3"/>
        <v>0.50776583034647549</v>
      </c>
      <c r="I112" s="2">
        <f t="shared" si="14"/>
        <v>0.49223416965352451</v>
      </c>
      <c r="J112" s="1">
        <v>950</v>
      </c>
      <c r="K112" s="2">
        <f t="shared" si="15"/>
        <v>0.28375149342891276</v>
      </c>
      <c r="L112" s="1">
        <v>629</v>
      </c>
      <c r="M112" s="1">
        <v>130</v>
      </c>
      <c r="N112" s="1">
        <v>150</v>
      </c>
      <c r="O112" s="2">
        <f t="shared" si="16"/>
        <v>0.66210526315789475</v>
      </c>
      <c r="P112" s="2">
        <f t="shared" si="17"/>
        <v>0.1368421052631579</v>
      </c>
      <c r="Q112" s="2">
        <f t="shared" si="18"/>
        <v>0.15789473684210525</v>
      </c>
      <c r="R112" s="2">
        <v>0.154</v>
      </c>
      <c r="S112" s="2">
        <v>0.13100000000000001</v>
      </c>
      <c r="T112" s="2">
        <v>0.17699999999999999</v>
      </c>
      <c r="U112" s="1">
        <v>3258</v>
      </c>
      <c r="V112" s="2">
        <f t="shared" si="19"/>
        <v>0.9731182795698925</v>
      </c>
      <c r="W112" s="2">
        <v>0.375</v>
      </c>
      <c r="X112" s="1">
        <v>902</v>
      </c>
      <c r="Y112" s="2">
        <f t="shared" si="20"/>
        <v>0.26941457586618878</v>
      </c>
      <c r="Z112" s="2">
        <v>0.501</v>
      </c>
      <c r="AA112" s="1">
        <v>2076</v>
      </c>
      <c r="AB112" s="2">
        <f t="shared" si="21"/>
        <v>0.62007168458781359</v>
      </c>
      <c r="AC112" s="2">
        <f t="shared" si="22"/>
        <v>0.11051373954599764</v>
      </c>
      <c r="AD112" s="2">
        <v>0.34799999999999998</v>
      </c>
      <c r="AE112" s="1">
        <v>43441</v>
      </c>
      <c r="AF112" s="1">
        <v>1185</v>
      </c>
      <c r="AG112" s="1">
        <v>29122</v>
      </c>
      <c r="AH112" s="1">
        <v>2467</v>
      </c>
      <c r="AI112" s="2">
        <v>0.20699999999999999</v>
      </c>
      <c r="AJ112">
        <f>VLOOKUP(A112,census_tract_areas_WA!E:N,10,FALSE)</f>
        <v>6.840054243</v>
      </c>
      <c r="AK112">
        <f t="shared" si="23"/>
        <v>489.46980258618396</v>
      </c>
      <c r="AL112" t="str">
        <f>VLOOKUP(AK112,'Density Lookup'!A:B,2,TRUE)</f>
        <v>Medium</v>
      </c>
      <c r="AM112" t="str">
        <f>VLOOKUP(A112,census_tract_county_names_WA!A:B,2,FALSE)</f>
        <v>Grays Harbor County, Washington</v>
      </c>
      <c r="AN112">
        <f>INDEX(census_tract_areas_WA!N:N, MATCH('2014_acs_select'!A112,census_tract_areas_WA!E:E,0))</f>
        <v>6.840054243</v>
      </c>
      <c r="AO112" t="b">
        <f t="shared" si="24"/>
        <v>1</v>
      </c>
      <c r="AP112" t="str">
        <f>INDEX('Density Lookup'!B:B,MATCH('2014_acs_select'!AK112,'Density Lookup'!A:A,1))</f>
        <v>Medium</v>
      </c>
      <c r="AQ112" t="b">
        <f t="shared" si="25"/>
        <v>1</v>
      </c>
    </row>
    <row r="113" spans="1:43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3"/>
        <v>0.54006410256410253</v>
      </c>
      <c r="I113" s="2">
        <f t="shared" si="14"/>
        <v>0.45993589743589741</v>
      </c>
      <c r="J113" s="1">
        <v>1132</v>
      </c>
      <c r="K113" s="2">
        <f t="shared" si="15"/>
        <v>0.45352564102564102</v>
      </c>
      <c r="L113" s="1">
        <v>788</v>
      </c>
      <c r="M113" s="1">
        <v>122</v>
      </c>
      <c r="N113" s="1">
        <v>32</v>
      </c>
      <c r="O113" s="2">
        <f t="shared" si="16"/>
        <v>0.69611307420494695</v>
      </c>
      <c r="P113" s="2">
        <f t="shared" si="17"/>
        <v>0.10777385159010601</v>
      </c>
      <c r="Q113" s="2">
        <f t="shared" si="18"/>
        <v>2.8268551236749116E-2</v>
      </c>
      <c r="R113" s="2">
        <v>0.20600000000000002</v>
      </c>
      <c r="S113" s="2">
        <v>0.154</v>
      </c>
      <c r="T113" s="2">
        <v>0.25800000000000001</v>
      </c>
      <c r="U113" s="1">
        <v>2461</v>
      </c>
      <c r="V113" s="2">
        <f t="shared" si="19"/>
        <v>0.9859775641025641</v>
      </c>
      <c r="W113" s="2">
        <v>0.33100000000000002</v>
      </c>
      <c r="X113" s="1">
        <v>542</v>
      </c>
      <c r="Y113" s="2">
        <f t="shared" si="20"/>
        <v>0.2171474358974359</v>
      </c>
      <c r="Z113" s="2">
        <v>0.58700000000000008</v>
      </c>
      <c r="AA113" s="1">
        <v>1764</v>
      </c>
      <c r="AB113" s="2">
        <f t="shared" si="21"/>
        <v>0.70673076923076927</v>
      </c>
      <c r="AC113" s="2">
        <f t="shared" si="22"/>
        <v>7.6121794871794823E-2</v>
      </c>
      <c r="AD113" s="2">
        <v>0.28100000000000003</v>
      </c>
      <c r="AE113" s="1">
        <v>43375</v>
      </c>
      <c r="AF113" s="1">
        <v>1003</v>
      </c>
      <c r="AG113" s="1">
        <v>38031</v>
      </c>
      <c r="AH113" s="1">
        <v>1976</v>
      </c>
      <c r="AI113" s="2">
        <v>0.12</v>
      </c>
      <c r="AJ113">
        <f>VLOOKUP(A113,census_tract_areas_WA!E:N,10,FALSE)</f>
        <v>1.2212417769999999</v>
      </c>
      <c r="AK113">
        <f t="shared" si="23"/>
        <v>2043.8213357976208</v>
      </c>
      <c r="AL113" t="str">
        <f>VLOOKUP(AK113,'Density Lookup'!A:B,2,TRUE)</f>
        <v>High</v>
      </c>
      <c r="AM113" t="str">
        <f>VLOOKUP(A113,census_tract_county_names_WA!A:B,2,FALSE)</f>
        <v>Spokane County, Washington</v>
      </c>
      <c r="AN113">
        <f>INDEX(census_tract_areas_WA!N:N, MATCH('2014_acs_select'!A113,census_tract_areas_WA!E:E,0))</f>
        <v>1.2212417769999999</v>
      </c>
      <c r="AO113" t="b">
        <f t="shared" si="24"/>
        <v>1</v>
      </c>
      <c r="AP113" t="str">
        <f>INDEX('Density Lookup'!B:B,MATCH('2014_acs_select'!AK113,'Density Lookup'!A:A,1))</f>
        <v>High</v>
      </c>
      <c r="AQ113" t="b">
        <f t="shared" si="25"/>
        <v>1</v>
      </c>
    </row>
    <row r="114" spans="1:43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3"/>
        <v>0.4987741759738491</v>
      </c>
      <c r="I114" s="2">
        <f t="shared" si="14"/>
        <v>0.5012258240261509</v>
      </c>
      <c r="J114" s="1">
        <v>3563</v>
      </c>
      <c r="K114" s="2">
        <f t="shared" si="15"/>
        <v>0.48529011168618907</v>
      </c>
      <c r="L114" s="1">
        <v>2565</v>
      </c>
      <c r="M114" s="1">
        <v>573</v>
      </c>
      <c r="N114" s="1">
        <v>208</v>
      </c>
      <c r="O114" s="2">
        <f t="shared" si="16"/>
        <v>0.71989896154925626</v>
      </c>
      <c r="P114" s="2">
        <f t="shared" si="17"/>
        <v>0.16081953410047711</v>
      </c>
      <c r="Q114" s="2">
        <f t="shared" si="18"/>
        <v>5.8377771540836371E-2</v>
      </c>
      <c r="R114" s="2">
        <v>0.28000000000000003</v>
      </c>
      <c r="S114" s="2">
        <v>0.249</v>
      </c>
      <c r="T114" s="2">
        <v>0.309</v>
      </c>
      <c r="U114" s="1">
        <v>7338</v>
      </c>
      <c r="V114" s="2">
        <f t="shared" si="19"/>
        <v>0.99945518932171074</v>
      </c>
      <c r="W114" s="2">
        <v>0.153</v>
      </c>
      <c r="X114" s="1">
        <v>2108</v>
      </c>
      <c r="Y114" s="2">
        <f t="shared" si="20"/>
        <v>0.28711522745845819</v>
      </c>
      <c r="Z114" s="2">
        <v>0.24600000000000002</v>
      </c>
      <c r="AA114" s="1">
        <v>4810</v>
      </c>
      <c r="AB114" s="2">
        <f t="shared" si="21"/>
        <v>0.65513484064287664</v>
      </c>
      <c r="AC114" s="2">
        <f t="shared" si="22"/>
        <v>5.7749931898665174E-2</v>
      </c>
      <c r="AD114" s="2">
        <v>0.11599999999999999</v>
      </c>
      <c r="AE114" s="1">
        <v>72378</v>
      </c>
      <c r="AF114" s="1">
        <v>2547</v>
      </c>
      <c r="AG114" s="1">
        <v>59171</v>
      </c>
      <c r="AH114" s="1">
        <v>5466</v>
      </c>
      <c r="AI114" s="2">
        <v>8.3000000000000004E-2</v>
      </c>
      <c r="AJ114">
        <f>VLOOKUP(A114,census_tract_areas_WA!E:N,10,FALSE)</f>
        <v>4.23594721</v>
      </c>
      <c r="AK114">
        <f t="shared" si="23"/>
        <v>1733.2605049154993</v>
      </c>
      <c r="AL114" t="str">
        <f>VLOOKUP(AK114,'Density Lookup'!A:B,2,TRUE)</f>
        <v>High</v>
      </c>
      <c r="AM114" t="str">
        <f>VLOOKUP(A114,census_tract_county_names_WA!A:B,2,FALSE)</f>
        <v>King County, Washington</v>
      </c>
      <c r="AN114">
        <f>INDEX(census_tract_areas_WA!N:N, MATCH('2014_acs_select'!A114,census_tract_areas_WA!E:E,0))</f>
        <v>4.23594721</v>
      </c>
      <c r="AO114" t="b">
        <f t="shared" si="24"/>
        <v>1</v>
      </c>
      <c r="AP114" t="str">
        <f>INDEX('Density Lookup'!B:B,MATCH('2014_acs_select'!AK114,'Density Lookup'!A:A,1))</f>
        <v>High</v>
      </c>
      <c r="AQ114" t="b">
        <f t="shared" si="25"/>
        <v>1</v>
      </c>
    </row>
    <row r="115" spans="1:43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3"/>
        <v>0.49243813015582033</v>
      </c>
      <c r="I115" s="2">
        <f t="shared" si="14"/>
        <v>0.50756186984417961</v>
      </c>
      <c r="J115" s="1">
        <v>1881</v>
      </c>
      <c r="K115" s="2">
        <f t="shared" si="15"/>
        <v>0.43102658111824016</v>
      </c>
      <c r="L115" s="1">
        <v>1460</v>
      </c>
      <c r="M115" s="1">
        <v>286</v>
      </c>
      <c r="N115" s="1">
        <v>58</v>
      </c>
      <c r="O115" s="2">
        <f t="shared" si="16"/>
        <v>0.77618288144603931</v>
      </c>
      <c r="P115" s="2">
        <f t="shared" si="17"/>
        <v>0.15204678362573099</v>
      </c>
      <c r="Q115" s="2">
        <f t="shared" si="18"/>
        <v>3.0834662413609781E-2</v>
      </c>
      <c r="R115" s="2">
        <v>0.17800000000000002</v>
      </c>
      <c r="S115" s="2">
        <v>0.19600000000000001</v>
      </c>
      <c r="T115" s="2">
        <v>0.16</v>
      </c>
      <c r="U115" s="1">
        <v>4364</v>
      </c>
      <c r="V115" s="2">
        <f t="shared" si="19"/>
        <v>1</v>
      </c>
      <c r="W115" s="2">
        <v>0.155</v>
      </c>
      <c r="X115" s="1">
        <v>1465</v>
      </c>
      <c r="Y115" s="2">
        <f t="shared" si="20"/>
        <v>0.33570119156736938</v>
      </c>
      <c r="Z115" s="2">
        <v>0.22899999999999998</v>
      </c>
      <c r="AA115" s="1">
        <v>2639</v>
      </c>
      <c r="AB115" s="2">
        <f t="shared" si="21"/>
        <v>0.60472043996333635</v>
      </c>
      <c r="AC115" s="2">
        <f t="shared" si="22"/>
        <v>5.9578368469294318E-2</v>
      </c>
      <c r="AD115" s="2">
        <v>0.122</v>
      </c>
      <c r="AE115" s="1">
        <v>74077</v>
      </c>
      <c r="AF115" s="1">
        <v>1329</v>
      </c>
      <c r="AG115" s="1">
        <v>56779</v>
      </c>
      <c r="AH115" s="1">
        <v>3035</v>
      </c>
      <c r="AI115" s="2">
        <v>0.13100000000000001</v>
      </c>
      <c r="AJ115">
        <f>VLOOKUP(A115,census_tract_areas_WA!E:N,10,FALSE)</f>
        <v>3.3165141849999999</v>
      </c>
      <c r="AK115">
        <f t="shared" si="23"/>
        <v>1315.8393893617554</v>
      </c>
      <c r="AL115" t="str">
        <f>VLOOKUP(AK115,'Density Lookup'!A:B,2,TRUE)</f>
        <v>Medium</v>
      </c>
      <c r="AM115" t="str">
        <f>VLOOKUP(A115,census_tract_county_names_WA!A:B,2,FALSE)</f>
        <v>Pierce County, Washington</v>
      </c>
      <c r="AN115">
        <f>INDEX(census_tract_areas_WA!N:N, MATCH('2014_acs_select'!A115,census_tract_areas_WA!E:E,0))</f>
        <v>3.3165141849999999</v>
      </c>
      <c r="AO115" t="b">
        <f t="shared" si="24"/>
        <v>1</v>
      </c>
      <c r="AP115" t="str">
        <f>INDEX('Density Lookup'!B:B,MATCH('2014_acs_select'!AK115,'Density Lookup'!A:A,1))</f>
        <v>Medium</v>
      </c>
      <c r="AQ115" t="b">
        <f t="shared" si="25"/>
        <v>1</v>
      </c>
    </row>
    <row r="116" spans="1:43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3"/>
        <v>0.49016550731590308</v>
      </c>
      <c r="I116" s="2">
        <f t="shared" si="14"/>
        <v>0.50983449268409686</v>
      </c>
      <c r="J116" s="1">
        <v>3755</v>
      </c>
      <c r="K116" s="2">
        <f t="shared" si="15"/>
        <v>0.4503478052290717</v>
      </c>
      <c r="L116" s="1">
        <v>2773</v>
      </c>
      <c r="M116" s="1">
        <v>380</v>
      </c>
      <c r="N116" s="1">
        <v>150</v>
      </c>
      <c r="O116" s="2">
        <f t="shared" si="16"/>
        <v>0.73848202396804263</v>
      </c>
      <c r="P116" s="2">
        <f t="shared" si="17"/>
        <v>0.10119840213049268</v>
      </c>
      <c r="Q116" s="2">
        <f t="shared" si="18"/>
        <v>3.9946737683089213E-2</v>
      </c>
      <c r="R116" s="2">
        <v>0.17699999999999999</v>
      </c>
      <c r="S116" s="2">
        <v>0.20399999999999999</v>
      </c>
      <c r="T116" s="2">
        <v>0.155</v>
      </c>
      <c r="U116" s="1">
        <v>8132</v>
      </c>
      <c r="V116" s="2">
        <f t="shared" si="19"/>
        <v>0.97529383545214676</v>
      </c>
      <c r="W116" s="2">
        <v>0.2</v>
      </c>
      <c r="X116" s="1">
        <v>2313</v>
      </c>
      <c r="Y116" s="2">
        <f t="shared" si="20"/>
        <v>0.27740465339409931</v>
      </c>
      <c r="Z116" s="2">
        <v>0.41</v>
      </c>
      <c r="AA116" s="1">
        <v>5206</v>
      </c>
      <c r="AB116" s="2">
        <f t="shared" si="21"/>
        <v>0.62437035260254259</v>
      </c>
      <c r="AC116" s="2">
        <f t="shared" si="22"/>
        <v>9.8224994003358157E-2</v>
      </c>
      <c r="AD116" s="2">
        <v>0.126</v>
      </c>
      <c r="AE116" s="1">
        <v>55626</v>
      </c>
      <c r="AF116" s="1">
        <v>2902</v>
      </c>
      <c r="AG116" s="1">
        <v>48081</v>
      </c>
      <c r="AH116" s="1">
        <v>5933</v>
      </c>
      <c r="AI116" s="2">
        <v>8.199999999999999E-2</v>
      </c>
      <c r="AJ116">
        <f>VLOOKUP(A116,census_tract_areas_WA!E:N,10,FALSE)</f>
        <v>2.8443736610000001</v>
      </c>
      <c r="AK116">
        <f t="shared" si="23"/>
        <v>2931.4010723431461</v>
      </c>
      <c r="AL116" t="str">
        <f>VLOOKUP(AK116,'Density Lookup'!A:B,2,TRUE)</f>
        <v>High</v>
      </c>
      <c r="AM116" t="str">
        <f>VLOOKUP(A116,census_tract_county_names_WA!A:B,2,FALSE)</f>
        <v>Snohomish County, Washington</v>
      </c>
      <c r="AN116">
        <f>INDEX(census_tract_areas_WA!N:N, MATCH('2014_acs_select'!A116,census_tract_areas_WA!E:E,0))</f>
        <v>2.8443736610000001</v>
      </c>
      <c r="AO116" t="b">
        <f t="shared" si="24"/>
        <v>1</v>
      </c>
      <c r="AP116" t="str">
        <f>INDEX('Density Lookup'!B:B,MATCH('2014_acs_select'!AK116,'Density Lookup'!A:A,1))</f>
        <v>High</v>
      </c>
      <c r="AQ116" t="b">
        <f t="shared" si="25"/>
        <v>1</v>
      </c>
    </row>
    <row r="117" spans="1:43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3"/>
        <v>0.51127342013337562</v>
      </c>
      <c r="I117" s="2">
        <f t="shared" si="14"/>
        <v>0.48872657986662432</v>
      </c>
      <c r="J117" s="1">
        <v>1078</v>
      </c>
      <c r="K117" s="2">
        <f t="shared" si="15"/>
        <v>0.34233089869799938</v>
      </c>
      <c r="L117" s="1">
        <v>827</v>
      </c>
      <c r="M117" s="1">
        <v>167</v>
      </c>
      <c r="N117" s="1">
        <v>0</v>
      </c>
      <c r="O117" s="2">
        <f t="shared" si="16"/>
        <v>0.76716141001855287</v>
      </c>
      <c r="P117" s="2">
        <f t="shared" si="17"/>
        <v>0.15491651205936921</v>
      </c>
      <c r="Q117" s="2">
        <f t="shared" si="18"/>
        <v>0</v>
      </c>
      <c r="R117" s="2">
        <v>3.9E-2</v>
      </c>
      <c r="S117" s="2">
        <v>3.9E-2</v>
      </c>
      <c r="T117" s="2">
        <v>0.04</v>
      </c>
      <c r="U117" s="1">
        <v>3149</v>
      </c>
      <c r="V117" s="2">
        <f t="shared" si="19"/>
        <v>1</v>
      </c>
      <c r="W117" s="2">
        <v>0.247</v>
      </c>
      <c r="X117" s="1">
        <v>1068</v>
      </c>
      <c r="Y117" s="2">
        <f t="shared" si="20"/>
        <v>0.33915528739282313</v>
      </c>
      <c r="Z117" s="2">
        <v>0.3</v>
      </c>
      <c r="AA117" s="1">
        <v>1773</v>
      </c>
      <c r="AB117" s="2">
        <f t="shared" si="21"/>
        <v>0.56303588440774854</v>
      </c>
      <c r="AC117" s="2">
        <f t="shared" si="22"/>
        <v>9.7808828199428266E-2</v>
      </c>
      <c r="AD117" s="2">
        <v>0.223</v>
      </c>
      <c r="AE117" s="1">
        <v>46511</v>
      </c>
      <c r="AF117" s="1">
        <v>764</v>
      </c>
      <c r="AG117" s="1">
        <v>39397</v>
      </c>
      <c r="AH117" s="1">
        <v>2207</v>
      </c>
      <c r="AI117" s="2">
        <v>0.11</v>
      </c>
      <c r="AJ117">
        <f>VLOOKUP(A117,census_tract_areas_WA!E:N,10,FALSE)</f>
        <v>390.51717819999999</v>
      </c>
      <c r="AK117">
        <f t="shared" si="23"/>
        <v>8.063665763730544</v>
      </c>
      <c r="AL117" t="str">
        <f>VLOOKUP(AK117,'Density Lookup'!A:B,2,TRUE)</f>
        <v>Low</v>
      </c>
      <c r="AM117" t="str">
        <f>VLOOKUP(A117,census_tract_county_names_WA!A:B,2,FALSE)</f>
        <v>Yakima County, Washington</v>
      </c>
      <c r="AN117">
        <f>INDEX(census_tract_areas_WA!N:N, MATCH('2014_acs_select'!A117,census_tract_areas_WA!E:E,0))</f>
        <v>390.51717819999999</v>
      </c>
      <c r="AO117" t="b">
        <f t="shared" si="24"/>
        <v>1</v>
      </c>
      <c r="AP117" t="str">
        <f>INDEX('Density Lookup'!B:B,MATCH('2014_acs_select'!AK117,'Density Lookup'!A:A,1))</f>
        <v>Low</v>
      </c>
      <c r="AQ117" t="b">
        <f t="shared" si="25"/>
        <v>1</v>
      </c>
    </row>
    <row r="118" spans="1:43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3"/>
        <v>0.54010312231452307</v>
      </c>
      <c r="I118" s="2">
        <f t="shared" si="14"/>
        <v>0.45989687768547693</v>
      </c>
      <c r="J118" s="1">
        <v>2659</v>
      </c>
      <c r="K118" s="2">
        <f t="shared" si="15"/>
        <v>0.38083643655113147</v>
      </c>
      <c r="L118" s="1">
        <v>1732</v>
      </c>
      <c r="M118" s="1">
        <v>657</v>
      </c>
      <c r="N118" s="1">
        <v>109</v>
      </c>
      <c r="O118" s="2">
        <f t="shared" si="16"/>
        <v>0.65137269650244456</v>
      </c>
      <c r="P118" s="2">
        <f t="shared" si="17"/>
        <v>0.24708537044001505</v>
      </c>
      <c r="Q118" s="2">
        <f t="shared" si="18"/>
        <v>4.0992854456562616E-2</v>
      </c>
      <c r="R118" s="2">
        <v>0.17</v>
      </c>
      <c r="S118" s="2">
        <v>0.17899999999999999</v>
      </c>
      <c r="T118" s="2">
        <v>0.159</v>
      </c>
      <c r="U118" s="1">
        <v>6025</v>
      </c>
      <c r="V118" s="2">
        <f t="shared" si="19"/>
        <v>0.86293325694643364</v>
      </c>
      <c r="W118" s="2">
        <v>0.34299999999999997</v>
      </c>
      <c r="X118" s="1">
        <v>1856</v>
      </c>
      <c r="Y118" s="2">
        <f t="shared" si="20"/>
        <v>0.26582641077055286</v>
      </c>
      <c r="Z118" s="2">
        <v>0.61599999999999999</v>
      </c>
      <c r="AA118" s="1">
        <v>3606</v>
      </c>
      <c r="AB118" s="2">
        <f t="shared" si="21"/>
        <v>0.51647092523632199</v>
      </c>
      <c r="AC118" s="2">
        <f t="shared" si="22"/>
        <v>0.21770266399312521</v>
      </c>
      <c r="AD118" s="2">
        <v>0.24299999999999999</v>
      </c>
      <c r="AE118" s="1">
        <v>53470</v>
      </c>
      <c r="AF118" s="1">
        <v>2207</v>
      </c>
      <c r="AG118" s="1">
        <v>45536</v>
      </c>
      <c r="AH118" s="1">
        <v>5296</v>
      </c>
      <c r="AI118" s="2">
        <v>7.6999999999999999E-2</v>
      </c>
      <c r="AJ118">
        <f>VLOOKUP(A118,census_tract_areas_WA!E:N,10,FALSE)</f>
        <v>7.7396305339999998</v>
      </c>
      <c r="AK118">
        <f t="shared" si="23"/>
        <v>902.11024535709453</v>
      </c>
      <c r="AL118" t="str">
        <f>VLOOKUP(AK118,'Density Lookup'!A:B,2,TRUE)</f>
        <v>Medium</v>
      </c>
      <c r="AM118" t="str">
        <f>VLOOKUP(A118,census_tract_county_names_WA!A:B,2,FALSE)</f>
        <v>Benton County, Washington</v>
      </c>
      <c r="AN118">
        <f>INDEX(census_tract_areas_WA!N:N, MATCH('2014_acs_select'!A118,census_tract_areas_WA!E:E,0))</f>
        <v>7.7396305339999998</v>
      </c>
      <c r="AO118" t="b">
        <f t="shared" si="24"/>
        <v>1</v>
      </c>
      <c r="AP118" t="str">
        <f>INDEX('Density Lookup'!B:B,MATCH('2014_acs_select'!AK118,'Density Lookup'!A:A,1))</f>
        <v>Medium</v>
      </c>
      <c r="AQ118" t="b">
        <f t="shared" si="25"/>
        <v>1</v>
      </c>
    </row>
    <row r="119" spans="1:43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3"/>
        <v>0.51532912533814246</v>
      </c>
      <c r="I119" s="2">
        <f t="shared" si="14"/>
        <v>0.48467087466185754</v>
      </c>
      <c r="J119" s="1">
        <v>2745</v>
      </c>
      <c r="K119" s="2">
        <f t="shared" si="15"/>
        <v>0.61880072137060416</v>
      </c>
      <c r="L119" s="1">
        <v>1142</v>
      </c>
      <c r="M119" s="1">
        <v>200</v>
      </c>
      <c r="N119" s="1">
        <v>576</v>
      </c>
      <c r="O119" s="2">
        <f t="shared" si="16"/>
        <v>0.41602914389799633</v>
      </c>
      <c r="P119" s="2">
        <f t="shared" si="17"/>
        <v>7.2859744990892539E-2</v>
      </c>
      <c r="Q119" s="2">
        <f t="shared" si="18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 s="1">
        <v>4357</v>
      </c>
      <c r="V119" s="2">
        <f t="shared" si="19"/>
        <v>0.98219116321009914</v>
      </c>
      <c r="W119" s="2">
        <v>0.14599999999999999</v>
      </c>
      <c r="X119" s="1">
        <v>699</v>
      </c>
      <c r="Y119" s="2">
        <f t="shared" si="20"/>
        <v>0.15757439134355275</v>
      </c>
      <c r="Z119" s="2">
        <v>0.16500000000000001</v>
      </c>
      <c r="AA119" s="1">
        <v>3450</v>
      </c>
      <c r="AB119" s="2">
        <f t="shared" si="21"/>
        <v>0.77772768259693414</v>
      </c>
      <c r="AC119" s="2">
        <f t="shared" si="22"/>
        <v>6.4697926059513078E-2</v>
      </c>
      <c r="AD119" s="2">
        <v>0.13200000000000001</v>
      </c>
      <c r="AE119" s="1">
        <v>75776</v>
      </c>
      <c r="AF119" s="1">
        <v>1744</v>
      </c>
      <c r="AG119" s="1">
        <v>56875</v>
      </c>
      <c r="AH119" s="1">
        <v>3809</v>
      </c>
      <c r="AI119" s="2">
        <v>0.09</v>
      </c>
      <c r="AJ119">
        <f>VLOOKUP(A119,census_tract_areas_WA!E:N,10,FALSE)</f>
        <v>0.73238550400000002</v>
      </c>
      <c r="AK119">
        <f t="shared" si="23"/>
        <v>6056.9194444350987</v>
      </c>
      <c r="AL119" t="str">
        <f>VLOOKUP(AK119,'Density Lookup'!A:B,2,TRUE)</f>
        <v>High</v>
      </c>
      <c r="AM119" t="str">
        <f>VLOOKUP(A119,census_tract_county_names_WA!A:B,2,FALSE)</f>
        <v>King County, Washington</v>
      </c>
      <c r="AN119">
        <f>INDEX(census_tract_areas_WA!N:N, MATCH('2014_acs_select'!A119,census_tract_areas_WA!E:E,0))</f>
        <v>0.73238550400000002</v>
      </c>
      <c r="AO119" t="b">
        <f t="shared" si="24"/>
        <v>1</v>
      </c>
      <c r="AP119" t="str">
        <f>INDEX('Density Lookup'!B:B,MATCH('2014_acs_select'!AK119,'Density Lookup'!A:A,1))</f>
        <v>High</v>
      </c>
      <c r="AQ119" t="b">
        <f t="shared" si="25"/>
        <v>1</v>
      </c>
    </row>
    <row r="120" spans="1:43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3"/>
        <v>0.53877760657421669</v>
      </c>
      <c r="I120" s="2">
        <f t="shared" si="14"/>
        <v>0.46122239342578325</v>
      </c>
      <c r="J120" s="1">
        <v>1965</v>
      </c>
      <c r="K120" s="2">
        <f t="shared" si="15"/>
        <v>0.50462249614791987</v>
      </c>
      <c r="L120" s="1">
        <v>1424</v>
      </c>
      <c r="M120" s="1">
        <v>200</v>
      </c>
      <c r="N120" s="1">
        <v>147</v>
      </c>
      <c r="O120" s="2">
        <f t="shared" si="16"/>
        <v>0.72468193384223922</v>
      </c>
      <c r="P120" s="2">
        <f t="shared" si="17"/>
        <v>0.10178117048346055</v>
      </c>
      <c r="Q120" s="2">
        <f t="shared" si="18"/>
        <v>7.4809160305343514E-2</v>
      </c>
      <c r="R120" s="2">
        <v>0.10099999999999999</v>
      </c>
      <c r="S120" s="2">
        <v>0.14199999999999999</v>
      </c>
      <c r="T120" s="2">
        <v>0.06</v>
      </c>
      <c r="U120" s="1">
        <v>3888</v>
      </c>
      <c r="V120" s="2">
        <f t="shared" si="19"/>
        <v>0.99845916795069334</v>
      </c>
      <c r="W120" s="2">
        <v>0.27500000000000002</v>
      </c>
      <c r="X120" s="1">
        <v>918</v>
      </c>
      <c r="Y120" s="2">
        <f t="shared" si="20"/>
        <v>0.23574730354391371</v>
      </c>
      <c r="Z120" s="2">
        <v>0.375</v>
      </c>
      <c r="AA120" s="1">
        <v>2654</v>
      </c>
      <c r="AB120" s="2">
        <f t="shared" si="21"/>
        <v>0.68156137647663073</v>
      </c>
      <c r="AC120" s="2">
        <f t="shared" si="22"/>
        <v>8.2691319979455558E-2</v>
      </c>
      <c r="AD120" s="2">
        <v>0.22699999999999998</v>
      </c>
      <c r="AE120" s="1">
        <v>47284</v>
      </c>
      <c r="AF120" s="1">
        <v>1370</v>
      </c>
      <c r="AG120" s="1">
        <v>42805</v>
      </c>
      <c r="AH120" s="1">
        <v>3100</v>
      </c>
      <c r="AI120" s="2">
        <v>5.2999999999999999E-2</v>
      </c>
      <c r="AJ120">
        <f>VLOOKUP(A120,census_tract_areas_WA!E:N,10,FALSE)</f>
        <v>1.9509987310000001</v>
      </c>
      <c r="AK120">
        <f t="shared" si="23"/>
        <v>1995.9008369032097</v>
      </c>
      <c r="AL120" t="str">
        <f>VLOOKUP(AK120,'Density Lookup'!A:B,2,TRUE)</f>
        <v>High</v>
      </c>
      <c r="AM120" t="str">
        <f>VLOOKUP(A120,census_tract_county_names_WA!A:B,2,FALSE)</f>
        <v>King County, Washington</v>
      </c>
      <c r="AN120">
        <f>INDEX(census_tract_areas_WA!N:N, MATCH('2014_acs_select'!A120,census_tract_areas_WA!E:E,0))</f>
        <v>1.9509987310000001</v>
      </c>
      <c r="AO120" t="b">
        <f t="shared" si="24"/>
        <v>1</v>
      </c>
      <c r="AP120" t="str">
        <f>INDEX('Density Lookup'!B:B,MATCH('2014_acs_select'!AK120,'Density Lookup'!A:A,1))</f>
        <v>High</v>
      </c>
      <c r="AQ120" t="b">
        <f t="shared" si="25"/>
        <v>1</v>
      </c>
    </row>
    <row r="121" spans="1:43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3"/>
        <v>0.47006269592476491</v>
      </c>
      <c r="I121" s="2">
        <f t="shared" si="14"/>
        <v>0.52993730407523509</v>
      </c>
      <c r="J121" s="1">
        <v>2802</v>
      </c>
      <c r="K121" s="2">
        <f t="shared" si="15"/>
        <v>0.43918495297805643</v>
      </c>
      <c r="L121" s="1">
        <v>2053</v>
      </c>
      <c r="M121" s="1">
        <v>469</v>
      </c>
      <c r="N121" s="1">
        <v>96</v>
      </c>
      <c r="O121" s="2">
        <f t="shared" si="16"/>
        <v>0.73269093504639549</v>
      </c>
      <c r="P121" s="2">
        <f t="shared" si="17"/>
        <v>0.16738044254104212</v>
      </c>
      <c r="Q121" s="2">
        <f t="shared" si="18"/>
        <v>3.4261241970021415E-2</v>
      </c>
      <c r="R121" s="2">
        <v>0.17899999999999999</v>
      </c>
      <c r="S121" s="2">
        <v>0.152</v>
      </c>
      <c r="T121" s="2">
        <v>0.19800000000000001</v>
      </c>
      <c r="U121" s="1">
        <v>6303</v>
      </c>
      <c r="V121" s="2">
        <f t="shared" si="19"/>
        <v>0.98793103448275865</v>
      </c>
      <c r="W121" s="2">
        <v>0.223</v>
      </c>
      <c r="X121" s="1">
        <v>2029</v>
      </c>
      <c r="Y121" s="2">
        <f t="shared" si="20"/>
        <v>0.31802507836990596</v>
      </c>
      <c r="Z121" s="2">
        <v>0.251</v>
      </c>
      <c r="AA121" s="1">
        <v>3815</v>
      </c>
      <c r="AB121" s="2">
        <f t="shared" si="21"/>
        <v>0.59796238244514111</v>
      </c>
      <c r="AC121" s="2">
        <f t="shared" si="22"/>
        <v>8.4012539184952884E-2</v>
      </c>
      <c r="AD121" s="2">
        <v>0.23199999999999998</v>
      </c>
      <c r="AE121" s="1">
        <v>60580</v>
      </c>
      <c r="AF121" s="1">
        <v>2153</v>
      </c>
      <c r="AG121" s="1">
        <v>51215</v>
      </c>
      <c r="AH121" s="1">
        <v>4442</v>
      </c>
      <c r="AI121" s="2">
        <v>5.2999999999999999E-2</v>
      </c>
      <c r="AJ121">
        <f>VLOOKUP(A121,census_tract_areas_WA!E:N,10,FALSE)</f>
        <v>1.8834105240000001</v>
      </c>
      <c r="AK121">
        <f t="shared" si="23"/>
        <v>3387.4717798911479</v>
      </c>
      <c r="AL121" t="str">
        <f>VLOOKUP(AK121,'Density Lookup'!A:B,2,TRUE)</f>
        <v>High</v>
      </c>
      <c r="AM121" t="str">
        <f>VLOOKUP(A121,census_tract_county_names_WA!A:B,2,FALSE)</f>
        <v>King County, Washington</v>
      </c>
      <c r="AN121">
        <f>INDEX(census_tract_areas_WA!N:N, MATCH('2014_acs_select'!A121,census_tract_areas_WA!E:E,0))</f>
        <v>1.8834105240000001</v>
      </c>
      <c r="AO121" t="b">
        <f t="shared" si="24"/>
        <v>1</v>
      </c>
      <c r="AP121" t="str">
        <f>INDEX('Density Lookup'!B:B,MATCH('2014_acs_select'!AK121,'Density Lookup'!A:A,1))</f>
        <v>High</v>
      </c>
      <c r="AQ121" t="b">
        <f t="shared" si="25"/>
        <v>1</v>
      </c>
    </row>
    <row r="122" spans="1:43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3"/>
        <v>0.48940068045014395</v>
      </c>
      <c r="I122" s="2">
        <f t="shared" si="14"/>
        <v>0.51059931954985605</v>
      </c>
      <c r="J122" s="1">
        <v>2915</v>
      </c>
      <c r="K122" s="2">
        <f t="shared" si="15"/>
        <v>0.38144464799790628</v>
      </c>
      <c r="L122" s="1">
        <v>1965</v>
      </c>
      <c r="M122" s="1">
        <v>542</v>
      </c>
      <c r="N122" s="1">
        <v>255</v>
      </c>
      <c r="O122" s="2">
        <f t="shared" si="16"/>
        <v>0.67409948542024012</v>
      </c>
      <c r="P122" s="2">
        <f t="shared" si="17"/>
        <v>0.18593481989708405</v>
      </c>
      <c r="Q122" s="2">
        <f t="shared" si="18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 s="1">
        <v>7485</v>
      </c>
      <c r="V122" s="2">
        <f t="shared" si="19"/>
        <v>0.97945563988484685</v>
      </c>
      <c r="W122" s="2">
        <v>0.39600000000000002</v>
      </c>
      <c r="X122" s="1">
        <v>2320</v>
      </c>
      <c r="Y122" s="2">
        <f t="shared" si="20"/>
        <v>0.30358544883538341</v>
      </c>
      <c r="Z122" s="2">
        <v>0.55600000000000005</v>
      </c>
      <c r="AA122" s="1">
        <v>4628</v>
      </c>
      <c r="AB122" s="2">
        <f t="shared" si="21"/>
        <v>0.60560062810782522</v>
      </c>
      <c r="AC122" s="2">
        <f t="shared" si="22"/>
        <v>9.0813923056791368E-2</v>
      </c>
      <c r="AD122" s="2">
        <v>0.34700000000000003</v>
      </c>
      <c r="AE122" s="1">
        <v>44795</v>
      </c>
      <c r="AF122" s="1">
        <v>2437</v>
      </c>
      <c r="AG122" s="1">
        <v>35389</v>
      </c>
      <c r="AH122" s="1">
        <v>5489</v>
      </c>
      <c r="AI122" s="2">
        <v>8.6999999999999994E-2</v>
      </c>
      <c r="AJ122">
        <f>VLOOKUP(A122,census_tract_areas_WA!E:N,10,FALSE)</f>
        <v>7.021548804</v>
      </c>
      <c r="AK122">
        <f t="shared" si="23"/>
        <v>1088.3638657679833</v>
      </c>
      <c r="AL122" t="str">
        <f>VLOOKUP(AK122,'Density Lookup'!A:B,2,TRUE)</f>
        <v>Medium</v>
      </c>
      <c r="AM122" t="str">
        <f>VLOOKUP(A122,census_tract_county_names_WA!A:B,2,FALSE)</f>
        <v>King County, Washington</v>
      </c>
      <c r="AN122">
        <f>INDEX(census_tract_areas_WA!N:N, MATCH('2014_acs_select'!A122,census_tract_areas_WA!E:E,0))</f>
        <v>7.021548804</v>
      </c>
      <c r="AO122" t="b">
        <f t="shared" si="24"/>
        <v>1</v>
      </c>
      <c r="AP122" t="str">
        <f>INDEX('Density Lookup'!B:B,MATCH('2014_acs_select'!AK122,'Density Lookup'!A:A,1))</f>
        <v>Medium</v>
      </c>
      <c r="AQ122" t="b">
        <f t="shared" si="25"/>
        <v>1</v>
      </c>
    </row>
    <row r="123" spans="1:43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3"/>
        <v>0.43496862521391899</v>
      </c>
      <c r="I123" s="2">
        <f t="shared" si="14"/>
        <v>0.56503137478608101</v>
      </c>
      <c r="J123" s="1">
        <v>1307</v>
      </c>
      <c r="K123" s="2">
        <f t="shared" si="15"/>
        <v>0.37278950370792924</v>
      </c>
      <c r="L123" s="1">
        <v>1001</v>
      </c>
      <c r="M123" s="1">
        <v>131</v>
      </c>
      <c r="N123" s="1">
        <v>32</v>
      </c>
      <c r="O123" s="2">
        <f t="shared" si="16"/>
        <v>0.76587605202754394</v>
      </c>
      <c r="P123" s="2">
        <f t="shared" si="17"/>
        <v>0.10022953328232594</v>
      </c>
      <c r="Q123" s="2">
        <f t="shared" si="18"/>
        <v>2.448355011476664E-2</v>
      </c>
      <c r="R123" s="2">
        <v>0.109</v>
      </c>
      <c r="S123" s="2">
        <v>0.113</v>
      </c>
      <c r="T123" s="2">
        <v>0.106</v>
      </c>
      <c r="U123" s="1">
        <v>3386</v>
      </c>
      <c r="V123" s="2">
        <f t="shared" si="19"/>
        <v>0.96577296063890472</v>
      </c>
      <c r="W123" s="2">
        <v>0.253</v>
      </c>
      <c r="X123" s="1">
        <v>824</v>
      </c>
      <c r="Y123" s="2">
        <f t="shared" si="20"/>
        <v>0.23502567027952082</v>
      </c>
      <c r="Z123" s="2">
        <v>0.36299999999999999</v>
      </c>
      <c r="AA123" s="1">
        <v>2182</v>
      </c>
      <c r="AB123" s="2">
        <f t="shared" si="21"/>
        <v>0.62236166571591556</v>
      </c>
      <c r="AC123" s="2">
        <f t="shared" si="22"/>
        <v>0.14261266400456363</v>
      </c>
      <c r="AD123" s="2">
        <v>0.22800000000000001</v>
      </c>
      <c r="AE123" s="1">
        <v>34478</v>
      </c>
      <c r="AF123" s="1">
        <v>1582</v>
      </c>
      <c r="AG123" s="1">
        <v>28868</v>
      </c>
      <c r="AH123" s="1">
        <v>2707</v>
      </c>
      <c r="AI123" s="2">
        <v>0.154</v>
      </c>
      <c r="AJ123">
        <f>VLOOKUP(A123,census_tract_areas_WA!E:N,10,FALSE)</f>
        <v>0.92183259200000001</v>
      </c>
      <c r="AK123">
        <f t="shared" si="23"/>
        <v>3803.2936027933365</v>
      </c>
      <c r="AL123" t="str">
        <f>VLOOKUP(AK123,'Density Lookup'!A:B,2,TRUE)</f>
        <v>High</v>
      </c>
      <c r="AM123" t="str">
        <f>VLOOKUP(A123,census_tract_county_names_WA!A:B,2,FALSE)</f>
        <v>Pierce County, Washington</v>
      </c>
      <c r="AN123">
        <f>INDEX(census_tract_areas_WA!N:N, MATCH('2014_acs_select'!A123,census_tract_areas_WA!E:E,0))</f>
        <v>0.92183259200000001</v>
      </c>
      <c r="AO123" t="b">
        <f t="shared" si="24"/>
        <v>1</v>
      </c>
      <c r="AP123" t="str">
        <f>INDEX('Density Lookup'!B:B,MATCH('2014_acs_select'!AK123,'Density Lookup'!A:A,1))</f>
        <v>High</v>
      </c>
      <c r="AQ123" t="b">
        <f t="shared" si="25"/>
        <v>1</v>
      </c>
    </row>
    <row r="124" spans="1:43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3"/>
        <v>0.47749114820435001</v>
      </c>
      <c r="I124" s="2">
        <f t="shared" si="14"/>
        <v>0.52250885179564999</v>
      </c>
      <c r="J124" s="1">
        <v>2654</v>
      </c>
      <c r="K124" s="2">
        <f t="shared" si="15"/>
        <v>0.44747934581015009</v>
      </c>
      <c r="L124" s="1">
        <v>1722</v>
      </c>
      <c r="M124" s="1">
        <v>358</v>
      </c>
      <c r="N124" s="1">
        <v>425</v>
      </c>
      <c r="O124" s="2">
        <f t="shared" si="16"/>
        <v>0.6488319517709118</v>
      </c>
      <c r="P124" s="2">
        <f t="shared" si="17"/>
        <v>0.13489073097211757</v>
      </c>
      <c r="Q124" s="2">
        <f t="shared" si="18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 s="1">
        <v>5931</v>
      </c>
      <c r="V124" s="2">
        <f t="shared" si="19"/>
        <v>1</v>
      </c>
      <c r="W124" s="2">
        <v>0.19800000000000001</v>
      </c>
      <c r="X124" s="1">
        <v>1387</v>
      </c>
      <c r="Y124" s="2">
        <f t="shared" si="20"/>
        <v>0.2338560107907604</v>
      </c>
      <c r="Z124" s="2">
        <v>0.32500000000000001</v>
      </c>
      <c r="AA124" s="1">
        <v>4235</v>
      </c>
      <c r="AB124" s="2">
        <f t="shared" si="21"/>
        <v>0.71404484909795984</v>
      </c>
      <c r="AC124" s="2">
        <f t="shared" si="22"/>
        <v>5.2099140111279807E-2</v>
      </c>
      <c r="AD124" s="2">
        <v>0.152</v>
      </c>
      <c r="AE124" s="1">
        <v>52471</v>
      </c>
      <c r="AF124" s="1">
        <v>2311</v>
      </c>
      <c r="AG124" s="1">
        <v>45153</v>
      </c>
      <c r="AH124" s="1">
        <v>4591</v>
      </c>
      <c r="AI124" s="2">
        <v>0.18</v>
      </c>
      <c r="AJ124">
        <f>VLOOKUP(A124,census_tract_areas_WA!E:N,10,FALSE)</f>
        <v>1.597957217</v>
      </c>
      <c r="AK124">
        <f t="shared" si="23"/>
        <v>3711.6137634365714</v>
      </c>
      <c r="AL124" t="str">
        <f>VLOOKUP(AK124,'Density Lookup'!A:B,2,TRUE)</f>
        <v>High</v>
      </c>
      <c r="AM124" t="str">
        <f>VLOOKUP(A124,census_tract_county_names_WA!A:B,2,FALSE)</f>
        <v>Snohomish County, Washington</v>
      </c>
      <c r="AN124">
        <f>INDEX(census_tract_areas_WA!N:N, MATCH('2014_acs_select'!A124,census_tract_areas_WA!E:E,0))</f>
        <v>1.597957217</v>
      </c>
      <c r="AO124" t="b">
        <f t="shared" si="24"/>
        <v>1</v>
      </c>
      <c r="AP124" t="str">
        <f>INDEX('Density Lookup'!B:B,MATCH('2014_acs_select'!AK124,'Density Lookup'!A:A,1))</f>
        <v>High</v>
      </c>
      <c r="AQ124" t="b">
        <f t="shared" si="25"/>
        <v>1</v>
      </c>
    </row>
    <row r="125" spans="1:43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3"/>
        <v>0.45379023883696779</v>
      </c>
      <c r="I125" s="2">
        <f t="shared" si="14"/>
        <v>0.54620976116303221</v>
      </c>
      <c r="J125" s="1">
        <v>916</v>
      </c>
      <c r="K125" s="2">
        <f t="shared" si="15"/>
        <v>0.31706472827968157</v>
      </c>
      <c r="L125" s="1">
        <v>721</v>
      </c>
      <c r="M125" s="1">
        <v>126</v>
      </c>
      <c r="N125" s="1">
        <v>42</v>
      </c>
      <c r="O125" s="2">
        <f t="shared" si="16"/>
        <v>0.78711790393013104</v>
      </c>
      <c r="P125" s="2">
        <f t="shared" si="17"/>
        <v>0.13755458515283842</v>
      </c>
      <c r="Q125" s="2">
        <f t="shared" si="18"/>
        <v>4.5851528384279479E-2</v>
      </c>
      <c r="R125" s="2">
        <v>0.124</v>
      </c>
      <c r="S125" s="2">
        <v>0.13500000000000001</v>
      </c>
      <c r="T125" s="2">
        <v>0.115</v>
      </c>
      <c r="U125" s="1">
        <v>2863</v>
      </c>
      <c r="V125" s="2">
        <f t="shared" si="19"/>
        <v>0.99100034614053301</v>
      </c>
      <c r="W125" s="2">
        <v>0.43</v>
      </c>
      <c r="X125" s="1">
        <v>872</v>
      </c>
      <c r="Y125" s="2">
        <f t="shared" si="20"/>
        <v>0.30183454482519906</v>
      </c>
      <c r="Z125" s="2">
        <v>0.48100000000000004</v>
      </c>
      <c r="AA125" s="1">
        <v>1763</v>
      </c>
      <c r="AB125" s="2">
        <f t="shared" si="21"/>
        <v>0.61024575977847006</v>
      </c>
      <c r="AC125" s="2">
        <f t="shared" si="22"/>
        <v>8.7919695396330821E-2</v>
      </c>
      <c r="AD125" s="2">
        <v>0.40600000000000003</v>
      </c>
      <c r="AE125" s="1">
        <v>36628</v>
      </c>
      <c r="AF125" s="1">
        <v>976</v>
      </c>
      <c r="AG125" s="1">
        <v>23981</v>
      </c>
      <c r="AH125" s="1">
        <v>2130</v>
      </c>
      <c r="AI125" s="2">
        <v>0.158</v>
      </c>
      <c r="AJ125">
        <f>VLOOKUP(A125,census_tract_areas_WA!E:N,10,FALSE)</f>
        <v>1.4207468000000001</v>
      </c>
      <c r="AK125">
        <f t="shared" si="23"/>
        <v>2033.4376259020958</v>
      </c>
      <c r="AL125" t="str">
        <f>VLOOKUP(AK125,'Density Lookup'!A:B,2,TRUE)</f>
        <v>High</v>
      </c>
      <c r="AM125" t="str">
        <f>VLOOKUP(A125,census_tract_county_names_WA!A:B,2,FALSE)</f>
        <v>Spokane County, Washington</v>
      </c>
      <c r="AN125">
        <f>INDEX(census_tract_areas_WA!N:N, MATCH('2014_acs_select'!A125,census_tract_areas_WA!E:E,0))</f>
        <v>1.4207468000000001</v>
      </c>
      <c r="AO125" t="b">
        <f t="shared" si="24"/>
        <v>1</v>
      </c>
      <c r="AP125" t="str">
        <f>INDEX('Density Lookup'!B:B,MATCH('2014_acs_select'!AK125,'Density Lookup'!A:A,1))</f>
        <v>High</v>
      </c>
      <c r="AQ125" t="b">
        <f t="shared" si="25"/>
        <v>1</v>
      </c>
    </row>
    <row r="126" spans="1:43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3"/>
        <v>0.49024163568773232</v>
      </c>
      <c r="I126" s="2">
        <f t="shared" si="14"/>
        <v>0.50975836431226762</v>
      </c>
      <c r="J126" s="1">
        <v>3565</v>
      </c>
      <c r="K126" s="2">
        <f t="shared" si="15"/>
        <v>0.41414962825278812</v>
      </c>
      <c r="L126" s="1">
        <v>2645</v>
      </c>
      <c r="M126" s="1">
        <v>574</v>
      </c>
      <c r="N126" s="1">
        <v>25</v>
      </c>
      <c r="O126" s="2">
        <f t="shared" si="16"/>
        <v>0.74193548387096775</v>
      </c>
      <c r="P126" s="2">
        <f t="shared" si="17"/>
        <v>0.16100981767180925</v>
      </c>
      <c r="Q126" s="2">
        <f t="shared" si="18"/>
        <v>7.0126227208976155E-3</v>
      </c>
      <c r="R126" s="2">
        <v>0.14199999999999999</v>
      </c>
      <c r="S126" s="2">
        <v>0.114</v>
      </c>
      <c r="T126" s="2">
        <v>0.16800000000000001</v>
      </c>
      <c r="U126" s="1">
        <v>8475</v>
      </c>
      <c r="V126" s="2">
        <f t="shared" si="19"/>
        <v>0.98454925650557623</v>
      </c>
      <c r="W126" s="2">
        <v>0.27300000000000002</v>
      </c>
      <c r="X126" s="1">
        <v>3042</v>
      </c>
      <c r="Y126" s="2">
        <f t="shared" si="20"/>
        <v>0.35339219330855021</v>
      </c>
      <c r="Z126" s="2">
        <v>0.43200000000000005</v>
      </c>
      <c r="AA126" s="1">
        <v>4700</v>
      </c>
      <c r="AB126" s="2">
        <f t="shared" si="21"/>
        <v>0.54600371747211895</v>
      </c>
      <c r="AC126" s="2">
        <f t="shared" si="22"/>
        <v>0.10060408921933084</v>
      </c>
      <c r="AD126" s="2">
        <v>0.182</v>
      </c>
      <c r="AE126" s="1">
        <v>61332</v>
      </c>
      <c r="AF126" s="1">
        <v>2326</v>
      </c>
      <c r="AG126" s="1">
        <v>47961</v>
      </c>
      <c r="AH126" s="1">
        <v>5733</v>
      </c>
      <c r="AI126" s="2">
        <v>5.2000000000000005E-2</v>
      </c>
      <c r="AJ126">
        <f>VLOOKUP(A126,census_tract_areas_WA!E:N,10,FALSE)</f>
        <v>207.5381285</v>
      </c>
      <c r="AK126">
        <f t="shared" si="23"/>
        <v>41.476715927887923</v>
      </c>
      <c r="AL126" t="str">
        <f>VLOOKUP(AK126,'Density Lookup'!A:B,2,TRUE)</f>
        <v>Low</v>
      </c>
      <c r="AM126" t="str">
        <f>VLOOKUP(A126,census_tract_county_names_WA!A:B,2,FALSE)</f>
        <v>Yakima County, Washington</v>
      </c>
      <c r="AN126">
        <f>INDEX(census_tract_areas_WA!N:N, MATCH('2014_acs_select'!A126,census_tract_areas_WA!E:E,0))</f>
        <v>207.5381285</v>
      </c>
      <c r="AO126" t="b">
        <f t="shared" si="24"/>
        <v>1</v>
      </c>
      <c r="AP126" t="str">
        <f>INDEX('Density Lookup'!B:B,MATCH('2014_acs_select'!AK126,'Density Lookup'!A:A,1))</f>
        <v>Low</v>
      </c>
      <c r="AQ126" t="b">
        <f t="shared" si="25"/>
        <v>1</v>
      </c>
    </row>
    <row r="127" spans="1:43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3"/>
        <v>0.48828571428571427</v>
      </c>
      <c r="I127" s="2">
        <f t="shared" si="14"/>
        <v>0.51171428571428568</v>
      </c>
      <c r="J127" s="1">
        <v>1129</v>
      </c>
      <c r="K127" s="2">
        <f t="shared" si="15"/>
        <v>0.32257142857142856</v>
      </c>
      <c r="L127" s="1">
        <v>854</v>
      </c>
      <c r="M127" s="1">
        <v>113</v>
      </c>
      <c r="N127" s="1">
        <v>0</v>
      </c>
      <c r="O127" s="2">
        <f t="shared" si="16"/>
        <v>0.75642161204605851</v>
      </c>
      <c r="P127" s="2">
        <f t="shared" si="17"/>
        <v>0.10008857395925598</v>
      </c>
      <c r="Q127" s="2">
        <f t="shared" si="18"/>
        <v>0</v>
      </c>
      <c r="R127" s="2">
        <v>0.20300000000000001</v>
      </c>
      <c r="S127" s="2">
        <v>0.18</v>
      </c>
      <c r="T127" s="2">
        <v>0.23</v>
      </c>
      <c r="U127" s="1">
        <v>3500</v>
      </c>
      <c r="V127" s="2">
        <f t="shared" si="19"/>
        <v>1</v>
      </c>
      <c r="W127" s="2">
        <v>6.6000000000000003E-2</v>
      </c>
      <c r="X127" s="1">
        <v>1193</v>
      </c>
      <c r="Y127" s="2">
        <f t="shared" si="20"/>
        <v>0.34085714285714286</v>
      </c>
      <c r="Z127" s="2">
        <v>0.03</v>
      </c>
      <c r="AA127" s="1">
        <v>1854</v>
      </c>
      <c r="AB127" s="2">
        <f t="shared" si="21"/>
        <v>0.52971428571428569</v>
      </c>
      <c r="AC127" s="2">
        <f t="shared" si="22"/>
        <v>0.12942857142857145</v>
      </c>
      <c r="AD127" s="2">
        <v>0.105</v>
      </c>
      <c r="AE127" s="1">
        <v>84729</v>
      </c>
      <c r="AF127" s="1">
        <v>1074</v>
      </c>
      <c r="AG127" s="1">
        <v>65612</v>
      </c>
      <c r="AH127" s="1">
        <v>2418</v>
      </c>
      <c r="AI127" s="2">
        <v>0.13800000000000001</v>
      </c>
      <c r="AJ127">
        <f>VLOOKUP(A127,census_tract_areas_WA!E:N,10,FALSE)</f>
        <v>53.851254820000001</v>
      </c>
      <c r="AK127">
        <f t="shared" si="23"/>
        <v>64.993842979126327</v>
      </c>
      <c r="AL127" t="str">
        <f>VLOOKUP(AK127,'Density Lookup'!A:B,2,TRUE)</f>
        <v>Low</v>
      </c>
      <c r="AM127" t="str">
        <f>VLOOKUP(A127,census_tract_county_names_WA!A:B,2,FALSE)</f>
        <v>Clark County, Washington</v>
      </c>
      <c r="AN127">
        <f>INDEX(census_tract_areas_WA!N:N, MATCH('2014_acs_select'!A127,census_tract_areas_WA!E:E,0))</f>
        <v>53.851254820000001</v>
      </c>
      <c r="AO127" t="b">
        <f t="shared" si="24"/>
        <v>1</v>
      </c>
      <c r="AP127" t="str">
        <f>INDEX('Density Lookup'!B:B,MATCH('2014_acs_select'!AK127,'Density Lookup'!A:A,1))</f>
        <v>Low</v>
      </c>
      <c r="AQ127" t="b">
        <f t="shared" si="25"/>
        <v>1</v>
      </c>
    </row>
    <row r="128" spans="1:43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3"/>
        <v>0.57166537738976686</v>
      </c>
      <c r="I128" s="2">
        <f t="shared" si="14"/>
        <v>0.4283346226102332</v>
      </c>
      <c r="J128" s="1">
        <v>3042</v>
      </c>
      <c r="K128" s="2">
        <f t="shared" si="15"/>
        <v>0.33616974251298487</v>
      </c>
      <c r="L128" s="1">
        <v>2397</v>
      </c>
      <c r="M128" s="1">
        <v>389</v>
      </c>
      <c r="N128" s="1">
        <v>26</v>
      </c>
      <c r="O128" s="2">
        <f t="shared" si="16"/>
        <v>0.78796844181459569</v>
      </c>
      <c r="P128" s="2">
        <f t="shared" si="17"/>
        <v>0.12787639710716633</v>
      </c>
      <c r="Q128" s="2">
        <f t="shared" si="18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 s="1">
        <v>7588</v>
      </c>
      <c r="V128" s="2">
        <f t="shared" si="19"/>
        <v>0.83854569565697867</v>
      </c>
      <c r="W128" s="2">
        <v>0.23600000000000002</v>
      </c>
      <c r="X128" s="1">
        <v>2903</v>
      </c>
      <c r="Y128" s="2">
        <f t="shared" si="20"/>
        <v>0.3208089291634435</v>
      </c>
      <c r="Z128" s="2">
        <v>0.39100000000000001</v>
      </c>
      <c r="AA128" s="1">
        <v>4240</v>
      </c>
      <c r="AB128" s="2">
        <f t="shared" si="21"/>
        <v>0.4685600618852912</v>
      </c>
      <c r="AC128" s="2">
        <f t="shared" si="22"/>
        <v>0.2106310089512653</v>
      </c>
      <c r="AD128" s="2">
        <v>0.151</v>
      </c>
      <c r="AE128" s="1">
        <v>64820</v>
      </c>
      <c r="AF128" s="1">
        <v>2172</v>
      </c>
      <c r="AG128" s="1">
        <v>52841</v>
      </c>
      <c r="AH128" s="1">
        <v>6412</v>
      </c>
      <c r="AI128" s="2">
        <v>7.0000000000000007E-2</v>
      </c>
      <c r="AJ128">
        <f>VLOOKUP(A128,census_tract_areas_WA!E:N,10,FALSE)</f>
        <v>1189.856855</v>
      </c>
      <c r="AK128">
        <f t="shared" si="23"/>
        <v>7.6051164994969076</v>
      </c>
      <c r="AL128" t="str">
        <f>VLOOKUP(AK128,'Density Lookup'!A:B,2,TRUE)</f>
        <v>Low</v>
      </c>
      <c r="AM128" t="str">
        <f>VLOOKUP(A128,census_tract_county_names_WA!A:B,2,FALSE)</f>
        <v>Franklin County, Washington</v>
      </c>
      <c r="AN128">
        <f>INDEX(census_tract_areas_WA!N:N, MATCH('2014_acs_select'!A128,census_tract_areas_WA!E:E,0))</f>
        <v>1189.856855</v>
      </c>
      <c r="AO128" t="b">
        <f t="shared" si="24"/>
        <v>1</v>
      </c>
      <c r="AP128" t="str">
        <f>INDEX('Density Lookup'!B:B,MATCH('2014_acs_select'!AK128,'Density Lookup'!A:A,1))</f>
        <v>Low</v>
      </c>
      <c r="AQ128" t="b">
        <f t="shared" si="25"/>
        <v>1</v>
      </c>
    </row>
    <row r="129" spans="1:43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3"/>
        <v>0.53121592148309704</v>
      </c>
      <c r="I129" s="2">
        <f t="shared" si="14"/>
        <v>0.46878407851690296</v>
      </c>
      <c r="J129" s="1">
        <v>3077</v>
      </c>
      <c r="K129" s="2">
        <f t="shared" si="15"/>
        <v>0.41943838604143946</v>
      </c>
      <c r="L129" s="1">
        <v>2000</v>
      </c>
      <c r="M129" s="1">
        <v>448</v>
      </c>
      <c r="N129" s="1">
        <v>419</v>
      </c>
      <c r="O129" s="2">
        <f t="shared" si="16"/>
        <v>0.64998375040623979</v>
      </c>
      <c r="P129" s="2">
        <f t="shared" si="17"/>
        <v>0.14559636009099772</v>
      </c>
      <c r="Q129" s="2">
        <f t="shared" si="18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 s="1">
        <v>7270</v>
      </c>
      <c r="V129" s="2">
        <f t="shared" si="19"/>
        <v>0.99100327153762269</v>
      </c>
      <c r="W129" s="2">
        <v>0.35799999999999998</v>
      </c>
      <c r="X129" s="1">
        <v>1937</v>
      </c>
      <c r="Y129" s="2">
        <f t="shared" si="20"/>
        <v>0.26404034896401307</v>
      </c>
      <c r="Z129" s="2">
        <v>0.52800000000000002</v>
      </c>
      <c r="AA129" s="1">
        <v>4865</v>
      </c>
      <c r="AB129" s="2">
        <f t="shared" si="21"/>
        <v>0.66316793893129766</v>
      </c>
      <c r="AC129" s="2">
        <f t="shared" si="22"/>
        <v>7.2791712104689266E-2</v>
      </c>
      <c r="AD129" s="2">
        <v>0.313</v>
      </c>
      <c r="AE129" s="1">
        <v>49379</v>
      </c>
      <c r="AF129" s="1">
        <v>2288</v>
      </c>
      <c r="AG129" s="1">
        <v>39509</v>
      </c>
      <c r="AH129" s="1">
        <v>5443</v>
      </c>
      <c r="AI129" s="2">
        <v>0.111</v>
      </c>
      <c r="AJ129">
        <f>VLOOKUP(A129,census_tract_areas_WA!E:N,10,FALSE)</f>
        <v>2.8523687299999998</v>
      </c>
      <c r="AK129">
        <f t="shared" si="23"/>
        <v>2571.8974979788118</v>
      </c>
      <c r="AL129" t="str">
        <f>VLOOKUP(AK129,'Density Lookup'!A:B,2,TRUE)</f>
        <v>High</v>
      </c>
      <c r="AM129" t="str">
        <f>VLOOKUP(A129,census_tract_county_names_WA!A:B,2,FALSE)</f>
        <v>King County, Washington</v>
      </c>
      <c r="AN129">
        <f>INDEX(census_tract_areas_WA!N:N, MATCH('2014_acs_select'!A129,census_tract_areas_WA!E:E,0))</f>
        <v>2.8523687299999998</v>
      </c>
      <c r="AO129" t="b">
        <f t="shared" si="24"/>
        <v>1</v>
      </c>
      <c r="AP129" t="str">
        <f>INDEX('Density Lookup'!B:B,MATCH('2014_acs_select'!AK129,'Density Lookup'!A:A,1))</f>
        <v>High</v>
      </c>
      <c r="AQ129" t="b">
        <f t="shared" si="25"/>
        <v>1</v>
      </c>
    </row>
    <row r="130" spans="1:43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6">F130/E130</f>
        <v>0.49791013584117033</v>
      </c>
      <c r="I130" s="2">
        <f t="shared" ref="I130:I193" si="27">G130/E130</f>
        <v>0.50208986415882972</v>
      </c>
      <c r="J130" s="1">
        <v>3801</v>
      </c>
      <c r="K130" s="2">
        <f t="shared" ref="K130:K193" si="28">J130/E130</f>
        <v>0.49647335423197492</v>
      </c>
      <c r="L130" s="1">
        <v>3058</v>
      </c>
      <c r="M130" s="1">
        <v>363</v>
      </c>
      <c r="N130" s="1">
        <v>239</v>
      </c>
      <c r="O130" s="2">
        <f t="shared" ref="O130:O193" si="29">L130/$J130</f>
        <v>0.80452512496711392</v>
      </c>
      <c r="P130" s="2">
        <f t="shared" ref="P130:P193" si="30">M130/$J130</f>
        <v>9.5501183898973954E-2</v>
      </c>
      <c r="Q130" s="2">
        <f t="shared" ref="Q130:Q193" si="31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 s="1">
        <v>7558</v>
      </c>
      <c r="V130" s="2">
        <f t="shared" ref="V130:V193" si="32">U130/E130</f>
        <v>0.98719958202716829</v>
      </c>
      <c r="W130" s="2">
        <v>6.9000000000000006E-2</v>
      </c>
      <c r="X130" s="1">
        <v>1698</v>
      </c>
      <c r="Y130" s="2">
        <f t="shared" ref="Y130:Y193" si="33">X130/E130</f>
        <v>0.22178683385579936</v>
      </c>
      <c r="Z130" s="2">
        <v>0.08</v>
      </c>
      <c r="AA130" s="1">
        <v>5249</v>
      </c>
      <c r="AB130" s="2">
        <f t="shared" ref="AB130:AB193" si="34">AA130/E130</f>
        <v>0.68560606060606055</v>
      </c>
      <c r="AC130" s="2">
        <f t="shared" ref="AC130:AC193" si="35">1-(AB130+Y130)</f>
        <v>9.2607105538140111E-2</v>
      </c>
      <c r="AD130" s="2">
        <v>6.3E-2</v>
      </c>
      <c r="AE130" s="1">
        <v>68689</v>
      </c>
      <c r="AF130" s="1">
        <v>3110</v>
      </c>
      <c r="AG130" s="1">
        <v>56313</v>
      </c>
      <c r="AH130" s="1">
        <v>6005</v>
      </c>
      <c r="AI130" s="2">
        <v>0.113</v>
      </c>
      <c r="AJ130">
        <f>VLOOKUP(A130,census_tract_areas_WA!E:N,10,FALSE)</f>
        <v>6.2512752860000003</v>
      </c>
      <c r="AK130">
        <f t="shared" si="23"/>
        <v>1224.710103096234</v>
      </c>
      <c r="AL130" t="str">
        <f>VLOOKUP(AK130,'Density Lookup'!A:B,2,TRUE)</f>
        <v>Medium</v>
      </c>
      <c r="AM130" t="str">
        <f>VLOOKUP(A130,census_tract_county_names_WA!A:B,2,FALSE)</f>
        <v>Kitsap County, Washington</v>
      </c>
      <c r="AN130">
        <f>INDEX(census_tract_areas_WA!N:N, MATCH('2014_acs_select'!A130,census_tract_areas_WA!E:E,0))</f>
        <v>6.2512752860000003</v>
      </c>
      <c r="AO130" t="b">
        <f t="shared" si="24"/>
        <v>1</v>
      </c>
      <c r="AP130" t="str">
        <f>INDEX('Density Lookup'!B:B,MATCH('2014_acs_select'!AK130,'Density Lookup'!A:A,1))</f>
        <v>Medium</v>
      </c>
      <c r="AQ130" t="b">
        <f t="shared" si="25"/>
        <v>1</v>
      </c>
    </row>
    <row r="131" spans="1:43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6"/>
        <v>0.48512649430080623</v>
      </c>
      <c r="I131" s="2">
        <f t="shared" si="27"/>
        <v>0.51487350569919377</v>
      </c>
      <c r="J131" s="1">
        <v>1737</v>
      </c>
      <c r="K131" s="2">
        <f t="shared" si="28"/>
        <v>0.48290241868223521</v>
      </c>
      <c r="L131" s="1">
        <v>1322</v>
      </c>
      <c r="M131" s="1">
        <v>172</v>
      </c>
      <c r="N131" s="1">
        <v>64</v>
      </c>
      <c r="O131" s="2">
        <f t="shared" si="29"/>
        <v>0.76108232584916524</v>
      </c>
      <c r="P131" s="2">
        <f t="shared" si="30"/>
        <v>9.9021301093839956E-2</v>
      </c>
      <c r="Q131" s="2">
        <f t="shared" si="31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 s="1">
        <v>3520</v>
      </c>
      <c r="V131" s="2">
        <f t="shared" si="32"/>
        <v>0.9785932721712538</v>
      </c>
      <c r="W131" s="2">
        <v>0.14099999999999999</v>
      </c>
      <c r="X131" s="1">
        <v>715</v>
      </c>
      <c r="Y131" s="2">
        <f t="shared" si="33"/>
        <v>0.19877675840978593</v>
      </c>
      <c r="Z131" s="2">
        <v>0.10199999999999999</v>
      </c>
      <c r="AA131" s="1">
        <v>2444</v>
      </c>
      <c r="AB131" s="2">
        <f t="shared" si="34"/>
        <v>0.67945510147345012</v>
      </c>
      <c r="AC131" s="2">
        <f t="shared" si="35"/>
        <v>0.12176814011676396</v>
      </c>
      <c r="AD131" s="2">
        <v>0.16200000000000001</v>
      </c>
      <c r="AE131" s="1">
        <v>49039</v>
      </c>
      <c r="AF131" s="1">
        <v>1496</v>
      </c>
      <c r="AG131" s="1">
        <v>41136</v>
      </c>
      <c r="AH131" s="1">
        <v>2884</v>
      </c>
      <c r="AI131" s="2">
        <v>0.152</v>
      </c>
      <c r="AJ131">
        <f>VLOOKUP(A131,census_tract_areas_WA!E:N,10,FALSE)</f>
        <v>4.2415317909999999</v>
      </c>
      <c r="AK131">
        <f t="shared" ref="AK131:AK194" si="36">E131/AJ131</f>
        <v>848.04268298362967</v>
      </c>
      <c r="AL131" t="str">
        <f>VLOOKUP(AK131,'Density Lookup'!A:B,2,TRUE)</f>
        <v>Medium</v>
      </c>
      <c r="AM131" t="str">
        <f>VLOOKUP(A131,census_tract_county_names_WA!A:B,2,FALSE)</f>
        <v>Pierce County, Washington</v>
      </c>
      <c r="AN131">
        <f>INDEX(census_tract_areas_WA!N:N, MATCH('2014_acs_select'!A131,census_tract_areas_WA!E:E,0))</f>
        <v>4.2415317909999999</v>
      </c>
      <c r="AO131" t="b">
        <f t="shared" ref="AO131:AO194" si="37">AN131=AJ131</f>
        <v>1</v>
      </c>
      <c r="AP131" t="str">
        <f>INDEX('Density Lookup'!B:B,MATCH('2014_acs_select'!AK131,'Density Lookup'!A:A,1))</f>
        <v>Medium</v>
      </c>
      <c r="AQ131" t="b">
        <f t="shared" ref="AQ131:AQ194" si="38">AP131=AL131</f>
        <v>1</v>
      </c>
    </row>
    <row r="132" spans="1:43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6"/>
        <v>0.56966845878136196</v>
      </c>
      <c r="I132" s="2">
        <f t="shared" si="27"/>
        <v>0.43033154121863798</v>
      </c>
      <c r="J132" s="1">
        <v>2090</v>
      </c>
      <c r="K132" s="2">
        <f t="shared" si="28"/>
        <v>0.46818996415770608</v>
      </c>
      <c r="L132" s="1">
        <v>1571</v>
      </c>
      <c r="M132" s="1">
        <v>245</v>
      </c>
      <c r="N132" s="1">
        <v>36</v>
      </c>
      <c r="O132" s="2">
        <f t="shared" si="29"/>
        <v>0.75167464114832538</v>
      </c>
      <c r="P132" s="2">
        <f t="shared" si="30"/>
        <v>0.11722488038277512</v>
      </c>
      <c r="Q132" s="2">
        <f t="shared" si="31"/>
        <v>1.7224880382775119E-2</v>
      </c>
      <c r="R132" s="2">
        <v>0.14599999999999999</v>
      </c>
      <c r="S132" s="2">
        <v>0.159</v>
      </c>
      <c r="T132" s="2">
        <v>0.13300000000000001</v>
      </c>
      <c r="U132" s="1">
        <v>4454</v>
      </c>
      <c r="V132" s="2">
        <f t="shared" si="32"/>
        <v>0.99775985663082434</v>
      </c>
      <c r="W132" s="2">
        <v>0.21299999999999999</v>
      </c>
      <c r="X132" s="1">
        <v>1092</v>
      </c>
      <c r="Y132" s="2">
        <f t="shared" si="33"/>
        <v>0.2446236559139785</v>
      </c>
      <c r="Z132" s="2">
        <v>0.373</v>
      </c>
      <c r="AA132" s="1">
        <v>2901</v>
      </c>
      <c r="AB132" s="2">
        <f t="shared" si="34"/>
        <v>0.6498655913978495</v>
      </c>
      <c r="AC132" s="2">
        <f t="shared" si="35"/>
        <v>0.105510752688172</v>
      </c>
      <c r="AD132" s="2">
        <v>0.183</v>
      </c>
      <c r="AE132" s="1">
        <v>51196</v>
      </c>
      <c r="AF132" s="1">
        <v>1695</v>
      </c>
      <c r="AG132" s="1">
        <v>39071</v>
      </c>
      <c r="AH132" s="1">
        <v>3473</v>
      </c>
      <c r="AI132" s="2">
        <v>0.11900000000000001</v>
      </c>
      <c r="AJ132">
        <f>VLOOKUP(A132,census_tract_areas_WA!E:N,10,FALSE)</f>
        <v>3.0807078720000001</v>
      </c>
      <c r="AK132">
        <f t="shared" si="36"/>
        <v>1449.0176237002195</v>
      </c>
      <c r="AL132" t="str">
        <f>VLOOKUP(AK132,'Density Lookup'!A:B,2,TRUE)</f>
        <v>High</v>
      </c>
      <c r="AM132" t="str">
        <f>VLOOKUP(A132,census_tract_county_names_WA!A:B,2,FALSE)</f>
        <v>Spokane County, Washington</v>
      </c>
      <c r="AN132">
        <f>INDEX(census_tract_areas_WA!N:N, MATCH('2014_acs_select'!A132,census_tract_areas_WA!E:E,0))</f>
        <v>3.0807078720000001</v>
      </c>
      <c r="AO132" t="b">
        <f t="shared" si="37"/>
        <v>1</v>
      </c>
      <c r="AP132" t="str">
        <f>INDEX('Density Lookup'!B:B,MATCH('2014_acs_select'!AK132,'Density Lookup'!A:A,1))</f>
        <v>High</v>
      </c>
      <c r="AQ132" t="b">
        <f t="shared" si="38"/>
        <v>1</v>
      </c>
    </row>
    <row r="133" spans="1:43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6"/>
        <v>0.54256990260760285</v>
      </c>
      <c r="I133" s="2">
        <f t="shared" si="27"/>
        <v>0.45743009739239709</v>
      </c>
      <c r="J133" s="1">
        <v>3336</v>
      </c>
      <c r="K133" s="2">
        <f t="shared" si="28"/>
        <v>0.52403393025447687</v>
      </c>
      <c r="L133" s="1">
        <v>2060</v>
      </c>
      <c r="M133" s="1">
        <v>248</v>
      </c>
      <c r="N133" s="1">
        <v>668</v>
      </c>
      <c r="O133" s="2">
        <f t="shared" si="29"/>
        <v>0.61750599520383698</v>
      </c>
      <c r="P133" s="2">
        <f t="shared" si="30"/>
        <v>7.4340527577937646E-2</v>
      </c>
      <c r="Q133" s="2">
        <f t="shared" si="31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 s="1">
        <v>6366</v>
      </c>
      <c r="V133" s="2">
        <f t="shared" si="32"/>
        <v>1</v>
      </c>
      <c r="W133" s="2">
        <v>0.14499999999999999</v>
      </c>
      <c r="X133" s="1">
        <v>1309</v>
      </c>
      <c r="Y133" s="2">
        <f t="shared" si="33"/>
        <v>0.20562362551052465</v>
      </c>
      <c r="Z133" s="2">
        <v>0.21199999999999999</v>
      </c>
      <c r="AA133" s="1">
        <v>4488</v>
      </c>
      <c r="AB133" s="2">
        <f t="shared" si="34"/>
        <v>0.70499528746465601</v>
      </c>
      <c r="AC133" s="2">
        <f t="shared" si="35"/>
        <v>8.9381087024819283E-2</v>
      </c>
      <c r="AD133" s="2">
        <v>0.13699999999999998</v>
      </c>
      <c r="AE133" s="1">
        <v>95136</v>
      </c>
      <c r="AF133" s="1">
        <v>2380</v>
      </c>
      <c r="AG133" s="1">
        <v>77000</v>
      </c>
      <c r="AH133" s="1">
        <v>5233</v>
      </c>
      <c r="AI133" s="2">
        <v>8.3000000000000004E-2</v>
      </c>
      <c r="AJ133">
        <f>VLOOKUP(A133,census_tract_areas_WA!E:N,10,FALSE)</f>
        <v>2.0281898520000001</v>
      </c>
      <c r="AK133">
        <f t="shared" si="36"/>
        <v>3138.7594182677135</v>
      </c>
      <c r="AL133" t="str">
        <f>VLOOKUP(AK133,'Density Lookup'!A:B,2,TRUE)</f>
        <v>High</v>
      </c>
      <c r="AM133" t="str">
        <f>VLOOKUP(A133,census_tract_county_names_WA!A:B,2,FALSE)</f>
        <v>King County, Washington</v>
      </c>
      <c r="AN133">
        <f>INDEX(census_tract_areas_WA!N:N, MATCH('2014_acs_select'!A133,census_tract_areas_WA!E:E,0))</f>
        <v>2.0281898520000001</v>
      </c>
      <c r="AO133" t="b">
        <f t="shared" si="37"/>
        <v>1</v>
      </c>
      <c r="AP133" t="str">
        <f>INDEX('Density Lookup'!B:B,MATCH('2014_acs_select'!AK133,'Density Lookup'!A:A,1))</f>
        <v>High</v>
      </c>
      <c r="AQ133" t="b">
        <f t="shared" si="38"/>
        <v>1</v>
      </c>
    </row>
    <row r="134" spans="1:43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6"/>
        <v>0.45316868592730664</v>
      </c>
      <c r="I134" s="2">
        <f t="shared" si="27"/>
        <v>0.54683131407269336</v>
      </c>
      <c r="J134" s="1">
        <v>2211</v>
      </c>
      <c r="K134" s="2">
        <f t="shared" si="28"/>
        <v>0.51514445479962723</v>
      </c>
      <c r="L134" s="1">
        <v>1767</v>
      </c>
      <c r="M134" s="1">
        <v>232</v>
      </c>
      <c r="N134" s="1">
        <v>71</v>
      </c>
      <c r="O134" s="2">
        <f t="shared" si="29"/>
        <v>0.79918588873812757</v>
      </c>
      <c r="P134" s="2">
        <f t="shared" si="30"/>
        <v>0.10492989597467209</v>
      </c>
      <c r="Q134" s="2">
        <f t="shared" si="31"/>
        <v>3.2112166440524649E-2</v>
      </c>
      <c r="R134" s="2">
        <v>0.23300000000000001</v>
      </c>
      <c r="S134" s="2">
        <v>0.255</v>
      </c>
      <c r="T134" s="2">
        <v>0.21100000000000002</v>
      </c>
      <c r="U134" s="1">
        <v>4284</v>
      </c>
      <c r="V134" s="2">
        <f t="shared" si="32"/>
        <v>0.99813606710158431</v>
      </c>
      <c r="W134" s="2">
        <v>8.900000000000001E-2</v>
      </c>
      <c r="X134" s="1">
        <v>1304</v>
      </c>
      <c r="Y134" s="2">
        <f t="shared" si="33"/>
        <v>0.30382106244175211</v>
      </c>
      <c r="Z134" s="2">
        <v>6.9000000000000006E-2</v>
      </c>
      <c r="AA134" s="1">
        <v>2798</v>
      </c>
      <c r="AB134" s="2">
        <f t="shared" si="34"/>
        <v>0.65191053122087605</v>
      </c>
      <c r="AC134" s="2">
        <f t="shared" si="35"/>
        <v>4.4268406337371835E-2</v>
      </c>
      <c r="AD134" s="2">
        <v>9.1999999999999998E-2</v>
      </c>
      <c r="AE134" s="1">
        <v>84192</v>
      </c>
      <c r="AF134" s="1">
        <v>1436</v>
      </c>
      <c r="AG134" s="1">
        <v>77100</v>
      </c>
      <c r="AH134" s="1">
        <v>3130</v>
      </c>
      <c r="AI134" s="2">
        <v>8.4000000000000005E-2</v>
      </c>
      <c r="AJ134">
        <f>VLOOKUP(A134,census_tract_areas_WA!E:N,10,FALSE)</f>
        <v>5.032219285</v>
      </c>
      <c r="AK134">
        <f t="shared" si="36"/>
        <v>852.90400853427832</v>
      </c>
      <c r="AL134" t="str">
        <f>VLOOKUP(AK134,'Density Lookup'!A:B,2,TRUE)</f>
        <v>Medium</v>
      </c>
      <c r="AM134" t="str">
        <f>VLOOKUP(A134,census_tract_county_names_WA!A:B,2,FALSE)</f>
        <v>Pierce County, Washington</v>
      </c>
      <c r="AN134">
        <f>INDEX(census_tract_areas_WA!N:N, MATCH('2014_acs_select'!A134,census_tract_areas_WA!E:E,0))</f>
        <v>5.032219285</v>
      </c>
      <c r="AO134" t="b">
        <f t="shared" si="37"/>
        <v>1</v>
      </c>
      <c r="AP134" t="str">
        <f>INDEX('Density Lookup'!B:B,MATCH('2014_acs_select'!AK134,'Density Lookup'!A:A,1))</f>
        <v>Medium</v>
      </c>
      <c r="AQ134" t="b">
        <f t="shared" si="38"/>
        <v>1</v>
      </c>
    </row>
    <row r="135" spans="1:43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6"/>
        <v>0.45963401506996771</v>
      </c>
      <c r="I135" s="2">
        <f t="shared" si="27"/>
        <v>0.54036598493003229</v>
      </c>
      <c r="J135" s="1">
        <v>2850</v>
      </c>
      <c r="K135" s="2">
        <f t="shared" si="28"/>
        <v>0.4382592649546363</v>
      </c>
      <c r="L135" s="1">
        <v>2009</v>
      </c>
      <c r="M135" s="1">
        <v>524</v>
      </c>
      <c r="N135" s="1">
        <v>117</v>
      </c>
      <c r="O135" s="2">
        <f t="shared" si="29"/>
        <v>0.70491228070175438</v>
      </c>
      <c r="P135" s="2">
        <f t="shared" si="30"/>
        <v>0.18385964912280703</v>
      </c>
      <c r="Q135" s="2">
        <f t="shared" si="31"/>
        <v>4.1052631578947368E-2</v>
      </c>
      <c r="R135" s="2">
        <v>0.13200000000000001</v>
      </c>
      <c r="S135" s="2">
        <v>0.14199999999999999</v>
      </c>
      <c r="T135" s="2">
        <v>0.124</v>
      </c>
      <c r="U135" s="1">
        <v>6450</v>
      </c>
      <c r="V135" s="2">
        <f t="shared" si="32"/>
        <v>0.99184991542365064</v>
      </c>
      <c r="W135" s="2">
        <v>0.26700000000000002</v>
      </c>
      <c r="X135" s="1">
        <v>1601</v>
      </c>
      <c r="Y135" s="2">
        <f t="shared" si="33"/>
        <v>0.24619406427802554</v>
      </c>
      <c r="Z135" s="2">
        <v>0.46399999999999997</v>
      </c>
      <c r="AA135" s="1">
        <v>4302</v>
      </c>
      <c r="AB135" s="2">
        <f t="shared" si="34"/>
        <v>0.66154082731047203</v>
      </c>
      <c r="AC135" s="2">
        <f t="shared" si="35"/>
        <v>9.2265108411502483E-2</v>
      </c>
      <c r="AD135" s="2">
        <v>0.20499999999999999</v>
      </c>
      <c r="AE135" s="1">
        <v>57144</v>
      </c>
      <c r="AF135" s="1">
        <v>2269</v>
      </c>
      <c r="AG135" s="1">
        <v>42026</v>
      </c>
      <c r="AH135" s="1">
        <v>4976</v>
      </c>
      <c r="AI135" s="2">
        <v>0.182</v>
      </c>
      <c r="AJ135">
        <f>VLOOKUP(A135,census_tract_areas_WA!E:N,10,FALSE)</f>
        <v>2.6949534929999999</v>
      </c>
      <c r="AK135">
        <f t="shared" si="36"/>
        <v>2413.0286540718425</v>
      </c>
      <c r="AL135" t="str">
        <f>VLOOKUP(AK135,'Density Lookup'!A:B,2,TRUE)</f>
        <v>High</v>
      </c>
      <c r="AM135" t="str">
        <f>VLOOKUP(A135,census_tract_county_names_WA!A:B,2,FALSE)</f>
        <v>Snohomish County, Washington</v>
      </c>
      <c r="AN135">
        <f>INDEX(census_tract_areas_WA!N:N, MATCH('2014_acs_select'!A135,census_tract_areas_WA!E:E,0))</f>
        <v>2.6949534929999999</v>
      </c>
      <c r="AO135" t="b">
        <f t="shared" si="37"/>
        <v>1</v>
      </c>
      <c r="AP135" t="str">
        <f>INDEX('Density Lookup'!B:B,MATCH('2014_acs_select'!AK135,'Density Lookup'!A:A,1))</f>
        <v>High</v>
      </c>
      <c r="AQ135" t="b">
        <f t="shared" si="38"/>
        <v>1</v>
      </c>
    </row>
    <row r="136" spans="1:43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6"/>
        <v>0.37990654205607477</v>
      </c>
      <c r="I136" s="2">
        <f t="shared" si="27"/>
        <v>0.62009345794392523</v>
      </c>
      <c r="J136" s="1">
        <v>867</v>
      </c>
      <c r="K136" s="2">
        <f t="shared" si="28"/>
        <v>0.40514018691588782</v>
      </c>
      <c r="L136" s="1">
        <v>676</v>
      </c>
      <c r="M136" s="1">
        <v>83</v>
      </c>
      <c r="N136" s="1">
        <v>21</v>
      </c>
      <c r="O136" s="2">
        <f t="shared" si="29"/>
        <v>0.77970011534025374</v>
      </c>
      <c r="P136" s="2">
        <f t="shared" si="30"/>
        <v>9.5732410611303345E-2</v>
      </c>
      <c r="Q136" s="2">
        <f t="shared" si="31"/>
        <v>2.4221453287197232E-2</v>
      </c>
      <c r="R136" s="2">
        <v>0.28199999999999997</v>
      </c>
      <c r="S136" s="2">
        <v>0.34</v>
      </c>
      <c r="T136" s="2">
        <v>0.23600000000000002</v>
      </c>
      <c r="U136" s="1">
        <v>2051</v>
      </c>
      <c r="V136" s="2">
        <f t="shared" si="32"/>
        <v>0.95841121495327097</v>
      </c>
      <c r="W136" s="2">
        <v>0.27399999999999997</v>
      </c>
      <c r="X136" s="1">
        <v>466</v>
      </c>
      <c r="Y136" s="2">
        <f t="shared" si="33"/>
        <v>0.21775700934579439</v>
      </c>
      <c r="Z136" s="2">
        <v>0.27899999999999997</v>
      </c>
      <c r="AA136" s="1">
        <v>1360</v>
      </c>
      <c r="AB136" s="2">
        <f t="shared" si="34"/>
        <v>0.63551401869158874</v>
      </c>
      <c r="AC136" s="2">
        <f t="shared" si="35"/>
        <v>0.14672897196261681</v>
      </c>
      <c r="AD136" s="2">
        <v>0.30099999999999999</v>
      </c>
      <c r="AE136" s="1">
        <v>45420</v>
      </c>
      <c r="AF136" s="1">
        <v>925</v>
      </c>
      <c r="AG136" s="1">
        <v>33750</v>
      </c>
      <c r="AH136" s="1">
        <v>1709</v>
      </c>
      <c r="AI136" s="2">
        <v>0.14300000000000002</v>
      </c>
      <c r="AJ136">
        <f>VLOOKUP(A136,census_tract_areas_WA!E:N,10,FALSE)</f>
        <v>1.239570152</v>
      </c>
      <c r="AK136">
        <f t="shared" si="36"/>
        <v>1726.4049126604011</v>
      </c>
      <c r="AL136" t="str">
        <f>VLOOKUP(AK136,'Density Lookup'!A:B,2,TRUE)</f>
        <v>High</v>
      </c>
      <c r="AM136" t="str">
        <f>VLOOKUP(A136,census_tract_county_names_WA!A:B,2,FALSE)</f>
        <v>Spokane County, Washington</v>
      </c>
      <c r="AN136">
        <f>INDEX(census_tract_areas_WA!N:N, MATCH('2014_acs_select'!A136,census_tract_areas_WA!E:E,0))</f>
        <v>1.239570152</v>
      </c>
      <c r="AO136" t="b">
        <f t="shared" si="37"/>
        <v>1</v>
      </c>
      <c r="AP136" t="str">
        <f>INDEX('Density Lookup'!B:B,MATCH('2014_acs_select'!AK136,'Density Lookup'!A:A,1))</f>
        <v>High</v>
      </c>
      <c r="AQ136" t="b">
        <f t="shared" si="38"/>
        <v>1</v>
      </c>
    </row>
    <row r="137" spans="1:43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6"/>
        <v>0.60553633217993075</v>
      </c>
      <c r="I137" s="2">
        <f t="shared" si="27"/>
        <v>0.3944636678200692</v>
      </c>
      <c r="J137" s="1">
        <v>458</v>
      </c>
      <c r="K137" s="2">
        <f t="shared" si="28"/>
        <v>0.52825836216839672</v>
      </c>
      <c r="L137" s="1">
        <v>337</v>
      </c>
      <c r="M137" s="1">
        <v>42</v>
      </c>
      <c r="N137" s="1">
        <v>8</v>
      </c>
      <c r="O137" s="2">
        <f t="shared" si="29"/>
        <v>0.73580786026200873</v>
      </c>
      <c r="P137" s="2">
        <f t="shared" si="30"/>
        <v>9.1703056768558958E-2</v>
      </c>
      <c r="Q137" s="2">
        <f t="shared" si="31"/>
        <v>1.7467248908296942E-2</v>
      </c>
      <c r="R137" s="2">
        <v>0.33</v>
      </c>
      <c r="S137" s="2">
        <v>0.24399999999999999</v>
      </c>
      <c r="T137" s="2">
        <v>0.53200000000000003</v>
      </c>
      <c r="U137" s="1">
        <v>841</v>
      </c>
      <c r="V137" s="2">
        <f t="shared" si="32"/>
        <v>0.97001153402537488</v>
      </c>
      <c r="W137" s="2">
        <v>0.21199999999999999</v>
      </c>
      <c r="X137" s="1">
        <v>76</v>
      </c>
      <c r="Y137" s="2">
        <f t="shared" si="33"/>
        <v>8.7658592848904274E-2</v>
      </c>
      <c r="Z137" s="2">
        <v>0</v>
      </c>
      <c r="AA137" s="1">
        <v>736</v>
      </c>
      <c r="AB137" s="2">
        <f t="shared" si="34"/>
        <v>0.84890426758938875</v>
      </c>
      <c r="AC137" s="2">
        <f t="shared" si="35"/>
        <v>6.3437139561706934E-2</v>
      </c>
      <c r="AD137" s="2">
        <v>0.23600000000000002</v>
      </c>
      <c r="AE137" s="1">
        <v>55379</v>
      </c>
      <c r="AF137" s="1">
        <v>473</v>
      </c>
      <c r="AG137" s="1">
        <v>55288</v>
      </c>
      <c r="AH137" s="1">
        <v>778</v>
      </c>
      <c r="AI137" s="2">
        <v>0.27699999999999997</v>
      </c>
      <c r="AJ137">
        <f>VLOOKUP(A137,census_tract_areas_WA!E:N,10,FALSE)</f>
        <v>1.05727448</v>
      </c>
      <c r="AK137">
        <f t="shared" si="36"/>
        <v>820.03303437343914</v>
      </c>
      <c r="AL137" t="str">
        <f>VLOOKUP(AK137,'Density Lookup'!A:B,2,TRUE)</f>
        <v>Medium</v>
      </c>
      <c r="AM137" t="str">
        <f>VLOOKUP(A137,census_tract_county_names_WA!A:B,2,FALSE)</f>
        <v>Pierce County, Washington</v>
      </c>
      <c r="AN137">
        <f>INDEX(census_tract_areas_WA!N:N, MATCH('2014_acs_select'!A137,census_tract_areas_WA!E:E,0))</f>
        <v>1.05727448</v>
      </c>
      <c r="AO137" t="b">
        <f t="shared" si="37"/>
        <v>1</v>
      </c>
      <c r="AP137" t="str">
        <f>INDEX('Density Lookup'!B:B,MATCH('2014_acs_select'!AK137,'Density Lookup'!A:A,1))</f>
        <v>Medium</v>
      </c>
      <c r="AQ137" t="b">
        <f t="shared" si="38"/>
        <v>1</v>
      </c>
    </row>
    <row r="138" spans="1:43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6"/>
        <v>0.50019944156362184</v>
      </c>
      <c r="I138" s="2">
        <f t="shared" si="27"/>
        <v>0.49980055843637816</v>
      </c>
      <c r="J138" s="1">
        <v>2070</v>
      </c>
      <c r="K138" s="2">
        <f t="shared" si="28"/>
        <v>0.41284403669724773</v>
      </c>
      <c r="L138" s="1">
        <v>1481</v>
      </c>
      <c r="M138" s="1">
        <v>170</v>
      </c>
      <c r="N138" s="1">
        <v>98</v>
      </c>
      <c r="O138" s="2">
        <f t="shared" si="29"/>
        <v>0.71545893719806763</v>
      </c>
      <c r="P138" s="2">
        <f t="shared" si="30"/>
        <v>8.2125603864734303E-2</v>
      </c>
      <c r="Q138" s="2">
        <f t="shared" si="31"/>
        <v>4.7342995169082129E-2</v>
      </c>
      <c r="R138" s="2">
        <v>0.13699999999999998</v>
      </c>
      <c r="S138" s="2">
        <v>0.126</v>
      </c>
      <c r="T138" s="2">
        <v>0.151</v>
      </c>
      <c r="U138" s="1">
        <v>5007</v>
      </c>
      <c r="V138" s="2">
        <f t="shared" si="32"/>
        <v>0.99860390905464702</v>
      </c>
      <c r="W138" s="2">
        <v>0.28199999999999997</v>
      </c>
      <c r="X138" s="1">
        <v>1030</v>
      </c>
      <c r="Y138" s="2">
        <f t="shared" si="33"/>
        <v>0.20542481053051456</v>
      </c>
      <c r="Z138" s="2">
        <v>0.309</v>
      </c>
      <c r="AA138" s="1">
        <v>3433</v>
      </c>
      <c r="AB138" s="2">
        <f t="shared" si="34"/>
        <v>0.68468288791384124</v>
      </c>
      <c r="AC138" s="2">
        <f t="shared" si="35"/>
        <v>0.10989230155564422</v>
      </c>
      <c r="AD138" s="2">
        <v>0.30599999999999999</v>
      </c>
      <c r="AE138" s="1">
        <v>39258</v>
      </c>
      <c r="AF138" s="1">
        <v>2109</v>
      </c>
      <c r="AG138" s="1">
        <v>32972</v>
      </c>
      <c r="AH138" s="1">
        <v>4093</v>
      </c>
      <c r="AI138" s="2">
        <v>0.17300000000000001</v>
      </c>
      <c r="AJ138">
        <f>VLOOKUP(A138,census_tract_areas_WA!E:N,10,FALSE)</f>
        <v>2.079324782</v>
      </c>
      <c r="AK138">
        <f t="shared" si="36"/>
        <v>2411.3597084036483</v>
      </c>
      <c r="AL138" t="str">
        <f>VLOOKUP(AK138,'Density Lookup'!A:B,2,TRUE)</f>
        <v>High</v>
      </c>
      <c r="AM138" t="str">
        <f>VLOOKUP(A138,census_tract_county_names_WA!A:B,2,FALSE)</f>
        <v>Spokane County, Washington</v>
      </c>
      <c r="AN138">
        <f>INDEX(census_tract_areas_WA!N:N, MATCH('2014_acs_select'!A138,census_tract_areas_WA!E:E,0))</f>
        <v>2.079324782</v>
      </c>
      <c r="AO138" t="b">
        <f t="shared" si="37"/>
        <v>1</v>
      </c>
      <c r="AP138" t="str">
        <f>INDEX('Density Lookup'!B:B,MATCH('2014_acs_select'!AK138,'Density Lookup'!A:A,1))</f>
        <v>High</v>
      </c>
      <c r="AQ138" t="b">
        <f t="shared" si="38"/>
        <v>1</v>
      </c>
    </row>
    <row r="139" spans="1:43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6"/>
        <v>0.50816104461371059</v>
      </c>
      <c r="I139" s="2">
        <f t="shared" si="27"/>
        <v>0.49183895538628947</v>
      </c>
      <c r="J139" s="1">
        <v>3207</v>
      </c>
      <c r="K139" s="2">
        <f t="shared" si="28"/>
        <v>0.43620783460282914</v>
      </c>
      <c r="L139" s="1">
        <v>2470</v>
      </c>
      <c r="M139" s="1">
        <v>521</v>
      </c>
      <c r="N139" s="1">
        <v>68</v>
      </c>
      <c r="O139" s="2">
        <f t="shared" si="29"/>
        <v>0.77019020891799195</v>
      </c>
      <c r="P139" s="2">
        <f t="shared" si="30"/>
        <v>0.16245712503897725</v>
      </c>
      <c r="Q139" s="2">
        <f t="shared" si="31"/>
        <v>2.1203617087620828E-2</v>
      </c>
      <c r="R139" s="2">
        <v>8.900000000000001E-2</v>
      </c>
      <c r="S139" s="2">
        <v>8.3000000000000004E-2</v>
      </c>
      <c r="T139" s="2">
        <v>9.4E-2</v>
      </c>
      <c r="U139" s="1">
        <v>7166</v>
      </c>
      <c r="V139" s="2">
        <f t="shared" si="32"/>
        <v>0.97470076169749731</v>
      </c>
      <c r="W139" s="2">
        <v>0.21299999999999999</v>
      </c>
      <c r="X139" s="1">
        <v>1968</v>
      </c>
      <c r="Y139" s="2">
        <f t="shared" si="33"/>
        <v>0.26768226332970618</v>
      </c>
      <c r="Z139" s="2">
        <v>0.254</v>
      </c>
      <c r="AA139" s="1">
        <v>4639</v>
      </c>
      <c r="AB139" s="2">
        <f t="shared" si="34"/>
        <v>0.63098476605005438</v>
      </c>
      <c r="AC139" s="2">
        <f t="shared" si="35"/>
        <v>0.10133297062023949</v>
      </c>
      <c r="AD139" s="2">
        <v>0.17800000000000002</v>
      </c>
      <c r="AE139" s="1">
        <v>39459</v>
      </c>
      <c r="AF139" s="1">
        <v>2520</v>
      </c>
      <c r="AG139" s="1">
        <v>33598</v>
      </c>
      <c r="AH139" s="1">
        <v>5514</v>
      </c>
      <c r="AI139" s="2">
        <v>0.113</v>
      </c>
      <c r="AJ139">
        <f>VLOOKUP(A139,census_tract_areas_WA!E:N,10,FALSE)</f>
        <v>2.930009868</v>
      </c>
      <c r="AK139">
        <f t="shared" si="36"/>
        <v>2509.2065662626637</v>
      </c>
      <c r="AL139" t="str">
        <f>VLOOKUP(AK139,'Density Lookup'!A:B,2,TRUE)</f>
        <v>High</v>
      </c>
      <c r="AM139" t="str">
        <f>VLOOKUP(A139,census_tract_county_names_WA!A:B,2,FALSE)</f>
        <v>Yakima County, Washington</v>
      </c>
      <c r="AN139">
        <f>INDEX(census_tract_areas_WA!N:N, MATCH('2014_acs_select'!A139,census_tract_areas_WA!E:E,0))</f>
        <v>2.930009868</v>
      </c>
      <c r="AO139" t="b">
        <f t="shared" si="37"/>
        <v>1</v>
      </c>
      <c r="AP139" t="str">
        <f>INDEX('Density Lookup'!B:B,MATCH('2014_acs_select'!AK139,'Density Lookup'!A:A,1))</f>
        <v>High</v>
      </c>
      <c r="AQ139" t="b">
        <f t="shared" si="38"/>
        <v>1</v>
      </c>
    </row>
    <row r="140" spans="1:43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6"/>
        <v>0.48695788812067881</v>
      </c>
      <c r="I140" s="2">
        <f t="shared" si="27"/>
        <v>0.51304211187932114</v>
      </c>
      <c r="J140" s="1">
        <v>2478</v>
      </c>
      <c r="K140" s="2">
        <f t="shared" si="28"/>
        <v>0.38937774984286611</v>
      </c>
      <c r="L140" s="1">
        <v>2101</v>
      </c>
      <c r="M140" s="1">
        <v>192</v>
      </c>
      <c r="N140" s="1">
        <v>0</v>
      </c>
      <c r="O140" s="2">
        <f t="shared" si="29"/>
        <v>0.84786117836965291</v>
      </c>
      <c r="P140" s="2">
        <f t="shared" si="30"/>
        <v>7.7481840193704604E-2</v>
      </c>
      <c r="Q140" s="2">
        <f t="shared" si="31"/>
        <v>0</v>
      </c>
      <c r="R140" s="2">
        <v>0.24100000000000002</v>
      </c>
      <c r="S140" s="2">
        <v>0.251</v>
      </c>
      <c r="T140" s="2">
        <v>0.23199999999999998</v>
      </c>
      <c r="U140" s="1">
        <v>6256</v>
      </c>
      <c r="V140" s="2">
        <f t="shared" si="32"/>
        <v>0.98302954116907604</v>
      </c>
      <c r="W140" s="2">
        <v>6.8000000000000005E-2</v>
      </c>
      <c r="X140" s="1">
        <v>2333</v>
      </c>
      <c r="Y140" s="2">
        <f t="shared" si="33"/>
        <v>0.3665933375235701</v>
      </c>
      <c r="Z140" s="2">
        <v>0.10099999999999999</v>
      </c>
      <c r="AA140" s="1">
        <v>3514</v>
      </c>
      <c r="AB140" s="2">
        <f t="shared" si="34"/>
        <v>0.55216844751728478</v>
      </c>
      <c r="AC140" s="2">
        <f t="shared" si="35"/>
        <v>8.1238214959145072E-2</v>
      </c>
      <c r="AD140" s="2">
        <v>4.7E-2</v>
      </c>
      <c r="AE140" s="1">
        <v>77013</v>
      </c>
      <c r="AF140" s="1">
        <v>1900</v>
      </c>
      <c r="AG140" s="1">
        <v>68571</v>
      </c>
      <c r="AH140" s="1">
        <v>4142</v>
      </c>
      <c r="AI140" s="2">
        <v>0.107</v>
      </c>
      <c r="AJ140">
        <f>VLOOKUP(A140,census_tract_areas_WA!E:N,10,FALSE)</f>
        <v>12.71237286</v>
      </c>
      <c r="AK140">
        <f t="shared" si="36"/>
        <v>500.61464292198235</v>
      </c>
      <c r="AL140" t="str">
        <f>VLOOKUP(AK140,'Density Lookup'!A:B,2,TRUE)</f>
        <v>Medium</v>
      </c>
      <c r="AM140" t="str">
        <f>VLOOKUP(A140,census_tract_county_names_WA!A:B,2,FALSE)</f>
        <v>Clark County, Washington</v>
      </c>
      <c r="AN140">
        <f>INDEX(census_tract_areas_WA!N:N, MATCH('2014_acs_select'!A140,census_tract_areas_WA!E:E,0))</f>
        <v>12.71237286</v>
      </c>
      <c r="AO140" t="b">
        <f t="shared" si="37"/>
        <v>1</v>
      </c>
      <c r="AP140" t="str">
        <f>INDEX('Density Lookup'!B:B,MATCH('2014_acs_select'!AK140,'Density Lookup'!A:A,1))</f>
        <v>Medium</v>
      </c>
      <c r="AQ140" t="b">
        <f t="shared" si="38"/>
        <v>1</v>
      </c>
    </row>
    <row r="141" spans="1:43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6"/>
        <v>0.50807899461400363</v>
      </c>
      <c r="I141" s="2">
        <f t="shared" si="27"/>
        <v>0.49192100538599642</v>
      </c>
      <c r="J141" s="1">
        <v>815</v>
      </c>
      <c r="K141" s="2">
        <f t="shared" si="28"/>
        <v>0.36579892280071813</v>
      </c>
      <c r="L141" s="1">
        <v>398</v>
      </c>
      <c r="M141" s="1">
        <v>194</v>
      </c>
      <c r="N141" s="1">
        <v>0</v>
      </c>
      <c r="O141" s="2">
        <f t="shared" si="29"/>
        <v>0.4883435582822086</v>
      </c>
      <c r="P141" s="2">
        <f t="shared" si="30"/>
        <v>0.23803680981595093</v>
      </c>
      <c r="Q141" s="2">
        <f t="shared" si="31"/>
        <v>0</v>
      </c>
      <c r="R141" s="2">
        <v>0.11</v>
      </c>
      <c r="S141" s="2">
        <v>3.9E-2</v>
      </c>
      <c r="T141" s="2">
        <v>0.191</v>
      </c>
      <c r="U141" s="1">
        <v>2228</v>
      </c>
      <c r="V141" s="2">
        <f t="shared" si="32"/>
        <v>1</v>
      </c>
      <c r="W141" s="2">
        <v>0.11</v>
      </c>
      <c r="X141" s="1">
        <v>708</v>
      </c>
      <c r="Y141" s="2">
        <f t="shared" si="33"/>
        <v>0.31777378815080792</v>
      </c>
      <c r="Z141" s="2">
        <v>0.20499999999999999</v>
      </c>
      <c r="AA141" s="1">
        <v>1192</v>
      </c>
      <c r="AB141" s="2">
        <f t="shared" si="34"/>
        <v>0.53500897666068226</v>
      </c>
      <c r="AC141" s="2">
        <f t="shared" si="35"/>
        <v>0.14721723518850982</v>
      </c>
      <c r="AD141" s="2">
        <v>6.8000000000000005E-2</v>
      </c>
      <c r="AE141" s="1">
        <v>55232</v>
      </c>
      <c r="AF141" s="1">
        <v>619</v>
      </c>
      <c r="AG141" s="1">
        <v>50848</v>
      </c>
      <c r="AH141" s="1">
        <v>1611</v>
      </c>
      <c r="AI141" s="2">
        <v>8.199999999999999E-2</v>
      </c>
      <c r="AJ141">
        <f>VLOOKUP(A141,census_tract_areas_WA!E:N,10,FALSE)</f>
        <v>274.99880409999997</v>
      </c>
      <c r="AK141">
        <f t="shared" si="36"/>
        <v>8.1018534145690868</v>
      </c>
      <c r="AL141" t="str">
        <f>VLOOKUP(AK141,'Density Lookup'!A:B,2,TRUE)</f>
        <v>Low</v>
      </c>
      <c r="AM141" t="str">
        <f>VLOOKUP(A141,census_tract_county_names_WA!A:B,2,FALSE)</f>
        <v>Grant County, Washington</v>
      </c>
      <c r="AN141">
        <f>INDEX(census_tract_areas_WA!N:N, MATCH('2014_acs_select'!A141,census_tract_areas_WA!E:E,0))</f>
        <v>274.99880409999997</v>
      </c>
      <c r="AO141" t="b">
        <f t="shared" si="37"/>
        <v>1</v>
      </c>
      <c r="AP141" t="str">
        <f>INDEX('Density Lookup'!B:B,MATCH('2014_acs_select'!AK141,'Density Lookup'!A:A,1))</f>
        <v>Low</v>
      </c>
      <c r="AQ141" t="b">
        <f t="shared" si="38"/>
        <v>1</v>
      </c>
    </row>
    <row r="142" spans="1:43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6"/>
        <v>0.43170488534396811</v>
      </c>
      <c r="I142" s="2">
        <f t="shared" si="27"/>
        <v>0.56829511465603189</v>
      </c>
      <c r="J142" s="1">
        <v>2562</v>
      </c>
      <c r="K142" s="2">
        <f t="shared" si="28"/>
        <v>0.5108673978065803</v>
      </c>
      <c r="L142" s="1">
        <v>1704</v>
      </c>
      <c r="M142" s="1">
        <v>292</v>
      </c>
      <c r="N142" s="1">
        <v>345</v>
      </c>
      <c r="O142" s="2">
        <f t="shared" si="29"/>
        <v>0.66510538641686179</v>
      </c>
      <c r="P142" s="2">
        <f t="shared" si="30"/>
        <v>0.11397345823575332</v>
      </c>
      <c r="Q142" s="2">
        <f t="shared" si="31"/>
        <v>0.13466042154566746</v>
      </c>
      <c r="R142" s="2">
        <v>0.25600000000000001</v>
      </c>
      <c r="S142" s="2">
        <v>0.249</v>
      </c>
      <c r="T142" s="2">
        <v>0.26300000000000001</v>
      </c>
      <c r="U142" s="1">
        <v>5009</v>
      </c>
      <c r="V142" s="2">
        <f t="shared" si="32"/>
        <v>0.99880358923230306</v>
      </c>
      <c r="W142" s="2">
        <v>0.14000000000000001</v>
      </c>
      <c r="X142" s="1">
        <v>1330</v>
      </c>
      <c r="Y142" s="2">
        <f t="shared" si="33"/>
        <v>0.26520438683948155</v>
      </c>
      <c r="Z142" s="2">
        <v>0.25600000000000001</v>
      </c>
      <c r="AA142" s="1">
        <v>3273</v>
      </c>
      <c r="AB142" s="2">
        <f t="shared" si="34"/>
        <v>0.65264207377866401</v>
      </c>
      <c r="AC142" s="2">
        <f t="shared" si="35"/>
        <v>8.2153539381854435E-2</v>
      </c>
      <c r="AD142" s="2">
        <v>0.1</v>
      </c>
      <c r="AE142" s="1">
        <v>68852</v>
      </c>
      <c r="AF142" s="1">
        <v>1819</v>
      </c>
      <c r="AG142" s="1">
        <v>59023</v>
      </c>
      <c r="AH142" s="1">
        <v>3798</v>
      </c>
      <c r="AI142" s="2">
        <v>0.10199999999999999</v>
      </c>
      <c r="AJ142">
        <f>VLOOKUP(A142,census_tract_areas_WA!E:N,10,FALSE)</f>
        <v>2.3020312610000002</v>
      </c>
      <c r="AK142">
        <f t="shared" si="36"/>
        <v>2178.5108156270167</v>
      </c>
      <c r="AL142" t="str">
        <f>VLOOKUP(AK142,'Density Lookup'!A:B,2,TRUE)</f>
        <v>High</v>
      </c>
      <c r="AM142" t="str">
        <f>VLOOKUP(A142,census_tract_county_names_WA!A:B,2,FALSE)</f>
        <v>Snohomish County, Washington</v>
      </c>
      <c r="AN142">
        <f>INDEX(census_tract_areas_WA!N:N, MATCH('2014_acs_select'!A142,census_tract_areas_WA!E:E,0))</f>
        <v>2.3020312610000002</v>
      </c>
      <c r="AO142" t="b">
        <f t="shared" si="37"/>
        <v>1</v>
      </c>
      <c r="AP142" t="str">
        <f>INDEX('Density Lookup'!B:B,MATCH('2014_acs_select'!AK142,'Density Lookup'!A:A,1))</f>
        <v>High</v>
      </c>
      <c r="AQ142" t="b">
        <f t="shared" si="38"/>
        <v>1</v>
      </c>
    </row>
    <row r="143" spans="1:43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6"/>
        <v>0.48898678414096919</v>
      </c>
      <c r="I143" s="2">
        <f t="shared" si="27"/>
        <v>0.51101321585903081</v>
      </c>
      <c r="J143" s="1">
        <v>1183</v>
      </c>
      <c r="K143" s="2">
        <f t="shared" si="28"/>
        <v>0.40088105726872247</v>
      </c>
      <c r="L143" s="1">
        <v>1022</v>
      </c>
      <c r="M143" s="1">
        <v>63</v>
      </c>
      <c r="N143" s="1">
        <v>14</v>
      </c>
      <c r="O143" s="2">
        <f t="shared" si="29"/>
        <v>0.86390532544378695</v>
      </c>
      <c r="P143" s="2">
        <f t="shared" si="30"/>
        <v>5.3254437869822487E-2</v>
      </c>
      <c r="Q143" s="2">
        <f t="shared" si="31"/>
        <v>1.1834319526627219E-2</v>
      </c>
      <c r="R143" s="2">
        <v>0.21</v>
      </c>
      <c r="S143" s="2">
        <v>0.19600000000000001</v>
      </c>
      <c r="T143" s="2">
        <v>0.223</v>
      </c>
      <c r="U143" s="1">
        <v>2943</v>
      </c>
      <c r="V143" s="2">
        <f t="shared" si="32"/>
        <v>0.99728905455777705</v>
      </c>
      <c r="W143" s="2">
        <v>8.3000000000000004E-2</v>
      </c>
      <c r="X143" s="1">
        <v>885</v>
      </c>
      <c r="Y143" s="2">
        <f t="shared" si="33"/>
        <v>0.29989833954591666</v>
      </c>
      <c r="Z143" s="2">
        <v>8.5000000000000006E-2</v>
      </c>
      <c r="AA143" s="1">
        <v>1766</v>
      </c>
      <c r="AB143" s="2">
        <f t="shared" si="34"/>
        <v>0.59844120637072173</v>
      </c>
      <c r="AC143" s="2">
        <f t="shared" si="35"/>
        <v>0.10166045408336166</v>
      </c>
      <c r="AD143" s="2">
        <v>8.6999999999999994E-2</v>
      </c>
      <c r="AE143" s="1">
        <v>66008</v>
      </c>
      <c r="AF143" s="1">
        <v>976</v>
      </c>
      <c r="AG143" s="1">
        <v>55703</v>
      </c>
      <c r="AH143" s="1">
        <v>2211</v>
      </c>
      <c r="AI143" s="2">
        <v>0.11</v>
      </c>
      <c r="AJ143">
        <f>VLOOKUP(A143,census_tract_areas_WA!E:N,10,FALSE)</f>
        <v>6.5617531519999996</v>
      </c>
      <c r="AK143">
        <f t="shared" si="36"/>
        <v>449.72737188392182</v>
      </c>
      <c r="AL143" t="str">
        <f>VLOOKUP(AK143,'Density Lookup'!A:B,2,TRUE)</f>
        <v>Medium</v>
      </c>
      <c r="AM143" t="str">
        <f>VLOOKUP(A143,census_tract_county_names_WA!A:B,2,FALSE)</f>
        <v>Clark County, Washington</v>
      </c>
      <c r="AN143">
        <f>INDEX(census_tract_areas_WA!N:N, MATCH('2014_acs_select'!A143,census_tract_areas_WA!E:E,0))</f>
        <v>6.5617531519999996</v>
      </c>
      <c r="AO143" t="b">
        <f t="shared" si="37"/>
        <v>1</v>
      </c>
      <c r="AP143" t="str">
        <f>INDEX('Density Lookup'!B:B,MATCH('2014_acs_select'!AK143,'Density Lookup'!A:A,1))</f>
        <v>Medium</v>
      </c>
      <c r="AQ143" t="b">
        <f t="shared" si="38"/>
        <v>1</v>
      </c>
    </row>
    <row r="144" spans="1:43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6"/>
        <v>0.48591909882232465</v>
      </c>
      <c r="I144" s="2">
        <f t="shared" si="27"/>
        <v>0.51408090117767535</v>
      </c>
      <c r="J144" s="1">
        <v>1796</v>
      </c>
      <c r="K144" s="2">
        <f t="shared" si="28"/>
        <v>0.45980542754736303</v>
      </c>
      <c r="L144" s="1">
        <v>1457</v>
      </c>
      <c r="M144" s="1">
        <v>218</v>
      </c>
      <c r="N144" s="1">
        <v>15</v>
      </c>
      <c r="O144" s="2">
        <f t="shared" si="29"/>
        <v>0.81124721603563477</v>
      </c>
      <c r="P144" s="2">
        <f t="shared" si="30"/>
        <v>0.12138084632516703</v>
      </c>
      <c r="Q144" s="2">
        <f t="shared" si="31"/>
        <v>8.351893095768375E-3</v>
      </c>
      <c r="R144" s="2">
        <v>0.12300000000000001</v>
      </c>
      <c r="S144" s="2">
        <v>0.13</v>
      </c>
      <c r="T144" s="2">
        <v>0.11599999999999999</v>
      </c>
      <c r="U144" s="1">
        <v>3906</v>
      </c>
      <c r="V144" s="2">
        <f t="shared" si="32"/>
        <v>1</v>
      </c>
      <c r="W144" s="2">
        <v>0.16200000000000001</v>
      </c>
      <c r="X144" s="1">
        <v>1150</v>
      </c>
      <c r="Y144" s="2">
        <f t="shared" si="33"/>
        <v>0.29441884280593961</v>
      </c>
      <c r="Z144" s="2">
        <v>0.21899999999999997</v>
      </c>
      <c r="AA144" s="1">
        <v>2370</v>
      </c>
      <c r="AB144" s="2">
        <f t="shared" si="34"/>
        <v>0.60675883256528418</v>
      </c>
      <c r="AC144" s="2">
        <f t="shared" si="35"/>
        <v>9.882232462877627E-2</v>
      </c>
      <c r="AD144" s="2">
        <v>0.158</v>
      </c>
      <c r="AE144" s="1">
        <v>83145</v>
      </c>
      <c r="AF144" s="1">
        <v>1215</v>
      </c>
      <c r="AG144" s="1">
        <v>74432</v>
      </c>
      <c r="AH144" s="1">
        <v>2894</v>
      </c>
      <c r="AI144" s="2">
        <v>0.1</v>
      </c>
      <c r="AJ144">
        <f>VLOOKUP(A144,census_tract_areas_WA!E:N,10,FALSE)</f>
        <v>1.5801307389999999</v>
      </c>
      <c r="AK144">
        <f t="shared" si="36"/>
        <v>2471.9473544777361</v>
      </c>
      <c r="AL144" t="str">
        <f>VLOOKUP(AK144,'Density Lookup'!A:B,2,TRUE)</f>
        <v>High</v>
      </c>
      <c r="AM144" t="str">
        <f>VLOOKUP(A144,census_tract_county_names_WA!A:B,2,FALSE)</f>
        <v>Clark County, Washington</v>
      </c>
      <c r="AN144">
        <f>INDEX(census_tract_areas_WA!N:N, MATCH('2014_acs_select'!A144,census_tract_areas_WA!E:E,0))</f>
        <v>1.5801307389999999</v>
      </c>
      <c r="AO144" t="b">
        <f t="shared" si="37"/>
        <v>1</v>
      </c>
      <c r="AP144" t="str">
        <f>INDEX('Density Lookup'!B:B,MATCH('2014_acs_select'!AK144,'Density Lookup'!A:A,1))</f>
        <v>High</v>
      </c>
      <c r="AQ144" t="b">
        <f t="shared" si="38"/>
        <v>1</v>
      </c>
    </row>
    <row r="145" spans="1:43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6"/>
        <v>0.48919559459082673</v>
      </c>
      <c r="I145" s="2">
        <f t="shared" si="27"/>
        <v>0.51080440540917327</v>
      </c>
      <c r="J145" s="1">
        <v>3701</v>
      </c>
      <c r="K145" s="2">
        <f t="shared" si="28"/>
        <v>0.51596263766903672</v>
      </c>
      <c r="L145" s="1">
        <v>3004</v>
      </c>
      <c r="M145" s="1">
        <v>380</v>
      </c>
      <c r="N145" s="1">
        <v>106</v>
      </c>
      <c r="O145" s="2">
        <f t="shared" si="29"/>
        <v>0.81167252094028641</v>
      </c>
      <c r="P145" s="2">
        <f t="shared" si="30"/>
        <v>0.1026749527154823</v>
      </c>
      <c r="Q145" s="2">
        <f t="shared" si="31"/>
        <v>2.86409078627398E-2</v>
      </c>
      <c r="R145" s="2">
        <v>0.217</v>
      </c>
      <c r="S145" s="2">
        <v>0.25</v>
      </c>
      <c r="T145" s="2">
        <v>0.18600000000000003</v>
      </c>
      <c r="U145" s="1">
        <v>7170</v>
      </c>
      <c r="V145" s="2">
        <f t="shared" si="32"/>
        <v>0.99958176495190298</v>
      </c>
      <c r="W145" s="2">
        <v>0.113</v>
      </c>
      <c r="X145" s="1">
        <v>1982</v>
      </c>
      <c r="Y145" s="2">
        <f t="shared" si="33"/>
        <v>0.27631395510943818</v>
      </c>
      <c r="Z145" s="2">
        <v>0.16399999999999998</v>
      </c>
      <c r="AA145" s="1">
        <v>4910</v>
      </c>
      <c r="AB145" s="2">
        <f t="shared" si="34"/>
        <v>0.68451136205213992</v>
      </c>
      <c r="AC145" s="2">
        <f t="shared" si="35"/>
        <v>3.9174682838421848E-2</v>
      </c>
      <c r="AD145" s="2">
        <v>9.8000000000000004E-2</v>
      </c>
      <c r="AE145" s="1">
        <v>68018</v>
      </c>
      <c r="AF145" s="1">
        <v>2639</v>
      </c>
      <c r="AG145" s="1">
        <v>63327</v>
      </c>
      <c r="AH145" s="1">
        <v>5424</v>
      </c>
      <c r="AI145" s="2">
        <v>8.6999999999999994E-2</v>
      </c>
      <c r="AJ145">
        <f>VLOOKUP(A145,census_tract_areas_WA!E:N,10,FALSE)</f>
        <v>4.212466365</v>
      </c>
      <c r="AK145">
        <f t="shared" si="36"/>
        <v>1702.802913656024</v>
      </c>
      <c r="AL145" t="str">
        <f>VLOOKUP(AK145,'Density Lookup'!A:B,2,TRUE)</f>
        <v>High</v>
      </c>
      <c r="AM145" t="str">
        <f>VLOOKUP(A145,census_tract_county_names_WA!A:B,2,FALSE)</f>
        <v>Pierce County, Washington</v>
      </c>
      <c r="AN145">
        <f>INDEX(census_tract_areas_WA!N:N, MATCH('2014_acs_select'!A145,census_tract_areas_WA!E:E,0))</f>
        <v>4.212466365</v>
      </c>
      <c r="AO145" t="b">
        <f t="shared" si="37"/>
        <v>1</v>
      </c>
      <c r="AP145" t="str">
        <f>INDEX('Density Lookup'!B:B,MATCH('2014_acs_select'!AK145,'Density Lookup'!A:A,1))</f>
        <v>High</v>
      </c>
      <c r="AQ145" t="b">
        <f t="shared" si="38"/>
        <v>1</v>
      </c>
    </row>
    <row r="146" spans="1:43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6"/>
        <v>0.4864</v>
      </c>
      <c r="I146" s="2">
        <f t="shared" si="27"/>
        <v>0.51359999999999995</v>
      </c>
      <c r="J146" s="1">
        <v>1146</v>
      </c>
      <c r="K146" s="2">
        <f t="shared" si="28"/>
        <v>0.36671999999999999</v>
      </c>
      <c r="L146" s="1">
        <v>859</v>
      </c>
      <c r="M146" s="1">
        <v>197</v>
      </c>
      <c r="N146" s="1">
        <v>31</v>
      </c>
      <c r="O146" s="2">
        <f t="shared" si="29"/>
        <v>0.74956369982547988</v>
      </c>
      <c r="P146" s="2">
        <f t="shared" si="30"/>
        <v>0.1719022687609075</v>
      </c>
      <c r="Q146" s="2">
        <f t="shared" si="31"/>
        <v>2.7050610820244327E-2</v>
      </c>
      <c r="R146" s="2">
        <v>0.09</v>
      </c>
      <c r="S146" s="2">
        <v>7.8E-2</v>
      </c>
      <c r="T146" s="2">
        <v>0.10099999999999999</v>
      </c>
      <c r="U146" s="1">
        <v>3119</v>
      </c>
      <c r="V146" s="2">
        <f t="shared" si="32"/>
        <v>0.99807999999999997</v>
      </c>
      <c r="W146" s="2">
        <v>0.25600000000000001</v>
      </c>
      <c r="X146" s="1">
        <v>869</v>
      </c>
      <c r="Y146" s="2">
        <f t="shared" si="33"/>
        <v>0.27807999999999999</v>
      </c>
      <c r="Z146" s="2">
        <v>0.41799999999999998</v>
      </c>
      <c r="AA146" s="1">
        <v>2001</v>
      </c>
      <c r="AB146" s="2">
        <f t="shared" si="34"/>
        <v>0.64032</v>
      </c>
      <c r="AC146" s="2">
        <f t="shared" si="35"/>
        <v>8.1600000000000006E-2</v>
      </c>
      <c r="AD146" s="2">
        <v>0.21</v>
      </c>
      <c r="AE146" s="1">
        <v>51579</v>
      </c>
      <c r="AF146" s="1">
        <v>914</v>
      </c>
      <c r="AG146" s="1">
        <v>40769</v>
      </c>
      <c r="AH146" s="1">
        <v>2447</v>
      </c>
      <c r="AI146" s="2">
        <v>0.16899999999999998</v>
      </c>
      <c r="AJ146">
        <f>VLOOKUP(A146,census_tract_areas_WA!E:N,10,FALSE)</f>
        <v>2.5156449840000001</v>
      </c>
      <c r="AK146">
        <f t="shared" si="36"/>
        <v>1242.2261566618574</v>
      </c>
      <c r="AL146" t="str">
        <f>VLOOKUP(AK146,'Density Lookup'!A:B,2,TRUE)</f>
        <v>Medium</v>
      </c>
      <c r="AM146" t="str">
        <f>VLOOKUP(A146,census_tract_county_names_WA!A:B,2,FALSE)</f>
        <v>Pierce County, Washington</v>
      </c>
      <c r="AN146">
        <f>INDEX(census_tract_areas_WA!N:N, MATCH('2014_acs_select'!A146,census_tract_areas_WA!E:E,0))</f>
        <v>2.5156449840000001</v>
      </c>
      <c r="AO146" t="b">
        <f t="shared" si="37"/>
        <v>1</v>
      </c>
      <c r="AP146" t="str">
        <f>INDEX('Density Lookup'!B:B,MATCH('2014_acs_select'!AK146,'Density Lookup'!A:A,1))</f>
        <v>Medium</v>
      </c>
      <c r="AQ146" t="b">
        <f t="shared" si="38"/>
        <v>1</v>
      </c>
    </row>
    <row r="147" spans="1:43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6"/>
        <v>0.45664575014261266</v>
      </c>
      <c r="I147" s="2">
        <f t="shared" si="27"/>
        <v>0.54335424985738734</v>
      </c>
      <c r="J147" s="1">
        <v>1473</v>
      </c>
      <c r="K147" s="2">
        <f t="shared" si="28"/>
        <v>0.42013690815744437</v>
      </c>
      <c r="L147" s="1">
        <v>731</v>
      </c>
      <c r="M147" s="1">
        <v>214</v>
      </c>
      <c r="N147" s="1">
        <v>278</v>
      </c>
      <c r="O147" s="2">
        <f t="shared" si="29"/>
        <v>0.49626612355736593</v>
      </c>
      <c r="P147" s="2">
        <f t="shared" si="30"/>
        <v>0.1452817379497624</v>
      </c>
      <c r="Q147" s="2">
        <f t="shared" si="31"/>
        <v>0.1887304820095044</v>
      </c>
      <c r="R147" s="2">
        <v>0.23800000000000002</v>
      </c>
      <c r="S147" s="2">
        <v>0.24600000000000002</v>
      </c>
      <c r="T147" s="2">
        <v>0.23300000000000001</v>
      </c>
      <c r="U147" s="1">
        <v>3445</v>
      </c>
      <c r="V147" s="2">
        <f t="shared" si="32"/>
        <v>0.98260125499144324</v>
      </c>
      <c r="W147" s="2">
        <v>0.31900000000000001</v>
      </c>
      <c r="X147" s="1">
        <v>858</v>
      </c>
      <c r="Y147" s="2">
        <f t="shared" si="33"/>
        <v>0.24472333143183114</v>
      </c>
      <c r="Z147" s="2">
        <v>0.56299999999999994</v>
      </c>
      <c r="AA147" s="1">
        <v>2437</v>
      </c>
      <c r="AB147" s="2">
        <f t="shared" si="34"/>
        <v>0.69509412435824303</v>
      </c>
      <c r="AC147" s="2">
        <f t="shared" si="35"/>
        <v>6.0182544209925859E-2</v>
      </c>
      <c r="AD147" s="2">
        <v>0.25</v>
      </c>
      <c r="AE147" s="1">
        <v>66135</v>
      </c>
      <c r="AF147" s="1">
        <v>1415</v>
      </c>
      <c r="AG147" s="1">
        <v>52699</v>
      </c>
      <c r="AH147" s="1">
        <v>2682</v>
      </c>
      <c r="AI147" s="2">
        <v>0.159</v>
      </c>
      <c r="AJ147">
        <f>VLOOKUP(A147,census_tract_areas_WA!E:N,10,FALSE)</f>
        <v>1.4564517690000001</v>
      </c>
      <c r="AK147">
        <f t="shared" si="36"/>
        <v>2407.2201185262866</v>
      </c>
      <c r="AL147" t="str">
        <f>VLOOKUP(AK147,'Density Lookup'!A:B,2,TRUE)</f>
        <v>High</v>
      </c>
      <c r="AM147" t="str">
        <f>VLOOKUP(A147,census_tract_county_names_WA!A:B,2,FALSE)</f>
        <v>King County, Washington</v>
      </c>
      <c r="AN147">
        <f>INDEX(census_tract_areas_WA!N:N, MATCH('2014_acs_select'!A147,census_tract_areas_WA!E:E,0))</f>
        <v>1.4564517690000001</v>
      </c>
      <c r="AO147" t="b">
        <f t="shared" si="37"/>
        <v>1</v>
      </c>
      <c r="AP147" t="str">
        <f>INDEX('Density Lookup'!B:B,MATCH('2014_acs_select'!AK147,'Density Lookup'!A:A,1))</f>
        <v>High</v>
      </c>
      <c r="AQ147" t="b">
        <f t="shared" si="38"/>
        <v>1</v>
      </c>
    </row>
    <row r="148" spans="1:43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6"/>
        <v>0.50578428036747192</v>
      </c>
      <c r="I148" s="2">
        <f t="shared" si="27"/>
        <v>0.49421571963252808</v>
      </c>
      <c r="J148" s="1">
        <v>2597</v>
      </c>
      <c r="K148" s="2">
        <f t="shared" si="28"/>
        <v>0.44181694453895881</v>
      </c>
      <c r="L148" s="1">
        <v>1840</v>
      </c>
      <c r="M148" s="1">
        <v>394</v>
      </c>
      <c r="N148" s="1">
        <v>187</v>
      </c>
      <c r="O148" s="2">
        <f t="shared" si="29"/>
        <v>0.70850981902194843</v>
      </c>
      <c r="P148" s="2">
        <f t="shared" si="30"/>
        <v>0.15171351559491722</v>
      </c>
      <c r="Q148" s="2">
        <f t="shared" si="31"/>
        <v>7.2006160954948023E-2</v>
      </c>
      <c r="R148" s="2">
        <v>0.13100000000000001</v>
      </c>
      <c r="S148" s="2">
        <v>0.125</v>
      </c>
      <c r="T148" s="2">
        <v>0.13699999999999998</v>
      </c>
      <c r="U148" s="1">
        <v>5860</v>
      </c>
      <c r="V148" s="2">
        <f t="shared" si="32"/>
        <v>0.99693773392310314</v>
      </c>
      <c r="W148" s="2">
        <v>0.28100000000000003</v>
      </c>
      <c r="X148" s="1">
        <v>1649</v>
      </c>
      <c r="Y148" s="2">
        <f t="shared" si="33"/>
        <v>0.28053759782238857</v>
      </c>
      <c r="Z148" s="2">
        <v>0.51700000000000002</v>
      </c>
      <c r="AA148" s="1">
        <v>3628</v>
      </c>
      <c r="AB148" s="2">
        <f t="shared" si="34"/>
        <v>0.61721674038788699</v>
      </c>
      <c r="AC148" s="2">
        <f t="shared" si="35"/>
        <v>0.1022456617897245</v>
      </c>
      <c r="AD148" s="2">
        <v>0.21600000000000003</v>
      </c>
      <c r="AE148" s="1">
        <v>48704</v>
      </c>
      <c r="AF148" s="1">
        <v>2339</v>
      </c>
      <c r="AG148" s="1">
        <v>43125</v>
      </c>
      <c r="AH148" s="1">
        <v>4416</v>
      </c>
      <c r="AI148" s="2">
        <v>0.124</v>
      </c>
      <c r="AJ148">
        <f>VLOOKUP(A148,census_tract_areas_WA!E:N,10,FALSE)</f>
        <v>5.0794405249999999</v>
      </c>
      <c r="AK148">
        <f t="shared" si="36"/>
        <v>1157.214061483671</v>
      </c>
      <c r="AL148" t="str">
        <f>VLOOKUP(AK148,'Density Lookup'!A:B,2,TRUE)</f>
        <v>Medium</v>
      </c>
      <c r="AM148" t="str">
        <f>VLOOKUP(A148,census_tract_county_names_WA!A:B,2,FALSE)</f>
        <v>King County, Washington</v>
      </c>
      <c r="AN148">
        <f>INDEX(census_tract_areas_WA!N:N, MATCH('2014_acs_select'!A148,census_tract_areas_WA!E:E,0))</f>
        <v>5.0794405249999999</v>
      </c>
      <c r="AO148" t="b">
        <f t="shared" si="37"/>
        <v>1</v>
      </c>
      <c r="AP148" t="str">
        <f>INDEX('Density Lookup'!B:B,MATCH('2014_acs_select'!AK148,'Density Lookup'!A:A,1))</f>
        <v>Medium</v>
      </c>
      <c r="AQ148" t="b">
        <f t="shared" si="38"/>
        <v>1</v>
      </c>
    </row>
    <row r="149" spans="1:43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6"/>
        <v>0.50115030674846628</v>
      </c>
      <c r="I149" s="2">
        <f t="shared" si="27"/>
        <v>0.49884969325153372</v>
      </c>
      <c r="J149" s="1">
        <v>2366</v>
      </c>
      <c r="K149" s="2">
        <f t="shared" si="28"/>
        <v>0.45360429447852763</v>
      </c>
      <c r="L149" s="1">
        <v>1795</v>
      </c>
      <c r="M149" s="1">
        <v>261</v>
      </c>
      <c r="N149" s="1">
        <v>150</v>
      </c>
      <c r="O149" s="2">
        <f t="shared" si="29"/>
        <v>0.75866441251056638</v>
      </c>
      <c r="P149" s="2">
        <f t="shared" si="30"/>
        <v>0.11031276415891801</v>
      </c>
      <c r="Q149" s="2">
        <f t="shared" si="31"/>
        <v>6.3398140321217239E-2</v>
      </c>
      <c r="R149" s="2">
        <v>0.151</v>
      </c>
      <c r="S149" s="2">
        <v>0.13100000000000001</v>
      </c>
      <c r="T149" s="2">
        <v>0.17100000000000001</v>
      </c>
      <c r="U149" s="1">
        <v>5092</v>
      </c>
      <c r="V149" s="2">
        <f t="shared" si="32"/>
        <v>0.97622699386503065</v>
      </c>
      <c r="W149" s="2">
        <v>0.20600000000000002</v>
      </c>
      <c r="X149" s="1">
        <v>1035</v>
      </c>
      <c r="Y149" s="2">
        <f t="shared" si="33"/>
        <v>0.19842791411042945</v>
      </c>
      <c r="Z149" s="2">
        <v>0.29100000000000004</v>
      </c>
      <c r="AA149" s="1">
        <v>3569</v>
      </c>
      <c r="AB149" s="2">
        <f t="shared" si="34"/>
        <v>0.6842407975460123</v>
      </c>
      <c r="AC149" s="2">
        <f t="shared" si="35"/>
        <v>0.11733128834355822</v>
      </c>
      <c r="AD149" s="2">
        <v>0.187</v>
      </c>
      <c r="AE149" s="1">
        <v>54628</v>
      </c>
      <c r="AF149" s="1">
        <v>1869</v>
      </c>
      <c r="AG149" s="1">
        <v>45724</v>
      </c>
      <c r="AH149" s="1">
        <v>4290</v>
      </c>
      <c r="AI149" s="2">
        <v>0.122</v>
      </c>
      <c r="AJ149">
        <f>VLOOKUP(A149,census_tract_areas_WA!E:N,10,FALSE)</f>
        <v>2.6561501110000001</v>
      </c>
      <c r="AK149">
        <f t="shared" si="36"/>
        <v>1963.7444353761525</v>
      </c>
      <c r="AL149" t="str">
        <f>VLOOKUP(AK149,'Density Lookup'!A:B,2,TRUE)</f>
        <v>High</v>
      </c>
      <c r="AM149" t="str">
        <f>VLOOKUP(A149,census_tract_county_names_WA!A:B,2,FALSE)</f>
        <v>Kitsap County, Washington</v>
      </c>
      <c r="AN149">
        <f>INDEX(census_tract_areas_WA!N:N, MATCH('2014_acs_select'!A149,census_tract_areas_WA!E:E,0))</f>
        <v>2.6561501110000001</v>
      </c>
      <c r="AO149" t="b">
        <f t="shared" si="37"/>
        <v>1</v>
      </c>
      <c r="AP149" t="str">
        <f>INDEX('Density Lookup'!B:B,MATCH('2014_acs_select'!AK149,'Density Lookup'!A:A,1))</f>
        <v>High</v>
      </c>
      <c r="AQ149" t="b">
        <f t="shared" si="38"/>
        <v>1</v>
      </c>
    </row>
    <row r="150" spans="1:43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6"/>
        <v>0.4974155547541772</v>
      </c>
      <c r="I150" s="2">
        <f t="shared" si="27"/>
        <v>0.5025844452458228</v>
      </c>
      <c r="J150" s="1">
        <v>3035</v>
      </c>
      <c r="K150" s="2">
        <f t="shared" si="28"/>
        <v>0.36482750330568575</v>
      </c>
      <c r="L150" s="1">
        <v>2405</v>
      </c>
      <c r="M150" s="1">
        <v>348</v>
      </c>
      <c r="N150" s="1">
        <v>39</v>
      </c>
      <c r="O150" s="2">
        <f t="shared" si="29"/>
        <v>0.79242174629324547</v>
      </c>
      <c r="P150" s="2">
        <f t="shared" si="30"/>
        <v>0.11466227347611202</v>
      </c>
      <c r="Q150" s="2">
        <f t="shared" si="31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 s="1">
        <v>8179</v>
      </c>
      <c r="V150" s="2">
        <f t="shared" si="32"/>
        <v>0.9831710542132468</v>
      </c>
      <c r="W150" s="2">
        <v>0.251</v>
      </c>
      <c r="X150" s="1">
        <v>2470</v>
      </c>
      <c r="Y150" s="2">
        <f t="shared" si="33"/>
        <v>0.29691068638057461</v>
      </c>
      <c r="Z150" s="2">
        <v>0.41600000000000004</v>
      </c>
      <c r="AA150" s="1">
        <v>4863</v>
      </c>
      <c r="AB150" s="2">
        <f t="shared" si="34"/>
        <v>0.58456545257843495</v>
      </c>
      <c r="AC150" s="2">
        <f t="shared" si="35"/>
        <v>0.11852386104099044</v>
      </c>
      <c r="AD150" s="2">
        <v>0.20699999999999999</v>
      </c>
      <c r="AE150" s="1">
        <v>52278</v>
      </c>
      <c r="AF150" s="1">
        <v>2395</v>
      </c>
      <c r="AG150" s="1">
        <v>44158</v>
      </c>
      <c r="AH150" s="1">
        <v>6086</v>
      </c>
      <c r="AI150" s="2">
        <v>0.11800000000000001</v>
      </c>
      <c r="AJ150">
        <f>VLOOKUP(A150,census_tract_areas_WA!E:N,10,FALSE)</f>
        <v>3.3730942920000002</v>
      </c>
      <c r="AK150">
        <f t="shared" si="36"/>
        <v>2466.2814851426629</v>
      </c>
      <c r="AL150" t="str">
        <f>VLOOKUP(AK150,'Density Lookup'!A:B,2,TRUE)</f>
        <v>High</v>
      </c>
      <c r="AM150" t="str">
        <f>VLOOKUP(A150,census_tract_county_names_WA!A:B,2,FALSE)</f>
        <v>Pierce County, Washington</v>
      </c>
      <c r="AN150">
        <f>INDEX(census_tract_areas_WA!N:N, MATCH('2014_acs_select'!A150,census_tract_areas_WA!E:E,0))</f>
        <v>3.3730942920000002</v>
      </c>
      <c r="AO150" t="b">
        <f t="shared" si="37"/>
        <v>1</v>
      </c>
      <c r="AP150" t="str">
        <f>INDEX('Density Lookup'!B:B,MATCH('2014_acs_select'!AK150,'Density Lookup'!A:A,1))</f>
        <v>High</v>
      </c>
      <c r="AQ150" t="b">
        <f t="shared" si="38"/>
        <v>1</v>
      </c>
    </row>
    <row r="151" spans="1:43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6"/>
        <v>0.47010869565217389</v>
      </c>
      <c r="I151" s="2">
        <f t="shared" si="27"/>
        <v>0.52989130434782605</v>
      </c>
      <c r="J151" s="1">
        <v>2631</v>
      </c>
      <c r="K151" s="2">
        <f t="shared" si="28"/>
        <v>0.44684103260869568</v>
      </c>
      <c r="L151" s="1">
        <v>1953</v>
      </c>
      <c r="M151" s="1">
        <v>346</v>
      </c>
      <c r="N151" s="1">
        <v>169</v>
      </c>
      <c r="O151" s="2">
        <f t="shared" si="29"/>
        <v>0.74230330672748002</v>
      </c>
      <c r="P151" s="2">
        <f t="shared" si="30"/>
        <v>0.1315089319650323</v>
      </c>
      <c r="Q151" s="2">
        <f t="shared" si="31"/>
        <v>6.4234131508931966E-2</v>
      </c>
      <c r="R151" s="2">
        <v>0.13900000000000001</v>
      </c>
      <c r="S151" s="2">
        <v>0.127</v>
      </c>
      <c r="T151" s="2">
        <v>0.151</v>
      </c>
      <c r="U151" s="1">
        <v>5720</v>
      </c>
      <c r="V151" s="2">
        <f t="shared" si="32"/>
        <v>0.97146739130434778</v>
      </c>
      <c r="W151" s="2">
        <v>0.16699999999999998</v>
      </c>
      <c r="X151" s="1">
        <v>1659</v>
      </c>
      <c r="Y151" s="2">
        <f t="shared" si="33"/>
        <v>0.28175951086956524</v>
      </c>
      <c r="Z151" s="2">
        <v>0.21</v>
      </c>
      <c r="AA151" s="1">
        <v>3474</v>
      </c>
      <c r="AB151" s="2">
        <f t="shared" si="34"/>
        <v>0.59001358695652173</v>
      </c>
      <c r="AC151" s="2">
        <f t="shared" si="35"/>
        <v>0.12822690217391308</v>
      </c>
      <c r="AD151" s="2">
        <v>0.14800000000000002</v>
      </c>
      <c r="AE151" s="1">
        <v>65058</v>
      </c>
      <c r="AF151" s="1">
        <v>2260</v>
      </c>
      <c r="AG151" s="1">
        <v>45307</v>
      </c>
      <c r="AH151" s="1">
        <v>4242</v>
      </c>
      <c r="AI151" s="2">
        <v>8.5999999999999993E-2</v>
      </c>
      <c r="AJ151">
        <f>VLOOKUP(A151,census_tract_areas_WA!E:N,10,FALSE)</f>
        <v>14.817417349999999</v>
      </c>
      <c r="AK151">
        <f t="shared" si="36"/>
        <v>397.37019353106092</v>
      </c>
      <c r="AL151" t="str">
        <f>VLOOKUP(AK151,'Density Lookup'!A:B,2,TRUE)</f>
        <v>Medium</v>
      </c>
      <c r="AM151" t="str">
        <f>VLOOKUP(A151,census_tract_county_names_WA!A:B,2,FALSE)</f>
        <v>Pierce County, Washington</v>
      </c>
      <c r="AN151">
        <f>INDEX(census_tract_areas_WA!N:N, MATCH('2014_acs_select'!A151,census_tract_areas_WA!E:E,0))</f>
        <v>14.817417349999999</v>
      </c>
      <c r="AO151" t="b">
        <f t="shared" si="37"/>
        <v>1</v>
      </c>
      <c r="AP151" t="str">
        <f>INDEX('Density Lookup'!B:B,MATCH('2014_acs_select'!AK151,'Density Lookup'!A:A,1))</f>
        <v>Medium</v>
      </c>
      <c r="AQ151" t="b">
        <f t="shared" si="38"/>
        <v>1</v>
      </c>
    </row>
    <row r="152" spans="1:43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6"/>
        <v>0.49900990099009901</v>
      </c>
      <c r="I152" s="2">
        <f t="shared" si="27"/>
        <v>0.50099009900990099</v>
      </c>
      <c r="J152" s="1">
        <v>2571</v>
      </c>
      <c r="K152" s="2">
        <f t="shared" si="28"/>
        <v>0.46282628262826281</v>
      </c>
      <c r="L152" s="1">
        <v>2301</v>
      </c>
      <c r="M152" s="1">
        <v>164</v>
      </c>
      <c r="N152" s="1">
        <v>18</v>
      </c>
      <c r="O152" s="2">
        <f t="shared" si="29"/>
        <v>0.89498249708284716</v>
      </c>
      <c r="P152" s="2">
        <f t="shared" si="30"/>
        <v>6.3788409179307656E-2</v>
      </c>
      <c r="Q152" s="2">
        <f t="shared" si="31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 s="1">
        <v>5555</v>
      </c>
      <c r="V152" s="2">
        <f t="shared" si="32"/>
        <v>1</v>
      </c>
      <c r="W152" s="2">
        <v>5.7000000000000002E-2</v>
      </c>
      <c r="X152" s="1">
        <v>1496</v>
      </c>
      <c r="Y152" s="2">
        <f t="shared" si="33"/>
        <v>0.26930693069306932</v>
      </c>
      <c r="Z152" s="2">
        <v>5.2000000000000005E-2</v>
      </c>
      <c r="AA152" s="1">
        <v>3328</v>
      </c>
      <c r="AB152" s="2">
        <f t="shared" si="34"/>
        <v>0.59909990999099905</v>
      </c>
      <c r="AC152" s="2">
        <f t="shared" si="35"/>
        <v>0.13159315931593163</v>
      </c>
      <c r="AD152" s="2">
        <v>3.1E-2</v>
      </c>
      <c r="AE152" s="1">
        <v>67822</v>
      </c>
      <c r="AF152" s="1">
        <v>2264</v>
      </c>
      <c r="AG152" s="1">
        <v>62616</v>
      </c>
      <c r="AH152" s="1">
        <v>4186</v>
      </c>
      <c r="AI152" s="2">
        <v>7.8E-2</v>
      </c>
      <c r="AJ152">
        <f>VLOOKUP(A152,census_tract_areas_WA!E:N,10,FALSE)</f>
        <v>3.0383527639999999</v>
      </c>
      <c r="AK152">
        <f t="shared" si="36"/>
        <v>1828.2932995202398</v>
      </c>
      <c r="AL152" t="str">
        <f>VLOOKUP(AK152,'Density Lookup'!A:B,2,TRUE)</f>
        <v>High</v>
      </c>
      <c r="AM152" t="str">
        <f>VLOOKUP(A152,census_tract_county_names_WA!A:B,2,FALSE)</f>
        <v>Thurston County, Washington</v>
      </c>
      <c r="AN152">
        <f>INDEX(census_tract_areas_WA!N:N, MATCH('2014_acs_select'!A152,census_tract_areas_WA!E:E,0))</f>
        <v>3.0383527639999999</v>
      </c>
      <c r="AO152" t="b">
        <f t="shared" si="37"/>
        <v>1</v>
      </c>
      <c r="AP152" t="str">
        <f>INDEX('Density Lookup'!B:B,MATCH('2014_acs_select'!AK152,'Density Lookup'!A:A,1))</f>
        <v>High</v>
      </c>
      <c r="AQ152" t="b">
        <f t="shared" si="38"/>
        <v>1</v>
      </c>
    </row>
    <row r="153" spans="1:43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6"/>
        <v>0.45767226404169081</v>
      </c>
      <c r="I153" s="2">
        <f t="shared" si="27"/>
        <v>0.54232773595830919</v>
      </c>
      <c r="J153" s="1">
        <v>4306</v>
      </c>
      <c r="K153" s="2">
        <f t="shared" si="28"/>
        <v>0.49866821077012158</v>
      </c>
      <c r="L153" s="1">
        <v>3057</v>
      </c>
      <c r="M153" s="1">
        <v>358</v>
      </c>
      <c r="N153" s="1">
        <v>22</v>
      </c>
      <c r="O153" s="2">
        <f t="shared" si="29"/>
        <v>0.70993961913608916</v>
      </c>
      <c r="P153" s="2">
        <f t="shared" si="30"/>
        <v>8.3139804923362745E-2</v>
      </c>
      <c r="Q153" s="2">
        <f t="shared" si="31"/>
        <v>5.1091500232234091E-3</v>
      </c>
      <c r="R153" s="2">
        <v>0.27699999999999997</v>
      </c>
      <c r="S153" s="2">
        <v>0.315</v>
      </c>
      <c r="T153" s="2">
        <v>0.245</v>
      </c>
      <c r="U153" s="1">
        <v>7710</v>
      </c>
      <c r="V153" s="2">
        <f t="shared" si="32"/>
        <v>0.89287782281412853</v>
      </c>
      <c r="W153" s="2">
        <v>0.16699999999999998</v>
      </c>
      <c r="X153" s="1">
        <v>1511</v>
      </c>
      <c r="Y153" s="2">
        <f t="shared" si="33"/>
        <v>0.17498552403011003</v>
      </c>
      <c r="Z153" s="2">
        <v>0.26899999999999996</v>
      </c>
      <c r="AA153" s="1">
        <v>4870</v>
      </c>
      <c r="AB153" s="2">
        <f t="shared" si="34"/>
        <v>0.5639837869137232</v>
      </c>
      <c r="AC153" s="2">
        <f t="shared" si="35"/>
        <v>0.26103068905616678</v>
      </c>
      <c r="AD153" s="2">
        <v>0.16500000000000001</v>
      </c>
      <c r="AE153" s="1">
        <v>50860</v>
      </c>
      <c r="AF153" s="1">
        <v>3374</v>
      </c>
      <c r="AG153" s="1">
        <v>43050</v>
      </c>
      <c r="AH153" s="1">
        <v>7190</v>
      </c>
      <c r="AI153" s="2">
        <v>4.5999999999999999E-2</v>
      </c>
      <c r="AJ153">
        <f>VLOOKUP(A153,census_tract_areas_WA!E:N,10,FALSE)</f>
        <v>5.5318106409999999</v>
      </c>
      <c r="AK153">
        <f t="shared" si="36"/>
        <v>1560.9717252431165</v>
      </c>
      <c r="AL153" t="str">
        <f>VLOOKUP(AK153,'Density Lookup'!A:B,2,TRUE)</f>
        <v>High</v>
      </c>
      <c r="AM153" t="str">
        <f>VLOOKUP(A153,census_tract_county_names_WA!A:B,2,FALSE)</f>
        <v>Walla Walla County, Washington</v>
      </c>
      <c r="AN153">
        <f>INDEX(census_tract_areas_WA!N:N, MATCH('2014_acs_select'!A153,census_tract_areas_WA!E:E,0))</f>
        <v>5.5318106409999999</v>
      </c>
      <c r="AO153" t="b">
        <f t="shared" si="37"/>
        <v>1</v>
      </c>
      <c r="AP153" t="str">
        <f>INDEX('Density Lookup'!B:B,MATCH('2014_acs_select'!AK153,'Density Lookup'!A:A,1))</f>
        <v>High</v>
      </c>
      <c r="AQ153" t="b">
        <f t="shared" si="38"/>
        <v>1</v>
      </c>
    </row>
    <row r="154" spans="1:43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6"/>
        <v>0.4995804195804196</v>
      </c>
      <c r="I154" s="2">
        <f t="shared" si="27"/>
        <v>0.50041958041958046</v>
      </c>
      <c r="J154" s="1">
        <v>1604</v>
      </c>
      <c r="K154" s="2">
        <f t="shared" si="28"/>
        <v>0.4486713286713287</v>
      </c>
      <c r="L154" s="1">
        <v>1362</v>
      </c>
      <c r="M154" s="1">
        <v>54</v>
      </c>
      <c r="N154" s="1">
        <v>61</v>
      </c>
      <c r="O154" s="2">
        <f t="shared" si="29"/>
        <v>0.8491271820448878</v>
      </c>
      <c r="P154" s="2">
        <f t="shared" si="30"/>
        <v>3.366583541147132E-2</v>
      </c>
      <c r="Q154" s="2">
        <f t="shared" si="31"/>
        <v>3.8029925187032416E-2</v>
      </c>
      <c r="R154" s="2">
        <v>0.126</v>
      </c>
      <c r="S154" s="2">
        <v>0.11</v>
      </c>
      <c r="T154" s="2">
        <v>0.14199999999999999</v>
      </c>
      <c r="U154" s="1">
        <v>3571</v>
      </c>
      <c r="V154" s="2">
        <f t="shared" si="32"/>
        <v>0.99888111888111886</v>
      </c>
      <c r="W154" s="2">
        <v>0.17899999999999999</v>
      </c>
      <c r="X154" s="1">
        <v>1022</v>
      </c>
      <c r="Y154" s="2">
        <f t="shared" si="33"/>
        <v>0.28587412587412586</v>
      </c>
      <c r="Z154" s="2">
        <v>0.29100000000000004</v>
      </c>
      <c r="AA154" s="1">
        <v>2284</v>
      </c>
      <c r="AB154" s="2">
        <f t="shared" si="34"/>
        <v>0.63888111888111887</v>
      </c>
      <c r="AC154" s="2">
        <f t="shared" si="35"/>
        <v>7.5244755244755268E-2</v>
      </c>
      <c r="AD154" s="2">
        <v>0.14899999999999999</v>
      </c>
      <c r="AE154" s="1">
        <v>55858</v>
      </c>
      <c r="AF154" s="1">
        <v>1298</v>
      </c>
      <c r="AG154" s="1">
        <v>44388</v>
      </c>
      <c r="AH154" s="1">
        <v>2647</v>
      </c>
      <c r="AI154" s="2">
        <v>7.2999999999999995E-2</v>
      </c>
      <c r="AJ154">
        <f>VLOOKUP(A154,census_tract_areas_WA!E:N,10,FALSE)</f>
        <v>1.891203419</v>
      </c>
      <c r="AK154">
        <f t="shared" si="36"/>
        <v>1890.3307619284712</v>
      </c>
      <c r="AL154" t="str">
        <f>VLOOKUP(AK154,'Density Lookup'!A:B,2,TRUE)</f>
        <v>High</v>
      </c>
      <c r="AM154" t="str">
        <f>VLOOKUP(A154,census_tract_county_names_WA!A:B,2,FALSE)</f>
        <v>Clark County, Washington</v>
      </c>
      <c r="AN154">
        <f>INDEX(census_tract_areas_WA!N:N, MATCH('2014_acs_select'!A154,census_tract_areas_WA!E:E,0))</f>
        <v>1.891203419</v>
      </c>
      <c r="AO154" t="b">
        <f t="shared" si="37"/>
        <v>1</v>
      </c>
      <c r="AP154" t="str">
        <f>INDEX('Density Lookup'!B:B,MATCH('2014_acs_select'!AK154,'Density Lookup'!A:A,1))</f>
        <v>High</v>
      </c>
      <c r="AQ154" t="b">
        <f t="shared" si="38"/>
        <v>1</v>
      </c>
    </row>
    <row r="155" spans="1:43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6"/>
        <v>0.5089285714285714</v>
      </c>
      <c r="I155" s="2">
        <f t="shared" si="27"/>
        <v>0.49107142857142855</v>
      </c>
      <c r="J155" s="1">
        <v>1046</v>
      </c>
      <c r="K155" s="2">
        <f t="shared" si="28"/>
        <v>0.40605590062111802</v>
      </c>
      <c r="L155" s="1">
        <v>888</v>
      </c>
      <c r="M155" s="1">
        <v>45</v>
      </c>
      <c r="N155" s="1">
        <v>31</v>
      </c>
      <c r="O155" s="2">
        <f t="shared" si="29"/>
        <v>0.84894837476099427</v>
      </c>
      <c r="P155" s="2">
        <f t="shared" si="30"/>
        <v>4.3021032504780114E-2</v>
      </c>
      <c r="Q155" s="2">
        <f t="shared" si="31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 s="1">
        <v>2568</v>
      </c>
      <c r="V155" s="2">
        <f t="shared" si="32"/>
        <v>0.99689440993788825</v>
      </c>
      <c r="W155" s="2">
        <v>0.17300000000000001</v>
      </c>
      <c r="X155" s="1">
        <v>844</v>
      </c>
      <c r="Y155" s="2">
        <f t="shared" si="33"/>
        <v>0.32763975155279501</v>
      </c>
      <c r="Z155" s="2">
        <v>0.29600000000000004</v>
      </c>
      <c r="AA155" s="1">
        <v>1564</v>
      </c>
      <c r="AB155" s="2">
        <f t="shared" si="34"/>
        <v>0.6071428571428571</v>
      </c>
      <c r="AC155" s="2">
        <f t="shared" si="35"/>
        <v>6.5217391304347894E-2</v>
      </c>
      <c r="AD155" s="2">
        <v>0.12300000000000001</v>
      </c>
      <c r="AE155" s="1">
        <v>68534</v>
      </c>
      <c r="AF155" s="1">
        <v>772</v>
      </c>
      <c r="AG155" s="1">
        <v>57304</v>
      </c>
      <c r="AH155" s="1">
        <v>1817</v>
      </c>
      <c r="AI155" s="2">
        <v>0.113</v>
      </c>
      <c r="AJ155">
        <f>VLOOKUP(A155,census_tract_areas_WA!E:N,10,FALSE)</f>
        <v>3.48286359</v>
      </c>
      <c r="AK155">
        <f t="shared" si="36"/>
        <v>739.62127239097526</v>
      </c>
      <c r="AL155" t="str">
        <f>VLOOKUP(AK155,'Density Lookup'!A:B,2,TRUE)</f>
        <v>Medium</v>
      </c>
      <c r="AM155" t="str">
        <f>VLOOKUP(A155,census_tract_county_names_WA!A:B,2,FALSE)</f>
        <v>Clark County, Washington</v>
      </c>
      <c r="AN155">
        <f>INDEX(census_tract_areas_WA!N:N, MATCH('2014_acs_select'!A155,census_tract_areas_WA!E:E,0))</f>
        <v>3.48286359</v>
      </c>
      <c r="AO155" t="b">
        <f t="shared" si="37"/>
        <v>1</v>
      </c>
      <c r="AP155" t="str">
        <f>INDEX('Density Lookup'!B:B,MATCH('2014_acs_select'!AK155,'Density Lookup'!A:A,1))</f>
        <v>Medium</v>
      </c>
      <c r="AQ155" t="b">
        <f t="shared" si="38"/>
        <v>1</v>
      </c>
    </row>
    <row r="156" spans="1:43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6"/>
        <v>0.53474931368299383</v>
      </c>
      <c r="I156" s="2">
        <f t="shared" si="27"/>
        <v>0.46525068631700622</v>
      </c>
      <c r="J156" s="1">
        <v>2498</v>
      </c>
      <c r="K156" s="2">
        <f t="shared" si="28"/>
        <v>0.36093050137263399</v>
      </c>
      <c r="L156" s="1">
        <v>1876</v>
      </c>
      <c r="M156" s="1">
        <v>322</v>
      </c>
      <c r="N156" s="1">
        <v>10</v>
      </c>
      <c r="O156" s="2">
        <f t="shared" si="29"/>
        <v>0.75100080064051244</v>
      </c>
      <c r="P156" s="2">
        <f t="shared" si="30"/>
        <v>0.1289031224979984</v>
      </c>
      <c r="Q156" s="2">
        <f t="shared" si="31"/>
        <v>4.0032025620496394E-3</v>
      </c>
      <c r="R156" s="2">
        <v>0.158</v>
      </c>
      <c r="S156" s="2">
        <v>0.14400000000000002</v>
      </c>
      <c r="T156" s="2">
        <v>0.17100000000000001</v>
      </c>
      <c r="U156" s="1">
        <v>6921</v>
      </c>
      <c r="V156" s="2">
        <f t="shared" si="32"/>
        <v>1</v>
      </c>
      <c r="W156" s="2">
        <v>0.21600000000000003</v>
      </c>
      <c r="X156" s="1">
        <v>2247</v>
      </c>
      <c r="Y156" s="2">
        <f t="shared" si="33"/>
        <v>0.3246640658864326</v>
      </c>
      <c r="Z156" s="2">
        <v>0.254</v>
      </c>
      <c r="AA156" s="1">
        <v>3798</v>
      </c>
      <c r="AB156" s="2">
        <f t="shared" si="34"/>
        <v>0.54876462938881665</v>
      </c>
      <c r="AC156" s="2">
        <f t="shared" si="35"/>
        <v>0.12657130472475075</v>
      </c>
      <c r="AD156" s="2">
        <v>0.21199999999999999</v>
      </c>
      <c r="AE156" s="1">
        <v>55848</v>
      </c>
      <c r="AF156" s="1">
        <v>2776</v>
      </c>
      <c r="AG156" s="1">
        <v>37523</v>
      </c>
      <c r="AH156" s="1">
        <v>4785</v>
      </c>
      <c r="AI156" s="2">
        <v>0.14400000000000002</v>
      </c>
      <c r="AJ156">
        <f>VLOOKUP(A156,census_tract_areas_WA!E:N,10,FALSE)</f>
        <v>13.93659059</v>
      </c>
      <c r="AK156">
        <f t="shared" si="36"/>
        <v>496.60639417549254</v>
      </c>
      <c r="AL156" t="str">
        <f>VLOOKUP(AK156,'Density Lookup'!A:B,2,TRUE)</f>
        <v>Medium</v>
      </c>
      <c r="AM156" t="str">
        <f>VLOOKUP(A156,census_tract_county_names_WA!A:B,2,FALSE)</f>
        <v>Grant County, Washington</v>
      </c>
      <c r="AN156">
        <f>INDEX(census_tract_areas_WA!N:N, MATCH('2014_acs_select'!A156,census_tract_areas_WA!E:E,0))</f>
        <v>13.93659059</v>
      </c>
      <c r="AO156" t="b">
        <f t="shared" si="37"/>
        <v>1</v>
      </c>
      <c r="AP156" t="str">
        <f>INDEX('Density Lookup'!B:B,MATCH('2014_acs_select'!AK156,'Density Lookup'!A:A,1))</f>
        <v>Medium</v>
      </c>
      <c r="AQ156" t="b">
        <f t="shared" si="38"/>
        <v>1</v>
      </c>
    </row>
    <row r="157" spans="1:43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6"/>
        <v>0.4232544720138488</v>
      </c>
      <c r="I157" s="2">
        <f t="shared" si="27"/>
        <v>0.5767455279861512</v>
      </c>
      <c r="J157" s="1">
        <v>1830</v>
      </c>
      <c r="K157" s="2">
        <f t="shared" si="28"/>
        <v>0.52798615118291981</v>
      </c>
      <c r="L157" s="1">
        <v>862</v>
      </c>
      <c r="M157" s="1">
        <v>81</v>
      </c>
      <c r="N157" s="1">
        <v>417</v>
      </c>
      <c r="O157" s="2">
        <f t="shared" si="29"/>
        <v>0.47103825136612021</v>
      </c>
      <c r="P157" s="2">
        <f t="shared" si="30"/>
        <v>4.4262295081967211E-2</v>
      </c>
      <c r="Q157" s="2">
        <f t="shared" si="31"/>
        <v>0.22786885245901639</v>
      </c>
      <c r="R157" s="2">
        <v>0.77400000000000002</v>
      </c>
      <c r="S157" s="2">
        <v>0.754</v>
      </c>
      <c r="T157" s="2">
        <v>0.78799999999999992</v>
      </c>
      <c r="U157" s="1">
        <v>3460</v>
      </c>
      <c r="V157" s="2">
        <f t="shared" si="32"/>
        <v>0.99826889786497408</v>
      </c>
      <c r="W157" s="2">
        <v>0.19600000000000001</v>
      </c>
      <c r="X157" s="1">
        <v>648</v>
      </c>
      <c r="Y157" s="2">
        <f t="shared" si="33"/>
        <v>0.18695903058280439</v>
      </c>
      <c r="Z157" s="2">
        <v>6.5000000000000002E-2</v>
      </c>
      <c r="AA157" s="1">
        <v>2435</v>
      </c>
      <c r="AB157" s="2">
        <f t="shared" si="34"/>
        <v>0.7025389497980381</v>
      </c>
      <c r="AC157" s="2">
        <f t="shared" si="35"/>
        <v>0.11050201961915751</v>
      </c>
      <c r="AD157" s="2">
        <v>0.253</v>
      </c>
      <c r="AE157" s="1">
        <v>108467</v>
      </c>
      <c r="AF157" s="1">
        <v>1388</v>
      </c>
      <c r="AG157" s="1">
        <v>62705</v>
      </c>
      <c r="AH157" s="1">
        <v>2846</v>
      </c>
      <c r="AI157" s="2">
        <v>7.9000000000000001E-2</v>
      </c>
      <c r="AJ157">
        <f>VLOOKUP(A157,census_tract_areas_WA!E:N,10,FALSE)</f>
        <v>0.97935905499999998</v>
      </c>
      <c r="AK157">
        <f t="shared" si="36"/>
        <v>3539.0493224162819</v>
      </c>
      <c r="AL157" t="str">
        <f>VLOOKUP(AK157,'Density Lookup'!A:B,2,TRUE)</f>
        <v>High</v>
      </c>
      <c r="AM157" t="str">
        <f>VLOOKUP(A157,census_tract_county_names_WA!A:B,2,FALSE)</f>
        <v>King County, Washington</v>
      </c>
      <c r="AN157">
        <f>INDEX(census_tract_areas_WA!N:N, MATCH('2014_acs_select'!A157,census_tract_areas_WA!E:E,0))</f>
        <v>0.97935905499999998</v>
      </c>
      <c r="AO157" t="b">
        <f t="shared" si="37"/>
        <v>1</v>
      </c>
      <c r="AP157" t="str">
        <f>INDEX('Density Lookup'!B:B,MATCH('2014_acs_select'!AK157,'Density Lookup'!A:A,1))</f>
        <v>High</v>
      </c>
      <c r="AQ157" t="b">
        <f t="shared" si="38"/>
        <v>1</v>
      </c>
    </row>
    <row r="158" spans="1:43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6"/>
        <v>0.49401285046728971</v>
      </c>
      <c r="I158" s="2">
        <f t="shared" si="27"/>
        <v>0.50598714953271029</v>
      </c>
      <c r="J158" s="1">
        <v>3437</v>
      </c>
      <c r="K158" s="2">
        <f t="shared" si="28"/>
        <v>0.50189836448598135</v>
      </c>
      <c r="L158" s="1">
        <v>2314</v>
      </c>
      <c r="M158" s="1">
        <v>273</v>
      </c>
      <c r="N158" s="1">
        <v>182</v>
      </c>
      <c r="O158" s="2">
        <f t="shared" si="29"/>
        <v>0.67326156531859183</v>
      </c>
      <c r="P158" s="2">
        <f t="shared" si="30"/>
        <v>7.9429735234215884E-2</v>
      </c>
      <c r="Q158" s="2">
        <f t="shared" si="31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 s="1">
        <v>6836</v>
      </c>
      <c r="V158" s="2">
        <f t="shared" si="32"/>
        <v>0.99824766355140182</v>
      </c>
      <c r="W158" s="2">
        <v>0.25</v>
      </c>
      <c r="X158" s="1">
        <v>1486</v>
      </c>
      <c r="Y158" s="2">
        <f t="shared" si="33"/>
        <v>0.21699766355140188</v>
      </c>
      <c r="Z158" s="2">
        <v>0.16399999999999998</v>
      </c>
      <c r="AA158" s="1">
        <v>4474</v>
      </c>
      <c r="AB158" s="2">
        <f t="shared" si="34"/>
        <v>0.65332943925233644</v>
      </c>
      <c r="AC158" s="2">
        <f t="shared" si="35"/>
        <v>0.12967289719626174</v>
      </c>
      <c r="AD158" s="2">
        <v>0.30099999999999999</v>
      </c>
      <c r="AE158" s="1">
        <v>63422</v>
      </c>
      <c r="AF158" s="1">
        <v>2785</v>
      </c>
      <c r="AG158" s="1">
        <v>45210</v>
      </c>
      <c r="AH158" s="1">
        <v>5553</v>
      </c>
      <c r="AI158" s="2">
        <v>6.2E-2</v>
      </c>
      <c r="AJ158">
        <f>VLOOKUP(A158,census_tract_areas_WA!E:N,10,FALSE)</f>
        <v>5.2843128640000003</v>
      </c>
      <c r="AK158">
        <f t="shared" si="36"/>
        <v>1295.9111574662434</v>
      </c>
      <c r="AL158" t="str">
        <f>VLOOKUP(AK158,'Density Lookup'!A:B,2,TRUE)</f>
        <v>Medium</v>
      </c>
      <c r="AM158" t="str">
        <f>VLOOKUP(A158,census_tract_county_names_WA!A:B,2,FALSE)</f>
        <v>Whatcom County, Washington</v>
      </c>
      <c r="AN158">
        <f>INDEX(census_tract_areas_WA!N:N, MATCH('2014_acs_select'!A158,census_tract_areas_WA!E:E,0))</f>
        <v>5.2843128640000003</v>
      </c>
      <c r="AO158" t="b">
        <f t="shared" si="37"/>
        <v>1</v>
      </c>
      <c r="AP158" t="str">
        <f>INDEX('Density Lookup'!B:B,MATCH('2014_acs_select'!AK158,'Density Lookup'!A:A,1))</f>
        <v>Medium</v>
      </c>
      <c r="AQ158" t="b">
        <f t="shared" si="38"/>
        <v>1</v>
      </c>
    </row>
    <row r="159" spans="1:43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6"/>
        <v>0.48769186214885607</v>
      </c>
      <c r="I159" s="2">
        <f t="shared" si="27"/>
        <v>0.51230813785114393</v>
      </c>
      <c r="J159" s="1">
        <v>1096</v>
      </c>
      <c r="K159" s="2">
        <f t="shared" si="28"/>
        <v>0.3174051549377353</v>
      </c>
      <c r="L159" s="1">
        <v>879</v>
      </c>
      <c r="M159" s="1">
        <v>109</v>
      </c>
      <c r="N159" s="1">
        <v>12</v>
      </c>
      <c r="O159" s="2">
        <f t="shared" si="29"/>
        <v>0.80200729927007297</v>
      </c>
      <c r="P159" s="2">
        <f t="shared" si="30"/>
        <v>9.9452554744525551E-2</v>
      </c>
      <c r="Q159" s="2">
        <f t="shared" si="31"/>
        <v>1.0948905109489052E-2</v>
      </c>
      <c r="R159" s="2">
        <v>0.10400000000000001</v>
      </c>
      <c r="S159" s="2">
        <v>0.121</v>
      </c>
      <c r="T159" s="2">
        <v>8.8000000000000009E-2</v>
      </c>
      <c r="U159" s="1">
        <v>3392</v>
      </c>
      <c r="V159" s="2">
        <f t="shared" si="32"/>
        <v>0.98233420214306399</v>
      </c>
      <c r="W159" s="2">
        <v>0.29499999999999998</v>
      </c>
      <c r="X159" s="1">
        <v>955</v>
      </c>
      <c r="Y159" s="2">
        <f t="shared" si="33"/>
        <v>0.27657109759629306</v>
      </c>
      <c r="Z159" s="2">
        <v>0.35499999999999998</v>
      </c>
      <c r="AA159" s="1">
        <v>2023</v>
      </c>
      <c r="AB159" s="2">
        <f t="shared" si="34"/>
        <v>0.5858673617144512</v>
      </c>
      <c r="AC159" s="2">
        <f t="shared" si="35"/>
        <v>0.13756154068925575</v>
      </c>
      <c r="AD159" s="2">
        <v>0.30099999999999999</v>
      </c>
      <c r="AE159" s="1">
        <v>57491</v>
      </c>
      <c r="AF159" s="1">
        <v>1006</v>
      </c>
      <c r="AG159" s="1">
        <v>47167</v>
      </c>
      <c r="AH159" s="1">
        <v>2569</v>
      </c>
      <c r="AI159" s="2">
        <v>0.159</v>
      </c>
      <c r="AJ159">
        <f>VLOOKUP(A159,census_tract_areas_WA!E:N,10,FALSE)</f>
        <v>4629.3029489999999</v>
      </c>
      <c r="AK159">
        <f t="shared" si="36"/>
        <v>0.74590063299830067</v>
      </c>
      <c r="AL159" t="str">
        <f>VLOOKUP(AK159,'Density Lookup'!A:B,2,TRUE)</f>
        <v>Low</v>
      </c>
      <c r="AM159" t="str">
        <f>VLOOKUP(A159,census_tract_county_names_WA!A:B,2,FALSE)</f>
        <v>Yakima County, Washington</v>
      </c>
      <c r="AN159">
        <f>INDEX(census_tract_areas_WA!N:N, MATCH('2014_acs_select'!A159,census_tract_areas_WA!E:E,0))</f>
        <v>4629.3029489999999</v>
      </c>
      <c r="AO159" t="b">
        <f t="shared" si="37"/>
        <v>1</v>
      </c>
      <c r="AP159" t="str">
        <f>INDEX('Density Lookup'!B:B,MATCH('2014_acs_select'!AK159,'Density Lookup'!A:A,1))</f>
        <v>Low</v>
      </c>
      <c r="AQ159" t="b">
        <f t="shared" si="38"/>
        <v>1</v>
      </c>
    </row>
    <row r="160" spans="1:43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6"/>
        <v>0.47842526690391457</v>
      </c>
      <c r="I160" s="2">
        <f t="shared" si="27"/>
        <v>0.52157473309608537</v>
      </c>
      <c r="J160" s="1">
        <v>2192</v>
      </c>
      <c r="K160" s="2">
        <f t="shared" si="28"/>
        <v>0.48754448398576511</v>
      </c>
      <c r="L160" s="1">
        <v>1640</v>
      </c>
      <c r="M160" s="1">
        <v>286</v>
      </c>
      <c r="N160" s="1">
        <v>56</v>
      </c>
      <c r="O160" s="2">
        <f t="shared" si="29"/>
        <v>0.74817518248175185</v>
      </c>
      <c r="P160" s="2">
        <f t="shared" si="30"/>
        <v>0.13047445255474452</v>
      </c>
      <c r="Q160" s="2">
        <f t="shared" si="31"/>
        <v>2.5547445255474453E-2</v>
      </c>
      <c r="R160" s="2">
        <v>0.187</v>
      </c>
      <c r="S160" s="2">
        <v>0.2</v>
      </c>
      <c r="T160" s="2">
        <v>0.17600000000000002</v>
      </c>
      <c r="U160" s="1">
        <v>4438</v>
      </c>
      <c r="V160" s="2">
        <f t="shared" si="32"/>
        <v>0.98709964412811391</v>
      </c>
      <c r="W160" s="2">
        <v>0.16699999999999998</v>
      </c>
      <c r="X160" s="1">
        <v>969</v>
      </c>
      <c r="Y160" s="2">
        <f t="shared" si="33"/>
        <v>0.21552491103202848</v>
      </c>
      <c r="Z160" s="2">
        <v>0.32600000000000001</v>
      </c>
      <c r="AA160" s="1">
        <v>3008</v>
      </c>
      <c r="AB160" s="2">
        <f t="shared" si="34"/>
        <v>0.66903914590747326</v>
      </c>
      <c r="AC160" s="2">
        <f t="shared" si="35"/>
        <v>0.11543594306049831</v>
      </c>
      <c r="AD160" s="2">
        <v>0.13300000000000001</v>
      </c>
      <c r="AE160" s="1">
        <v>61232</v>
      </c>
      <c r="AF160" s="1">
        <v>1864</v>
      </c>
      <c r="AG160" s="1">
        <v>47458</v>
      </c>
      <c r="AH160" s="1">
        <v>3608</v>
      </c>
      <c r="AI160" s="2">
        <v>0.10199999999999999</v>
      </c>
      <c r="AJ160">
        <f>VLOOKUP(A160,census_tract_areas_WA!E:N,10,FALSE)</f>
        <v>2.1854621189999999</v>
      </c>
      <c r="AK160">
        <f t="shared" si="36"/>
        <v>2057.2308075773149</v>
      </c>
      <c r="AL160" t="str">
        <f>VLOOKUP(AK160,'Density Lookup'!A:B,2,TRUE)</f>
        <v>High</v>
      </c>
      <c r="AM160" t="str">
        <f>VLOOKUP(A160,census_tract_county_names_WA!A:B,2,FALSE)</f>
        <v>Clark County, Washington</v>
      </c>
      <c r="AN160">
        <f>INDEX(census_tract_areas_WA!N:N, MATCH('2014_acs_select'!A160,census_tract_areas_WA!E:E,0))</f>
        <v>2.1854621189999999</v>
      </c>
      <c r="AO160" t="b">
        <f t="shared" si="37"/>
        <v>1</v>
      </c>
      <c r="AP160" t="str">
        <f>INDEX('Density Lookup'!B:B,MATCH('2014_acs_select'!AK160,'Density Lookup'!A:A,1))</f>
        <v>High</v>
      </c>
      <c r="AQ160" t="b">
        <f t="shared" si="38"/>
        <v>1</v>
      </c>
    </row>
    <row r="161" spans="1:43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6"/>
        <v>0.47537523452157598</v>
      </c>
      <c r="I161" s="2">
        <f t="shared" si="27"/>
        <v>0.52462476547842396</v>
      </c>
      <c r="J161" s="1">
        <v>1817</v>
      </c>
      <c r="K161" s="2">
        <f t="shared" si="28"/>
        <v>0.42612570356472795</v>
      </c>
      <c r="L161" s="1">
        <v>1020</v>
      </c>
      <c r="M161" s="1">
        <v>225</v>
      </c>
      <c r="N161" s="1">
        <v>366</v>
      </c>
      <c r="O161" s="2">
        <f t="shared" si="29"/>
        <v>0.56136488717666488</v>
      </c>
      <c r="P161" s="2">
        <f t="shared" si="30"/>
        <v>0.12383048981838195</v>
      </c>
      <c r="Q161" s="2">
        <f t="shared" si="31"/>
        <v>0.20143093010456797</v>
      </c>
      <c r="R161" s="2">
        <v>0.19399999999999998</v>
      </c>
      <c r="S161" s="2">
        <v>0.20499999999999999</v>
      </c>
      <c r="T161" s="2">
        <v>0.182</v>
      </c>
      <c r="U161" s="1">
        <v>4122</v>
      </c>
      <c r="V161" s="2">
        <f t="shared" si="32"/>
        <v>0.96669793621013134</v>
      </c>
      <c r="W161" s="2">
        <v>0.34700000000000003</v>
      </c>
      <c r="X161" s="1">
        <v>1392</v>
      </c>
      <c r="Y161" s="2">
        <f t="shared" si="33"/>
        <v>0.32645403377110693</v>
      </c>
      <c r="Z161" s="2">
        <v>0.53700000000000003</v>
      </c>
      <c r="AA161" s="1">
        <v>2470</v>
      </c>
      <c r="AB161" s="2">
        <f t="shared" si="34"/>
        <v>0.57926829268292679</v>
      </c>
      <c r="AC161" s="2">
        <f t="shared" si="35"/>
        <v>9.4277673545966278E-2</v>
      </c>
      <c r="AD161" s="2">
        <v>0.24199999999999999</v>
      </c>
      <c r="AE161" s="1">
        <v>50489</v>
      </c>
      <c r="AF161" s="1">
        <v>1397</v>
      </c>
      <c r="AG161" s="1">
        <v>36875</v>
      </c>
      <c r="AH161" s="1">
        <v>2875</v>
      </c>
      <c r="AI161" s="2">
        <v>0.11</v>
      </c>
      <c r="AJ161">
        <f>VLOOKUP(A161,census_tract_areas_WA!E:N,10,FALSE)</f>
        <v>2.9931860829999999</v>
      </c>
      <c r="AK161">
        <f t="shared" si="36"/>
        <v>1424.5689648958589</v>
      </c>
      <c r="AL161" t="str">
        <f>VLOOKUP(AK161,'Density Lookup'!A:B,2,TRUE)</f>
        <v>High</v>
      </c>
      <c r="AM161" t="str">
        <f>VLOOKUP(A161,census_tract_county_names_WA!A:B,2,FALSE)</f>
        <v>King County, Washington</v>
      </c>
      <c r="AN161">
        <f>INDEX(census_tract_areas_WA!N:N, MATCH('2014_acs_select'!A161,census_tract_areas_WA!E:E,0))</f>
        <v>2.9931860829999999</v>
      </c>
      <c r="AO161" t="b">
        <f t="shared" si="37"/>
        <v>1</v>
      </c>
      <c r="AP161" t="str">
        <f>INDEX('Density Lookup'!B:B,MATCH('2014_acs_select'!AK161,'Density Lookup'!A:A,1))</f>
        <v>High</v>
      </c>
      <c r="AQ161" t="b">
        <f t="shared" si="38"/>
        <v>1</v>
      </c>
    </row>
    <row r="162" spans="1:43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6"/>
        <v>0.52672372032940418</v>
      </c>
      <c r="I162" s="2">
        <f t="shared" si="27"/>
        <v>0.47327627967059582</v>
      </c>
      <c r="J162" s="1">
        <v>3439</v>
      </c>
      <c r="K162" s="2">
        <f t="shared" si="28"/>
        <v>0.55530437590828352</v>
      </c>
      <c r="L162" s="1">
        <v>2666</v>
      </c>
      <c r="M162" s="1">
        <v>327</v>
      </c>
      <c r="N162" s="1">
        <v>244</v>
      </c>
      <c r="O162" s="2">
        <f t="shared" si="29"/>
        <v>0.7752253562082001</v>
      </c>
      <c r="P162" s="2">
        <f t="shared" si="30"/>
        <v>9.5085780750218091E-2</v>
      </c>
      <c r="Q162" s="2">
        <f t="shared" si="31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 s="1">
        <v>6170</v>
      </c>
      <c r="V162" s="2">
        <f t="shared" si="32"/>
        <v>0.99628612950104956</v>
      </c>
      <c r="W162" s="2">
        <v>0.11800000000000001</v>
      </c>
      <c r="X162" s="1">
        <v>1130</v>
      </c>
      <c r="Y162" s="2">
        <f t="shared" si="33"/>
        <v>0.18246407233973841</v>
      </c>
      <c r="Z162" s="2">
        <v>8.900000000000001E-2</v>
      </c>
      <c r="AA162" s="1">
        <v>4833</v>
      </c>
      <c r="AB162" s="2">
        <f t="shared" si="34"/>
        <v>0.78039722267075728</v>
      </c>
      <c r="AC162" s="2">
        <f t="shared" si="35"/>
        <v>3.7138704989504334E-2</v>
      </c>
      <c r="AD162" s="2">
        <v>0.12300000000000001</v>
      </c>
      <c r="AE162" s="1">
        <v>87609</v>
      </c>
      <c r="AF162" s="1">
        <v>2552</v>
      </c>
      <c r="AG162" s="1">
        <v>71316</v>
      </c>
      <c r="AH162" s="1">
        <v>5136</v>
      </c>
      <c r="AI162" s="2">
        <v>7.0999999999999994E-2</v>
      </c>
      <c r="AJ162">
        <f>VLOOKUP(A162,census_tract_areas_WA!E:N,10,FALSE)</f>
        <v>4.7273184949999996</v>
      </c>
      <c r="AK162">
        <f t="shared" si="36"/>
        <v>1310.0450089305862</v>
      </c>
      <c r="AL162" t="str">
        <f>VLOOKUP(AK162,'Density Lookup'!A:B,2,TRUE)</f>
        <v>Medium</v>
      </c>
      <c r="AM162" t="str">
        <f>VLOOKUP(A162,census_tract_county_names_WA!A:B,2,FALSE)</f>
        <v>King County, Washington</v>
      </c>
      <c r="AN162">
        <f>INDEX(census_tract_areas_WA!N:N, MATCH('2014_acs_select'!A162,census_tract_areas_WA!E:E,0))</f>
        <v>4.7273184949999996</v>
      </c>
      <c r="AO162" t="b">
        <f t="shared" si="37"/>
        <v>1</v>
      </c>
      <c r="AP162" t="str">
        <f>INDEX('Density Lookup'!B:B,MATCH('2014_acs_select'!AK162,'Density Lookup'!A:A,1))</f>
        <v>Medium</v>
      </c>
      <c r="AQ162" t="b">
        <f t="shared" si="38"/>
        <v>1</v>
      </c>
    </row>
    <row r="163" spans="1:43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6"/>
        <v>0.48560725552050471</v>
      </c>
      <c r="I163" s="2">
        <f t="shared" si="27"/>
        <v>0.51439274447949523</v>
      </c>
      <c r="J163" s="1">
        <v>2252</v>
      </c>
      <c r="K163" s="2">
        <f t="shared" si="28"/>
        <v>0.444006309148265</v>
      </c>
      <c r="L163" s="1">
        <v>1931</v>
      </c>
      <c r="M163" s="1">
        <v>192</v>
      </c>
      <c r="N163" s="1">
        <v>19</v>
      </c>
      <c r="O163" s="2">
        <f t="shared" si="29"/>
        <v>0.85746003552397865</v>
      </c>
      <c r="P163" s="2">
        <f t="shared" si="30"/>
        <v>8.5257548845470696E-2</v>
      </c>
      <c r="Q163" s="2">
        <f t="shared" si="31"/>
        <v>8.436944937833037E-3</v>
      </c>
      <c r="R163" s="2">
        <v>0.14800000000000002</v>
      </c>
      <c r="S163" s="2">
        <v>0.14199999999999999</v>
      </c>
      <c r="T163" s="2">
        <v>0.154</v>
      </c>
      <c r="U163" s="1">
        <v>4984</v>
      </c>
      <c r="V163" s="2">
        <f t="shared" si="32"/>
        <v>0.98264984227129337</v>
      </c>
      <c r="W163" s="2">
        <v>0.14099999999999999</v>
      </c>
      <c r="X163" s="1">
        <v>1681</v>
      </c>
      <c r="Y163" s="2">
        <f t="shared" si="33"/>
        <v>0.33142744479495267</v>
      </c>
      <c r="Z163" s="2">
        <v>0.192</v>
      </c>
      <c r="AA163" s="1">
        <v>3064</v>
      </c>
      <c r="AB163" s="2">
        <f t="shared" si="34"/>
        <v>0.60410094637223977</v>
      </c>
      <c r="AC163" s="2">
        <f t="shared" si="35"/>
        <v>6.4471608832807559E-2</v>
      </c>
      <c r="AD163" s="2">
        <v>0.121</v>
      </c>
      <c r="AE163" s="1">
        <v>82507</v>
      </c>
      <c r="AF163" s="1">
        <v>1569</v>
      </c>
      <c r="AG163" s="1">
        <v>75337</v>
      </c>
      <c r="AH163" s="1">
        <v>3475</v>
      </c>
      <c r="AI163" s="2">
        <v>8.1000000000000003E-2</v>
      </c>
      <c r="AJ163">
        <f>VLOOKUP(A163,census_tract_areas_WA!E:N,10,FALSE)</f>
        <v>4.9867234800000002</v>
      </c>
      <c r="AK163">
        <f t="shared" si="36"/>
        <v>1017.1007115878821</v>
      </c>
      <c r="AL163" t="str">
        <f>VLOOKUP(AK163,'Density Lookup'!A:B,2,TRUE)</f>
        <v>Medium</v>
      </c>
      <c r="AM163" t="str">
        <f>VLOOKUP(A163,census_tract_county_names_WA!A:B,2,FALSE)</f>
        <v>Pierce County, Washington</v>
      </c>
      <c r="AN163">
        <f>INDEX(census_tract_areas_WA!N:N, MATCH('2014_acs_select'!A163,census_tract_areas_WA!E:E,0))</f>
        <v>4.9867234800000002</v>
      </c>
      <c r="AO163" t="b">
        <f t="shared" si="37"/>
        <v>1</v>
      </c>
      <c r="AP163" t="str">
        <f>INDEX('Density Lookup'!B:B,MATCH('2014_acs_select'!AK163,'Density Lookup'!A:A,1))</f>
        <v>Medium</v>
      </c>
      <c r="AQ163" t="b">
        <f t="shared" si="38"/>
        <v>1</v>
      </c>
    </row>
    <row r="164" spans="1:43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6"/>
        <v>0.52572497661365758</v>
      </c>
      <c r="I164" s="2">
        <f t="shared" si="27"/>
        <v>0.47427502338634236</v>
      </c>
      <c r="J164" s="1">
        <v>4512</v>
      </c>
      <c r="K164" s="2">
        <f t="shared" si="28"/>
        <v>0.46897411911443715</v>
      </c>
      <c r="L164" s="1">
        <v>3911</v>
      </c>
      <c r="M164" s="1">
        <v>346</v>
      </c>
      <c r="N164" s="1">
        <v>86</v>
      </c>
      <c r="O164" s="2">
        <f t="shared" si="29"/>
        <v>0.86679964539007093</v>
      </c>
      <c r="P164" s="2">
        <f t="shared" si="30"/>
        <v>7.6684397163120574E-2</v>
      </c>
      <c r="Q164" s="2">
        <f t="shared" si="31"/>
        <v>1.9060283687943262E-2</v>
      </c>
      <c r="R164" s="2">
        <v>0.19</v>
      </c>
      <c r="S164" s="2">
        <v>0.19899999999999998</v>
      </c>
      <c r="T164" s="2">
        <v>0.182</v>
      </c>
      <c r="U164" s="1">
        <v>9621</v>
      </c>
      <c r="V164" s="2">
        <f t="shared" si="32"/>
        <v>1</v>
      </c>
      <c r="W164" s="2">
        <v>0.111</v>
      </c>
      <c r="X164" s="1">
        <v>3327</v>
      </c>
      <c r="Y164" s="2">
        <f t="shared" si="33"/>
        <v>0.34580604926722797</v>
      </c>
      <c r="Z164" s="2">
        <v>0.126</v>
      </c>
      <c r="AA164" s="1">
        <v>5469</v>
      </c>
      <c r="AB164" s="2">
        <f t="shared" si="34"/>
        <v>0.56844402868724664</v>
      </c>
      <c r="AC164" s="2">
        <f t="shared" si="35"/>
        <v>8.574992204552534E-2</v>
      </c>
      <c r="AD164" s="2">
        <v>0.106</v>
      </c>
      <c r="AE164" s="1">
        <v>77848</v>
      </c>
      <c r="AF164" s="1">
        <v>3111</v>
      </c>
      <c r="AG164" s="1">
        <v>63193</v>
      </c>
      <c r="AH164" s="1">
        <v>6581</v>
      </c>
      <c r="AI164" s="2">
        <v>5.0999999999999997E-2</v>
      </c>
      <c r="AJ164">
        <f>VLOOKUP(A164,census_tract_areas_WA!E:N,10,FALSE)</f>
        <v>6.2575565549999999</v>
      </c>
      <c r="AK164">
        <f t="shared" si="36"/>
        <v>1537.5010861567835</v>
      </c>
      <c r="AL164" t="str">
        <f>VLOOKUP(AK164,'Density Lookup'!A:B,2,TRUE)</f>
        <v>High</v>
      </c>
      <c r="AM164" t="str">
        <f>VLOOKUP(A164,census_tract_county_names_WA!A:B,2,FALSE)</f>
        <v>Pierce County, Washington</v>
      </c>
      <c r="AN164">
        <f>INDEX(census_tract_areas_WA!N:N, MATCH('2014_acs_select'!A164,census_tract_areas_WA!E:E,0))</f>
        <v>6.2575565549999999</v>
      </c>
      <c r="AO164" t="b">
        <f t="shared" si="37"/>
        <v>1</v>
      </c>
      <c r="AP164" t="str">
        <f>INDEX('Density Lookup'!B:B,MATCH('2014_acs_select'!AK164,'Density Lookup'!A:A,1))</f>
        <v>High</v>
      </c>
      <c r="AQ164" t="b">
        <f t="shared" si="38"/>
        <v>1</v>
      </c>
    </row>
    <row r="165" spans="1:43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6"/>
        <v>0.57057356608478804</v>
      </c>
      <c r="I165" s="2">
        <f t="shared" si="27"/>
        <v>0.42942643391521196</v>
      </c>
      <c r="J165" s="1">
        <v>3282</v>
      </c>
      <c r="K165" s="2">
        <f t="shared" si="28"/>
        <v>0.54563591022443891</v>
      </c>
      <c r="L165" s="1">
        <v>2364</v>
      </c>
      <c r="M165" s="1">
        <v>399</v>
      </c>
      <c r="N165" s="1">
        <v>343</v>
      </c>
      <c r="O165" s="2">
        <f t="shared" si="29"/>
        <v>0.72029250457038396</v>
      </c>
      <c r="P165" s="2">
        <f t="shared" si="30"/>
        <v>0.12157221206581353</v>
      </c>
      <c r="Q165" s="2">
        <f t="shared" si="31"/>
        <v>0.10450944546008531</v>
      </c>
      <c r="R165" s="2">
        <v>0.217</v>
      </c>
      <c r="S165" s="2">
        <v>0.27600000000000002</v>
      </c>
      <c r="T165" s="2">
        <v>0.13400000000000001</v>
      </c>
      <c r="U165" s="1">
        <v>5897</v>
      </c>
      <c r="V165" s="2">
        <f t="shared" si="32"/>
        <v>0.98038237738985867</v>
      </c>
      <c r="W165" s="2">
        <v>0.19600000000000001</v>
      </c>
      <c r="X165" s="1">
        <v>1430</v>
      </c>
      <c r="Y165" s="2">
        <f t="shared" si="33"/>
        <v>0.23773898586866168</v>
      </c>
      <c r="Z165" s="2">
        <v>0.28699999999999998</v>
      </c>
      <c r="AA165" s="1">
        <v>4314</v>
      </c>
      <c r="AB165" s="2">
        <f t="shared" si="34"/>
        <v>0.7172069825436409</v>
      </c>
      <c r="AC165" s="2">
        <f t="shared" si="35"/>
        <v>4.5054031587697385E-2</v>
      </c>
      <c r="AD165" s="2">
        <v>0.17300000000000001</v>
      </c>
      <c r="AE165" s="1">
        <v>60898</v>
      </c>
      <c r="AF165" s="1">
        <v>2370</v>
      </c>
      <c r="AG165" s="1">
        <v>55111</v>
      </c>
      <c r="AH165" s="1">
        <v>4729</v>
      </c>
      <c r="AI165" s="2">
        <v>8.5999999999999993E-2</v>
      </c>
      <c r="AJ165">
        <f>VLOOKUP(A165,census_tract_areas_WA!E:N,10,FALSE)</f>
        <v>2.2270028979999998</v>
      </c>
      <c r="AK165">
        <f t="shared" si="36"/>
        <v>2700.9394578704319</v>
      </c>
      <c r="AL165" t="str">
        <f>VLOOKUP(AK165,'Density Lookup'!A:B,2,TRUE)</f>
        <v>High</v>
      </c>
      <c r="AM165" t="str">
        <f>VLOOKUP(A165,census_tract_county_names_WA!A:B,2,FALSE)</f>
        <v>Snohomish County, Washington</v>
      </c>
      <c r="AN165">
        <f>INDEX(census_tract_areas_WA!N:N, MATCH('2014_acs_select'!A165,census_tract_areas_WA!E:E,0))</f>
        <v>2.2270028979999998</v>
      </c>
      <c r="AO165" t="b">
        <f t="shared" si="37"/>
        <v>1</v>
      </c>
      <c r="AP165" t="str">
        <f>INDEX('Density Lookup'!B:B,MATCH('2014_acs_select'!AK165,'Density Lookup'!A:A,1))</f>
        <v>High</v>
      </c>
      <c r="AQ165" t="b">
        <f t="shared" si="38"/>
        <v>1</v>
      </c>
    </row>
    <row r="166" spans="1:43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6"/>
        <v>0.48772413793103447</v>
      </c>
      <c r="I166" s="2">
        <f t="shared" si="27"/>
        <v>0.51227586206896547</v>
      </c>
      <c r="J166" s="1">
        <v>3254</v>
      </c>
      <c r="K166" s="2">
        <f t="shared" si="28"/>
        <v>0.44882758620689656</v>
      </c>
      <c r="L166" s="1">
        <v>2607</v>
      </c>
      <c r="M166" s="1">
        <v>180</v>
      </c>
      <c r="N166" s="1">
        <v>15</v>
      </c>
      <c r="O166" s="2">
        <f t="shared" si="29"/>
        <v>0.8011677934849416</v>
      </c>
      <c r="P166" s="2">
        <f t="shared" si="30"/>
        <v>5.5316533497234172E-2</v>
      </c>
      <c r="Q166" s="2">
        <f t="shared" si="31"/>
        <v>4.6097111247695149E-3</v>
      </c>
      <c r="R166" s="2">
        <v>0.318</v>
      </c>
      <c r="S166" s="2">
        <v>0.316</v>
      </c>
      <c r="T166" s="2">
        <v>0.31900000000000001</v>
      </c>
      <c r="U166" s="1">
        <v>7169</v>
      </c>
      <c r="V166" s="2">
        <f t="shared" si="32"/>
        <v>0.98882758620689659</v>
      </c>
      <c r="W166" s="2">
        <v>0.17499999999999999</v>
      </c>
      <c r="X166" s="1">
        <v>2065</v>
      </c>
      <c r="Y166" s="2">
        <f t="shared" si="33"/>
        <v>0.28482758620689658</v>
      </c>
      <c r="Z166" s="2">
        <v>0.19</v>
      </c>
      <c r="AA166" s="1">
        <v>4136</v>
      </c>
      <c r="AB166" s="2">
        <f t="shared" si="34"/>
        <v>0.57048275862068965</v>
      </c>
      <c r="AC166" s="2">
        <f t="shared" si="35"/>
        <v>0.14468965517241372</v>
      </c>
      <c r="AD166" s="2">
        <v>0.17899999999999999</v>
      </c>
      <c r="AE166" s="1">
        <v>60239</v>
      </c>
      <c r="AF166" s="1">
        <v>3045</v>
      </c>
      <c r="AG166" s="1">
        <v>50020</v>
      </c>
      <c r="AH166" s="1">
        <v>5451</v>
      </c>
      <c r="AI166" s="2">
        <v>8.8000000000000009E-2</v>
      </c>
      <c r="AJ166">
        <f>VLOOKUP(A166,census_tract_areas_WA!E:N,10,FALSE)</f>
        <v>4.6196185209999996</v>
      </c>
      <c r="AK166">
        <f t="shared" si="36"/>
        <v>1569.3936560005407</v>
      </c>
      <c r="AL166" t="str">
        <f>VLOOKUP(AK166,'Density Lookup'!A:B,2,TRUE)</f>
        <v>High</v>
      </c>
      <c r="AM166" t="str">
        <f>VLOOKUP(A166,census_tract_county_names_WA!A:B,2,FALSE)</f>
        <v>Thurston County, Washington</v>
      </c>
      <c r="AN166">
        <f>INDEX(census_tract_areas_WA!N:N, MATCH('2014_acs_select'!A166,census_tract_areas_WA!E:E,0))</f>
        <v>4.6196185209999996</v>
      </c>
      <c r="AO166" t="b">
        <f t="shared" si="37"/>
        <v>1</v>
      </c>
      <c r="AP166" t="str">
        <f>INDEX('Density Lookup'!B:B,MATCH('2014_acs_select'!AK166,'Density Lookup'!A:A,1))</f>
        <v>High</v>
      </c>
      <c r="AQ166" t="b">
        <f t="shared" si="38"/>
        <v>1</v>
      </c>
    </row>
    <row r="167" spans="1:43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6"/>
        <v>0.52311977715877434</v>
      </c>
      <c r="I167" s="2">
        <f t="shared" si="27"/>
        <v>0.47688022284122561</v>
      </c>
      <c r="J167" s="1">
        <v>1515</v>
      </c>
      <c r="K167" s="2">
        <f t="shared" si="28"/>
        <v>0.42200557103064068</v>
      </c>
      <c r="L167" s="1">
        <v>1231</v>
      </c>
      <c r="M167" s="1">
        <v>193</v>
      </c>
      <c r="N167" s="1">
        <v>16</v>
      </c>
      <c r="O167" s="2">
        <f t="shared" si="29"/>
        <v>0.81254125412541256</v>
      </c>
      <c r="P167" s="2">
        <f t="shared" si="30"/>
        <v>0.12739273927392739</v>
      </c>
      <c r="Q167" s="2">
        <f t="shared" si="31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 s="1">
        <v>3524</v>
      </c>
      <c r="V167" s="2">
        <f t="shared" si="32"/>
        <v>0.98161559888579386</v>
      </c>
      <c r="W167" s="2">
        <v>0.14099999999999999</v>
      </c>
      <c r="X167" s="1">
        <v>825</v>
      </c>
      <c r="Y167" s="2">
        <f t="shared" si="33"/>
        <v>0.2298050139275766</v>
      </c>
      <c r="Z167" s="2">
        <v>0.23899999999999999</v>
      </c>
      <c r="AA167" s="1">
        <v>2160</v>
      </c>
      <c r="AB167" s="2">
        <f t="shared" si="34"/>
        <v>0.60167130919220058</v>
      </c>
      <c r="AC167" s="2">
        <f t="shared" si="35"/>
        <v>0.16852367688022285</v>
      </c>
      <c r="AD167" s="2">
        <v>0.12300000000000001</v>
      </c>
      <c r="AE167" s="1">
        <v>60375</v>
      </c>
      <c r="AF167" s="1">
        <v>1468</v>
      </c>
      <c r="AG167" s="1">
        <v>53333</v>
      </c>
      <c r="AH167" s="1">
        <v>2784</v>
      </c>
      <c r="AI167" s="2">
        <v>0.113</v>
      </c>
      <c r="AJ167">
        <f>VLOOKUP(A167,census_tract_areas_WA!E:N,10,FALSE)</f>
        <v>1.9777257779999999</v>
      </c>
      <c r="AK167">
        <f t="shared" si="36"/>
        <v>1815.2162650326743</v>
      </c>
      <c r="AL167" t="str">
        <f>VLOOKUP(AK167,'Density Lookup'!A:B,2,TRUE)</f>
        <v>High</v>
      </c>
      <c r="AM167" t="str">
        <f>VLOOKUP(A167,census_tract_county_names_WA!A:B,2,FALSE)</f>
        <v>Island County, Washington</v>
      </c>
      <c r="AN167">
        <f>INDEX(census_tract_areas_WA!N:N, MATCH('2014_acs_select'!A167,census_tract_areas_WA!E:E,0))</f>
        <v>1.9777257779999999</v>
      </c>
      <c r="AO167" t="b">
        <f t="shared" si="37"/>
        <v>1</v>
      </c>
      <c r="AP167" t="str">
        <f>INDEX('Density Lookup'!B:B,MATCH('2014_acs_select'!AK167,'Density Lookup'!A:A,1))</f>
        <v>High</v>
      </c>
      <c r="AQ167" t="b">
        <f t="shared" si="38"/>
        <v>1</v>
      </c>
    </row>
    <row r="168" spans="1:43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6"/>
        <v>0.51478476138082796</v>
      </c>
      <c r="I168" s="2">
        <f t="shared" si="27"/>
        <v>0.48521523861917204</v>
      </c>
      <c r="J168" s="1">
        <v>3523</v>
      </c>
      <c r="K168" s="2">
        <f t="shared" si="28"/>
        <v>0.48452757529913354</v>
      </c>
      <c r="L168" s="1">
        <v>2931</v>
      </c>
      <c r="M168" s="1">
        <v>415</v>
      </c>
      <c r="N168" s="1">
        <v>56</v>
      </c>
      <c r="O168" s="2">
        <f t="shared" si="29"/>
        <v>0.83196139653704226</v>
      </c>
      <c r="P168" s="2">
        <f t="shared" si="30"/>
        <v>0.11779733181947204</v>
      </c>
      <c r="Q168" s="2">
        <f t="shared" si="31"/>
        <v>1.5895543570820323E-2</v>
      </c>
      <c r="R168" s="2">
        <v>0.151</v>
      </c>
      <c r="S168" s="2">
        <v>0.17199999999999999</v>
      </c>
      <c r="T168" s="2">
        <v>0.128</v>
      </c>
      <c r="U168" s="1">
        <v>7254</v>
      </c>
      <c r="V168" s="2">
        <f t="shared" si="32"/>
        <v>0.99766194471186909</v>
      </c>
      <c r="W168" s="2">
        <v>0.187</v>
      </c>
      <c r="X168" s="1">
        <v>1662</v>
      </c>
      <c r="Y168" s="2">
        <f t="shared" si="33"/>
        <v>0.22857928758080043</v>
      </c>
      <c r="Z168" s="2">
        <v>0.30299999999999999</v>
      </c>
      <c r="AA168" s="1">
        <v>5108</v>
      </c>
      <c r="AB168" s="2">
        <f t="shared" si="34"/>
        <v>0.70251684775134093</v>
      </c>
      <c r="AC168" s="2">
        <f t="shared" si="35"/>
        <v>6.8903864667858583E-2</v>
      </c>
      <c r="AD168" s="2">
        <v>0.158</v>
      </c>
      <c r="AE168" s="1">
        <v>51831</v>
      </c>
      <c r="AF168" s="1">
        <v>2879</v>
      </c>
      <c r="AG168" s="1">
        <v>48482</v>
      </c>
      <c r="AH168" s="1">
        <v>5882</v>
      </c>
      <c r="AI168" s="2">
        <v>0.14199999999999999</v>
      </c>
      <c r="AJ168">
        <f>VLOOKUP(A168,census_tract_areas_WA!E:N,10,FALSE)</f>
        <v>2.9819521099999999</v>
      </c>
      <c r="AK168">
        <f t="shared" si="36"/>
        <v>2438.3356042562332</v>
      </c>
      <c r="AL168" t="str">
        <f>VLOOKUP(AK168,'Density Lookup'!A:B,2,TRUE)</f>
        <v>High</v>
      </c>
      <c r="AM168" t="str">
        <f>VLOOKUP(A168,census_tract_county_names_WA!A:B,2,FALSE)</f>
        <v>Pierce County, Washington</v>
      </c>
      <c r="AN168">
        <f>INDEX(census_tract_areas_WA!N:N, MATCH('2014_acs_select'!A168,census_tract_areas_WA!E:E,0))</f>
        <v>2.9819521099999999</v>
      </c>
      <c r="AO168" t="b">
        <f t="shared" si="37"/>
        <v>1</v>
      </c>
      <c r="AP168" t="str">
        <f>INDEX('Density Lookup'!B:B,MATCH('2014_acs_select'!AK168,'Density Lookup'!A:A,1))</f>
        <v>High</v>
      </c>
      <c r="AQ168" t="b">
        <f t="shared" si="38"/>
        <v>1</v>
      </c>
    </row>
    <row r="169" spans="1:43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6"/>
        <v>0.46101893995008075</v>
      </c>
      <c r="I169" s="2">
        <f t="shared" si="27"/>
        <v>0.5389810600499193</v>
      </c>
      <c r="J169" s="1">
        <v>5169</v>
      </c>
      <c r="K169" s="2">
        <f t="shared" si="28"/>
        <v>0.75891939509616801</v>
      </c>
      <c r="L169" s="1">
        <v>2519</v>
      </c>
      <c r="M169" s="1">
        <v>251</v>
      </c>
      <c r="N169" s="1">
        <v>1608</v>
      </c>
      <c r="O169" s="2">
        <f t="shared" si="29"/>
        <v>0.4873283033468756</v>
      </c>
      <c r="P169" s="2">
        <f t="shared" si="30"/>
        <v>4.8558715418843101E-2</v>
      </c>
      <c r="Q169" s="2">
        <f t="shared" si="31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 s="1">
        <v>6730</v>
      </c>
      <c r="V169" s="2">
        <f t="shared" si="32"/>
        <v>0.98810747320510939</v>
      </c>
      <c r="W169" s="2">
        <v>8.5999999999999993E-2</v>
      </c>
      <c r="X169" s="1">
        <v>606</v>
      </c>
      <c r="Y169" s="2">
        <f t="shared" si="33"/>
        <v>8.8973718983996475E-2</v>
      </c>
      <c r="Z169" s="2">
        <v>9.1999999999999998E-2</v>
      </c>
      <c r="AA169" s="1">
        <v>5865</v>
      </c>
      <c r="AB169" s="2">
        <f t="shared" si="34"/>
        <v>0.86110703274115397</v>
      </c>
      <c r="AC169" s="2">
        <f t="shared" si="35"/>
        <v>4.9919248274849615E-2</v>
      </c>
      <c r="AD169" s="2">
        <v>8.3000000000000004E-2</v>
      </c>
      <c r="AE169" s="1">
        <v>85017</v>
      </c>
      <c r="AF169" s="1">
        <v>3597</v>
      </c>
      <c r="AG169" s="1">
        <v>69375</v>
      </c>
      <c r="AH169" s="1">
        <v>6277</v>
      </c>
      <c r="AI169" s="2">
        <v>4.9000000000000002E-2</v>
      </c>
      <c r="AJ169">
        <f>VLOOKUP(A169,census_tract_areas_WA!E:N,10,FALSE)</f>
        <v>1.111149647</v>
      </c>
      <c r="AK169">
        <f t="shared" si="36"/>
        <v>6129.6874083423982</v>
      </c>
      <c r="AL169" t="str">
        <f>VLOOKUP(AK169,'Density Lookup'!A:B,2,TRUE)</f>
        <v>High</v>
      </c>
      <c r="AM169" t="str">
        <f>VLOOKUP(A169,census_tract_county_names_WA!A:B,2,FALSE)</f>
        <v>King County, Washington</v>
      </c>
      <c r="AN169">
        <f>INDEX(census_tract_areas_WA!N:N, MATCH('2014_acs_select'!A169,census_tract_areas_WA!E:E,0))</f>
        <v>1.111149647</v>
      </c>
      <c r="AO169" t="b">
        <f t="shared" si="37"/>
        <v>1</v>
      </c>
      <c r="AP169" t="str">
        <f>INDEX('Density Lookup'!B:B,MATCH('2014_acs_select'!AK169,'Density Lookup'!A:A,1))</f>
        <v>High</v>
      </c>
      <c r="AQ169" t="b">
        <f t="shared" si="38"/>
        <v>1</v>
      </c>
    </row>
    <row r="170" spans="1:43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6"/>
        <v>0.53475935828877008</v>
      </c>
      <c r="I170" s="2">
        <f t="shared" si="27"/>
        <v>0.46524064171122997</v>
      </c>
      <c r="J170" s="1">
        <v>3030</v>
      </c>
      <c r="K170" s="2">
        <f t="shared" si="28"/>
        <v>0.70448732852824925</v>
      </c>
      <c r="L170" s="1">
        <v>629</v>
      </c>
      <c r="M170" s="1">
        <v>75</v>
      </c>
      <c r="N170" s="1">
        <v>972</v>
      </c>
      <c r="O170" s="2">
        <f t="shared" si="29"/>
        <v>0.2075907590759076</v>
      </c>
      <c r="P170" s="2">
        <f t="shared" si="30"/>
        <v>2.4752475247524754E-2</v>
      </c>
      <c r="Q170" s="2">
        <f t="shared" si="31"/>
        <v>0.3207920792079208</v>
      </c>
      <c r="R170" s="2">
        <v>0.63800000000000001</v>
      </c>
      <c r="S170" s="2">
        <v>0.66400000000000003</v>
      </c>
      <c r="T170" s="2">
        <v>0.60799999999999998</v>
      </c>
      <c r="U170" s="1">
        <v>4265</v>
      </c>
      <c r="V170" s="2">
        <f t="shared" si="32"/>
        <v>0.9916298535224366</v>
      </c>
      <c r="W170" s="2">
        <v>0.16399999999999998</v>
      </c>
      <c r="X170" s="1">
        <v>299</v>
      </c>
      <c r="Y170" s="2">
        <f t="shared" si="33"/>
        <v>6.9518716577540107E-2</v>
      </c>
      <c r="Z170" s="2">
        <v>0.318</v>
      </c>
      <c r="AA170" s="1">
        <v>3557</v>
      </c>
      <c r="AB170" s="2">
        <f t="shared" si="34"/>
        <v>0.82701697279702391</v>
      </c>
      <c r="AC170" s="2">
        <f t="shared" si="35"/>
        <v>0.10346431062543604</v>
      </c>
      <c r="AD170" s="2">
        <v>0.152</v>
      </c>
      <c r="AE170" s="1">
        <v>72408</v>
      </c>
      <c r="AF170" s="1">
        <v>3004</v>
      </c>
      <c r="AG170" s="1">
        <v>44524</v>
      </c>
      <c r="AH170" s="1">
        <v>4002</v>
      </c>
      <c r="AI170" s="2">
        <v>5.2999999999999999E-2</v>
      </c>
      <c r="AJ170">
        <f>VLOOKUP(A170,census_tract_areas_WA!E:N,10,FALSE)</f>
        <v>0.38261624599999999</v>
      </c>
      <c r="AK170">
        <f t="shared" si="36"/>
        <v>11241.02817108294</v>
      </c>
      <c r="AL170" t="str">
        <f>VLOOKUP(AK170,'Density Lookup'!A:B,2,TRUE)</f>
        <v>High</v>
      </c>
      <c r="AM170" t="str">
        <f>VLOOKUP(A170,census_tract_county_names_WA!A:B,2,FALSE)</f>
        <v>King County, Washington</v>
      </c>
      <c r="AN170">
        <f>INDEX(census_tract_areas_WA!N:N, MATCH('2014_acs_select'!A170,census_tract_areas_WA!E:E,0))</f>
        <v>0.38261624599999999</v>
      </c>
      <c r="AO170" t="b">
        <f t="shared" si="37"/>
        <v>1</v>
      </c>
      <c r="AP170" t="str">
        <f>INDEX('Density Lookup'!B:B,MATCH('2014_acs_select'!AK170,'Density Lookup'!A:A,1))</f>
        <v>High</v>
      </c>
      <c r="AQ170" t="b">
        <f t="shared" si="38"/>
        <v>1</v>
      </c>
    </row>
    <row r="171" spans="1:43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6"/>
        <v>0.48479561316051845</v>
      </c>
      <c r="I171" s="2">
        <f t="shared" si="27"/>
        <v>0.51520438683948155</v>
      </c>
      <c r="J171" s="1">
        <v>2053</v>
      </c>
      <c r="K171" s="2">
        <f t="shared" si="28"/>
        <v>0.51171485543369888</v>
      </c>
      <c r="L171" s="1">
        <v>1649</v>
      </c>
      <c r="M171" s="1">
        <v>233</v>
      </c>
      <c r="N171" s="1">
        <v>101</v>
      </c>
      <c r="O171" s="2">
        <f t="shared" si="29"/>
        <v>0.80321480759863617</v>
      </c>
      <c r="P171" s="2">
        <f t="shared" si="30"/>
        <v>0.11349245007306381</v>
      </c>
      <c r="Q171" s="2">
        <f t="shared" si="31"/>
        <v>4.9196298100340964E-2</v>
      </c>
      <c r="R171" s="2">
        <v>0.23499999999999999</v>
      </c>
      <c r="S171" s="2">
        <v>0.29799999999999999</v>
      </c>
      <c r="T171" s="2">
        <v>0.182</v>
      </c>
      <c r="U171" s="1">
        <v>3999</v>
      </c>
      <c r="V171" s="2">
        <f t="shared" si="32"/>
        <v>0.99675972083748754</v>
      </c>
      <c r="W171" s="2">
        <v>3.6000000000000004E-2</v>
      </c>
      <c r="X171" s="1">
        <v>1186</v>
      </c>
      <c r="Y171" s="2">
        <f t="shared" si="33"/>
        <v>0.29561316051844466</v>
      </c>
      <c r="Z171" s="2">
        <v>3.7999999999999999E-2</v>
      </c>
      <c r="AA171" s="1">
        <v>2596</v>
      </c>
      <c r="AB171" s="2">
        <f t="shared" si="34"/>
        <v>0.6470588235294118</v>
      </c>
      <c r="AC171" s="2">
        <f t="shared" si="35"/>
        <v>5.7328015952143541E-2</v>
      </c>
      <c r="AD171" s="2">
        <v>2.8999999999999998E-2</v>
      </c>
      <c r="AE171" s="1">
        <v>96950</v>
      </c>
      <c r="AF171" s="1">
        <v>1271</v>
      </c>
      <c r="AG171" s="1">
        <v>90057</v>
      </c>
      <c r="AH171" s="1">
        <v>2917</v>
      </c>
      <c r="AI171" s="2">
        <v>3.3000000000000002E-2</v>
      </c>
      <c r="AJ171">
        <f>VLOOKUP(A171,census_tract_areas_WA!E:N,10,FALSE)</f>
        <v>5.2867938189999997</v>
      </c>
      <c r="AK171">
        <f t="shared" si="36"/>
        <v>758.87203801696057</v>
      </c>
      <c r="AL171" t="str">
        <f>VLOOKUP(AK171,'Density Lookup'!A:B,2,TRUE)</f>
        <v>Medium</v>
      </c>
      <c r="AM171" t="str">
        <f>VLOOKUP(A171,census_tract_county_names_WA!A:B,2,FALSE)</f>
        <v>Snohomish County, Washington</v>
      </c>
      <c r="AN171">
        <f>INDEX(census_tract_areas_WA!N:N, MATCH('2014_acs_select'!A171,census_tract_areas_WA!E:E,0))</f>
        <v>5.2867938189999997</v>
      </c>
      <c r="AO171" t="b">
        <f t="shared" si="37"/>
        <v>1</v>
      </c>
      <c r="AP171" t="str">
        <f>INDEX('Density Lookup'!B:B,MATCH('2014_acs_select'!AK171,'Density Lookup'!A:A,1))</f>
        <v>Medium</v>
      </c>
      <c r="AQ171" t="b">
        <f t="shared" si="38"/>
        <v>1</v>
      </c>
    </row>
    <row r="172" spans="1:43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6"/>
        <v>0.52225468293521227</v>
      </c>
      <c r="I172" s="2">
        <f t="shared" si="27"/>
        <v>0.47774531706478779</v>
      </c>
      <c r="J172" s="1">
        <v>2953</v>
      </c>
      <c r="K172" s="2">
        <f t="shared" si="28"/>
        <v>0.50747551125622958</v>
      </c>
      <c r="L172" s="1">
        <v>2361</v>
      </c>
      <c r="M172" s="1">
        <v>125</v>
      </c>
      <c r="N172" s="1">
        <v>120</v>
      </c>
      <c r="O172" s="2">
        <f t="shared" si="29"/>
        <v>0.79952590585844907</v>
      </c>
      <c r="P172" s="2">
        <f t="shared" si="30"/>
        <v>4.2329834067050459E-2</v>
      </c>
      <c r="Q172" s="2">
        <f t="shared" si="31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 s="1">
        <v>5819</v>
      </c>
      <c r="V172" s="2">
        <f t="shared" si="32"/>
        <v>1</v>
      </c>
      <c r="W172" s="2">
        <v>0.157</v>
      </c>
      <c r="X172" s="1">
        <v>1313</v>
      </c>
      <c r="Y172" s="2">
        <f t="shared" si="33"/>
        <v>0.22564014435470012</v>
      </c>
      <c r="Z172" s="2">
        <v>0.191</v>
      </c>
      <c r="AA172" s="1">
        <v>3864</v>
      </c>
      <c r="AB172" s="2">
        <f t="shared" si="34"/>
        <v>0.66403162055335974</v>
      </c>
      <c r="AC172" s="2">
        <f t="shared" si="35"/>
        <v>0.11032823509194012</v>
      </c>
      <c r="AD172" s="2">
        <v>0.158</v>
      </c>
      <c r="AE172" s="1">
        <v>54331</v>
      </c>
      <c r="AF172" s="1">
        <v>2464</v>
      </c>
      <c r="AG172" s="1">
        <v>42955</v>
      </c>
      <c r="AH172" s="1">
        <v>4649</v>
      </c>
      <c r="AI172" s="2">
        <v>0.08</v>
      </c>
      <c r="AJ172">
        <f>VLOOKUP(A172,census_tract_areas_WA!E:N,10,FALSE)</f>
        <v>2.6009232550000001</v>
      </c>
      <c r="AK172">
        <f t="shared" si="36"/>
        <v>2237.2824683748695</v>
      </c>
      <c r="AL172" t="str">
        <f>VLOOKUP(AK172,'Density Lookup'!A:B,2,TRUE)</f>
        <v>High</v>
      </c>
      <c r="AM172" t="str">
        <f>VLOOKUP(A172,census_tract_county_names_WA!A:B,2,FALSE)</f>
        <v>Yakima County, Washington</v>
      </c>
      <c r="AN172">
        <f>INDEX(census_tract_areas_WA!N:N, MATCH('2014_acs_select'!A172,census_tract_areas_WA!E:E,0))</f>
        <v>2.6009232550000001</v>
      </c>
      <c r="AO172" t="b">
        <f t="shared" si="37"/>
        <v>1</v>
      </c>
      <c r="AP172" t="str">
        <f>INDEX('Density Lookup'!B:B,MATCH('2014_acs_select'!AK172,'Density Lookup'!A:A,1))</f>
        <v>High</v>
      </c>
      <c r="AQ172" t="b">
        <f t="shared" si="38"/>
        <v>1</v>
      </c>
    </row>
    <row r="173" spans="1:43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6"/>
        <v>0.52111337406653091</v>
      </c>
      <c r="I173" s="2">
        <f t="shared" si="27"/>
        <v>0.47888662593346909</v>
      </c>
      <c r="J173" s="1">
        <v>2835</v>
      </c>
      <c r="K173" s="2">
        <f t="shared" si="28"/>
        <v>0.38492871690427699</v>
      </c>
      <c r="L173" s="1">
        <v>2059</v>
      </c>
      <c r="M173" s="1">
        <v>342</v>
      </c>
      <c r="N173" s="1">
        <v>1</v>
      </c>
      <c r="O173" s="2">
        <f t="shared" si="29"/>
        <v>0.72627865961199289</v>
      </c>
      <c r="P173" s="2">
        <f t="shared" si="30"/>
        <v>0.12063492063492064</v>
      </c>
      <c r="Q173" s="2">
        <f t="shared" si="31"/>
        <v>3.5273368606701942E-4</v>
      </c>
      <c r="R173" s="2">
        <v>0.155</v>
      </c>
      <c r="S173" s="2">
        <v>0.12</v>
      </c>
      <c r="T173" s="2">
        <v>0.19</v>
      </c>
      <c r="U173" s="1">
        <v>7362</v>
      </c>
      <c r="V173" s="2">
        <f t="shared" si="32"/>
        <v>0.99959266802443991</v>
      </c>
      <c r="W173" s="2">
        <v>0.245</v>
      </c>
      <c r="X173" s="1">
        <v>2148</v>
      </c>
      <c r="Y173" s="2">
        <f t="shared" si="33"/>
        <v>0.29164969450101835</v>
      </c>
      <c r="Z173" s="2">
        <v>0.36899999999999999</v>
      </c>
      <c r="AA173" s="1">
        <v>4475</v>
      </c>
      <c r="AB173" s="2">
        <f t="shared" si="34"/>
        <v>0.60760353021045488</v>
      </c>
      <c r="AC173" s="2">
        <f t="shared" si="35"/>
        <v>0.10074677528852671</v>
      </c>
      <c r="AD173" s="2">
        <v>0.21100000000000002</v>
      </c>
      <c r="AE173" s="1">
        <v>65484</v>
      </c>
      <c r="AF173" s="1">
        <v>2025</v>
      </c>
      <c r="AG173" s="1">
        <v>54810</v>
      </c>
      <c r="AH173" s="1">
        <v>5471</v>
      </c>
      <c r="AI173" s="2">
        <v>0.14899999999999999</v>
      </c>
      <c r="AJ173">
        <f>VLOOKUP(A173,census_tract_areas_WA!E:N,10,FALSE)</f>
        <v>951.75463079999997</v>
      </c>
      <c r="AK173">
        <f t="shared" si="36"/>
        <v>7.7383390231674829</v>
      </c>
      <c r="AL173" t="str">
        <f>VLOOKUP(AK173,'Density Lookup'!A:B,2,TRUE)</f>
        <v>Low</v>
      </c>
      <c r="AM173" t="str">
        <f>VLOOKUP(A173,census_tract_county_names_WA!A:B,2,FALSE)</f>
        <v>Benton County, Washington</v>
      </c>
      <c r="AN173">
        <f>INDEX(census_tract_areas_WA!N:N, MATCH('2014_acs_select'!A173,census_tract_areas_WA!E:E,0))</f>
        <v>951.75463079999997</v>
      </c>
      <c r="AO173" t="b">
        <f t="shared" si="37"/>
        <v>1</v>
      </c>
      <c r="AP173" t="str">
        <f>INDEX('Density Lookup'!B:B,MATCH('2014_acs_select'!AK173,'Density Lookup'!A:A,1))</f>
        <v>Low</v>
      </c>
      <c r="AQ173" t="b">
        <f t="shared" si="38"/>
        <v>1</v>
      </c>
    </row>
    <row r="174" spans="1:43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6"/>
        <v>0.60185690879300924</v>
      </c>
      <c r="I174" s="2">
        <f t="shared" si="27"/>
        <v>0.39814309120699071</v>
      </c>
      <c r="J174" s="1">
        <v>1109</v>
      </c>
      <c r="K174" s="2">
        <f t="shared" si="28"/>
        <v>0.3028399781540142</v>
      </c>
      <c r="L174" s="1">
        <v>688</v>
      </c>
      <c r="M174" s="1">
        <v>145</v>
      </c>
      <c r="N174" s="1">
        <v>128</v>
      </c>
      <c r="O174" s="2">
        <f t="shared" si="29"/>
        <v>0.62037871956717761</v>
      </c>
      <c r="P174" s="2">
        <f t="shared" si="30"/>
        <v>0.13074842200180342</v>
      </c>
      <c r="Q174" s="2">
        <f t="shared" si="31"/>
        <v>0.11541929666366095</v>
      </c>
      <c r="R174" s="2">
        <v>0.113</v>
      </c>
      <c r="S174" s="2">
        <v>6.3E-2</v>
      </c>
      <c r="T174" s="2">
        <v>0.18</v>
      </c>
      <c r="U174" s="1">
        <v>3014</v>
      </c>
      <c r="V174" s="2">
        <f t="shared" si="32"/>
        <v>0.82304751501911522</v>
      </c>
      <c r="W174" s="2">
        <v>0.32200000000000001</v>
      </c>
      <c r="X174" s="1">
        <v>848</v>
      </c>
      <c r="Y174" s="2">
        <f t="shared" si="33"/>
        <v>0.23156744948115784</v>
      </c>
      <c r="Z174" s="2">
        <v>0.50800000000000001</v>
      </c>
      <c r="AA174" s="1">
        <v>1792</v>
      </c>
      <c r="AB174" s="2">
        <f t="shared" si="34"/>
        <v>0.48935008192244678</v>
      </c>
      <c r="AC174" s="2">
        <f t="shared" si="35"/>
        <v>0.27908246859639541</v>
      </c>
      <c r="AD174" s="2">
        <v>0.26</v>
      </c>
      <c r="AE174" s="1">
        <v>41254</v>
      </c>
      <c r="AF174" s="1">
        <v>1172</v>
      </c>
      <c r="AG174" s="1">
        <v>32113</v>
      </c>
      <c r="AH174" s="1">
        <v>2891</v>
      </c>
      <c r="AI174" s="2">
        <v>0.121</v>
      </c>
      <c r="AJ174">
        <f>VLOOKUP(A174,census_tract_areas_WA!E:N,10,FALSE)</f>
        <v>2.0090257839999999</v>
      </c>
      <c r="AK174">
        <f t="shared" si="36"/>
        <v>1822.7740177176343</v>
      </c>
      <c r="AL174" t="str">
        <f>VLOOKUP(AK174,'Density Lookup'!A:B,2,TRUE)</f>
        <v>High</v>
      </c>
      <c r="AM174" t="str">
        <f>VLOOKUP(A174,census_tract_county_names_WA!A:B,2,FALSE)</f>
        <v>King County, Washington</v>
      </c>
      <c r="AN174">
        <f>INDEX(census_tract_areas_WA!N:N, MATCH('2014_acs_select'!A174,census_tract_areas_WA!E:E,0))</f>
        <v>2.0090257839999999</v>
      </c>
      <c r="AO174" t="b">
        <f t="shared" si="37"/>
        <v>1</v>
      </c>
      <c r="AP174" t="str">
        <f>INDEX('Density Lookup'!B:B,MATCH('2014_acs_select'!AK174,'Density Lookup'!A:A,1))</f>
        <v>High</v>
      </c>
      <c r="AQ174" t="b">
        <f t="shared" si="38"/>
        <v>1</v>
      </c>
    </row>
    <row r="175" spans="1:43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6"/>
        <v>0.50611060189428658</v>
      </c>
      <c r="I175" s="2">
        <f t="shared" si="27"/>
        <v>0.49388939810571342</v>
      </c>
      <c r="J175" s="1">
        <v>3306</v>
      </c>
      <c r="K175" s="2">
        <f t="shared" si="28"/>
        <v>0.50504124656278648</v>
      </c>
      <c r="L175" s="1">
        <v>2349</v>
      </c>
      <c r="M175" s="1">
        <v>232</v>
      </c>
      <c r="N175" s="1">
        <v>271</v>
      </c>
      <c r="O175" s="2">
        <f t="shared" si="29"/>
        <v>0.71052631578947367</v>
      </c>
      <c r="P175" s="2">
        <f t="shared" si="30"/>
        <v>7.0175438596491224E-2</v>
      </c>
      <c r="Q175" s="2">
        <f t="shared" si="31"/>
        <v>8.1972171808832428E-2</v>
      </c>
      <c r="R175" s="2">
        <v>0.38900000000000001</v>
      </c>
      <c r="S175" s="2">
        <v>0.37799999999999995</v>
      </c>
      <c r="T175" s="2">
        <v>0.4</v>
      </c>
      <c r="U175" s="1">
        <v>6509</v>
      </c>
      <c r="V175" s="2">
        <f t="shared" si="32"/>
        <v>0.99434769324778494</v>
      </c>
      <c r="W175" s="2">
        <v>5.7999999999999996E-2</v>
      </c>
      <c r="X175" s="1">
        <v>1702</v>
      </c>
      <c r="Y175" s="2">
        <f t="shared" si="33"/>
        <v>0.26000611060189427</v>
      </c>
      <c r="Z175" s="2">
        <v>6.4000000000000001E-2</v>
      </c>
      <c r="AA175" s="1">
        <v>4358</v>
      </c>
      <c r="AB175" s="2">
        <f t="shared" si="34"/>
        <v>0.6657500763825237</v>
      </c>
      <c r="AC175" s="2">
        <f t="shared" si="35"/>
        <v>7.4243813015582028E-2</v>
      </c>
      <c r="AD175" s="2">
        <v>6.0999999999999999E-2</v>
      </c>
      <c r="AE175" s="1">
        <v>94796</v>
      </c>
      <c r="AF175" s="1">
        <v>2067</v>
      </c>
      <c r="AG175" s="1">
        <v>84324</v>
      </c>
      <c r="AH175" s="1">
        <v>5144</v>
      </c>
      <c r="AI175" s="2">
        <v>0.10099999999999999</v>
      </c>
      <c r="AJ175">
        <f>VLOOKUP(A175,census_tract_areas_WA!E:N,10,FALSE)</f>
        <v>2.4718159759999998</v>
      </c>
      <c r="AK175">
        <f t="shared" si="36"/>
        <v>2648.2553974721945</v>
      </c>
      <c r="AL175" t="str">
        <f>VLOOKUP(AK175,'Density Lookup'!A:B,2,TRUE)</f>
        <v>High</v>
      </c>
      <c r="AM175" t="str">
        <f>VLOOKUP(A175,census_tract_county_names_WA!A:B,2,FALSE)</f>
        <v>Snohomish County, Washington</v>
      </c>
      <c r="AN175">
        <f>INDEX(census_tract_areas_WA!N:N, MATCH('2014_acs_select'!A175,census_tract_areas_WA!E:E,0))</f>
        <v>2.4718159759999998</v>
      </c>
      <c r="AO175" t="b">
        <f t="shared" si="37"/>
        <v>1</v>
      </c>
      <c r="AP175" t="str">
        <f>INDEX('Density Lookup'!B:B,MATCH('2014_acs_select'!AK175,'Density Lookup'!A:A,1))</f>
        <v>High</v>
      </c>
      <c r="AQ175" t="b">
        <f t="shared" si="38"/>
        <v>1</v>
      </c>
    </row>
    <row r="176" spans="1:43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6"/>
        <v>0.51244115669132484</v>
      </c>
      <c r="I176" s="2">
        <f t="shared" si="27"/>
        <v>0.48755884330867516</v>
      </c>
      <c r="J176" s="1">
        <v>2890</v>
      </c>
      <c r="K176" s="2">
        <f t="shared" si="28"/>
        <v>0.48587760591795559</v>
      </c>
      <c r="L176" s="1">
        <v>2382</v>
      </c>
      <c r="M176" s="1">
        <v>274</v>
      </c>
      <c r="N176" s="1">
        <v>52</v>
      </c>
      <c r="O176" s="2">
        <f t="shared" si="29"/>
        <v>0.8242214532871972</v>
      </c>
      <c r="P176" s="2">
        <f t="shared" si="30"/>
        <v>9.4809688581314874E-2</v>
      </c>
      <c r="Q176" s="2">
        <f t="shared" si="31"/>
        <v>1.7993079584775088E-2</v>
      </c>
      <c r="R176" s="2">
        <v>0.311</v>
      </c>
      <c r="S176" s="2">
        <v>0.33799999999999997</v>
      </c>
      <c r="T176" s="2">
        <v>0.28300000000000003</v>
      </c>
      <c r="U176" s="1">
        <v>5948</v>
      </c>
      <c r="V176" s="2">
        <f t="shared" si="32"/>
        <v>1</v>
      </c>
      <c r="W176" s="2">
        <v>3.7000000000000005E-2</v>
      </c>
      <c r="X176" s="1">
        <v>1952</v>
      </c>
      <c r="Y176" s="2">
        <f t="shared" si="33"/>
        <v>0.32817753866846</v>
      </c>
      <c r="Z176" s="2">
        <v>0.05</v>
      </c>
      <c r="AA176" s="1">
        <v>3661</v>
      </c>
      <c r="AB176" s="2">
        <f t="shared" si="34"/>
        <v>0.61550100874243441</v>
      </c>
      <c r="AC176" s="2">
        <f t="shared" si="35"/>
        <v>5.6321452589105592E-2</v>
      </c>
      <c r="AD176" s="2">
        <v>3.3000000000000002E-2</v>
      </c>
      <c r="AE176" s="1">
        <v>114742</v>
      </c>
      <c r="AF176" s="1">
        <v>1828</v>
      </c>
      <c r="AG176" s="1">
        <v>103712</v>
      </c>
      <c r="AH176" s="1">
        <v>4292</v>
      </c>
      <c r="AI176" s="2">
        <v>8.4000000000000005E-2</v>
      </c>
      <c r="AJ176">
        <f>VLOOKUP(A176,census_tract_areas_WA!E:N,10,FALSE)</f>
        <v>10.156196080000001</v>
      </c>
      <c r="AK176">
        <f t="shared" si="36"/>
        <v>585.65234002453406</v>
      </c>
      <c r="AL176" t="str">
        <f>VLOOKUP(AK176,'Density Lookup'!A:B,2,TRUE)</f>
        <v>Medium</v>
      </c>
      <c r="AM176" t="str">
        <f>VLOOKUP(A176,census_tract_county_names_WA!A:B,2,FALSE)</f>
        <v>Snohomish County, Washington</v>
      </c>
      <c r="AN176">
        <f>INDEX(census_tract_areas_WA!N:N, MATCH('2014_acs_select'!A176,census_tract_areas_WA!E:E,0))</f>
        <v>10.156196080000001</v>
      </c>
      <c r="AO176" t="b">
        <f t="shared" si="37"/>
        <v>1</v>
      </c>
      <c r="AP176" t="str">
        <f>INDEX('Density Lookup'!B:B,MATCH('2014_acs_select'!AK176,'Density Lookup'!A:A,1))</f>
        <v>Medium</v>
      </c>
      <c r="AQ176" t="b">
        <f t="shared" si="38"/>
        <v>1</v>
      </c>
    </row>
    <row r="177" spans="1:43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6"/>
        <v>0.52378496841562461</v>
      </c>
      <c r="I177" s="2">
        <f t="shared" si="27"/>
        <v>0.47621503158437539</v>
      </c>
      <c r="J177" s="1">
        <v>3494</v>
      </c>
      <c r="K177" s="2">
        <f t="shared" si="28"/>
        <v>0.45043186799020241</v>
      </c>
      <c r="L177" s="1">
        <v>2672</v>
      </c>
      <c r="M177" s="1">
        <v>319</v>
      </c>
      <c r="N177" s="1">
        <v>94</v>
      </c>
      <c r="O177" s="2">
        <f t="shared" si="29"/>
        <v>0.76473955352032053</v>
      </c>
      <c r="P177" s="2">
        <f t="shared" si="30"/>
        <v>9.1299370349170003E-2</v>
      </c>
      <c r="Q177" s="2">
        <f t="shared" si="31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 s="1">
        <v>7575</v>
      </c>
      <c r="V177" s="2">
        <f t="shared" si="32"/>
        <v>0.97653732112930258</v>
      </c>
      <c r="W177" s="2">
        <v>0.29399999999999998</v>
      </c>
      <c r="X177" s="1">
        <v>1639</v>
      </c>
      <c r="Y177" s="2">
        <f t="shared" si="33"/>
        <v>0.21129302565424776</v>
      </c>
      <c r="Z177" s="2">
        <v>0.48599999999999999</v>
      </c>
      <c r="AA177" s="1">
        <v>5206</v>
      </c>
      <c r="AB177" s="2">
        <f t="shared" si="34"/>
        <v>0.67113574835632328</v>
      </c>
      <c r="AC177" s="2">
        <f t="shared" si="35"/>
        <v>0.11757122598942893</v>
      </c>
      <c r="AD177" s="2">
        <v>0.25600000000000001</v>
      </c>
      <c r="AE177" s="1">
        <v>45336</v>
      </c>
      <c r="AF177" s="1">
        <v>3372</v>
      </c>
      <c r="AG177" s="1">
        <v>35592</v>
      </c>
      <c r="AH177" s="1">
        <v>6257</v>
      </c>
      <c r="AI177" s="2">
        <v>0.11699999999999999</v>
      </c>
      <c r="AJ177">
        <f>VLOOKUP(A177,census_tract_areas_WA!E:N,10,FALSE)</f>
        <v>7.735699372</v>
      </c>
      <c r="AK177">
        <f t="shared" si="36"/>
        <v>1002.7535490943585</v>
      </c>
      <c r="AL177" t="str">
        <f>VLOOKUP(AK177,'Density Lookup'!A:B,2,TRUE)</f>
        <v>Medium</v>
      </c>
      <c r="AM177" t="str">
        <f>VLOOKUP(A177,census_tract_county_names_WA!A:B,2,FALSE)</f>
        <v>Whatcom County, Washington</v>
      </c>
      <c r="AN177">
        <f>INDEX(census_tract_areas_WA!N:N, MATCH('2014_acs_select'!A177,census_tract_areas_WA!E:E,0))</f>
        <v>7.735699372</v>
      </c>
      <c r="AO177" t="b">
        <f t="shared" si="37"/>
        <v>1</v>
      </c>
      <c r="AP177" t="str">
        <f>INDEX('Density Lookup'!B:B,MATCH('2014_acs_select'!AK177,'Density Lookup'!A:A,1))</f>
        <v>Medium</v>
      </c>
      <c r="AQ177" t="b">
        <f t="shared" si="38"/>
        <v>1</v>
      </c>
    </row>
    <row r="178" spans="1:43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6"/>
        <v>0.50093730472818165</v>
      </c>
      <c r="I178" s="2">
        <f t="shared" si="27"/>
        <v>0.49906269527181835</v>
      </c>
      <c r="J178" s="1">
        <v>2211</v>
      </c>
      <c r="K178" s="2">
        <f t="shared" si="28"/>
        <v>0.4605290564465736</v>
      </c>
      <c r="L178" s="1">
        <v>1531</v>
      </c>
      <c r="M178" s="1">
        <v>405</v>
      </c>
      <c r="N178" s="1">
        <v>182</v>
      </c>
      <c r="O178" s="2">
        <f t="shared" si="29"/>
        <v>0.69244685662596106</v>
      </c>
      <c r="P178" s="2">
        <f t="shared" si="30"/>
        <v>0.18317503392130258</v>
      </c>
      <c r="Q178" s="2">
        <f t="shared" si="31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 s="1">
        <v>4776</v>
      </c>
      <c r="V178" s="2">
        <f t="shared" si="32"/>
        <v>0.99479275151010205</v>
      </c>
      <c r="W178" s="2">
        <v>0.18</v>
      </c>
      <c r="X178" s="1">
        <v>1408</v>
      </c>
      <c r="Y178" s="2">
        <f t="shared" si="33"/>
        <v>0.29327223495105187</v>
      </c>
      <c r="Z178" s="2">
        <v>0.26600000000000001</v>
      </c>
      <c r="AA178" s="1">
        <v>2993</v>
      </c>
      <c r="AB178" s="2">
        <f t="shared" si="34"/>
        <v>0.62341178921058116</v>
      </c>
      <c r="AC178" s="2">
        <f t="shared" si="35"/>
        <v>8.3315975838367029E-2</v>
      </c>
      <c r="AD178" s="2">
        <v>0.151</v>
      </c>
      <c r="AE178" s="1">
        <v>55067</v>
      </c>
      <c r="AF178" s="1">
        <v>1697</v>
      </c>
      <c r="AG178" s="1">
        <v>44960</v>
      </c>
      <c r="AH178" s="1">
        <v>3483</v>
      </c>
      <c r="AI178" s="2">
        <v>8.5000000000000006E-2</v>
      </c>
      <c r="AJ178">
        <f>VLOOKUP(A178,census_tract_areas_WA!E:N,10,FALSE)</f>
        <v>1.343485005</v>
      </c>
      <c r="AK178">
        <f t="shared" si="36"/>
        <v>3573.5419317166102</v>
      </c>
      <c r="AL178" t="str">
        <f>VLOOKUP(AK178,'Density Lookup'!A:B,2,TRUE)</f>
        <v>High</v>
      </c>
      <c r="AM178" t="str">
        <f>VLOOKUP(A178,census_tract_county_names_WA!A:B,2,FALSE)</f>
        <v>King County, Washington</v>
      </c>
      <c r="AN178">
        <f>INDEX(census_tract_areas_WA!N:N, MATCH('2014_acs_select'!A178,census_tract_areas_WA!E:E,0))</f>
        <v>1.343485005</v>
      </c>
      <c r="AO178" t="b">
        <f t="shared" si="37"/>
        <v>1</v>
      </c>
      <c r="AP178" t="str">
        <f>INDEX('Density Lookup'!B:B,MATCH('2014_acs_select'!AK178,'Density Lookup'!A:A,1))</f>
        <v>High</v>
      </c>
      <c r="AQ178" t="b">
        <f t="shared" si="38"/>
        <v>1</v>
      </c>
    </row>
    <row r="179" spans="1:43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6"/>
        <v>0.46555163418750961</v>
      </c>
      <c r="I179" s="2">
        <f t="shared" si="27"/>
        <v>0.53444836581249044</v>
      </c>
      <c r="J179" s="1">
        <v>2714</v>
      </c>
      <c r="K179" s="2">
        <f t="shared" si="28"/>
        <v>0.41644928648150992</v>
      </c>
      <c r="L179" s="1">
        <v>2095</v>
      </c>
      <c r="M179" s="1">
        <v>228</v>
      </c>
      <c r="N179" s="1">
        <v>211</v>
      </c>
      <c r="O179" s="2">
        <f t="shared" si="29"/>
        <v>0.77192336035372144</v>
      </c>
      <c r="P179" s="2">
        <f t="shared" si="30"/>
        <v>8.400884303610906E-2</v>
      </c>
      <c r="Q179" s="2">
        <f t="shared" si="31"/>
        <v>7.7745025792188657E-2</v>
      </c>
      <c r="R179" s="2">
        <v>0.191</v>
      </c>
      <c r="S179" s="2">
        <v>0.19800000000000001</v>
      </c>
      <c r="T179" s="2">
        <v>0.185</v>
      </c>
      <c r="U179" s="1">
        <v>6494</v>
      </c>
      <c r="V179" s="2">
        <f t="shared" si="32"/>
        <v>0.99647076875863128</v>
      </c>
      <c r="W179" s="2">
        <v>0.188</v>
      </c>
      <c r="X179" s="1">
        <v>2002</v>
      </c>
      <c r="Y179" s="2">
        <f t="shared" si="33"/>
        <v>0.3071965628356606</v>
      </c>
      <c r="Z179" s="2">
        <v>0.24</v>
      </c>
      <c r="AA179" s="1">
        <v>4019</v>
      </c>
      <c r="AB179" s="2">
        <f t="shared" si="34"/>
        <v>0.61669479822003992</v>
      </c>
      <c r="AC179" s="2">
        <f t="shared" si="35"/>
        <v>7.6108638944299534E-2</v>
      </c>
      <c r="AD179" s="2">
        <v>0.16399999999999998</v>
      </c>
      <c r="AE179" s="1">
        <v>75566</v>
      </c>
      <c r="AF179" s="1">
        <v>1904</v>
      </c>
      <c r="AG179" s="1">
        <v>70161</v>
      </c>
      <c r="AH179" s="1">
        <v>4874</v>
      </c>
      <c r="AI179" s="2">
        <v>0.09</v>
      </c>
      <c r="AJ179">
        <f>VLOOKUP(A179,census_tract_areas_WA!E:N,10,FALSE)</f>
        <v>4.0211892320000002</v>
      </c>
      <c r="AK179">
        <f t="shared" si="36"/>
        <v>1620.664839182082</v>
      </c>
      <c r="AL179" t="str">
        <f>VLOOKUP(AK179,'Density Lookup'!A:B,2,TRUE)</f>
        <v>High</v>
      </c>
      <c r="AM179" t="str">
        <f>VLOOKUP(A179,census_tract_county_names_WA!A:B,2,FALSE)</f>
        <v>King County, Washington</v>
      </c>
      <c r="AN179">
        <f>INDEX(census_tract_areas_WA!N:N, MATCH('2014_acs_select'!A179,census_tract_areas_WA!E:E,0))</f>
        <v>4.0211892320000002</v>
      </c>
      <c r="AO179" t="b">
        <f t="shared" si="37"/>
        <v>1</v>
      </c>
      <c r="AP179" t="str">
        <f>INDEX('Density Lookup'!B:B,MATCH('2014_acs_select'!AK179,'Density Lookup'!A:A,1))</f>
        <v>High</v>
      </c>
      <c r="AQ179" t="b">
        <f t="shared" si="38"/>
        <v>1</v>
      </c>
    </row>
    <row r="180" spans="1:43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6"/>
        <v>0.4849232456140351</v>
      </c>
      <c r="I180" s="2">
        <f t="shared" si="27"/>
        <v>0.5150767543859649</v>
      </c>
      <c r="J180" s="1">
        <v>1771</v>
      </c>
      <c r="K180" s="2">
        <f t="shared" si="28"/>
        <v>0.48547149122807015</v>
      </c>
      <c r="L180" s="1">
        <v>1403</v>
      </c>
      <c r="M180" s="1">
        <v>249</v>
      </c>
      <c r="N180" s="1">
        <v>47</v>
      </c>
      <c r="O180" s="2">
        <f t="shared" si="29"/>
        <v>0.79220779220779225</v>
      </c>
      <c r="P180" s="2">
        <f t="shared" si="30"/>
        <v>0.14059853190287974</v>
      </c>
      <c r="Q180" s="2">
        <f t="shared" si="31"/>
        <v>2.6538678712591756E-2</v>
      </c>
      <c r="R180" s="2">
        <v>0.25600000000000001</v>
      </c>
      <c r="S180" s="2">
        <v>0.30599999999999999</v>
      </c>
      <c r="T180" s="2">
        <v>0.215</v>
      </c>
      <c r="U180" s="1">
        <v>3636</v>
      </c>
      <c r="V180" s="2">
        <f t="shared" si="32"/>
        <v>0.99671052631578949</v>
      </c>
      <c r="W180" s="2">
        <v>0.10400000000000001</v>
      </c>
      <c r="X180" s="1">
        <v>666</v>
      </c>
      <c r="Y180" s="2">
        <f t="shared" si="33"/>
        <v>0.18256578947368421</v>
      </c>
      <c r="Z180" s="2">
        <v>0.14699999999999999</v>
      </c>
      <c r="AA180" s="1">
        <v>2429</v>
      </c>
      <c r="AB180" s="2">
        <f t="shared" si="34"/>
        <v>0.66584429824561409</v>
      </c>
      <c r="AC180" s="2">
        <f t="shared" si="35"/>
        <v>0.15158991228070173</v>
      </c>
      <c r="AD180" s="2">
        <v>9.4E-2</v>
      </c>
      <c r="AE180" s="1">
        <v>73425</v>
      </c>
      <c r="AF180" s="1">
        <v>1476</v>
      </c>
      <c r="AG180" s="1">
        <v>49494</v>
      </c>
      <c r="AH180" s="1">
        <v>3052</v>
      </c>
      <c r="AI180" s="2">
        <v>5.9000000000000004E-2</v>
      </c>
      <c r="AJ180">
        <f>VLOOKUP(A180,census_tract_areas_WA!E:N,10,FALSE)</f>
        <v>4.9108011520000003</v>
      </c>
      <c r="AK180">
        <f t="shared" si="36"/>
        <v>742.85231413092242</v>
      </c>
      <c r="AL180" t="str">
        <f>VLOOKUP(AK180,'Density Lookup'!A:B,2,TRUE)</f>
        <v>Medium</v>
      </c>
      <c r="AM180" t="str">
        <f>VLOOKUP(A180,census_tract_county_names_WA!A:B,2,FALSE)</f>
        <v>Kitsap County, Washington</v>
      </c>
      <c r="AN180">
        <f>INDEX(census_tract_areas_WA!N:N, MATCH('2014_acs_select'!A180,census_tract_areas_WA!E:E,0))</f>
        <v>4.9108011520000003</v>
      </c>
      <c r="AO180" t="b">
        <f t="shared" si="37"/>
        <v>1</v>
      </c>
      <c r="AP180" t="str">
        <f>INDEX('Density Lookup'!B:B,MATCH('2014_acs_select'!AK180,'Density Lookup'!A:A,1))</f>
        <v>Medium</v>
      </c>
      <c r="AQ180" t="b">
        <f t="shared" si="38"/>
        <v>1</v>
      </c>
    </row>
    <row r="181" spans="1:43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6"/>
        <v>0.50471825289835537</v>
      </c>
      <c r="I181" s="2">
        <f t="shared" si="27"/>
        <v>0.49528174710164463</v>
      </c>
      <c r="J181" s="1">
        <v>3585</v>
      </c>
      <c r="K181" s="2">
        <f t="shared" si="28"/>
        <v>0.48328390401725535</v>
      </c>
      <c r="L181" s="1">
        <v>2629</v>
      </c>
      <c r="M181" s="1">
        <v>549</v>
      </c>
      <c r="N181" s="1">
        <v>200</v>
      </c>
      <c r="O181" s="2">
        <f t="shared" si="29"/>
        <v>0.73333333333333328</v>
      </c>
      <c r="P181" s="2">
        <f t="shared" si="30"/>
        <v>0.15313807531380752</v>
      </c>
      <c r="Q181" s="2">
        <f t="shared" si="31"/>
        <v>5.5788005578800558E-2</v>
      </c>
      <c r="R181" s="2">
        <v>0.187</v>
      </c>
      <c r="S181" s="2">
        <v>0.16</v>
      </c>
      <c r="T181" s="2">
        <v>0.21299999999999999</v>
      </c>
      <c r="U181" s="1">
        <v>7418</v>
      </c>
      <c r="V181" s="2">
        <f t="shared" si="32"/>
        <v>1</v>
      </c>
      <c r="W181" s="2">
        <v>0.23899999999999999</v>
      </c>
      <c r="X181" s="1">
        <v>2170</v>
      </c>
      <c r="Y181" s="2">
        <f t="shared" si="33"/>
        <v>0.29253167969803179</v>
      </c>
      <c r="Z181" s="2">
        <v>0.34799999999999998</v>
      </c>
      <c r="AA181" s="1">
        <v>4789</v>
      </c>
      <c r="AB181" s="2">
        <f t="shared" si="34"/>
        <v>0.64559180372067948</v>
      </c>
      <c r="AC181" s="2">
        <f t="shared" si="35"/>
        <v>6.1876516581288676E-2</v>
      </c>
      <c r="AD181" s="2">
        <v>0.188</v>
      </c>
      <c r="AE181" s="1">
        <v>51905</v>
      </c>
      <c r="AF181" s="1">
        <v>2927</v>
      </c>
      <c r="AG181" s="1">
        <v>41629</v>
      </c>
      <c r="AH181" s="1">
        <v>5334</v>
      </c>
      <c r="AI181" s="2">
        <v>6.3E-2</v>
      </c>
      <c r="AJ181">
        <f>VLOOKUP(A181,census_tract_areas_WA!E:N,10,FALSE)</f>
        <v>3.4109408110000001</v>
      </c>
      <c r="AK181">
        <f t="shared" si="36"/>
        <v>2174.7665559242682</v>
      </c>
      <c r="AL181" t="str">
        <f>VLOOKUP(AK181,'Density Lookup'!A:B,2,TRUE)</f>
        <v>High</v>
      </c>
      <c r="AM181" t="str">
        <f>VLOOKUP(A181,census_tract_county_names_WA!A:B,2,FALSE)</f>
        <v>Snohomish County, Washington</v>
      </c>
      <c r="AN181">
        <f>INDEX(census_tract_areas_WA!N:N, MATCH('2014_acs_select'!A181,census_tract_areas_WA!E:E,0))</f>
        <v>3.4109408110000001</v>
      </c>
      <c r="AO181" t="b">
        <f t="shared" si="37"/>
        <v>1</v>
      </c>
      <c r="AP181" t="str">
        <f>INDEX('Density Lookup'!B:B,MATCH('2014_acs_select'!AK181,'Density Lookup'!A:A,1))</f>
        <v>High</v>
      </c>
      <c r="AQ181" t="b">
        <f t="shared" si="38"/>
        <v>1</v>
      </c>
    </row>
    <row r="182" spans="1:43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6"/>
        <v>0.50037285607755411</v>
      </c>
      <c r="I182" s="2">
        <f t="shared" si="27"/>
        <v>0.49962714392244595</v>
      </c>
      <c r="J182" s="1">
        <v>1974</v>
      </c>
      <c r="K182" s="2">
        <f t="shared" si="28"/>
        <v>0.49067859806114839</v>
      </c>
      <c r="L182" s="1">
        <v>1089</v>
      </c>
      <c r="M182" s="1">
        <v>199</v>
      </c>
      <c r="N182" s="1">
        <v>89</v>
      </c>
      <c r="O182" s="2">
        <f t="shared" si="29"/>
        <v>0.55167173252279633</v>
      </c>
      <c r="P182" s="2">
        <f t="shared" si="30"/>
        <v>0.10081053698074975</v>
      </c>
      <c r="Q182" s="2">
        <f t="shared" si="31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 s="1">
        <v>4023</v>
      </c>
      <c r="V182" s="2">
        <f t="shared" si="32"/>
        <v>1</v>
      </c>
      <c r="W182" s="2">
        <v>0.22399999999999998</v>
      </c>
      <c r="X182" s="1">
        <v>731</v>
      </c>
      <c r="Y182" s="2">
        <f t="shared" si="33"/>
        <v>0.18170519512801392</v>
      </c>
      <c r="Z182" s="2">
        <v>0.13400000000000001</v>
      </c>
      <c r="AA182" s="1">
        <v>2754</v>
      </c>
      <c r="AB182" s="2">
        <f t="shared" si="34"/>
        <v>0.68456375838926176</v>
      </c>
      <c r="AC182" s="2">
        <f t="shared" si="35"/>
        <v>0.13373104648272438</v>
      </c>
      <c r="AD182" s="2">
        <v>0.27699999999999997</v>
      </c>
      <c r="AE182" s="1">
        <v>75690</v>
      </c>
      <c r="AF182" s="1">
        <v>1800</v>
      </c>
      <c r="AG182" s="1">
        <v>57547</v>
      </c>
      <c r="AH182" s="1">
        <v>3380</v>
      </c>
      <c r="AI182" s="2">
        <v>7.8E-2</v>
      </c>
      <c r="AJ182">
        <f>VLOOKUP(A182,census_tract_areas_WA!E:N,10,FALSE)</f>
        <v>137.01938630000001</v>
      </c>
      <c r="AK182">
        <f t="shared" si="36"/>
        <v>29.360808777757601</v>
      </c>
      <c r="AL182" t="str">
        <f>VLOOKUP(AK182,'Density Lookup'!A:B,2,TRUE)</f>
        <v>Low</v>
      </c>
      <c r="AM182" t="str">
        <f>VLOOKUP(A182,census_tract_county_names_WA!A:B,2,FALSE)</f>
        <v>Whitman County, Washington</v>
      </c>
      <c r="AN182">
        <f>INDEX(census_tract_areas_WA!N:N, MATCH('2014_acs_select'!A182,census_tract_areas_WA!E:E,0))</f>
        <v>137.01938630000001</v>
      </c>
      <c r="AO182" t="b">
        <f t="shared" si="37"/>
        <v>1</v>
      </c>
      <c r="AP182" t="str">
        <f>INDEX('Density Lookup'!B:B,MATCH('2014_acs_select'!AK182,'Density Lookup'!A:A,1))</f>
        <v>Low</v>
      </c>
      <c r="AQ182" t="b">
        <f t="shared" si="38"/>
        <v>1</v>
      </c>
    </row>
    <row r="183" spans="1:43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6"/>
        <v>0.53446301809022212</v>
      </c>
      <c r="I183" s="2">
        <f t="shared" si="27"/>
        <v>0.46553698190977788</v>
      </c>
      <c r="J183" s="1">
        <v>1936</v>
      </c>
      <c r="K183" s="2">
        <f t="shared" si="28"/>
        <v>0.44332493702770781</v>
      </c>
      <c r="L183" s="1">
        <v>1325</v>
      </c>
      <c r="M183" s="1">
        <v>203</v>
      </c>
      <c r="N183" s="1">
        <v>95</v>
      </c>
      <c r="O183" s="2">
        <f t="shared" si="29"/>
        <v>0.68440082644628097</v>
      </c>
      <c r="P183" s="2">
        <f t="shared" si="30"/>
        <v>0.10485537190082644</v>
      </c>
      <c r="Q183" s="2">
        <f t="shared" si="31"/>
        <v>4.9070247933884301E-2</v>
      </c>
      <c r="R183" s="2">
        <v>0.222</v>
      </c>
      <c r="S183" s="2">
        <v>0.20800000000000002</v>
      </c>
      <c r="T183" s="2">
        <v>0.23699999999999999</v>
      </c>
      <c r="U183" s="1">
        <v>4367</v>
      </c>
      <c r="V183" s="2">
        <f t="shared" si="32"/>
        <v>1</v>
      </c>
      <c r="W183" s="2">
        <v>5.2999999999999999E-2</v>
      </c>
      <c r="X183" s="1">
        <v>1336</v>
      </c>
      <c r="Y183" s="2">
        <f t="shared" si="33"/>
        <v>0.30593084497366613</v>
      </c>
      <c r="Z183" s="2">
        <v>3.5000000000000003E-2</v>
      </c>
      <c r="AA183" s="1">
        <v>2650</v>
      </c>
      <c r="AB183" s="2">
        <f t="shared" si="34"/>
        <v>0.60682390657201746</v>
      </c>
      <c r="AC183" s="2">
        <f t="shared" si="35"/>
        <v>8.7245248454316471E-2</v>
      </c>
      <c r="AD183" s="2">
        <v>5.7000000000000002E-2</v>
      </c>
      <c r="AE183" s="1">
        <v>84774</v>
      </c>
      <c r="AF183" s="1">
        <v>1437</v>
      </c>
      <c r="AG183" s="1">
        <v>72225</v>
      </c>
      <c r="AH183" s="1">
        <v>3136</v>
      </c>
      <c r="AI183" s="2">
        <v>6.7000000000000004E-2</v>
      </c>
      <c r="AJ183">
        <f>VLOOKUP(A183,census_tract_areas_WA!E:N,10,FALSE)</f>
        <v>11.63030195</v>
      </c>
      <c r="AK183">
        <f t="shared" si="36"/>
        <v>375.48466228772332</v>
      </c>
      <c r="AL183" t="str">
        <f>VLOOKUP(AK183,'Density Lookup'!A:B,2,TRUE)</f>
        <v>Medium</v>
      </c>
      <c r="AM183" t="str">
        <f>VLOOKUP(A183,census_tract_county_names_WA!A:B,2,FALSE)</f>
        <v>Clark County, Washington</v>
      </c>
      <c r="AN183">
        <f>INDEX(census_tract_areas_WA!N:N, MATCH('2014_acs_select'!A183,census_tract_areas_WA!E:E,0))</f>
        <v>11.63030195</v>
      </c>
      <c r="AO183" t="b">
        <f t="shared" si="37"/>
        <v>1</v>
      </c>
      <c r="AP183" t="str">
        <f>INDEX('Density Lookup'!B:B,MATCH('2014_acs_select'!AK183,'Density Lookup'!A:A,1))</f>
        <v>Medium</v>
      </c>
      <c r="AQ183" t="b">
        <f t="shared" si="38"/>
        <v>1</v>
      </c>
    </row>
    <row r="184" spans="1:43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6"/>
        <v>0.57508361204013381</v>
      </c>
      <c r="I184" s="2">
        <f t="shared" si="27"/>
        <v>0.42491638795986619</v>
      </c>
      <c r="J184" s="1">
        <v>4493</v>
      </c>
      <c r="K184" s="2">
        <f t="shared" si="28"/>
        <v>0.75133779264214051</v>
      </c>
      <c r="L184" s="1">
        <v>1187</v>
      </c>
      <c r="M184" s="1">
        <v>159</v>
      </c>
      <c r="N184" s="1">
        <v>1090</v>
      </c>
      <c r="O184" s="2">
        <f t="shared" si="29"/>
        <v>0.26418873803694637</v>
      </c>
      <c r="P184" s="2">
        <f t="shared" si="30"/>
        <v>3.5388381927442689E-2</v>
      </c>
      <c r="Q184" s="2">
        <f t="shared" si="31"/>
        <v>0.24259959937680836</v>
      </c>
      <c r="R184" s="2">
        <v>0.64</v>
      </c>
      <c r="S184" s="2">
        <v>0.67299999999999993</v>
      </c>
      <c r="T184" s="2">
        <v>0.59799999999999998</v>
      </c>
      <c r="U184" s="1">
        <v>5782</v>
      </c>
      <c r="V184" s="2">
        <f t="shared" si="32"/>
        <v>0.96688963210702339</v>
      </c>
      <c r="W184" s="2">
        <v>0.17399999999999999</v>
      </c>
      <c r="X184" s="1">
        <v>145</v>
      </c>
      <c r="Y184" s="2">
        <f t="shared" si="33"/>
        <v>2.4247491638795988E-2</v>
      </c>
      <c r="Z184" s="2">
        <v>0.11</v>
      </c>
      <c r="AA184" s="1">
        <v>5190</v>
      </c>
      <c r="AB184" s="2">
        <f t="shared" si="34"/>
        <v>0.86789297658862874</v>
      </c>
      <c r="AC184" s="2">
        <f t="shared" si="35"/>
        <v>0.10785953177257523</v>
      </c>
      <c r="AD184" s="2">
        <v>0.159</v>
      </c>
      <c r="AE184" s="1">
        <v>82013</v>
      </c>
      <c r="AF184" s="1">
        <v>4478</v>
      </c>
      <c r="AG184" s="1">
        <v>66636</v>
      </c>
      <c r="AH184" s="1">
        <v>5835</v>
      </c>
      <c r="AI184" s="2">
        <v>3.4000000000000002E-2</v>
      </c>
      <c r="AJ184">
        <f>VLOOKUP(A184,census_tract_areas_WA!E:N,10,FALSE)</f>
        <v>1.01027201</v>
      </c>
      <c r="AK184">
        <f t="shared" si="36"/>
        <v>5919.1979395727294</v>
      </c>
      <c r="AL184" t="str">
        <f>VLOOKUP(AK184,'Density Lookup'!A:B,2,TRUE)</f>
        <v>High</v>
      </c>
      <c r="AM184" t="str">
        <f>VLOOKUP(A184,census_tract_county_names_WA!A:B,2,FALSE)</f>
        <v>King County, Washington</v>
      </c>
      <c r="AN184">
        <f>INDEX(census_tract_areas_WA!N:N, MATCH('2014_acs_select'!A184,census_tract_areas_WA!E:E,0))</f>
        <v>1.01027201</v>
      </c>
      <c r="AO184" t="b">
        <f t="shared" si="37"/>
        <v>1</v>
      </c>
      <c r="AP184" t="str">
        <f>INDEX('Density Lookup'!B:B,MATCH('2014_acs_select'!AK184,'Density Lookup'!A:A,1))</f>
        <v>High</v>
      </c>
      <c r="AQ184" t="b">
        <f t="shared" si="38"/>
        <v>1</v>
      </c>
    </row>
    <row r="185" spans="1:43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6"/>
        <v>0.50573436921938586</v>
      </c>
      <c r="I185" s="2">
        <f t="shared" si="27"/>
        <v>0.49426563078061414</v>
      </c>
      <c r="J185" s="1">
        <v>2513</v>
      </c>
      <c r="K185" s="2">
        <f t="shared" si="28"/>
        <v>0.46485386607473178</v>
      </c>
      <c r="L185" s="1">
        <v>1913</v>
      </c>
      <c r="M185" s="1">
        <v>324</v>
      </c>
      <c r="N185" s="1">
        <v>125</v>
      </c>
      <c r="O185" s="2">
        <f t="shared" si="29"/>
        <v>0.76124154397134902</v>
      </c>
      <c r="P185" s="2">
        <f t="shared" si="30"/>
        <v>0.12892956625547156</v>
      </c>
      <c r="Q185" s="2">
        <f t="shared" si="31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 s="1">
        <v>5385</v>
      </c>
      <c r="V185" s="2">
        <f t="shared" si="32"/>
        <v>0.99611542730299663</v>
      </c>
      <c r="W185" s="2">
        <v>0.16</v>
      </c>
      <c r="X185" s="1">
        <v>1446</v>
      </c>
      <c r="Y185" s="2">
        <f t="shared" si="33"/>
        <v>0.26748057713651496</v>
      </c>
      <c r="Z185" s="2">
        <v>0.223</v>
      </c>
      <c r="AA185" s="1">
        <v>3422</v>
      </c>
      <c r="AB185" s="2">
        <f t="shared" si="34"/>
        <v>0.63300036995930453</v>
      </c>
      <c r="AC185" s="2">
        <f t="shared" si="35"/>
        <v>9.9519052904180505E-2</v>
      </c>
      <c r="AD185" s="2">
        <v>0.153</v>
      </c>
      <c r="AE185" s="1">
        <v>64693</v>
      </c>
      <c r="AF185" s="1">
        <v>1830</v>
      </c>
      <c r="AG185" s="1">
        <v>55000</v>
      </c>
      <c r="AH185" s="1">
        <v>4100</v>
      </c>
      <c r="AI185" s="2">
        <v>9.8000000000000004E-2</v>
      </c>
      <c r="AJ185">
        <f>VLOOKUP(A185,census_tract_areas_WA!E:N,10,FALSE)</f>
        <v>2.1792968890000002</v>
      </c>
      <c r="AK185">
        <f t="shared" si="36"/>
        <v>2480.616582020918</v>
      </c>
      <c r="AL185" t="str">
        <f>VLOOKUP(AK185,'Density Lookup'!A:B,2,TRUE)</f>
        <v>High</v>
      </c>
      <c r="AM185" t="str">
        <f>VLOOKUP(A185,census_tract_county_names_WA!A:B,2,FALSE)</f>
        <v>King County, Washington</v>
      </c>
      <c r="AN185">
        <f>INDEX(census_tract_areas_WA!N:N, MATCH('2014_acs_select'!A185,census_tract_areas_WA!E:E,0))</f>
        <v>2.1792968890000002</v>
      </c>
      <c r="AO185" t="b">
        <f t="shared" si="37"/>
        <v>1</v>
      </c>
      <c r="AP185" t="str">
        <f>INDEX('Density Lookup'!B:B,MATCH('2014_acs_select'!AK185,'Density Lookup'!A:A,1))</f>
        <v>High</v>
      </c>
      <c r="AQ185" t="b">
        <f t="shared" si="38"/>
        <v>1</v>
      </c>
    </row>
    <row r="186" spans="1:43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6"/>
        <v>0.48962093862815886</v>
      </c>
      <c r="I186" s="2">
        <f t="shared" si="27"/>
        <v>0.51037906137184119</v>
      </c>
      <c r="J186" s="1">
        <v>2251</v>
      </c>
      <c r="K186" s="2">
        <f t="shared" si="28"/>
        <v>0.33859807460890495</v>
      </c>
      <c r="L186" s="1">
        <v>1603</v>
      </c>
      <c r="M186" s="1">
        <v>254</v>
      </c>
      <c r="N186" s="1">
        <v>262</v>
      </c>
      <c r="O186" s="2">
        <f t="shared" si="29"/>
        <v>0.71212794313638383</v>
      </c>
      <c r="P186" s="2">
        <f t="shared" si="30"/>
        <v>0.11283873833851621</v>
      </c>
      <c r="Q186" s="2">
        <f t="shared" si="31"/>
        <v>0.11639271434917814</v>
      </c>
      <c r="R186" s="2">
        <v>0.18600000000000003</v>
      </c>
      <c r="S186" s="2">
        <v>0.187</v>
      </c>
      <c r="T186" s="2">
        <v>0.18600000000000003</v>
      </c>
      <c r="U186" s="1">
        <v>5903</v>
      </c>
      <c r="V186" s="2">
        <f t="shared" si="32"/>
        <v>0.88793622141997597</v>
      </c>
      <c r="W186" s="2">
        <v>0.24399999999999999</v>
      </c>
      <c r="X186" s="1">
        <v>1648</v>
      </c>
      <c r="Y186" s="2">
        <f t="shared" si="33"/>
        <v>0.24789410348977137</v>
      </c>
      <c r="Z186" s="2">
        <v>0.40100000000000002</v>
      </c>
      <c r="AA186" s="1">
        <v>3636</v>
      </c>
      <c r="AB186" s="2">
        <f t="shared" si="34"/>
        <v>0.54693140794223827</v>
      </c>
      <c r="AC186" s="2">
        <f t="shared" si="35"/>
        <v>0.20517448856799037</v>
      </c>
      <c r="AD186" s="2">
        <v>0.2</v>
      </c>
      <c r="AE186" s="1">
        <v>66108</v>
      </c>
      <c r="AF186" s="1">
        <v>2357</v>
      </c>
      <c r="AG186" s="1">
        <v>49570</v>
      </c>
      <c r="AH186" s="1">
        <v>5072</v>
      </c>
      <c r="AI186" s="2">
        <v>0.15</v>
      </c>
      <c r="AJ186">
        <f>VLOOKUP(A186,census_tract_areas_WA!E:N,10,FALSE)</f>
        <v>7.9800619409999998</v>
      </c>
      <c r="AK186">
        <f t="shared" si="36"/>
        <v>833.07624040408439</v>
      </c>
      <c r="AL186" t="str">
        <f>VLOOKUP(AK186,'Density Lookup'!A:B,2,TRUE)</f>
        <v>Medium</v>
      </c>
      <c r="AM186" t="str">
        <f>VLOOKUP(A186,census_tract_county_names_WA!A:B,2,FALSE)</f>
        <v>Kitsap County, Washington</v>
      </c>
      <c r="AN186">
        <f>INDEX(census_tract_areas_WA!N:N, MATCH('2014_acs_select'!A186,census_tract_areas_WA!E:E,0))</f>
        <v>7.9800619409999998</v>
      </c>
      <c r="AO186" t="b">
        <f t="shared" si="37"/>
        <v>1</v>
      </c>
      <c r="AP186" t="str">
        <f>INDEX('Density Lookup'!B:B,MATCH('2014_acs_select'!AK186,'Density Lookup'!A:A,1))</f>
        <v>Medium</v>
      </c>
      <c r="AQ186" t="b">
        <f t="shared" si="38"/>
        <v>1</v>
      </c>
    </row>
    <row r="187" spans="1:43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6"/>
        <v>0.51395793499043974</v>
      </c>
      <c r="I187" s="2">
        <f t="shared" si="27"/>
        <v>0.48604206500956021</v>
      </c>
      <c r="J187" s="1">
        <v>2494</v>
      </c>
      <c r="K187" s="2">
        <f t="shared" si="28"/>
        <v>0.47686424474187378</v>
      </c>
      <c r="L187" s="1">
        <v>2031</v>
      </c>
      <c r="M187" s="1">
        <v>308</v>
      </c>
      <c r="N187" s="1">
        <v>28</v>
      </c>
      <c r="O187" s="2">
        <f t="shared" si="29"/>
        <v>0.81435445068163592</v>
      </c>
      <c r="P187" s="2">
        <f t="shared" si="30"/>
        <v>0.12349639133921411</v>
      </c>
      <c r="Q187" s="2">
        <f t="shared" si="31"/>
        <v>1.1226944667201283E-2</v>
      </c>
      <c r="R187" s="2">
        <v>0.16</v>
      </c>
      <c r="S187" s="2">
        <v>0.14400000000000002</v>
      </c>
      <c r="T187" s="2">
        <v>0.17699999999999999</v>
      </c>
      <c r="U187" s="1">
        <v>5220</v>
      </c>
      <c r="V187" s="2">
        <f t="shared" si="32"/>
        <v>0.99808795411089868</v>
      </c>
      <c r="W187" s="2">
        <v>6.3E-2</v>
      </c>
      <c r="X187" s="1">
        <v>1491</v>
      </c>
      <c r="Y187" s="2">
        <f t="shared" si="33"/>
        <v>0.28508604206500954</v>
      </c>
      <c r="Z187" s="2">
        <v>0.08</v>
      </c>
      <c r="AA187" s="1">
        <v>3450</v>
      </c>
      <c r="AB187" s="2">
        <f t="shared" si="34"/>
        <v>0.65965583173996178</v>
      </c>
      <c r="AC187" s="2">
        <f t="shared" si="35"/>
        <v>5.5258126195028678E-2</v>
      </c>
      <c r="AD187" s="2">
        <v>6.0999999999999999E-2</v>
      </c>
      <c r="AE187" s="1">
        <v>84042</v>
      </c>
      <c r="AF187" s="1">
        <v>1702</v>
      </c>
      <c r="AG187" s="1">
        <v>76220</v>
      </c>
      <c r="AH187" s="1">
        <v>3958</v>
      </c>
      <c r="AI187" s="2">
        <v>6.8000000000000005E-2</v>
      </c>
      <c r="AJ187">
        <f>VLOOKUP(A187,census_tract_areas_WA!E:N,10,FALSE)</f>
        <v>5.6672674489999997</v>
      </c>
      <c r="AK187">
        <f t="shared" si="36"/>
        <v>922.84333624008582</v>
      </c>
      <c r="AL187" t="str">
        <f>VLOOKUP(AK187,'Density Lookup'!A:B,2,TRUE)</f>
        <v>Medium</v>
      </c>
      <c r="AM187" t="str">
        <f>VLOOKUP(A187,census_tract_county_names_WA!A:B,2,FALSE)</f>
        <v>Pierce County, Washington</v>
      </c>
      <c r="AN187">
        <f>INDEX(census_tract_areas_WA!N:N, MATCH('2014_acs_select'!A187,census_tract_areas_WA!E:E,0))</f>
        <v>5.6672674489999997</v>
      </c>
      <c r="AO187" t="b">
        <f t="shared" si="37"/>
        <v>1</v>
      </c>
      <c r="AP187" t="str">
        <f>INDEX('Density Lookup'!B:B,MATCH('2014_acs_select'!AK187,'Density Lookup'!A:A,1))</f>
        <v>Medium</v>
      </c>
      <c r="AQ187" t="b">
        <f t="shared" si="38"/>
        <v>1</v>
      </c>
    </row>
    <row r="188" spans="1:43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6"/>
        <v>0.49534246575342467</v>
      </c>
      <c r="I188" s="2">
        <f t="shared" si="27"/>
        <v>0.50465753424657533</v>
      </c>
      <c r="J188" s="1">
        <v>2721</v>
      </c>
      <c r="K188" s="2">
        <f t="shared" si="28"/>
        <v>0.49698630136986299</v>
      </c>
      <c r="L188" s="1">
        <v>2111</v>
      </c>
      <c r="M188" s="1">
        <v>229</v>
      </c>
      <c r="N188" s="1">
        <v>154</v>
      </c>
      <c r="O188" s="2">
        <f t="shared" si="29"/>
        <v>0.77581771407570743</v>
      </c>
      <c r="P188" s="2">
        <f t="shared" si="30"/>
        <v>8.4160235207644249E-2</v>
      </c>
      <c r="Q188" s="2">
        <f t="shared" si="31"/>
        <v>5.6596839397280413E-2</v>
      </c>
      <c r="R188" s="2">
        <v>0.27600000000000002</v>
      </c>
      <c r="S188" s="2">
        <v>0.31</v>
      </c>
      <c r="T188" s="2">
        <v>0.24100000000000002</v>
      </c>
      <c r="U188" s="1">
        <v>5430</v>
      </c>
      <c r="V188" s="2">
        <f t="shared" si="32"/>
        <v>0.99178082191780825</v>
      </c>
      <c r="W188" s="2">
        <v>8.900000000000001E-2</v>
      </c>
      <c r="X188" s="1">
        <v>1796</v>
      </c>
      <c r="Y188" s="2">
        <f t="shared" si="33"/>
        <v>0.32803652968036529</v>
      </c>
      <c r="Z188" s="2">
        <v>0.114</v>
      </c>
      <c r="AA188" s="1">
        <v>3345</v>
      </c>
      <c r="AB188" s="2">
        <f t="shared" si="34"/>
        <v>0.61095890410958908</v>
      </c>
      <c r="AC188" s="2">
        <f t="shared" si="35"/>
        <v>6.1004566210045574E-2</v>
      </c>
      <c r="AD188" s="2">
        <v>7.9000000000000001E-2</v>
      </c>
      <c r="AE188" s="1">
        <v>109061</v>
      </c>
      <c r="AF188" s="1">
        <v>1658</v>
      </c>
      <c r="AG188" s="1">
        <v>96442</v>
      </c>
      <c r="AH188" s="1">
        <v>3784</v>
      </c>
      <c r="AI188" s="2">
        <v>5.2999999999999999E-2</v>
      </c>
      <c r="AJ188">
        <f>VLOOKUP(A188,census_tract_areas_WA!E:N,10,FALSE)</f>
        <v>8.3226980899999994</v>
      </c>
      <c r="AK188">
        <f t="shared" si="36"/>
        <v>657.83955404779078</v>
      </c>
      <c r="AL188" t="str">
        <f>VLOOKUP(AK188,'Density Lookup'!A:B,2,TRUE)</f>
        <v>Medium</v>
      </c>
      <c r="AM188" t="str">
        <f>VLOOKUP(A188,census_tract_county_names_WA!A:B,2,FALSE)</f>
        <v>Pierce County, Washington</v>
      </c>
      <c r="AN188">
        <f>INDEX(census_tract_areas_WA!N:N, MATCH('2014_acs_select'!A188,census_tract_areas_WA!E:E,0))</f>
        <v>8.3226980899999994</v>
      </c>
      <c r="AO188" t="b">
        <f t="shared" si="37"/>
        <v>1</v>
      </c>
      <c r="AP188" t="str">
        <f>INDEX('Density Lookup'!B:B,MATCH('2014_acs_select'!AK188,'Density Lookup'!A:A,1))</f>
        <v>Medium</v>
      </c>
      <c r="AQ188" t="b">
        <f t="shared" si="38"/>
        <v>1</v>
      </c>
    </row>
    <row r="189" spans="1:43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6"/>
        <v>0.47185680396808283</v>
      </c>
      <c r="I189" s="2">
        <f t="shared" si="27"/>
        <v>0.52814319603191717</v>
      </c>
      <c r="J189" s="1">
        <v>1883</v>
      </c>
      <c r="K189" s="2">
        <f t="shared" si="28"/>
        <v>0.40608151822298899</v>
      </c>
      <c r="L189" s="1">
        <v>1623</v>
      </c>
      <c r="M189" s="1">
        <v>213</v>
      </c>
      <c r="N189" s="1">
        <v>27</v>
      </c>
      <c r="O189" s="2">
        <f t="shared" si="29"/>
        <v>0.86192246415294738</v>
      </c>
      <c r="P189" s="2">
        <f t="shared" si="30"/>
        <v>0.11311736590546999</v>
      </c>
      <c r="Q189" s="2">
        <f t="shared" si="31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 s="1">
        <v>4524</v>
      </c>
      <c r="V189" s="2">
        <f t="shared" si="32"/>
        <v>0.97563079577312917</v>
      </c>
      <c r="W189" s="2">
        <v>0.16800000000000001</v>
      </c>
      <c r="X189" s="1">
        <v>1453</v>
      </c>
      <c r="Y189" s="2">
        <f t="shared" si="33"/>
        <v>0.31334914815613546</v>
      </c>
      <c r="Z189" s="2">
        <v>0.22</v>
      </c>
      <c r="AA189" s="1">
        <v>2695</v>
      </c>
      <c r="AB189" s="2">
        <f t="shared" si="34"/>
        <v>0.58119473797714039</v>
      </c>
      <c r="AC189" s="2">
        <f t="shared" si="35"/>
        <v>0.10545611386672415</v>
      </c>
      <c r="AD189" s="2">
        <v>0.125</v>
      </c>
      <c r="AE189" s="1">
        <v>60177</v>
      </c>
      <c r="AF189" s="1">
        <v>1546</v>
      </c>
      <c r="AG189" s="1">
        <v>54028</v>
      </c>
      <c r="AH189" s="1">
        <v>3230</v>
      </c>
      <c r="AI189" s="2">
        <v>8.8000000000000009E-2</v>
      </c>
      <c r="AJ189">
        <f>VLOOKUP(A189,census_tract_areas_WA!E:N,10,FALSE)</f>
        <v>2.1258693239999999</v>
      </c>
      <c r="AK189">
        <f t="shared" si="36"/>
        <v>2181.2253216369381</v>
      </c>
      <c r="AL189" t="str">
        <f>VLOOKUP(AK189,'Density Lookup'!A:B,2,TRUE)</f>
        <v>High</v>
      </c>
      <c r="AM189" t="str">
        <f>VLOOKUP(A189,census_tract_county_names_WA!A:B,2,FALSE)</f>
        <v>Pierce County, Washington</v>
      </c>
      <c r="AN189">
        <f>INDEX(census_tract_areas_WA!N:N, MATCH('2014_acs_select'!A189,census_tract_areas_WA!E:E,0))</f>
        <v>2.1258693239999999</v>
      </c>
      <c r="AO189" t="b">
        <f t="shared" si="37"/>
        <v>1</v>
      </c>
      <c r="AP189" t="str">
        <f>INDEX('Density Lookup'!B:B,MATCH('2014_acs_select'!AK189,'Density Lookup'!A:A,1))</f>
        <v>High</v>
      </c>
      <c r="AQ189" t="b">
        <f t="shared" si="38"/>
        <v>1</v>
      </c>
    </row>
    <row r="190" spans="1:43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6"/>
        <v>0.51944792973651188</v>
      </c>
      <c r="I190" s="2">
        <f t="shared" si="27"/>
        <v>0.48055207026348806</v>
      </c>
      <c r="J190" s="1">
        <v>2329</v>
      </c>
      <c r="K190" s="2">
        <f t="shared" si="28"/>
        <v>0.41745832586485032</v>
      </c>
      <c r="L190" s="1">
        <v>1982</v>
      </c>
      <c r="M190" s="1">
        <v>119</v>
      </c>
      <c r="N190" s="1">
        <v>57</v>
      </c>
      <c r="O190" s="2">
        <f t="shared" si="29"/>
        <v>0.85100901674538432</v>
      </c>
      <c r="P190" s="2">
        <f t="shared" si="30"/>
        <v>5.1094890510948905E-2</v>
      </c>
      <c r="Q190" s="2">
        <f t="shared" si="31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 s="1">
        <v>5464</v>
      </c>
      <c r="V190" s="2">
        <f t="shared" si="32"/>
        <v>0.97938698691521775</v>
      </c>
      <c r="W190" s="2">
        <v>9.6999999999999989E-2</v>
      </c>
      <c r="X190" s="1">
        <v>1654</v>
      </c>
      <c r="Y190" s="2">
        <f t="shared" si="33"/>
        <v>0.29646890123678077</v>
      </c>
      <c r="Z190" s="2">
        <v>0.115</v>
      </c>
      <c r="AA190" s="1">
        <v>3355</v>
      </c>
      <c r="AB190" s="2">
        <f t="shared" si="34"/>
        <v>0.60136225129951604</v>
      </c>
      <c r="AC190" s="2">
        <f t="shared" si="35"/>
        <v>0.10216884746370325</v>
      </c>
      <c r="AD190" s="2">
        <v>9.8000000000000004E-2</v>
      </c>
      <c r="AE190" s="1">
        <v>83840</v>
      </c>
      <c r="AF190" s="1">
        <v>1841</v>
      </c>
      <c r="AG190" s="1">
        <v>68597</v>
      </c>
      <c r="AH190" s="1">
        <v>3934</v>
      </c>
      <c r="AI190" s="2">
        <v>8.1000000000000003E-2</v>
      </c>
      <c r="AJ190">
        <f>VLOOKUP(A190,census_tract_areas_WA!E:N,10,FALSE)</f>
        <v>14.15391413</v>
      </c>
      <c r="AK190">
        <f t="shared" si="36"/>
        <v>394.1665852115778</v>
      </c>
      <c r="AL190" t="str">
        <f>VLOOKUP(AK190,'Density Lookup'!A:B,2,TRUE)</f>
        <v>Medium</v>
      </c>
      <c r="AM190" t="str">
        <f>VLOOKUP(A190,census_tract_county_names_WA!A:B,2,FALSE)</f>
        <v>Snohomish County, Washington</v>
      </c>
      <c r="AN190">
        <f>INDEX(census_tract_areas_WA!N:N, MATCH('2014_acs_select'!A190,census_tract_areas_WA!E:E,0))</f>
        <v>14.15391413</v>
      </c>
      <c r="AO190" t="b">
        <f t="shared" si="37"/>
        <v>1</v>
      </c>
      <c r="AP190" t="str">
        <f>INDEX('Density Lookup'!B:B,MATCH('2014_acs_select'!AK190,'Density Lookup'!A:A,1))</f>
        <v>Medium</v>
      </c>
      <c r="AQ190" t="b">
        <f t="shared" si="38"/>
        <v>1</v>
      </c>
    </row>
    <row r="191" spans="1:43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6"/>
        <v>0.51304488737643816</v>
      </c>
      <c r="I191" s="2">
        <f t="shared" si="27"/>
        <v>0.48695511262356184</v>
      </c>
      <c r="J191" s="1">
        <v>2167</v>
      </c>
      <c r="K191" s="2">
        <f t="shared" si="28"/>
        <v>0.35115864527629231</v>
      </c>
      <c r="L191" s="1">
        <v>1680</v>
      </c>
      <c r="M191" s="1">
        <v>234</v>
      </c>
      <c r="N191" s="1">
        <v>8</v>
      </c>
      <c r="O191" s="2">
        <f t="shared" si="29"/>
        <v>0.77526534379326262</v>
      </c>
      <c r="P191" s="2">
        <f t="shared" si="30"/>
        <v>0.10798338717120443</v>
      </c>
      <c r="Q191" s="2">
        <f t="shared" si="31"/>
        <v>3.6917397323488694E-3</v>
      </c>
      <c r="R191" s="2">
        <v>0.128</v>
      </c>
      <c r="S191" s="2">
        <v>0.13200000000000001</v>
      </c>
      <c r="T191" s="2">
        <v>0.12300000000000001</v>
      </c>
      <c r="U191" s="1">
        <v>6134</v>
      </c>
      <c r="V191" s="2">
        <f t="shared" si="32"/>
        <v>0.99400421325555011</v>
      </c>
      <c r="W191" s="2">
        <v>0.253</v>
      </c>
      <c r="X191" s="1">
        <v>1744</v>
      </c>
      <c r="Y191" s="2">
        <f t="shared" si="33"/>
        <v>0.28261221844109546</v>
      </c>
      <c r="Z191" s="2">
        <v>0.317</v>
      </c>
      <c r="AA191" s="1">
        <v>3658</v>
      </c>
      <c r="AB191" s="2">
        <f t="shared" si="34"/>
        <v>0.59277264624858206</v>
      </c>
      <c r="AC191" s="2">
        <f t="shared" si="35"/>
        <v>0.12461513531032242</v>
      </c>
      <c r="AD191" s="2">
        <v>0.252</v>
      </c>
      <c r="AE191" s="1">
        <v>58768</v>
      </c>
      <c r="AF191" s="1">
        <v>1747</v>
      </c>
      <c r="AG191" s="1">
        <v>48685</v>
      </c>
      <c r="AH191" s="1">
        <v>4606</v>
      </c>
      <c r="AI191" s="2">
        <v>7.4999999999999997E-2</v>
      </c>
      <c r="AJ191">
        <f>VLOOKUP(A191,census_tract_areas_WA!E:N,10,FALSE)</f>
        <v>305.07713749999999</v>
      </c>
      <c r="AK191">
        <f t="shared" si="36"/>
        <v>20.227671108261923</v>
      </c>
      <c r="AL191" t="str">
        <f>VLOOKUP(AK191,'Density Lookup'!A:B,2,TRUE)</f>
        <v>Low</v>
      </c>
      <c r="AM191" t="str">
        <f>VLOOKUP(A191,census_tract_county_names_WA!A:B,2,FALSE)</f>
        <v>Yakima County, Washington</v>
      </c>
      <c r="AN191">
        <f>INDEX(census_tract_areas_WA!N:N, MATCH('2014_acs_select'!A191,census_tract_areas_WA!E:E,0))</f>
        <v>305.07713749999999</v>
      </c>
      <c r="AO191" t="b">
        <f t="shared" si="37"/>
        <v>1</v>
      </c>
      <c r="AP191" t="str">
        <f>INDEX('Density Lookup'!B:B,MATCH('2014_acs_select'!AK191,'Density Lookup'!A:A,1))</f>
        <v>Low</v>
      </c>
      <c r="AQ191" t="b">
        <f t="shared" si="38"/>
        <v>1</v>
      </c>
    </row>
    <row r="192" spans="1:43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6"/>
        <v>0.54910096818810517</v>
      </c>
      <c r="I192" s="2">
        <f t="shared" si="27"/>
        <v>0.45089903181189489</v>
      </c>
      <c r="J192" s="1">
        <v>3452</v>
      </c>
      <c r="K192" s="2">
        <f t="shared" si="28"/>
        <v>0.68207864058486467</v>
      </c>
      <c r="L192" s="1">
        <v>1766</v>
      </c>
      <c r="M192" s="1">
        <v>470</v>
      </c>
      <c r="N192" s="1">
        <v>800</v>
      </c>
      <c r="O192" s="2">
        <f t="shared" si="29"/>
        <v>0.51158748551564315</v>
      </c>
      <c r="P192" s="2">
        <f t="shared" si="30"/>
        <v>0.13615295480880649</v>
      </c>
      <c r="Q192" s="2">
        <f t="shared" si="31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 s="1">
        <v>5048</v>
      </c>
      <c r="V192" s="2">
        <f t="shared" si="32"/>
        <v>0.99743133768030035</v>
      </c>
      <c r="W192" s="2">
        <v>0.14099999999999999</v>
      </c>
      <c r="X192" s="1">
        <v>546</v>
      </c>
      <c r="Y192" s="2">
        <f t="shared" si="33"/>
        <v>0.1078838174273859</v>
      </c>
      <c r="Z192" s="2">
        <v>0</v>
      </c>
      <c r="AA192" s="1">
        <v>4258</v>
      </c>
      <c r="AB192" s="2">
        <f t="shared" si="34"/>
        <v>0.84133570440624383</v>
      </c>
      <c r="AC192" s="2">
        <f t="shared" si="35"/>
        <v>5.0780478166370324E-2</v>
      </c>
      <c r="AD192" s="2">
        <v>0.154</v>
      </c>
      <c r="AE192" s="1">
        <v>90090</v>
      </c>
      <c r="AF192" s="1">
        <v>2230</v>
      </c>
      <c r="AG192" s="1">
        <v>88889</v>
      </c>
      <c r="AH192" s="1">
        <v>4549</v>
      </c>
      <c r="AI192" s="2">
        <v>6.0999999999999999E-2</v>
      </c>
      <c r="AJ192">
        <f>VLOOKUP(A192,census_tract_areas_WA!E:N,10,FALSE)</f>
        <v>0.94305645400000004</v>
      </c>
      <c r="AK192">
        <f t="shared" si="36"/>
        <v>5366.5928254174269</v>
      </c>
      <c r="AL192" t="str">
        <f>VLOOKUP(AK192,'Density Lookup'!A:B,2,TRUE)</f>
        <v>High</v>
      </c>
      <c r="AM192" t="str">
        <f>VLOOKUP(A192,census_tract_county_names_WA!A:B,2,FALSE)</f>
        <v>King County, Washington</v>
      </c>
      <c r="AN192">
        <f>INDEX(census_tract_areas_WA!N:N, MATCH('2014_acs_select'!A192,census_tract_areas_WA!E:E,0))</f>
        <v>0.94305645400000004</v>
      </c>
      <c r="AO192" t="b">
        <f t="shared" si="37"/>
        <v>1</v>
      </c>
      <c r="AP192" t="str">
        <f>INDEX('Density Lookup'!B:B,MATCH('2014_acs_select'!AK192,'Density Lookup'!A:A,1))</f>
        <v>High</v>
      </c>
      <c r="AQ192" t="b">
        <f t="shared" si="38"/>
        <v>1</v>
      </c>
    </row>
    <row r="193" spans="1:43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6"/>
        <v>0.61034415710674705</v>
      </c>
      <c r="I193" s="2">
        <f t="shared" si="27"/>
        <v>0.38965584289325295</v>
      </c>
      <c r="J193" s="1">
        <v>3831</v>
      </c>
      <c r="K193" s="2">
        <f t="shared" si="28"/>
        <v>0.7448959751118025</v>
      </c>
      <c r="L193" s="1">
        <v>867</v>
      </c>
      <c r="M193" s="1">
        <v>162</v>
      </c>
      <c r="N193" s="1">
        <v>1235</v>
      </c>
      <c r="O193" s="2">
        <f t="shared" si="29"/>
        <v>0.22631166797180893</v>
      </c>
      <c r="P193" s="2">
        <f t="shared" si="30"/>
        <v>4.2286609240407204E-2</v>
      </c>
      <c r="Q193" s="2">
        <f t="shared" si="31"/>
        <v>0.3223701383450796</v>
      </c>
      <c r="R193" s="2">
        <v>0.502</v>
      </c>
      <c r="S193" s="2">
        <v>0.45</v>
      </c>
      <c r="T193" s="2">
        <v>0.60099999999999998</v>
      </c>
      <c r="U193" s="1">
        <v>5143</v>
      </c>
      <c r="V193" s="2">
        <f t="shared" si="32"/>
        <v>1</v>
      </c>
      <c r="W193" s="2">
        <v>0.185</v>
      </c>
      <c r="X193" s="1">
        <v>127</v>
      </c>
      <c r="Y193" s="2">
        <f t="shared" si="33"/>
        <v>2.4693758506708147E-2</v>
      </c>
      <c r="Z193" s="2">
        <v>0.40899999999999997</v>
      </c>
      <c r="AA193" s="1">
        <v>4755</v>
      </c>
      <c r="AB193" s="2">
        <f t="shared" si="34"/>
        <v>0.92455765117635624</v>
      </c>
      <c r="AC193" s="2">
        <f t="shared" si="35"/>
        <v>5.0748590316935571E-2</v>
      </c>
      <c r="AD193" s="2">
        <v>0.17399999999999999</v>
      </c>
      <c r="AE193" s="1">
        <v>57061</v>
      </c>
      <c r="AF193" s="1">
        <v>3508</v>
      </c>
      <c r="AG193" s="1">
        <v>37152</v>
      </c>
      <c r="AH193" s="1">
        <v>5016</v>
      </c>
      <c r="AI193" s="2">
        <v>6.2E-2</v>
      </c>
      <c r="AJ193">
        <f>VLOOKUP(A193,census_tract_areas_WA!E:N,10,FALSE)</f>
        <v>0.24928372900000001</v>
      </c>
      <c r="AK193">
        <f t="shared" si="36"/>
        <v>20631.109862770063</v>
      </c>
      <c r="AL193" t="str">
        <f>VLOOKUP(AK193,'Density Lookup'!A:B,2,TRUE)</f>
        <v>High</v>
      </c>
      <c r="AM193" t="str">
        <f>VLOOKUP(A193,census_tract_county_names_WA!A:B,2,FALSE)</f>
        <v>King County, Washington</v>
      </c>
      <c r="AN193">
        <f>INDEX(census_tract_areas_WA!N:N, MATCH('2014_acs_select'!A193,census_tract_areas_WA!E:E,0))</f>
        <v>0.24928372900000001</v>
      </c>
      <c r="AO193" t="b">
        <f t="shared" si="37"/>
        <v>1</v>
      </c>
      <c r="AP193" t="str">
        <f>INDEX('Density Lookup'!B:B,MATCH('2014_acs_select'!AK193,'Density Lookup'!A:A,1))</f>
        <v>High</v>
      </c>
      <c r="AQ193" t="b">
        <f t="shared" si="38"/>
        <v>1</v>
      </c>
    </row>
    <row r="194" spans="1:43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9">F194/E194</f>
        <v>0.54321589662318659</v>
      </c>
      <c r="I194" s="2">
        <f t="shared" ref="I194:I257" si="40">G194/E194</f>
        <v>0.45678410337681336</v>
      </c>
      <c r="J194" s="1">
        <v>4383</v>
      </c>
      <c r="K194" s="2">
        <f t="shared" ref="K194:K257" si="41">J194/E194</f>
        <v>0.5343167133975375</v>
      </c>
      <c r="L194" s="1">
        <v>2432</v>
      </c>
      <c r="M194" s="1">
        <v>477</v>
      </c>
      <c r="N194" s="1">
        <v>791</v>
      </c>
      <c r="O194" s="2">
        <f t="shared" ref="O194:O257" si="42">L194/$J194</f>
        <v>0.55487109285877256</v>
      </c>
      <c r="P194" s="2">
        <f t="shared" ref="P194:P257" si="43">M194/$J194</f>
        <v>0.10882956878850103</v>
      </c>
      <c r="Q194" s="2">
        <f t="shared" ref="Q194:Q257" si="44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 s="1">
        <v>8203</v>
      </c>
      <c r="V194" s="2">
        <f t="shared" ref="V194:V257" si="45">U194/E194</f>
        <v>1</v>
      </c>
      <c r="W194" s="2">
        <v>7.0999999999999994E-2</v>
      </c>
      <c r="X194" s="1">
        <v>1352</v>
      </c>
      <c r="Y194" s="2">
        <f t="shared" ref="Y194:Y257" si="46">X194/E194</f>
        <v>0.16481774960380349</v>
      </c>
      <c r="Z194" s="2">
        <v>4.4000000000000004E-2</v>
      </c>
      <c r="AA194" s="1">
        <v>6055</v>
      </c>
      <c r="AB194" s="2">
        <f t="shared" ref="AB194:AB257" si="47">AA194/E194</f>
        <v>0.73814458125076188</v>
      </c>
      <c r="AC194" s="2">
        <f t="shared" ref="AC194:AC257" si="48">1-(AB194+Y194)</f>
        <v>9.7037669145434657E-2</v>
      </c>
      <c r="AD194" s="2">
        <v>7.2999999999999995E-2</v>
      </c>
      <c r="AE194" s="1">
        <v>119174</v>
      </c>
      <c r="AF194" s="1">
        <v>3808</v>
      </c>
      <c r="AG194" s="1">
        <v>86579</v>
      </c>
      <c r="AH194" s="1">
        <v>7026</v>
      </c>
      <c r="AI194" s="2">
        <v>7.0000000000000007E-2</v>
      </c>
      <c r="AJ194">
        <f>VLOOKUP(A194,census_tract_areas_WA!E:N,10,FALSE)</f>
        <v>4.8652772579999999</v>
      </c>
      <c r="AK194">
        <f t="shared" si="36"/>
        <v>1686.0292980244376</v>
      </c>
      <c r="AL194" t="str">
        <f>VLOOKUP(AK194,'Density Lookup'!A:B,2,TRUE)</f>
        <v>High</v>
      </c>
      <c r="AM194" t="str">
        <f>VLOOKUP(A194,census_tract_county_names_WA!A:B,2,FALSE)</f>
        <v>King County, Washington</v>
      </c>
      <c r="AN194">
        <f>INDEX(census_tract_areas_WA!N:N, MATCH('2014_acs_select'!A194,census_tract_areas_WA!E:E,0))</f>
        <v>4.8652772579999999</v>
      </c>
      <c r="AO194" t="b">
        <f t="shared" si="37"/>
        <v>1</v>
      </c>
      <c r="AP194" t="str">
        <f>INDEX('Density Lookup'!B:B,MATCH('2014_acs_select'!AK194,'Density Lookup'!A:A,1))</f>
        <v>High</v>
      </c>
      <c r="AQ194" t="b">
        <f t="shared" si="38"/>
        <v>1</v>
      </c>
    </row>
    <row r="195" spans="1:43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9"/>
        <v>0.58044395523757109</v>
      </c>
      <c r="I195" s="2">
        <f t="shared" si="40"/>
        <v>0.41955604476242891</v>
      </c>
      <c r="J195" s="1">
        <v>2919</v>
      </c>
      <c r="K195" s="2">
        <f t="shared" si="41"/>
        <v>0.53549807374793612</v>
      </c>
      <c r="L195" s="1">
        <v>1817</v>
      </c>
      <c r="M195" s="1">
        <v>318</v>
      </c>
      <c r="N195" s="1">
        <v>352</v>
      </c>
      <c r="O195" s="2">
        <f t="shared" si="42"/>
        <v>0.62247344981157926</v>
      </c>
      <c r="P195" s="2">
        <f t="shared" si="43"/>
        <v>0.10894141829393628</v>
      </c>
      <c r="Q195" s="2">
        <f t="shared" si="44"/>
        <v>0.12058924289140116</v>
      </c>
      <c r="R195" s="2">
        <v>0.73</v>
      </c>
      <c r="S195" s="2">
        <v>0.81200000000000006</v>
      </c>
      <c r="T195" s="2">
        <v>0.61499999999999999</v>
      </c>
      <c r="U195" s="1">
        <v>5442</v>
      </c>
      <c r="V195" s="2">
        <f t="shared" si="45"/>
        <v>0.9983489268024216</v>
      </c>
      <c r="W195" s="2">
        <v>8.6999999999999994E-2</v>
      </c>
      <c r="X195" s="1">
        <v>1196</v>
      </c>
      <c r="Y195" s="2">
        <f t="shared" si="46"/>
        <v>0.21940928270042195</v>
      </c>
      <c r="Z195" s="2">
        <v>8.8000000000000009E-2</v>
      </c>
      <c r="AA195" s="1">
        <v>3855</v>
      </c>
      <c r="AB195" s="2">
        <f t="shared" si="47"/>
        <v>0.70720968629609249</v>
      </c>
      <c r="AC195" s="2">
        <f t="shared" si="48"/>
        <v>7.3381031003485586E-2</v>
      </c>
      <c r="AD195" s="2">
        <v>6.6000000000000003E-2</v>
      </c>
      <c r="AE195" s="1">
        <v>126887</v>
      </c>
      <c r="AF195" s="1">
        <v>2213</v>
      </c>
      <c r="AG195" s="1">
        <v>90943</v>
      </c>
      <c r="AH195" s="1">
        <v>4366</v>
      </c>
      <c r="AI195" s="2">
        <v>4.4999999999999998E-2</v>
      </c>
      <c r="AJ195">
        <f>VLOOKUP(A195,census_tract_areas_WA!E:N,10,FALSE)</f>
        <v>4.772677711</v>
      </c>
      <c r="AK195">
        <f t="shared" ref="AK195:AK258" si="49">E195/AJ195</f>
        <v>1142.1261459655263</v>
      </c>
      <c r="AL195" t="str">
        <f>VLOOKUP(AK195,'Density Lookup'!A:B,2,TRUE)</f>
        <v>Medium</v>
      </c>
      <c r="AM195" t="str">
        <f>VLOOKUP(A195,census_tract_county_names_WA!A:B,2,FALSE)</f>
        <v>King County, Washington</v>
      </c>
      <c r="AN195">
        <f>INDEX(census_tract_areas_WA!N:N, MATCH('2014_acs_select'!A195,census_tract_areas_WA!E:E,0))</f>
        <v>4.772677711</v>
      </c>
      <c r="AO195" t="b">
        <f t="shared" ref="AO195:AO258" si="50">AN195=AJ195</f>
        <v>1</v>
      </c>
      <c r="AP195" t="str">
        <f>INDEX('Density Lookup'!B:B,MATCH('2014_acs_select'!AK195,'Density Lookup'!A:A,1))</f>
        <v>Medium</v>
      </c>
      <c r="AQ195" t="b">
        <f t="shared" ref="AQ195:AQ258" si="51">AP195=AL195</f>
        <v>1</v>
      </c>
    </row>
    <row r="196" spans="1:43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9"/>
        <v>0.51544559868780759</v>
      </c>
      <c r="I196" s="2">
        <f t="shared" si="40"/>
        <v>0.48455440131219246</v>
      </c>
      <c r="J196" s="1">
        <v>4117</v>
      </c>
      <c r="K196" s="2">
        <f t="shared" si="41"/>
        <v>0.56273920174958991</v>
      </c>
      <c r="L196" s="1">
        <v>2904</v>
      </c>
      <c r="M196" s="1">
        <v>638</v>
      </c>
      <c r="N196" s="1">
        <v>420</v>
      </c>
      <c r="O196" s="2">
        <f t="shared" si="42"/>
        <v>0.70536798639786247</v>
      </c>
      <c r="P196" s="2">
        <f t="shared" si="43"/>
        <v>0.15496720913286374</v>
      </c>
      <c r="Q196" s="2">
        <f t="shared" si="44"/>
        <v>0.10201603109059995</v>
      </c>
      <c r="R196" s="2">
        <v>0.18</v>
      </c>
      <c r="S196" s="2">
        <v>0.11900000000000001</v>
      </c>
      <c r="T196" s="2">
        <v>0.24399999999999999</v>
      </c>
      <c r="U196" s="1">
        <v>7316</v>
      </c>
      <c r="V196" s="2">
        <f t="shared" si="45"/>
        <v>1</v>
      </c>
      <c r="W196" s="2">
        <v>0.16899999999999998</v>
      </c>
      <c r="X196" s="1">
        <v>1571</v>
      </c>
      <c r="Y196" s="2">
        <f t="shared" si="46"/>
        <v>0.21473482777474029</v>
      </c>
      <c r="Z196" s="2">
        <v>0.23300000000000001</v>
      </c>
      <c r="AA196" s="1">
        <v>5381</v>
      </c>
      <c r="AB196" s="2">
        <f t="shared" si="47"/>
        <v>0.73551120831055217</v>
      </c>
      <c r="AC196" s="2">
        <f t="shared" si="48"/>
        <v>4.9753963914707544E-2</v>
      </c>
      <c r="AD196" s="2">
        <v>0.155</v>
      </c>
      <c r="AE196" s="1">
        <v>58737</v>
      </c>
      <c r="AF196" s="1">
        <v>2945</v>
      </c>
      <c r="AG196" s="1">
        <v>46678</v>
      </c>
      <c r="AH196" s="1">
        <v>5881</v>
      </c>
      <c r="AI196" s="2">
        <v>8.8000000000000009E-2</v>
      </c>
      <c r="AJ196">
        <f>VLOOKUP(A196,census_tract_areas_WA!E:N,10,FALSE)</f>
        <v>2.3014528099999998</v>
      </c>
      <c r="AK196">
        <f t="shared" si="49"/>
        <v>3178.8616165455942</v>
      </c>
      <c r="AL196" t="str">
        <f>VLOOKUP(AK196,'Density Lookup'!A:B,2,TRUE)</f>
        <v>High</v>
      </c>
      <c r="AM196" t="str">
        <f>VLOOKUP(A196,census_tract_county_names_WA!A:B,2,FALSE)</f>
        <v>King County, Washington</v>
      </c>
      <c r="AN196">
        <f>INDEX(census_tract_areas_WA!N:N, MATCH('2014_acs_select'!A196,census_tract_areas_WA!E:E,0))</f>
        <v>2.3014528099999998</v>
      </c>
      <c r="AO196" t="b">
        <f t="shared" si="50"/>
        <v>1</v>
      </c>
      <c r="AP196" t="str">
        <f>INDEX('Density Lookup'!B:B,MATCH('2014_acs_select'!AK196,'Density Lookup'!A:A,1))</f>
        <v>High</v>
      </c>
      <c r="AQ196" t="b">
        <f t="shared" si="51"/>
        <v>1</v>
      </c>
    </row>
    <row r="197" spans="1:43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9"/>
        <v>0.55635577961829308</v>
      </c>
      <c r="I197" s="2">
        <f t="shared" si="40"/>
        <v>0.44364422038170687</v>
      </c>
      <c r="J197" s="1">
        <v>1436</v>
      </c>
      <c r="K197" s="2">
        <f t="shared" si="41"/>
        <v>0.51710478934101545</v>
      </c>
      <c r="L197" s="1">
        <v>409</v>
      </c>
      <c r="M197" s="1">
        <v>89</v>
      </c>
      <c r="N197" s="1">
        <v>214</v>
      </c>
      <c r="O197" s="2">
        <f t="shared" si="42"/>
        <v>0.28481894150417825</v>
      </c>
      <c r="P197" s="2">
        <f t="shared" si="43"/>
        <v>6.1977715877437327E-2</v>
      </c>
      <c r="Q197" s="2">
        <f t="shared" si="44"/>
        <v>0.14902506963788301</v>
      </c>
      <c r="R197" s="2">
        <v>0.184</v>
      </c>
      <c r="S197" s="2">
        <v>0.13900000000000001</v>
      </c>
      <c r="T197" s="2">
        <v>0.23699999999999999</v>
      </c>
      <c r="U197" s="1">
        <v>2346</v>
      </c>
      <c r="V197" s="2">
        <f t="shared" si="45"/>
        <v>0.84479654303204899</v>
      </c>
      <c r="W197" s="2">
        <v>0.43099999999999999</v>
      </c>
      <c r="X197" s="1">
        <v>343</v>
      </c>
      <c r="Y197" s="2">
        <f t="shared" si="46"/>
        <v>0.12351458408354339</v>
      </c>
      <c r="Z197" s="2">
        <v>0.56899999999999995</v>
      </c>
      <c r="AA197" s="1">
        <v>1722</v>
      </c>
      <c r="AB197" s="2">
        <f t="shared" si="47"/>
        <v>0.62009362621534025</v>
      </c>
      <c r="AC197" s="2">
        <f t="shared" si="48"/>
        <v>0.25639178970111631</v>
      </c>
      <c r="AD197" s="2">
        <v>0.44400000000000001</v>
      </c>
      <c r="AE197" s="1">
        <v>41240</v>
      </c>
      <c r="AF197" s="1">
        <v>1273</v>
      </c>
      <c r="AG197" s="1">
        <v>27066</v>
      </c>
      <c r="AH197" s="1">
        <v>2394</v>
      </c>
      <c r="AI197" s="2">
        <v>0.11</v>
      </c>
      <c r="AJ197">
        <f>VLOOKUP(A197,census_tract_areas_WA!E:N,10,FALSE)</f>
        <v>2.5492087809999999</v>
      </c>
      <c r="AK197">
        <f t="shared" si="49"/>
        <v>1089.3576158601818</v>
      </c>
      <c r="AL197" t="str">
        <f>VLOOKUP(AK197,'Density Lookup'!A:B,2,TRUE)</f>
        <v>Medium</v>
      </c>
      <c r="AM197" t="str">
        <f>VLOOKUP(A197,census_tract_county_names_WA!A:B,2,FALSE)</f>
        <v>Kitsap County, Washington</v>
      </c>
      <c r="AN197">
        <f>INDEX(census_tract_areas_WA!N:N, MATCH('2014_acs_select'!A197,census_tract_areas_WA!E:E,0))</f>
        <v>2.5492087809999999</v>
      </c>
      <c r="AO197" t="b">
        <f t="shared" si="50"/>
        <v>1</v>
      </c>
      <c r="AP197" t="str">
        <f>INDEX('Density Lookup'!B:B,MATCH('2014_acs_select'!AK197,'Density Lookup'!A:A,1))</f>
        <v>Medium</v>
      </c>
      <c r="AQ197" t="b">
        <f t="shared" si="51"/>
        <v>1</v>
      </c>
    </row>
    <row r="198" spans="1:43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9"/>
        <v>0.50689269746646792</v>
      </c>
      <c r="I198" s="2">
        <f t="shared" si="40"/>
        <v>0.49310730253353202</v>
      </c>
      <c r="J198" s="1">
        <v>2034</v>
      </c>
      <c r="K198" s="2">
        <f t="shared" si="41"/>
        <v>0.37891207153502238</v>
      </c>
      <c r="L198" s="1">
        <v>1580</v>
      </c>
      <c r="M198" s="1">
        <v>334</v>
      </c>
      <c r="N198" s="1">
        <v>65</v>
      </c>
      <c r="O198" s="2">
        <f t="shared" si="42"/>
        <v>0.77679449360865294</v>
      </c>
      <c r="P198" s="2">
        <f t="shared" si="43"/>
        <v>0.16420845624385447</v>
      </c>
      <c r="Q198" s="2">
        <f t="shared" si="44"/>
        <v>3.1956735496558503E-2</v>
      </c>
      <c r="R198" s="2">
        <v>0.13600000000000001</v>
      </c>
      <c r="S198" s="2">
        <v>0.105</v>
      </c>
      <c r="T198" s="2">
        <v>0.16500000000000001</v>
      </c>
      <c r="U198" s="1">
        <v>5368</v>
      </c>
      <c r="V198" s="2">
        <f t="shared" si="45"/>
        <v>1</v>
      </c>
      <c r="W198" s="2">
        <v>0.29199999999999998</v>
      </c>
      <c r="X198" s="1">
        <v>1573</v>
      </c>
      <c r="Y198" s="2">
        <f t="shared" si="46"/>
        <v>0.29303278688524592</v>
      </c>
      <c r="Z198" s="2">
        <v>0.38</v>
      </c>
      <c r="AA198" s="1">
        <v>3371</v>
      </c>
      <c r="AB198" s="2">
        <f t="shared" si="47"/>
        <v>0.62798062593144566</v>
      </c>
      <c r="AC198" s="2">
        <f t="shared" si="48"/>
        <v>7.8986587183308421E-2</v>
      </c>
      <c r="AD198" s="2">
        <v>0.27500000000000002</v>
      </c>
      <c r="AE198" s="1">
        <v>49285</v>
      </c>
      <c r="AF198" s="1">
        <v>1615</v>
      </c>
      <c r="AG198" s="1">
        <v>45352</v>
      </c>
      <c r="AH198" s="1">
        <v>4000</v>
      </c>
      <c r="AI198" s="2">
        <v>9.6000000000000002E-2</v>
      </c>
      <c r="AJ198">
        <f>VLOOKUP(A198,census_tract_areas_WA!E:N,10,FALSE)</f>
        <v>2.455988031</v>
      </c>
      <c r="AK198">
        <f t="shared" si="49"/>
        <v>2185.6784040654798</v>
      </c>
      <c r="AL198" t="str">
        <f>VLOOKUP(AK198,'Density Lookup'!A:B,2,TRUE)</f>
        <v>High</v>
      </c>
      <c r="AM198" t="str">
        <f>VLOOKUP(A198,census_tract_county_names_WA!A:B,2,FALSE)</f>
        <v>Pierce County, Washington</v>
      </c>
      <c r="AN198">
        <f>INDEX(census_tract_areas_WA!N:N, MATCH('2014_acs_select'!A198,census_tract_areas_WA!E:E,0))</f>
        <v>2.455988031</v>
      </c>
      <c r="AO198" t="b">
        <f t="shared" si="50"/>
        <v>1</v>
      </c>
      <c r="AP198" t="str">
        <f>INDEX('Density Lookup'!B:B,MATCH('2014_acs_select'!AK198,'Density Lookup'!A:A,1))</f>
        <v>High</v>
      </c>
      <c r="AQ198" t="b">
        <f t="shared" si="51"/>
        <v>1</v>
      </c>
    </row>
    <row r="199" spans="1:43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9"/>
        <v>0.47905433430111988</v>
      </c>
      <c r="I199" s="2">
        <f t="shared" si="40"/>
        <v>0.52094566569888012</v>
      </c>
      <c r="J199" s="1">
        <v>1982</v>
      </c>
      <c r="K199" s="2">
        <f t="shared" si="41"/>
        <v>0.41103276648693488</v>
      </c>
      <c r="L199" s="1">
        <v>1575</v>
      </c>
      <c r="M199" s="1">
        <v>247</v>
      </c>
      <c r="N199" s="1">
        <v>8</v>
      </c>
      <c r="O199" s="2">
        <f t="shared" si="42"/>
        <v>0.79465186680121092</v>
      </c>
      <c r="P199" s="2">
        <f t="shared" si="43"/>
        <v>0.12462159434914229</v>
      </c>
      <c r="Q199" s="2">
        <f t="shared" si="44"/>
        <v>4.0363269424823411E-3</v>
      </c>
      <c r="R199" s="2">
        <v>0.247</v>
      </c>
      <c r="S199" s="2">
        <v>0.23499999999999999</v>
      </c>
      <c r="T199" s="2">
        <v>0.25800000000000001</v>
      </c>
      <c r="U199" s="1">
        <v>4778</v>
      </c>
      <c r="V199" s="2">
        <f t="shared" si="45"/>
        <v>0.99087515553712158</v>
      </c>
      <c r="W199" s="2">
        <v>0.121</v>
      </c>
      <c r="X199" s="1">
        <v>1666</v>
      </c>
      <c r="Y199" s="2">
        <f t="shared" si="46"/>
        <v>0.34549979261717129</v>
      </c>
      <c r="Z199" s="2">
        <v>0.19</v>
      </c>
      <c r="AA199" s="1">
        <v>2765</v>
      </c>
      <c r="AB199" s="2">
        <f t="shared" si="47"/>
        <v>0.57341352136043133</v>
      </c>
      <c r="AC199" s="2">
        <f t="shared" si="48"/>
        <v>8.1086686022397325E-2</v>
      </c>
      <c r="AD199" s="2">
        <v>8.4000000000000005E-2</v>
      </c>
      <c r="AE199" s="1">
        <v>92003</v>
      </c>
      <c r="AF199" s="1">
        <v>1438</v>
      </c>
      <c r="AG199" s="1">
        <v>84688</v>
      </c>
      <c r="AH199" s="1">
        <v>3218</v>
      </c>
      <c r="AI199" s="2">
        <v>7.0000000000000007E-2</v>
      </c>
      <c r="AJ199">
        <f>VLOOKUP(A199,census_tract_areas_WA!E:N,10,FALSE)</f>
        <v>5.2364580749999998</v>
      </c>
      <c r="AK199">
        <f t="shared" si="49"/>
        <v>920.85144785581042</v>
      </c>
      <c r="AL199" t="str">
        <f>VLOOKUP(AK199,'Density Lookup'!A:B,2,TRUE)</f>
        <v>Medium</v>
      </c>
      <c r="AM199" t="str">
        <f>VLOOKUP(A199,census_tract_county_names_WA!A:B,2,FALSE)</f>
        <v>Pierce County, Washington</v>
      </c>
      <c r="AN199">
        <f>INDEX(census_tract_areas_WA!N:N, MATCH('2014_acs_select'!A199,census_tract_areas_WA!E:E,0))</f>
        <v>5.2364580749999998</v>
      </c>
      <c r="AO199" t="b">
        <f t="shared" si="50"/>
        <v>1</v>
      </c>
      <c r="AP199" t="str">
        <f>INDEX('Density Lookup'!B:B,MATCH('2014_acs_select'!AK199,'Density Lookup'!A:A,1))</f>
        <v>Medium</v>
      </c>
      <c r="AQ199" t="b">
        <f t="shared" si="51"/>
        <v>1</v>
      </c>
    </row>
    <row r="200" spans="1:43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9"/>
        <v>0.50032362459546931</v>
      </c>
      <c r="I200" s="2">
        <f t="shared" si="40"/>
        <v>0.49967637540453075</v>
      </c>
      <c r="J200" s="1">
        <v>1444</v>
      </c>
      <c r="K200" s="2">
        <f t="shared" si="41"/>
        <v>0.31154261057173677</v>
      </c>
      <c r="L200" s="1">
        <v>1039</v>
      </c>
      <c r="M200" s="1">
        <v>48</v>
      </c>
      <c r="N200" s="1">
        <v>243</v>
      </c>
      <c r="O200" s="2">
        <f t="shared" si="42"/>
        <v>0.71952908587257614</v>
      </c>
      <c r="P200" s="2">
        <f t="shared" si="43"/>
        <v>3.3240997229916899E-2</v>
      </c>
      <c r="Q200" s="2">
        <f t="shared" si="44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 s="1">
        <v>4617</v>
      </c>
      <c r="V200" s="2">
        <f t="shared" si="45"/>
        <v>0.99611650485436898</v>
      </c>
      <c r="W200" s="2">
        <v>0.34799999999999998</v>
      </c>
      <c r="X200" s="1">
        <v>1503</v>
      </c>
      <c r="Y200" s="2">
        <f t="shared" si="46"/>
        <v>0.32427184466019415</v>
      </c>
      <c r="Z200" s="2">
        <v>0.48799999999999999</v>
      </c>
      <c r="AA200" s="1">
        <v>2750</v>
      </c>
      <c r="AB200" s="2">
        <f t="shared" si="47"/>
        <v>0.59331175836030203</v>
      </c>
      <c r="AC200" s="2">
        <f t="shared" si="48"/>
        <v>8.2416396979503759E-2</v>
      </c>
      <c r="AD200" s="2">
        <v>0.28499999999999998</v>
      </c>
      <c r="AE200" s="1">
        <v>36836</v>
      </c>
      <c r="AF200" s="1">
        <v>1921</v>
      </c>
      <c r="AG200" s="1">
        <v>25774</v>
      </c>
      <c r="AH200" s="1">
        <v>3254</v>
      </c>
      <c r="AI200" s="2">
        <v>0.20899999999999999</v>
      </c>
      <c r="AJ200">
        <f>VLOOKUP(A200,census_tract_areas_WA!E:N,10,FALSE)</f>
        <v>3.1596417699999999</v>
      </c>
      <c r="AK200">
        <f t="shared" si="49"/>
        <v>1466.9384497977439</v>
      </c>
      <c r="AL200" t="str">
        <f>VLOOKUP(AK200,'Density Lookup'!A:B,2,TRUE)</f>
        <v>High</v>
      </c>
      <c r="AM200" t="str">
        <f>VLOOKUP(A200,census_tract_county_names_WA!A:B,2,FALSE)</f>
        <v>Pierce County, Washington</v>
      </c>
      <c r="AN200">
        <f>INDEX(census_tract_areas_WA!N:N, MATCH('2014_acs_select'!A200,census_tract_areas_WA!E:E,0))</f>
        <v>3.1596417699999999</v>
      </c>
      <c r="AO200" t="b">
        <f t="shared" si="50"/>
        <v>1</v>
      </c>
      <c r="AP200" t="str">
        <f>INDEX('Density Lookup'!B:B,MATCH('2014_acs_select'!AK200,'Density Lookup'!A:A,1))</f>
        <v>High</v>
      </c>
      <c r="AQ200" t="b">
        <f t="shared" si="51"/>
        <v>1</v>
      </c>
    </row>
    <row r="201" spans="1:43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9"/>
        <v>0.49922274039529202</v>
      </c>
      <c r="I201" s="2">
        <f t="shared" si="40"/>
        <v>0.50077725960470798</v>
      </c>
      <c r="J201" s="1">
        <v>4009</v>
      </c>
      <c r="K201" s="2">
        <f t="shared" si="41"/>
        <v>0.44514767932489452</v>
      </c>
      <c r="L201" s="1">
        <v>3609</v>
      </c>
      <c r="M201" s="1">
        <v>87</v>
      </c>
      <c r="N201" s="1">
        <v>69</v>
      </c>
      <c r="O201" s="2">
        <f t="shared" si="42"/>
        <v>0.90022449488650536</v>
      </c>
      <c r="P201" s="2">
        <f t="shared" si="43"/>
        <v>2.1701172362185085E-2</v>
      </c>
      <c r="Q201" s="2">
        <f t="shared" si="44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 s="1">
        <v>9006</v>
      </c>
      <c r="V201" s="2">
        <f t="shared" si="45"/>
        <v>1</v>
      </c>
      <c r="W201" s="2">
        <v>4.9000000000000002E-2</v>
      </c>
      <c r="X201" s="1">
        <v>3062</v>
      </c>
      <c r="Y201" s="2">
        <f t="shared" si="46"/>
        <v>0.3399955585165445</v>
      </c>
      <c r="Z201" s="2">
        <v>6.2E-2</v>
      </c>
      <c r="AA201" s="1">
        <v>5360</v>
      </c>
      <c r="AB201" s="2">
        <f t="shared" si="47"/>
        <v>0.5951587830335332</v>
      </c>
      <c r="AC201" s="2">
        <f t="shared" si="48"/>
        <v>6.4845658449922294E-2</v>
      </c>
      <c r="AD201" s="2">
        <v>4.0999999999999995E-2</v>
      </c>
      <c r="AE201" s="1">
        <v>92632</v>
      </c>
      <c r="AF201" s="1">
        <v>3141</v>
      </c>
      <c r="AG201" s="1">
        <v>81329</v>
      </c>
      <c r="AH201" s="1">
        <v>6298</v>
      </c>
      <c r="AI201" s="2">
        <v>4.9000000000000002E-2</v>
      </c>
      <c r="AJ201">
        <f>VLOOKUP(A201,census_tract_areas_WA!E:N,10,FALSE)</f>
        <v>23.501601319999999</v>
      </c>
      <c r="AK201">
        <f t="shared" si="49"/>
        <v>383.20793027562092</v>
      </c>
      <c r="AL201" t="str">
        <f>VLOOKUP(AK201,'Density Lookup'!A:B,2,TRUE)</f>
        <v>Medium</v>
      </c>
      <c r="AM201" t="str">
        <f>VLOOKUP(A201,census_tract_county_names_WA!A:B,2,FALSE)</f>
        <v>Pierce County, Washington</v>
      </c>
      <c r="AN201">
        <f>INDEX(census_tract_areas_WA!N:N, MATCH('2014_acs_select'!A201,census_tract_areas_WA!E:E,0))</f>
        <v>23.501601319999999</v>
      </c>
      <c r="AO201" t="b">
        <f t="shared" si="50"/>
        <v>1</v>
      </c>
      <c r="AP201" t="str">
        <f>INDEX('Density Lookup'!B:B,MATCH('2014_acs_select'!AK201,'Density Lookup'!A:A,1))</f>
        <v>Medium</v>
      </c>
      <c r="AQ201" t="b">
        <f t="shared" si="51"/>
        <v>1</v>
      </c>
    </row>
    <row r="202" spans="1:43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9"/>
        <v>0.51266723598064334</v>
      </c>
      <c r="I202" s="2">
        <f t="shared" si="40"/>
        <v>0.48733276401935666</v>
      </c>
      <c r="J202" s="1">
        <v>3404</v>
      </c>
      <c r="K202" s="2">
        <f t="shared" si="41"/>
        <v>0.48448619413606603</v>
      </c>
      <c r="L202" s="1">
        <v>2164</v>
      </c>
      <c r="M202" s="1">
        <v>529</v>
      </c>
      <c r="N202" s="1">
        <v>449</v>
      </c>
      <c r="O202" s="2">
        <f t="shared" si="42"/>
        <v>0.63572267920094006</v>
      </c>
      <c r="P202" s="2">
        <f t="shared" si="43"/>
        <v>0.1554054054054054</v>
      </c>
      <c r="Q202" s="2">
        <f t="shared" si="44"/>
        <v>0.13190364277320799</v>
      </c>
      <c r="R202" s="2">
        <v>0.17600000000000002</v>
      </c>
      <c r="S202" s="2">
        <v>0.184</v>
      </c>
      <c r="T202" s="2">
        <v>0.16800000000000001</v>
      </c>
      <c r="U202" s="1">
        <v>6988</v>
      </c>
      <c r="V202" s="2">
        <f t="shared" si="45"/>
        <v>0.99459151722174777</v>
      </c>
      <c r="W202" s="2">
        <v>0.16800000000000001</v>
      </c>
      <c r="X202" s="1">
        <v>1554</v>
      </c>
      <c r="Y202" s="2">
        <f t="shared" si="46"/>
        <v>0.22117847993168233</v>
      </c>
      <c r="Z202" s="2">
        <v>0.34700000000000003</v>
      </c>
      <c r="AA202" s="1">
        <v>4941</v>
      </c>
      <c r="AB202" s="2">
        <f t="shared" si="47"/>
        <v>0.70324508966695132</v>
      </c>
      <c r="AC202" s="2">
        <f t="shared" si="48"/>
        <v>7.5576430401366412E-2</v>
      </c>
      <c r="AD202" s="2">
        <v>0.129</v>
      </c>
      <c r="AE202" s="1">
        <v>67911</v>
      </c>
      <c r="AF202" s="1">
        <v>2455</v>
      </c>
      <c r="AG202" s="1">
        <v>55095</v>
      </c>
      <c r="AH202" s="1">
        <v>5546</v>
      </c>
      <c r="AI202" s="2">
        <v>6.9000000000000006E-2</v>
      </c>
      <c r="AJ202">
        <f>VLOOKUP(A202,census_tract_areas_WA!E:N,10,FALSE)</f>
        <v>3.379561185</v>
      </c>
      <c r="AK202">
        <f t="shared" si="49"/>
        <v>2078.9681308876793</v>
      </c>
      <c r="AL202" t="str">
        <f>VLOOKUP(AK202,'Density Lookup'!A:B,2,TRUE)</f>
        <v>High</v>
      </c>
      <c r="AM202" t="str">
        <f>VLOOKUP(A202,census_tract_county_names_WA!A:B,2,FALSE)</f>
        <v>Snohomish County, Washington</v>
      </c>
      <c r="AN202">
        <f>INDEX(census_tract_areas_WA!N:N, MATCH('2014_acs_select'!A202,census_tract_areas_WA!E:E,0))</f>
        <v>3.379561185</v>
      </c>
      <c r="AO202" t="b">
        <f t="shared" si="50"/>
        <v>1</v>
      </c>
      <c r="AP202" t="str">
        <f>INDEX('Density Lookup'!B:B,MATCH('2014_acs_select'!AK202,'Density Lookup'!A:A,1))</f>
        <v>High</v>
      </c>
      <c r="AQ202" t="b">
        <f t="shared" si="51"/>
        <v>1</v>
      </c>
    </row>
    <row r="203" spans="1:43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9"/>
        <v>0.53181306306306309</v>
      </c>
      <c r="I203" s="2">
        <f t="shared" si="40"/>
        <v>0.46818693693693691</v>
      </c>
      <c r="J203" s="1">
        <v>1584</v>
      </c>
      <c r="K203" s="2">
        <f t="shared" si="41"/>
        <v>0.44594594594594594</v>
      </c>
      <c r="L203" s="1">
        <v>1147</v>
      </c>
      <c r="M203" s="1">
        <v>220</v>
      </c>
      <c r="N203" s="1">
        <v>112</v>
      </c>
      <c r="O203" s="2">
        <f t="shared" si="42"/>
        <v>0.72411616161616166</v>
      </c>
      <c r="P203" s="2">
        <f t="shared" si="43"/>
        <v>0.1388888888888889</v>
      </c>
      <c r="Q203" s="2">
        <f t="shared" si="44"/>
        <v>7.0707070707070704E-2</v>
      </c>
      <c r="R203" s="2">
        <v>0.23199999999999998</v>
      </c>
      <c r="S203" s="2">
        <v>0.218</v>
      </c>
      <c r="T203" s="2">
        <v>0.24600000000000002</v>
      </c>
      <c r="U203" s="1">
        <v>3498</v>
      </c>
      <c r="V203" s="2">
        <f t="shared" si="45"/>
        <v>0.98479729729729726</v>
      </c>
      <c r="W203" s="2">
        <v>0.25700000000000001</v>
      </c>
      <c r="X203" s="1">
        <v>806</v>
      </c>
      <c r="Y203" s="2">
        <f t="shared" si="46"/>
        <v>0.22691441441441443</v>
      </c>
      <c r="Z203" s="2">
        <v>0.42799999999999999</v>
      </c>
      <c r="AA203" s="1">
        <v>2365</v>
      </c>
      <c r="AB203" s="2">
        <f t="shared" si="47"/>
        <v>0.66582207207207211</v>
      </c>
      <c r="AC203" s="2">
        <f t="shared" si="48"/>
        <v>0.10726351351351349</v>
      </c>
      <c r="AD203" s="2">
        <v>0.222</v>
      </c>
      <c r="AE203" s="1">
        <v>47001</v>
      </c>
      <c r="AF203" s="1">
        <v>1532</v>
      </c>
      <c r="AG203" s="1">
        <v>45160</v>
      </c>
      <c r="AH203" s="1">
        <v>2761</v>
      </c>
      <c r="AI203" s="2">
        <v>8.3000000000000004E-2</v>
      </c>
      <c r="AJ203">
        <f>VLOOKUP(A203,census_tract_areas_WA!E:N,10,FALSE)</f>
        <v>1.5774473579999999</v>
      </c>
      <c r="AK203">
        <f t="shared" si="49"/>
        <v>2251.7391670701954</v>
      </c>
      <c r="AL203" t="str">
        <f>VLOOKUP(AK203,'Density Lookup'!A:B,2,TRUE)</f>
        <v>High</v>
      </c>
      <c r="AM203" t="str">
        <f>VLOOKUP(A203,census_tract_county_names_WA!A:B,2,FALSE)</f>
        <v>Spokane County, Washington</v>
      </c>
      <c r="AN203">
        <f>INDEX(census_tract_areas_WA!N:N, MATCH('2014_acs_select'!A203,census_tract_areas_WA!E:E,0))</f>
        <v>1.5774473579999999</v>
      </c>
      <c r="AO203" t="b">
        <f t="shared" si="50"/>
        <v>1</v>
      </c>
      <c r="AP203" t="str">
        <f>INDEX('Density Lookup'!B:B,MATCH('2014_acs_select'!AK203,'Density Lookup'!A:A,1))</f>
        <v>High</v>
      </c>
      <c r="AQ203" t="b">
        <f t="shared" si="51"/>
        <v>1</v>
      </c>
    </row>
    <row r="204" spans="1:43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9"/>
        <v>0.44148148148148147</v>
      </c>
      <c r="I204" s="2">
        <f t="shared" si="40"/>
        <v>0.55851851851851853</v>
      </c>
      <c r="J204" s="1">
        <v>2178</v>
      </c>
      <c r="K204" s="2">
        <f t="shared" si="41"/>
        <v>0.40333333333333332</v>
      </c>
      <c r="L204" s="1">
        <v>1863</v>
      </c>
      <c r="M204" s="1">
        <v>171</v>
      </c>
      <c r="N204" s="1">
        <v>33</v>
      </c>
      <c r="O204" s="2">
        <f t="shared" si="42"/>
        <v>0.85537190082644632</v>
      </c>
      <c r="P204" s="2">
        <f t="shared" si="43"/>
        <v>7.8512396694214878E-2</v>
      </c>
      <c r="Q204" s="2">
        <f t="shared" si="44"/>
        <v>1.5151515151515152E-2</v>
      </c>
      <c r="R204" s="2">
        <v>0.159</v>
      </c>
      <c r="S204" s="2">
        <v>0.22699999999999998</v>
      </c>
      <c r="T204" s="2">
        <v>9.6000000000000002E-2</v>
      </c>
      <c r="U204" s="1">
        <v>5275</v>
      </c>
      <c r="V204" s="2">
        <f t="shared" si="45"/>
        <v>0.97685185185185186</v>
      </c>
      <c r="W204" s="2">
        <v>0.34100000000000003</v>
      </c>
      <c r="X204" s="1">
        <v>1075</v>
      </c>
      <c r="Y204" s="2">
        <f t="shared" si="46"/>
        <v>0.19907407407407407</v>
      </c>
      <c r="Z204" s="2">
        <v>0.59899999999999998</v>
      </c>
      <c r="AA204" s="1">
        <v>3217</v>
      </c>
      <c r="AB204" s="2">
        <f t="shared" si="47"/>
        <v>0.59574074074074079</v>
      </c>
      <c r="AC204" s="2">
        <f t="shared" si="48"/>
        <v>0.20518518518518514</v>
      </c>
      <c r="AD204" s="2">
        <v>0.32100000000000001</v>
      </c>
      <c r="AE204" s="1">
        <v>33264</v>
      </c>
      <c r="AF204" s="1">
        <v>2763</v>
      </c>
      <c r="AG204" s="1">
        <v>22545</v>
      </c>
      <c r="AH204" s="1">
        <v>4385</v>
      </c>
      <c r="AI204" s="2">
        <v>0.10400000000000001</v>
      </c>
      <c r="AJ204">
        <f>VLOOKUP(A204,census_tract_areas_WA!E:N,10,FALSE)</f>
        <v>1.9171869539999999</v>
      </c>
      <c r="AK204">
        <f t="shared" si="49"/>
        <v>2816.6267190236681</v>
      </c>
      <c r="AL204" t="str">
        <f>VLOOKUP(AK204,'Density Lookup'!A:B,2,TRUE)</f>
        <v>High</v>
      </c>
      <c r="AM204" t="str">
        <f>VLOOKUP(A204,census_tract_county_names_WA!A:B,2,FALSE)</f>
        <v>Spokane County, Washington</v>
      </c>
      <c r="AN204">
        <f>INDEX(census_tract_areas_WA!N:N, MATCH('2014_acs_select'!A204,census_tract_areas_WA!E:E,0))</f>
        <v>1.9171869539999999</v>
      </c>
      <c r="AO204" t="b">
        <f t="shared" si="50"/>
        <v>1</v>
      </c>
      <c r="AP204" t="str">
        <f>INDEX('Density Lookup'!B:B,MATCH('2014_acs_select'!AK204,'Density Lookup'!A:A,1))</f>
        <v>High</v>
      </c>
      <c r="AQ204" t="b">
        <f t="shared" si="51"/>
        <v>1</v>
      </c>
    </row>
    <row r="205" spans="1:43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9"/>
        <v>0.49148311306901615</v>
      </c>
      <c r="I205" s="2">
        <f t="shared" si="40"/>
        <v>0.50851688693098385</v>
      </c>
      <c r="J205" s="1">
        <v>2862</v>
      </c>
      <c r="K205" s="2">
        <f t="shared" si="41"/>
        <v>0.42026431718061674</v>
      </c>
      <c r="L205" s="1">
        <v>2425</v>
      </c>
      <c r="M205" s="1">
        <v>258</v>
      </c>
      <c r="N205" s="1">
        <v>16</v>
      </c>
      <c r="O205" s="2">
        <f t="shared" si="42"/>
        <v>0.84730957372466809</v>
      </c>
      <c r="P205" s="2">
        <f t="shared" si="43"/>
        <v>9.0146750524109018E-2</v>
      </c>
      <c r="Q205" s="2">
        <f t="shared" si="44"/>
        <v>5.5904961565338921E-3</v>
      </c>
      <c r="R205" s="2">
        <v>0.10400000000000001</v>
      </c>
      <c r="S205" s="2">
        <v>8.5999999999999993E-2</v>
      </c>
      <c r="T205" s="2">
        <v>0.122</v>
      </c>
      <c r="U205" s="1">
        <v>6660</v>
      </c>
      <c r="V205" s="2">
        <f t="shared" si="45"/>
        <v>0.97797356828193838</v>
      </c>
      <c r="W205" s="2">
        <v>0.151</v>
      </c>
      <c r="X205" s="1">
        <v>2006</v>
      </c>
      <c r="Y205" s="2">
        <f t="shared" si="46"/>
        <v>0.29456681350954478</v>
      </c>
      <c r="Z205" s="2">
        <v>0.23199999999999998</v>
      </c>
      <c r="AA205" s="1">
        <v>3809</v>
      </c>
      <c r="AB205" s="2">
        <f t="shared" si="47"/>
        <v>0.55932452276064615</v>
      </c>
      <c r="AC205" s="2">
        <f t="shared" si="48"/>
        <v>0.14610866372980902</v>
      </c>
      <c r="AD205" s="2">
        <v>0.13300000000000001</v>
      </c>
      <c r="AE205" s="1">
        <v>68059</v>
      </c>
      <c r="AF205" s="1">
        <v>2247</v>
      </c>
      <c r="AG205" s="1">
        <v>58314</v>
      </c>
      <c r="AH205" s="1">
        <v>4961</v>
      </c>
      <c r="AI205" s="2">
        <v>0.105</v>
      </c>
      <c r="AJ205">
        <f>VLOOKUP(A205,census_tract_areas_WA!E:N,10,FALSE)</f>
        <v>79.099764809999996</v>
      </c>
      <c r="AK205">
        <f t="shared" si="49"/>
        <v>86.093808450098734</v>
      </c>
      <c r="AL205" t="str">
        <f>VLOOKUP(AK205,'Density Lookup'!A:B,2,TRUE)</f>
        <v>Low</v>
      </c>
      <c r="AM205" t="str">
        <f>VLOOKUP(A205,census_tract_county_names_WA!A:B,2,FALSE)</f>
        <v>Thurston County, Washington</v>
      </c>
      <c r="AN205">
        <f>INDEX(census_tract_areas_WA!N:N, MATCH('2014_acs_select'!A205,census_tract_areas_WA!E:E,0))</f>
        <v>79.099764809999996</v>
      </c>
      <c r="AO205" t="b">
        <f t="shared" si="50"/>
        <v>1</v>
      </c>
      <c r="AP205" t="str">
        <f>INDEX('Density Lookup'!B:B,MATCH('2014_acs_select'!AK205,'Density Lookup'!A:A,1))</f>
        <v>Low</v>
      </c>
      <c r="AQ205" t="b">
        <f t="shared" si="51"/>
        <v>1</v>
      </c>
    </row>
    <row r="206" spans="1:43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9"/>
        <v>0.53594771241830064</v>
      </c>
      <c r="I206" s="2">
        <f t="shared" si="40"/>
        <v>0.46405228758169936</v>
      </c>
      <c r="J206" s="1">
        <v>1357</v>
      </c>
      <c r="K206" s="2">
        <f t="shared" si="41"/>
        <v>0.35477124183006536</v>
      </c>
      <c r="L206" s="1">
        <v>1079</v>
      </c>
      <c r="M206" s="1">
        <v>42</v>
      </c>
      <c r="N206" s="1">
        <v>216</v>
      </c>
      <c r="O206" s="2">
        <f t="shared" si="42"/>
        <v>0.79513633014001472</v>
      </c>
      <c r="P206" s="2">
        <f t="shared" si="43"/>
        <v>3.0950626381724394E-2</v>
      </c>
      <c r="Q206" s="2">
        <f t="shared" si="44"/>
        <v>0.159174649963154</v>
      </c>
      <c r="R206" s="2">
        <v>0.13100000000000001</v>
      </c>
      <c r="S206" s="2">
        <v>0.14599999999999999</v>
      </c>
      <c r="T206" s="2">
        <v>0.11599999999999999</v>
      </c>
      <c r="U206" s="1">
        <v>3705</v>
      </c>
      <c r="V206" s="2">
        <f t="shared" si="45"/>
        <v>0.96862745098039216</v>
      </c>
      <c r="W206" s="2">
        <v>0.22899999999999998</v>
      </c>
      <c r="X206" s="1">
        <v>1061</v>
      </c>
      <c r="Y206" s="2">
        <f t="shared" si="46"/>
        <v>0.27738562091503266</v>
      </c>
      <c r="Z206" s="2">
        <v>0.23800000000000002</v>
      </c>
      <c r="AA206" s="1">
        <v>2187</v>
      </c>
      <c r="AB206" s="2">
        <f t="shared" si="47"/>
        <v>0.57176470588235295</v>
      </c>
      <c r="AC206" s="2">
        <f t="shared" si="48"/>
        <v>0.15084967320261433</v>
      </c>
      <c r="AD206" s="2">
        <v>0.25600000000000001</v>
      </c>
      <c r="AE206" s="1">
        <v>59911</v>
      </c>
      <c r="AF206" s="1">
        <v>1211</v>
      </c>
      <c r="AG206" s="1">
        <v>46063</v>
      </c>
      <c r="AH206" s="1">
        <v>2753</v>
      </c>
      <c r="AI206" s="2">
        <v>0.11900000000000001</v>
      </c>
      <c r="AJ206">
        <f>VLOOKUP(A206,census_tract_areas_WA!E:N,10,FALSE)</f>
        <v>1.5697985999999999</v>
      </c>
      <c r="AK206">
        <f t="shared" si="49"/>
        <v>2436.6183025007158</v>
      </c>
      <c r="AL206" t="str">
        <f>VLOOKUP(AK206,'Density Lookup'!A:B,2,TRUE)</f>
        <v>High</v>
      </c>
      <c r="AM206" t="str">
        <f>VLOOKUP(A206,census_tract_county_names_WA!A:B,2,FALSE)</f>
        <v>King County, Washington</v>
      </c>
      <c r="AN206">
        <f>INDEX(census_tract_areas_WA!N:N, MATCH('2014_acs_select'!A206,census_tract_areas_WA!E:E,0))</f>
        <v>1.5697985999999999</v>
      </c>
      <c r="AO206" t="b">
        <f t="shared" si="50"/>
        <v>1</v>
      </c>
      <c r="AP206" t="str">
        <f>INDEX('Density Lookup'!B:B,MATCH('2014_acs_select'!AK206,'Density Lookup'!A:A,1))</f>
        <v>High</v>
      </c>
      <c r="AQ206" t="b">
        <f t="shared" si="51"/>
        <v>1</v>
      </c>
    </row>
    <row r="207" spans="1:43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9"/>
        <v>0.49937655860349128</v>
      </c>
      <c r="I207" s="2">
        <f t="shared" si="40"/>
        <v>0.50062344139650872</v>
      </c>
      <c r="J207" s="1">
        <v>1048</v>
      </c>
      <c r="K207" s="2">
        <f t="shared" si="41"/>
        <v>0.32668329177057359</v>
      </c>
      <c r="L207" s="1">
        <v>813</v>
      </c>
      <c r="M207" s="1">
        <v>111</v>
      </c>
      <c r="N207" s="1">
        <v>1</v>
      </c>
      <c r="O207" s="2">
        <f t="shared" si="42"/>
        <v>0.7757633587786259</v>
      </c>
      <c r="P207" s="2">
        <f t="shared" si="43"/>
        <v>0.10591603053435114</v>
      </c>
      <c r="Q207" s="2">
        <f t="shared" si="44"/>
        <v>9.5419847328244271E-4</v>
      </c>
      <c r="R207" s="2">
        <v>0.151</v>
      </c>
      <c r="S207" s="2">
        <v>0.14499999999999999</v>
      </c>
      <c r="T207" s="2">
        <v>0.156</v>
      </c>
      <c r="U207" s="1">
        <v>3192</v>
      </c>
      <c r="V207" s="2">
        <f t="shared" si="45"/>
        <v>0.99501246882793015</v>
      </c>
      <c r="W207" s="2">
        <v>0.33600000000000002</v>
      </c>
      <c r="X207" s="1">
        <v>828</v>
      </c>
      <c r="Y207" s="2">
        <f t="shared" si="46"/>
        <v>0.25810473815461349</v>
      </c>
      <c r="Z207" s="2">
        <v>0.41100000000000003</v>
      </c>
      <c r="AA207" s="1">
        <v>1847</v>
      </c>
      <c r="AB207" s="2">
        <f t="shared" si="47"/>
        <v>0.57574812967581046</v>
      </c>
      <c r="AC207" s="2">
        <f t="shared" si="48"/>
        <v>0.166147132169576</v>
      </c>
      <c r="AD207" s="2">
        <v>0.36200000000000004</v>
      </c>
      <c r="AE207" s="1">
        <v>55996</v>
      </c>
      <c r="AF207" s="1">
        <v>1135</v>
      </c>
      <c r="AG207" s="1">
        <v>35403</v>
      </c>
      <c r="AH207" s="1">
        <v>2425</v>
      </c>
      <c r="AI207" s="2">
        <v>0.16500000000000001</v>
      </c>
      <c r="AJ207">
        <f>VLOOKUP(A207,census_tract_areas_WA!E:N,10,FALSE)</f>
        <v>1788.623351</v>
      </c>
      <c r="AK207">
        <f t="shared" si="49"/>
        <v>1.7935581564483332</v>
      </c>
      <c r="AL207" t="str">
        <f>VLOOKUP(AK207,'Density Lookup'!A:B,2,TRUE)</f>
        <v>Low</v>
      </c>
      <c r="AM207" t="str">
        <f>VLOOKUP(A207,census_tract_county_names_WA!A:B,2,FALSE)</f>
        <v>Okanogan County, Washington</v>
      </c>
      <c r="AN207">
        <f>INDEX(census_tract_areas_WA!N:N, MATCH('2014_acs_select'!A207,census_tract_areas_WA!E:E,0))</f>
        <v>1788.623351</v>
      </c>
      <c r="AO207" t="b">
        <f t="shared" si="50"/>
        <v>1</v>
      </c>
      <c r="AP207" t="str">
        <f>INDEX('Density Lookup'!B:B,MATCH('2014_acs_select'!AK207,'Density Lookup'!A:A,1))</f>
        <v>Low</v>
      </c>
      <c r="AQ207" t="b">
        <f t="shared" si="51"/>
        <v>1</v>
      </c>
    </row>
    <row r="208" spans="1:43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9"/>
        <v>0.55036894449791463</v>
      </c>
      <c r="I208" s="2">
        <f t="shared" si="40"/>
        <v>0.44963105550208532</v>
      </c>
      <c r="J208" s="1">
        <v>2643</v>
      </c>
      <c r="K208" s="2">
        <f t="shared" si="41"/>
        <v>0.42396535129932628</v>
      </c>
      <c r="L208" s="1">
        <v>2088</v>
      </c>
      <c r="M208" s="1">
        <v>308</v>
      </c>
      <c r="N208" s="1">
        <v>122</v>
      </c>
      <c r="O208" s="2">
        <f t="shared" si="42"/>
        <v>0.79001135073779793</v>
      </c>
      <c r="P208" s="2">
        <f t="shared" si="43"/>
        <v>0.11653424139235717</v>
      </c>
      <c r="Q208" s="2">
        <f t="shared" si="44"/>
        <v>4.6159667045024597E-2</v>
      </c>
      <c r="R208" s="2">
        <v>9.5000000000000001E-2</v>
      </c>
      <c r="S208" s="2">
        <v>0.1</v>
      </c>
      <c r="T208" s="2">
        <v>0.09</v>
      </c>
      <c r="U208" s="1">
        <v>6216</v>
      </c>
      <c r="V208" s="2">
        <f t="shared" si="45"/>
        <v>0.99711260827718962</v>
      </c>
      <c r="W208" s="2">
        <v>0.22699999999999998</v>
      </c>
      <c r="X208" s="1">
        <v>1617</v>
      </c>
      <c r="Y208" s="2">
        <f t="shared" si="46"/>
        <v>0.25938402309913378</v>
      </c>
      <c r="Z208" s="2">
        <v>0.371</v>
      </c>
      <c r="AA208" s="1">
        <v>3974</v>
      </c>
      <c r="AB208" s="2">
        <f t="shared" si="47"/>
        <v>0.63747192813602827</v>
      </c>
      <c r="AC208" s="2">
        <f t="shared" si="48"/>
        <v>0.10314404876483796</v>
      </c>
      <c r="AD208" s="2">
        <v>0.19600000000000001</v>
      </c>
      <c r="AE208" s="1">
        <v>42169</v>
      </c>
      <c r="AF208" s="1">
        <v>2476</v>
      </c>
      <c r="AG208" s="1">
        <v>32318</v>
      </c>
      <c r="AH208" s="1">
        <v>4794</v>
      </c>
      <c r="AI208" s="2">
        <v>0.14300000000000002</v>
      </c>
      <c r="AJ208">
        <f>VLOOKUP(A208,census_tract_areas_WA!E:N,10,FALSE)</f>
        <v>2.6174407089999998</v>
      </c>
      <c r="AK208">
        <f t="shared" si="49"/>
        <v>2381.7158411896621</v>
      </c>
      <c r="AL208" t="str">
        <f>VLOOKUP(AK208,'Density Lookup'!A:B,2,TRUE)</f>
        <v>High</v>
      </c>
      <c r="AM208" t="str">
        <f>VLOOKUP(A208,census_tract_county_names_WA!A:B,2,FALSE)</f>
        <v>Spokane County, Washington</v>
      </c>
      <c r="AN208">
        <f>INDEX(census_tract_areas_WA!N:N, MATCH('2014_acs_select'!A208,census_tract_areas_WA!E:E,0))</f>
        <v>2.6174407089999998</v>
      </c>
      <c r="AO208" t="b">
        <f t="shared" si="50"/>
        <v>1</v>
      </c>
      <c r="AP208" t="str">
        <f>INDEX('Density Lookup'!B:B,MATCH('2014_acs_select'!AK208,'Density Lookup'!A:A,1))</f>
        <v>High</v>
      </c>
      <c r="AQ208" t="b">
        <f t="shared" si="51"/>
        <v>1</v>
      </c>
    </row>
    <row r="209" spans="1:43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9"/>
        <v>0.51995798319327735</v>
      </c>
      <c r="I209" s="2">
        <f t="shared" si="40"/>
        <v>0.4800420168067227</v>
      </c>
      <c r="J209" s="1">
        <v>2298</v>
      </c>
      <c r="K209" s="2">
        <f t="shared" si="41"/>
        <v>0.48277310924369748</v>
      </c>
      <c r="L209" s="1">
        <v>1912</v>
      </c>
      <c r="M209" s="1">
        <v>193</v>
      </c>
      <c r="N209" s="1">
        <v>74</v>
      </c>
      <c r="O209" s="2">
        <f t="shared" si="42"/>
        <v>0.83202785030461268</v>
      </c>
      <c r="P209" s="2">
        <f t="shared" si="43"/>
        <v>8.3986074847693645E-2</v>
      </c>
      <c r="Q209" s="2">
        <f t="shared" si="44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 s="1">
        <v>4760</v>
      </c>
      <c r="V209" s="2">
        <f t="shared" si="45"/>
        <v>1</v>
      </c>
      <c r="W209" s="2">
        <v>0.114</v>
      </c>
      <c r="X209" s="1">
        <v>1151</v>
      </c>
      <c r="Y209" s="2">
        <f t="shared" si="46"/>
        <v>0.24180672268907563</v>
      </c>
      <c r="Z209" s="2">
        <v>0.14400000000000002</v>
      </c>
      <c r="AA209" s="1">
        <v>3292</v>
      </c>
      <c r="AB209" s="2">
        <f t="shared" si="47"/>
        <v>0.69159663865546217</v>
      </c>
      <c r="AC209" s="2">
        <f t="shared" si="48"/>
        <v>6.659663865546217E-2</v>
      </c>
      <c r="AD209" s="2">
        <v>0.111</v>
      </c>
      <c r="AE209" s="1">
        <v>69221</v>
      </c>
      <c r="AF209" s="1">
        <v>1951</v>
      </c>
      <c r="AG209" s="1">
        <v>58842</v>
      </c>
      <c r="AH209" s="1">
        <v>3643</v>
      </c>
      <c r="AI209" s="2">
        <v>0.129</v>
      </c>
      <c r="AJ209">
        <f>VLOOKUP(A209,census_tract_areas_WA!E:N,10,FALSE)</f>
        <v>3.170182697</v>
      </c>
      <c r="AK209">
        <f t="shared" si="49"/>
        <v>1501.4907514650408</v>
      </c>
      <c r="AL209" t="str">
        <f>VLOOKUP(AK209,'Density Lookup'!A:B,2,TRUE)</f>
        <v>High</v>
      </c>
      <c r="AM209" t="str">
        <f>VLOOKUP(A209,census_tract_county_names_WA!A:B,2,FALSE)</f>
        <v>Thurston County, Washington</v>
      </c>
      <c r="AN209">
        <f>INDEX(census_tract_areas_WA!N:N, MATCH('2014_acs_select'!A209,census_tract_areas_WA!E:E,0))</f>
        <v>3.170182697</v>
      </c>
      <c r="AO209" t="b">
        <f t="shared" si="50"/>
        <v>1</v>
      </c>
      <c r="AP209" t="str">
        <f>INDEX('Density Lookup'!B:B,MATCH('2014_acs_select'!AK209,'Density Lookup'!A:A,1))</f>
        <v>High</v>
      </c>
      <c r="AQ209" t="b">
        <f t="shared" si="51"/>
        <v>1</v>
      </c>
    </row>
    <row r="210" spans="1:43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9"/>
        <v>0.49919380844888744</v>
      </c>
      <c r="I210" s="2">
        <f t="shared" si="40"/>
        <v>0.5008061915511125</v>
      </c>
      <c r="J210" s="1">
        <v>2581</v>
      </c>
      <c r="K210" s="2">
        <f t="shared" si="41"/>
        <v>0.41615607868429538</v>
      </c>
      <c r="L210" s="1">
        <v>1927</v>
      </c>
      <c r="M210" s="1">
        <v>200</v>
      </c>
      <c r="N210" s="1">
        <v>89</v>
      </c>
      <c r="O210" s="2">
        <f t="shared" si="42"/>
        <v>0.74660984114684226</v>
      </c>
      <c r="P210" s="2">
        <f t="shared" si="43"/>
        <v>7.7489345215032937E-2</v>
      </c>
      <c r="Q210" s="2">
        <f t="shared" si="44"/>
        <v>3.4482758620689655E-2</v>
      </c>
      <c r="R210" s="2">
        <v>0.221</v>
      </c>
      <c r="S210" s="2">
        <v>0.23199999999999998</v>
      </c>
      <c r="T210" s="2">
        <v>0.21</v>
      </c>
      <c r="U210" s="1">
        <v>5912</v>
      </c>
      <c r="V210" s="2">
        <f t="shared" si="45"/>
        <v>0.95324089003547241</v>
      </c>
      <c r="W210" s="2">
        <v>0.122</v>
      </c>
      <c r="X210" s="1">
        <v>1764</v>
      </c>
      <c r="Y210" s="2">
        <f t="shared" si="46"/>
        <v>0.28442437923250563</v>
      </c>
      <c r="Z210" s="2">
        <v>0.16200000000000001</v>
      </c>
      <c r="AA210" s="1">
        <v>3608</v>
      </c>
      <c r="AB210" s="2">
        <f t="shared" si="47"/>
        <v>0.58174782328281205</v>
      </c>
      <c r="AC210" s="2">
        <f t="shared" si="48"/>
        <v>0.13382779748468232</v>
      </c>
      <c r="AD210" s="2">
        <v>0.114</v>
      </c>
      <c r="AE210" s="1">
        <v>47584</v>
      </c>
      <c r="AF210" s="1">
        <v>2305</v>
      </c>
      <c r="AG210" s="1">
        <v>37036</v>
      </c>
      <c r="AH210" s="1">
        <v>4683</v>
      </c>
      <c r="AI210" s="2">
        <v>0.111</v>
      </c>
      <c r="AJ210">
        <f>VLOOKUP(A210,census_tract_areas_WA!E:N,10,FALSE)</f>
        <v>3.5020288929999999</v>
      </c>
      <c r="AK210">
        <f t="shared" si="49"/>
        <v>1770.9733955641582</v>
      </c>
      <c r="AL210" t="str">
        <f>VLOOKUP(AK210,'Density Lookup'!A:B,2,TRUE)</f>
        <v>High</v>
      </c>
      <c r="AM210" t="str">
        <f>VLOOKUP(A210,census_tract_county_names_WA!A:B,2,FALSE)</f>
        <v>Chelan County, Washington</v>
      </c>
      <c r="AN210">
        <f>INDEX(census_tract_areas_WA!N:N, MATCH('2014_acs_select'!A210,census_tract_areas_WA!E:E,0))</f>
        <v>3.5020288929999999</v>
      </c>
      <c r="AO210" t="b">
        <f t="shared" si="50"/>
        <v>1</v>
      </c>
      <c r="AP210" t="str">
        <f>INDEX('Density Lookup'!B:B,MATCH('2014_acs_select'!AK210,'Density Lookup'!A:A,1))</f>
        <v>High</v>
      </c>
      <c r="AQ210" t="b">
        <f t="shared" si="51"/>
        <v>1</v>
      </c>
    </row>
    <row r="211" spans="1:43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9"/>
        <v>0.55220564900031732</v>
      </c>
      <c r="I211" s="2">
        <f t="shared" si="40"/>
        <v>0.44779435099968262</v>
      </c>
      <c r="J211" s="1">
        <v>2913</v>
      </c>
      <c r="K211" s="2">
        <f t="shared" si="41"/>
        <v>0.46223421136147252</v>
      </c>
      <c r="L211" s="1">
        <v>1801</v>
      </c>
      <c r="M211" s="1">
        <v>620</v>
      </c>
      <c r="N211" s="1">
        <v>337</v>
      </c>
      <c r="O211" s="2">
        <f t="shared" si="42"/>
        <v>0.61826295914864404</v>
      </c>
      <c r="P211" s="2">
        <f t="shared" si="43"/>
        <v>0.21283899759697905</v>
      </c>
      <c r="Q211" s="2">
        <f t="shared" si="44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 s="1">
        <v>6281</v>
      </c>
      <c r="V211" s="2">
        <f t="shared" si="45"/>
        <v>0.99666772453189467</v>
      </c>
      <c r="W211" s="2">
        <v>0.14699999999999999</v>
      </c>
      <c r="X211" s="1">
        <v>1591</v>
      </c>
      <c r="Y211" s="2">
        <f t="shared" si="46"/>
        <v>0.25245953665503013</v>
      </c>
      <c r="Z211" s="2">
        <v>5.5999999999999994E-2</v>
      </c>
      <c r="AA211" s="1">
        <v>4297</v>
      </c>
      <c r="AB211" s="2">
        <f t="shared" si="47"/>
        <v>0.68184703268803559</v>
      </c>
      <c r="AC211" s="2">
        <f t="shared" si="48"/>
        <v>6.5693430656934337E-2</v>
      </c>
      <c r="AD211" s="2">
        <v>0.193</v>
      </c>
      <c r="AE211" s="1">
        <v>64205</v>
      </c>
      <c r="AF211" s="1">
        <v>1979</v>
      </c>
      <c r="AG211" s="1">
        <v>56969</v>
      </c>
      <c r="AH211" s="1">
        <v>4922</v>
      </c>
      <c r="AI211" s="2">
        <v>8.1000000000000003E-2</v>
      </c>
      <c r="AJ211">
        <f>VLOOKUP(A211,census_tract_areas_WA!E:N,10,FALSE)</f>
        <v>2.5687217910000002</v>
      </c>
      <c r="AK211">
        <f t="shared" si="49"/>
        <v>2453.3602751688572</v>
      </c>
      <c r="AL211" t="str">
        <f>VLOOKUP(AK211,'Density Lookup'!A:B,2,TRUE)</f>
        <v>High</v>
      </c>
      <c r="AM211" t="str">
        <f>VLOOKUP(A211,census_tract_county_names_WA!A:B,2,FALSE)</f>
        <v>King County, Washington</v>
      </c>
      <c r="AN211">
        <f>INDEX(census_tract_areas_WA!N:N, MATCH('2014_acs_select'!A211,census_tract_areas_WA!E:E,0))</f>
        <v>2.5687217910000002</v>
      </c>
      <c r="AO211" t="b">
        <f t="shared" si="50"/>
        <v>1</v>
      </c>
      <c r="AP211" t="str">
        <f>INDEX('Density Lookup'!B:B,MATCH('2014_acs_select'!AK211,'Density Lookup'!A:A,1))</f>
        <v>High</v>
      </c>
      <c r="AQ211" t="b">
        <f t="shared" si="51"/>
        <v>1</v>
      </c>
    </row>
    <row r="212" spans="1:43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9"/>
        <v>0.5225818592397441</v>
      </c>
      <c r="I212" s="2">
        <f t="shared" si="40"/>
        <v>0.4774181407602559</v>
      </c>
      <c r="J212" s="1">
        <v>2171</v>
      </c>
      <c r="K212" s="2">
        <f t="shared" si="41"/>
        <v>0.40854347007903652</v>
      </c>
      <c r="L212" s="1">
        <v>1551</v>
      </c>
      <c r="M212" s="1">
        <v>225</v>
      </c>
      <c r="N212" s="1">
        <v>189</v>
      </c>
      <c r="O212" s="2">
        <f t="shared" si="42"/>
        <v>0.71441731920773832</v>
      </c>
      <c r="P212" s="2">
        <f t="shared" si="43"/>
        <v>0.10363887609396591</v>
      </c>
      <c r="Q212" s="2">
        <f t="shared" si="44"/>
        <v>8.7056655918931372E-2</v>
      </c>
      <c r="R212" s="2">
        <v>0.253</v>
      </c>
      <c r="S212" s="2">
        <v>0.24</v>
      </c>
      <c r="T212" s="2">
        <v>0.26899999999999996</v>
      </c>
      <c r="U212" s="1">
        <v>5281</v>
      </c>
      <c r="V212" s="2">
        <f t="shared" si="45"/>
        <v>0.99378998870907043</v>
      </c>
      <c r="W212" s="2">
        <v>0.20899999999999999</v>
      </c>
      <c r="X212" s="1">
        <v>1112</v>
      </c>
      <c r="Y212" s="2">
        <f t="shared" si="46"/>
        <v>0.20925856228829506</v>
      </c>
      <c r="Z212" s="2">
        <v>0.27200000000000002</v>
      </c>
      <c r="AA212" s="1">
        <v>3712</v>
      </c>
      <c r="AB212" s="2">
        <f t="shared" si="47"/>
        <v>0.69853217914941668</v>
      </c>
      <c r="AC212" s="2">
        <f t="shared" si="48"/>
        <v>9.2209258562288232E-2</v>
      </c>
      <c r="AD212" s="2">
        <v>0.19600000000000001</v>
      </c>
      <c r="AE212" s="1">
        <v>54692</v>
      </c>
      <c r="AF212" s="1">
        <v>2057</v>
      </c>
      <c r="AG212" s="1">
        <v>48125</v>
      </c>
      <c r="AH212" s="1">
        <v>4335</v>
      </c>
      <c r="AI212" s="2">
        <v>0.20800000000000002</v>
      </c>
      <c r="AJ212">
        <f>VLOOKUP(A212,census_tract_areas_WA!E:N,10,FALSE)</f>
        <v>3.2208762499999999</v>
      </c>
      <c r="AK212">
        <f t="shared" si="49"/>
        <v>1649.861586579118</v>
      </c>
      <c r="AL212" t="str">
        <f>VLOOKUP(AK212,'Density Lookup'!A:B,2,TRUE)</f>
        <v>High</v>
      </c>
      <c r="AM212" t="str">
        <f>VLOOKUP(A212,census_tract_county_names_WA!A:B,2,FALSE)</f>
        <v>Kitsap County, Washington</v>
      </c>
      <c r="AN212">
        <f>INDEX(census_tract_areas_WA!N:N, MATCH('2014_acs_select'!A212,census_tract_areas_WA!E:E,0))</f>
        <v>3.2208762499999999</v>
      </c>
      <c r="AO212" t="b">
        <f t="shared" si="50"/>
        <v>1</v>
      </c>
      <c r="AP212" t="str">
        <f>INDEX('Density Lookup'!B:B,MATCH('2014_acs_select'!AK212,'Density Lookup'!A:A,1))</f>
        <v>High</v>
      </c>
      <c r="AQ212" t="b">
        <f t="shared" si="51"/>
        <v>1</v>
      </c>
    </row>
    <row r="213" spans="1:43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9"/>
        <v>0.48385826771653545</v>
      </c>
      <c r="I213" s="2">
        <f t="shared" si="40"/>
        <v>0.5161417322834646</v>
      </c>
      <c r="J213" s="1">
        <v>976</v>
      </c>
      <c r="K213" s="2">
        <f t="shared" si="41"/>
        <v>0.384251968503937</v>
      </c>
      <c r="L213" s="1">
        <v>777</v>
      </c>
      <c r="M213" s="1">
        <v>99</v>
      </c>
      <c r="N213" s="1">
        <v>56</v>
      </c>
      <c r="O213" s="2">
        <f t="shared" si="42"/>
        <v>0.79610655737704916</v>
      </c>
      <c r="P213" s="2">
        <f t="shared" si="43"/>
        <v>0.1014344262295082</v>
      </c>
      <c r="Q213" s="2">
        <f t="shared" si="44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 s="1">
        <v>2438</v>
      </c>
      <c r="V213" s="2">
        <f t="shared" si="45"/>
        <v>0.95984251968503942</v>
      </c>
      <c r="W213" s="2">
        <v>0.35700000000000004</v>
      </c>
      <c r="X213" s="1">
        <v>723</v>
      </c>
      <c r="Y213" s="2">
        <f t="shared" si="46"/>
        <v>0.28464566929133861</v>
      </c>
      <c r="Z213" s="2">
        <v>0.48</v>
      </c>
      <c r="AA213" s="1">
        <v>1499</v>
      </c>
      <c r="AB213" s="2">
        <f t="shared" si="47"/>
        <v>0.59015748031496063</v>
      </c>
      <c r="AC213" s="2">
        <f t="shared" si="48"/>
        <v>0.12519685039370076</v>
      </c>
      <c r="AD213" s="2">
        <v>0.317</v>
      </c>
      <c r="AE213" s="1">
        <v>47612</v>
      </c>
      <c r="AF213" s="1">
        <v>968</v>
      </c>
      <c r="AG213" s="1">
        <v>32460</v>
      </c>
      <c r="AH213" s="1">
        <v>1914</v>
      </c>
      <c r="AI213" s="2">
        <v>7.2999999999999995E-2</v>
      </c>
      <c r="AJ213">
        <f>VLOOKUP(A213,census_tract_areas_WA!E:N,10,FALSE)</f>
        <v>1.3838138790000001</v>
      </c>
      <c r="AK213">
        <f t="shared" si="49"/>
        <v>1835.5069554841484</v>
      </c>
      <c r="AL213" t="str">
        <f>VLOOKUP(AK213,'Density Lookup'!A:B,2,TRUE)</f>
        <v>High</v>
      </c>
      <c r="AM213" t="str">
        <f>VLOOKUP(A213,census_tract_county_names_WA!A:B,2,FALSE)</f>
        <v>Pierce County, Washington</v>
      </c>
      <c r="AN213">
        <f>INDEX(census_tract_areas_WA!N:N, MATCH('2014_acs_select'!A213,census_tract_areas_WA!E:E,0))</f>
        <v>1.3838138790000001</v>
      </c>
      <c r="AO213" t="b">
        <f t="shared" si="50"/>
        <v>1</v>
      </c>
      <c r="AP213" t="str">
        <f>INDEX('Density Lookup'!B:B,MATCH('2014_acs_select'!AK213,'Density Lookup'!A:A,1))</f>
        <v>High</v>
      </c>
      <c r="AQ213" t="b">
        <f t="shared" si="51"/>
        <v>1</v>
      </c>
    </row>
    <row r="214" spans="1:43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9"/>
        <v>0.50007281199941755</v>
      </c>
      <c r="I214" s="2">
        <f t="shared" si="40"/>
        <v>0.4999271880005825</v>
      </c>
      <c r="J214" s="1">
        <v>2802</v>
      </c>
      <c r="K214" s="2">
        <f t="shared" si="41"/>
        <v>0.40803844473569245</v>
      </c>
      <c r="L214" s="1">
        <v>2384</v>
      </c>
      <c r="M214" s="1">
        <v>189</v>
      </c>
      <c r="N214" s="1">
        <v>21</v>
      </c>
      <c r="O214" s="2">
        <f t="shared" si="42"/>
        <v>0.85082084225553178</v>
      </c>
      <c r="P214" s="2">
        <f t="shared" si="43"/>
        <v>6.7451820128479653E-2</v>
      </c>
      <c r="Q214" s="2">
        <f t="shared" si="44"/>
        <v>7.4946466809421844E-3</v>
      </c>
      <c r="R214" s="2">
        <v>0.126</v>
      </c>
      <c r="S214" s="2">
        <v>0.13200000000000001</v>
      </c>
      <c r="T214" s="2">
        <v>0.121</v>
      </c>
      <c r="U214" s="1">
        <v>6687</v>
      </c>
      <c r="V214" s="2">
        <f t="shared" si="45"/>
        <v>0.97378768020969853</v>
      </c>
      <c r="W214" s="2">
        <v>0.17</v>
      </c>
      <c r="X214" s="1">
        <v>1876</v>
      </c>
      <c r="Y214" s="2">
        <f t="shared" si="46"/>
        <v>0.27319062181447501</v>
      </c>
      <c r="Z214" s="2">
        <v>0.33100000000000002</v>
      </c>
      <c r="AA214" s="1">
        <v>4245</v>
      </c>
      <c r="AB214" s="2">
        <f t="shared" si="47"/>
        <v>0.61817387505460897</v>
      </c>
      <c r="AC214" s="2">
        <f t="shared" si="48"/>
        <v>0.10863550313091608</v>
      </c>
      <c r="AD214" s="2">
        <v>0.11</v>
      </c>
      <c r="AE214" s="1">
        <v>66267</v>
      </c>
      <c r="AF214" s="1">
        <v>2320</v>
      </c>
      <c r="AG214" s="1">
        <v>58542</v>
      </c>
      <c r="AH214" s="1">
        <v>5008</v>
      </c>
      <c r="AI214" s="2">
        <v>7.9000000000000001E-2</v>
      </c>
      <c r="AJ214">
        <f>VLOOKUP(A214,census_tract_areas_WA!E:N,10,FALSE)</f>
        <v>5.8637671490000001</v>
      </c>
      <c r="AK214">
        <f t="shared" si="49"/>
        <v>1171.0901585120225</v>
      </c>
      <c r="AL214" t="str">
        <f>VLOOKUP(AK214,'Density Lookup'!A:B,2,TRUE)</f>
        <v>Medium</v>
      </c>
      <c r="AM214" t="str">
        <f>VLOOKUP(A214,census_tract_county_names_WA!A:B,2,FALSE)</f>
        <v>Pierce County, Washington</v>
      </c>
      <c r="AN214">
        <f>INDEX(census_tract_areas_WA!N:N, MATCH('2014_acs_select'!A214,census_tract_areas_WA!E:E,0))</f>
        <v>5.8637671490000001</v>
      </c>
      <c r="AO214" t="b">
        <f t="shared" si="50"/>
        <v>1</v>
      </c>
      <c r="AP214" t="str">
        <f>INDEX('Density Lookup'!B:B,MATCH('2014_acs_select'!AK214,'Density Lookup'!A:A,1))</f>
        <v>Medium</v>
      </c>
      <c r="AQ214" t="b">
        <f t="shared" si="51"/>
        <v>1</v>
      </c>
    </row>
    <row r="215" spans="1:43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9"/>
        <v>0.51010962241169311</v>
      </c>
      <c r="I215" s="2">
        <f t="shared" si="40"/>
        <v>0.48989037758830695</v>
      </c>
      <c r="J215" s="1">
        <v>1832</v>
      </c>
      <c r="K215" s="2">
        <f t="shared" si="41"/>
        <v>0.44628501827040196</v>
      </c>
      <c r="L215" s="1">
        <v>1262</v>
      </c>
      <c r="M215" s="1">
        <v>200</v>
      </c>
      <c r="N215" s="1">
        <v>239</v>
      </c>
      <c r="O215" s="2">
        <f t="shared" si="42"/>
        <v>0.68886462882096067</v>
      </c>
      <c r="P215" s="2">
        <f t="shared" si="43"/>
        <v>0.1091703056768559</v>
      </c>
      <c r="Q215" s="2">
        <f t="shared" si="44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 s="1">
        <v>4024</v>
      </c>
      <c r="V215" s="2">
        <f t="shared" si="45"/>
        <v>0.98026796589524967</v>
      </c>
      <c r="W215" s="2">
        <v>0.252</v>
      </c>
      <c r="X215" s="1">
        <v>976</v>
      </c>
      <c r="Y215" s="2">
        <f t="shared" si="46"/>
        <v>0.23775883069427528</v>
      </c>
      <c r="Z215" s="2">
        <v>0.21299999999999999</v>
      </c>
      <c r="AA215" s="1">
        <v>2733</v>
      </c>
      <c r="AB215" s="2">
        <f t="shared" si="47"/>
        <v>0.6657734470158343</v>
      </c>
      <c r="AC215" s="2">
        <f t="shared" si="48"/>
        <v>9.6467722289890423E-2</v>
      </c>
      <c r="AD215" s="2">
        <v>0.27600000000000002</v>
      </c>
      <c r="AE215" s="1">
        <v>40151</v>
      </c>
      <c r="AF215" s="1">
        <v>1413</v>
      </c>
      <c r="AG215" s="1">
        <v>28963</v>
      </c>
      <c r="AH215" s="1">
        <v>3142</v>
      </c>
      <c r="AI215" s="2">
        <v>0.13</v>
      </c>
      <c r="AJ215">
        <f>VLOOKUP(A215,census_tract_areas_WA!E:N,10,FALSE)</f>
        <v>1.3491880789999999</v>
      </c>
      <c r="AK215">
        <f t="shared" si="49"/>
        <v>3042.5706125735787</v>
      </c>
      <c r="AL215" t="str">
        <f>VLOOKUP(AK215,'Density Lookup'!A:B,2,TRUE)</f>
        <v>High</v>
      </c>
      <c r="AM215" t="str">
        <f>VLOOKUP(A215,census_tract_county_names_WA!A:B,2,FALSE)</f>
        <v>Pierce County, Washington</v>
      </c>
      <c r="AN215">
        <f>INDEX(census_tract_areas_WA!N:N, MATCH('2014_acs_select'!A215,census_tract_areas_WA!E:E,0))</f>
        <v>1.3491880789999999</v>
      </c>
      <c r="AO215" t="b">
        <f t="shared" si="50"/>
        <v>1</v>
      </c>
      <c r="AP215" t="str">
        <f>INDEX('Density Lookup'!B:B,MATCH('2014_acs_select'!AK215,'Density Lookup'!A:A,1))</f>
        <v>High</v>
      </c>
      <c r="AQ215" t="b">
        <f t="shared" si="51"/>
        <v>1</v>
      </c>
    </row>
    <row r="216" spans="1:43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9"/>
        <v>0.46405228758169936</v>
      </c>
      <c r="I216" s="2">
        <f t="shared" si="40"/>
        <v>0.53594771241830064</v>
      </c>
      <c r="J216" s="1">
        <v>1799</v>
      </c>
      <c r="K216" s="2">
        <f t="shared" si="41"/>
        <v>0.41993464052287582</v>
      </c>
      <c r="L216" s="1">
        <v>1450</v>
      </c>
      <c r="M216" s="1">
        <v>181</v>
      </c>
      <c r="N216" s="1">
        <v>75</v>
      </c>
      <c r="O216" s="2">
        <f t="shared" si="42"/>
        <v>0.80600333518621459</v>
      </c>
      <c r="P216" s="2">
        <f t="shared" si="43"/>
        <v>0.10061145080600334</v>
      </c>
      <c r="Q216" s="2">
        <f t="shared" si="44"/>
        <v>4.1689827682045578E-2</v>
      </c>
      <c r="R216" s="2">
        <v>0.151</v>
      </c>
      <c r="S216" s="2">
        <v>0.18899999999999997</v>
      </c>
      <c r="T216" s="2">
        <v>0.11699999999999999</v>
      </c>
      <c r="U216" s="1">
        <v>4284</v>
      </c>
      <c r="V216" s="2">
        <f t="shared" si="45"/>
        <v>1</v>
      </c>
      <c r="W216" s="2">
        <v>0.115</v>
      </c>
      <c r="X216" s="1">
        <v>1135</v>
      </c>
      <c r="Y216" s="2">
        <f t="shared" si="46"/>
        <v>0.26493930905695612</v>
      </c>
      <c r="Z216" s="2">
        <v>0.13800000000000001</v>
      </c>
      <c r="AA216" s="1">
        <v>2560</v>
      </c>
      <c r="AB216" s="2">
        <f t="shared" si="47"/>
        <v>0.59757236227824462</v>
      </c>
      <c r="AC216" s="2">
        <f t="shared" si="48"/>
        <v>0.13748832866479921</v>
      </c>
      <c r="AD216" s="2">
        <v>9.8000000000000004E-2</v>
      </c>
      <c r="AE216" s="1">
        <v>57747</v>
      </c>
      <c r="AF216" s="1">
        <v>1565</v>
      </c>
      <c r="AG216" s="1">
        <v>44647</v>
      </c>
      <c r="AH216" s="1">
        <v>3236</v>
      </c>
      <c r="AI216" s="2">
        <v>0.111</v>
      </c>
      <c r="AJ216">
        <f>VLOOKUP(A216,census_tract_areas_WA!E:N,10,FALSE)</f>
        <v>4.9320984010000002</v>
      </c>
      <c r="AK216">
        <f t="shared" si="49"/>
        <v>868.59580886127571</v>
      </c>
      <c r="AL216" t="str">
        <f>VLOOKUP(AK216,'Density Lookup'!A:B,2,TRUE)</f>
        <v>Medium</v>
      </c>
      <c r="AM216" t="str">
        <f>VLOOKUP(A216,census_tract_county_names_WA!A:B,2,FALSE)</f>
        <v>Yakima County, Washington</v>
      </c>
      <c r="AN216">
        <f>INDEX(census_tract_areas_WA!N:N, MATCH('2014_acs_select'!A216,census_tract_areas_WA!E:E,0))</f>
        <v>4.9320984010000002</v>
      </c>
      <c r="AO216" t="b">
        <f t="shared" si="50"/>
        <v>1</v>
      </c>
      <c r="AP216" t="str">
        <f>INDEX('Density Lookup'!B:B,MATCH('2014_acs_select'!AK216,'Density Lookup'!A:A,1))</f>
        <v>Medium</v>
      </c>
      <c r="AQ216" t="b">
        <f t="shared" si="51"/>
        <v>1</v>
      </c>
    </row>
    <row r="217" spans="1:43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9"/>
        <v>0.48666466886424931</v>
      </c>
      <c r="I217" s="2">
        <f t="shared" si="40"/>
        <v>0.51333533113575069</v>
      </c>
      <c r="J217" s="1">
        <v>1496</v>
      </c>
      <c r="K217" s="2">
        <f t="shared" si="41"/>
        <v>0.44830686245130358</v>
      </c>
      <c r="L217" s="1">
        <v>1235</v>
      </c>
      <c r="M217" s="1">
        <v>106</v>
      </c>
      <c r="N217" s="1">
        <v>0</v>
      </c>
      <c r="O217" s="2">
        <f t="shared" si="42"/>
        <v>0.82553475935828879</v>
      </c>
      <c r="P217" s="2">
        <f t="shared" si="43"/>
        <v>7.0855614973262038E-2</v>
      </c>
      <c r="Q217" s="2">
        <f t="shared" si="44"/>
        <v>0</v>
      </c>
      <c r="R217" s="2">
        <v>0.128</v>
      </c>
      <c r="S217" s="2">
        <v>0.159</v>
      </c>
      <c r="T217" s="2">
        <v>9.8000000000000004E-2</v>
      </c>
      <c r="U217" s="1">
        <v>3254</v>
      </c>
      <c r="V217" s="2">
        <f t="shared" si="45"/>
        <v>0.97512735990410548</v>
      </c>
      <c r="W217" s="2">
        <v>4.9000000000000002E-2</v>
      </c>
      <c r="X217" s="1">
        <v>948</v>
      </c>
      <c r="Y217" s="2">
        <f t="shared" si="46"/>
        <v>0.28408750374587954</v>
      </c>
      <c r="Z217" s="2">
        <v>3.5000000000000003E-2</v>
      </c>
      <c r="AA217" s="1">
        <v>1995</v>
      </c>
      <c r="AB217" s="2">
        <f t="shared" si="47"/>
        <v>0.59784237338927182</v>
      </c>
      <c r="AC217" s="2">
        <f t="shared" si="48"/>
        <v>0.11807012286484864</v>
      </c>
      <c r="AD217" s="2">
        <v>4.9000000000000002E-2</v>
      </c>
      <c r="AE217" s="1">
        <v>63622</v>
      </c>
      <c r="AF217" s="1">
        <v>1087</v>
      </c>
      <c r="AG217" s="1">
        <v>57117</v>
      </c>
      <c r="AH217" s="1">
        <v>2449</v>
      </c>
      <c r="AI217" s="2">
        <v>0.10400000000000001</v>
      </c>
      <c r="AJ217">
        <f>VLOOKUP(A217,census_tract_areas_WA!E:N,10,FALSE)</f>
        <v>1.6762598989999999</v>
      </c>
      <c r="AK217">
        <f t="shared" si="49"/>
        <v>1990.7414130653258</v>
      </c>
      <c r="AL217" t="str">
        <f>VLOOKUP(AK217,'Density Lookup'!A:B,2,TRUE)</f>
        <v>High</v>
      </c>
      <c r="AM217" t="str">
        <f>VLOOKUP(A217,census_tract_county_names_WA!A:B,2,FALSE)</f>
        <v>Clark County, Washington</v>
      </c>
      <c r="AN217">
        <f>INDEX(census_tract_areas_WA!N:N, MATCH('2014_acs_select'!A217,census_tract_areas_WA!E:E,0))</f>
        <v>1.6762598989999999</v>
      </c>
      <c r="AO217" t="b">
        <f t="shared" si="50"/>
        <v>1</v>
      </c>
      <c r="AP217" t="str">
        <f>INDEX('Density Lookup'!B:B,MATCH('2014_acs_select'!AK217,'Density Lookup'!A:A,1))</f>
        <v>High</v>
      </c>
      <c r="AQ217" t="b">
        <f t="shared" si="51"/>
        <v>1</v>
      </c>
    </row>
    <row r="218" spans="1:43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9"/>
        <v>0.49088674994880199</v>
      </c>
      <c r="I218" s="2">
        <f t="shared" si="40"/>
        <v>0.50911325005119801</v>
      </c>
      <c r="J218" s="1">
        <v>1744</v>
      </c>
      <c r="K218" s="2">
        <f t="shared" si="41"/>
        <v>0.35715748515257012</v>
      </c>
      <c r="L218" s="1">
        <v>1175</v>
      </c>
      <c r="M218" s="1">
        <v>317</v>
      </c>
      <c r="N218" s="1">
        <v>144</v>
      </c>
      <c r="O218" s="2">
        <f t="shared" si="42"/>
        <v>0.67373853211009171</v>
      </c>
      <c r="P218" s="2">
        <f t="shared" si="43"/>
        <v>0.18176605504587157</v>
      </c>
      <c r="Q218" s="2">
        <f t="shared" si="44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 s="1">
        <v>4812</v>
      </c>
      <c r="V218" s="2">
        <f t="shared" si="45"/>
        <v>0.98545975834527955</v>
      </c>
      <c r="W218" s="2">
        <v>0.38500000000000001</v>
      </c>
      <c r="X218" s="1">
        <v>1457</v>
      </c>
      <c r="Y218" s="2">
        <f t="shared" si="46"/>
        <v>0.29838214212574238</v>
      </c>
      <c r="Z218" s="2">
        <v>0.53500000000000003</v>
      </c>
      <c r="AA218" s="1">
        <v>2874</v>
      </c>
      <c r="AB218" s="2">
        <f t="shared" si="47"/>
        <v>0.58857259881220558</v>
      </c>
      <c r="AC218" s="2">
        <f t="shared" si="48"/>
        <v>0.11304525906205209</v>
      </c>
      <c r="AD218" s="2">
        <v>0.30599999999999999</v>
      </c>
      <c r="AE218" s="1">
        <v>36749</v>
      </c>
      <c r="AF218" s="1">
        <v>1941</v>
      </c>
      <c r="AG218" s="1">
        <v>27262</v>
      </c>
      <c r="AH218" s="1">
        <v>3607</v>
      </c>
      <c r="AI218" s="2">
        <v>0.18899999999999997</v>
      </c>
      <c r="AJ218">
        <f>VLOOKUP(A218,census_tract_areas_WA!E:N,10,FALSE)</f>
        <v>1.102005012</v>
      </c>
      <c r="AK218">
        <f t="shared" si="49"/>
        <v>4431.0143300872751</v>
      </c>
      <c r="AL218" t="str">
        <f>VLOOKUP(AK218,'Density Lookup'!A:B,2,TRUE)</f>
        <v>High</v>
      </c>
      <c r="AM218" t="str">
        <f>VLOOKUP(A218,census_tract_county_names_WA!A:B,2,FALSE)</f>
        <v>Clark County, Washington</v>
      </c>
      <c r="AN218">
        <f>INDEX(census_tract_areas_WA!N:N, MATCH('2014_acs_select'!A218,census_tract_areas_WA!E:E,0))</f>
        <v>1.102005012</v>
      </c>
      <c r="AO218" t="b">
        <f t="shared" si="50"/>
        <v>1</v>
      </c>
      <c r="AP218" t="str">
        <f>INDEX('Density Lookup'!B:B,MATCH('2014_acs_select'!AK218,'Density Lookup'!A:A,1))</f>
        <v>High</v>
      </c>
      <c r="AQ218" t="b">
        <f t="shared" si="51"/>
        <v>1</v>
      </c>
    </row>
    <row r="219" spans="1:43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9"/>
        <v>0.51165695253955035</v>
      </c>
      <c r="I219" s="2">
        <f t="shared" si="40"/>
        <v>0.48834304746044965</v>
      </c>
      <c r="J219" s="1">
        <v>3562</v>
      </c>
      <c r="K219" s="2">
        <f t="shared" si="41"/>
        <v>0.7414654454621149</v>
      </c>
      <c r="L219" s="1">
        <v>1630</v>
      </c>
      <c r="M219" s="1">
        <v>221</v>
      </c>
      <c r="N219" s="1">
        <v>825</v>
      </c>
      <c r="O219" s="2">
        <f t="shared" si="42"/>
        <v>0.45760808534531161</v>
      </c>
      <c r="P219" s="2">
        <f t="shared" si="43"/>
        <v>6.2043795620437957E-2</v>
      </c>
      <c r="Q219" s="2">
        <f t="shared" si="44"/>
        <v>0.23161145423919147</v>
      </c>
      <c r="R219" s="2">
        <v>0.76</v>
      </c>
      <c r="S219" s="2">
        <v>0.7659999999999999</v>
      </c>
      <c r="T219" s="2">
        <v>0.754</v>
      </c>
      <c r="U219" s="1">
        <v>4804</v>
      </c>
      <c r="V219" s="2">
        <f t="shared" si="45"/>
        <v>1</v>
      </c>
      <c r="W219" s="2">
        <v>8.3000000000000004E-2</v>
      </c>
      <c r="X219" s="1">
        <v>524</v>
      </c>
      <c r="Y219" s="2">
        <f t="shared" si="46"/>
        <v>0.10907577019150708</v>
      </c>
      <c r="Z219" s="2">
        <v>7.400000000000001E-2</v>
      </c>
      <c r="AA219" s="1">
        <v>3977</v>
      </c>
      <c r="AB219" s="2">
        <f t="shared" si="47"/>
        <v>0.82785179017485433</v>
      </c>
      <c r="AC219" s="2">
        <f t="shared" si="48"/>
        <v>6.3072439633638622E-2</v>
      </c>
      <c r="AD219" s="2">
        <v>7.5999999999999998E-2</v>
      </c>
      <c r="AE219" s="1">
        <v>91460</v>
      </c>
      <c r="AF219" s="1">
        <v>2737</v>
      </c>
      <c r="AG219" s="1">
        <v>76841</v>
      </c>
      <c r="AH219" s="1">
        <v>4329</v>
      </c>
      <c r="AI219" s="2">
        <v>2.2000000000000002E-2</v>
      </c>
      <c r="AJ219">
        <f>VLOOKUP(A219,census_tract_areas_WA!E:N,10,FALSE)</f>
        <v>1.8463684730000001</v>
      </c>
      <c r="AK219">
        <f t="shared" si="49"/>
        <v>2601.8641838020594</v>
      </c>
      <c r="AL219" t="str">
        <f>VLOOKUP(AK219,'Density Lookup'!A:B,2,TRUE)</f>
        <v>High</v>
      </c>
      <c r="AM219" t="str">
        <f>VLOOKUP(A219,census_tract_county_names_WA!A:B,2,FALSE)</f>
        <v>King County, Washington</v>
      </c>
      <c r="AN219">
        <f>INDEX(census_tract_areas_WA!N:N, MATCH('2014_acs_select'!A219,census_tract_areas_WA!E:E,0))</f>
        <v>1.8463684730000001</v>
      </c>
      <c r="AO219" t="b">
        <f t="shared" si="50"/>
        <v>1</v>
      </c>
      <c r="AP219" t="str">
        <f>INDEX('Density Lookup'!B:B,MATCH('2014_acs_select'!AK219,'Density Lookup'!A:A,1))</f>
        <v>High</v>
      </c>
      <c r="AQ219" t="b">
        <f t="shared" si="51"/>
        <v>1</v>
      </c>
    </row>
    <row r="220" spans="1:43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9"/>
        <v>0.57699167657550532</v>
      </c>
      <c r="I220" s="2">
        <f t="shared" si="40"/>
        <v>0.42300832342449463</v>
      </c>
      <c r="J220" s="1">
        <v>2599</v>
      </c>
      <c r="K220" s="2">
        <f t="shared" si="41"/>
        <v>0.77259215219976218</v>
      </c>
      <c r="L220" s="1">
        <v>1167</v>
      </c>
      <c r="M220" s="1">
        <v>162</v>
      </c>
      <c r="N220" s="1">
        <v>695</v>
      </c>
      <c r="O220" s="2">
        <f t="shared" si="42"/>
        <v>0.44901885340515585</v>
      </c>
      <c r="P220" s="2">
        <f t="shared" si="43"/>
        <v>6.2331666025394382E-2</v>
      </c>
      <c r="Q220" s="2">
        <f t="shared" si="44"/>
        <v>0.26741054251635243</v>
      </c>
      <c r="R220" s="2">
        <v>0.747</v>
      </c>
      <c r="S220" s="2">
        <v>0.69200000000000006</v>
      </c>
      <c r="T220" s="2">
        <v>0.83099999999999996</v>
      </c>
      <c r="U220" s="1">
        <v>3350</v>
      </c>
      <c r="V220" s="2">
        <f t="shared" si="45"/>
        <v>0.99583828775267536</v>
      </c>
      <c r="W220" s="2">
        <v>7.2999999999999995E-2</v>
      </c>
      <c r="X220" s="1">
        <v>185</v>
      </c>
      <c r="Y220" s="2">
        <f t="shared" si="46"/>
        <v>5.4994054696789536E-2</v>
      </c>
      <c r="Z220" s="2">
        <v>0</v>
      </c>
      <c r="AA220" s="1">
        <v>2935</v>
      </c>
      <c r="AB220" s="2">
        <f t="shared" si="47"/>
        <v>0.87247324613555288</v>
      </c>
      <c r="AC220" s="2">
        <f t="shared" si="48"/>
        <v>7.2532699167657588E-2</v>
      </c>
      <c r="AD220" s="2">
        <v>8.4000000000000005E-2</v>
      </c>
      <c r="AE220" s="1">
        <v>95661</v>
      </c>
      <c r="AF220" s="1">
        <v>2094</v>
      </c>
      <c r="AG220" s="1">
        <v>73300</v>
      </c>
      <c r="AH220" s="1">
        <v>3206</v>
      </c>
      <c r="AI220" s="2">
        <v>4.2000000000000003E-2</v>
      </c>
      <c r="AJ220">
        <f>VLOOKUP(A220,census_tract_areas_WA!E:N,10,FALSE)</f>
        <v>1.938308825</v>
      </c>
      <c r="AK220">
        <f t="shared" si="49"/>
        <v>1735.5335520385922</v>
      </c>
      <c r="AL220" t="str">
        <f>VLOOKUP(AK220,'Density Lookup'!A:B,2,TRUE)</f>
        <v>High</v>
      </c>
      <c r="AM220" t="str">
        <f>VLOOKUP(A220,census_tract_county_names_WA!A:B,2,FALSE)</f>
        <v>King County, Washington</v>
      </c>
      <c r="AN220">
        <f>INDEX(census_tract_areas_WA!N:N, MATCH('2014_acs_select'!A220,census_tract_areas_WA!E:E,0))</f>
        <v>1.938308825</v>
      </c>
      <c r="AO220" t="b">
        <f t="shared" si="50"/>
        <v>1</v>
      </c>
      <c r="AP220" t="str">
        <f>INDEX('Density Lookup'!B:B,MATCH('2014_acs_select'!AK220,'Density Lookup'!A:A,1))</f>
        <v>High</v>
      </c>
      <c r="AQ220" t="b">
        <f t="shared" si="51"/>
        <v>1</v>
      </c>
    </row>
    <row r="221" spans="1:43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9"/>
        <v>0.52116570942352691</v>
      </c>
      <c r="I221" s="2">
        <f t="shared" si="40"/>
        <v>0.47883429057647309</v>
      </c>
      <c r="J221" s="1">
        <v>2097</v>
      </c>
      <c r="K221" s="2">
        <f t="shared" si="41"/>
        <v>0.44607530312699428</v>
      </c>
      <c r="L221" s="1">
        <v>1384</v>
      </c>
      <c r="M221" s="1">
        <v>138</v>
      </c>
      <c r="N221" s="1">
        <v>275</v>
      </c>
      <c r="O221" s="2">
        <f t="shared" si="42"/>
        <v>0.65999046256556981</v>
      </c>
      <c r="P221" s="2">
        <f t="shared" si="43"/>
        <v>6.5808297567954227E-2</v>
      </c>
      <c r="Q221" s="2">
        <f t="shared" si="44"/>
        <v>0.13113972341440153</v>
      </c>
      <c r="R221" s="2">
        <v>0.14400000000000002</v>
      </c>
      <c r="S221" s="2">
        <v>0.182</v>
      </c>
      <c r="T221" s="2">
        <v>9.9000000000000005E-2</v>
      </c>
      <c r="U221" s="1">
        <v>4687</v>
      </c>
      <c r="V221" s="2">
        <f t="shared" si="45"/>
        <v>0.99702191023186559</v>
      </c>
      <c r="W221" s="2">
        <v>0.23100000000000001</v>
      </c>
      <c r="X221" s="1">
        <v>1071</v>
      </c>
      <c r="Y221" s="2">
        <f t="shared" si="46"/>
        <v>0.22782386726228462</v>
      </c>
      <c r="Z221" s="2">
        <v>0.41100000000000003</v>
      </c>
      <c r="AA221" s="1">
        <v>3198</v>
      </c>
      <c r="AB221" s="2">
        <f t="shared" si="47"/>
        <v>0.6802807913209955</v>
      </c>
      <c r="AC221" s="2">
        <f t="shared" si="48"/>
        <v>9.1895341416719845E-2</v>
      </c>
      <c r="AD221" s="2">
        <v>0.19699999999999998</v>
      </c>
      <c r="AE221" s="1">
        <v>49655</v>
      </c>
      <c r="AF221" s="1">
        <v>1704</v>
      </c>
      <c r="AG221" s="1">
        <v>38317</v>
      </c>
      <c r="AH221" s="1">
        <v>3708</v>
      </c>
      <c r="AI221" s="2">
        <v>0.11599999999999999</v>
      </c>
      <c r="AJ221">
        <f>VLOOKUP(A221,census_tract_areas_WA!E:N,10,FALSE)</f>
        <v>8.4924168860000009</v>
      </c>
      <c r="AK221">
        <f t="shared" si="49"/>
        <v>553.55266505460145</v>
      </c>
      <c r="AL221" t="str">
        <f>VLOOKUP(AK221,'Density Lookup'!A:B,2,TRUE)</f>
        <v>Medium</v>
      </c>
      <c r="AM221" t="str">
        <f>VLOOKUP(A221,census_tract_county_names_WA!A:B,2,FALSE)</f>
        <v>King County, Washington</v>
      </c>
      <c r="AN221">
        <f>INDEX(census_tract_areas_WA!N:N, MATCH('2014_acs_select'!A221,census_tract_areas_WA!E:E,0))</f>
        <v>8.4924168860000009</v>
      </c>
      <c r="AO221" t="b">
        <f t="shared" si="50"/>
        <v>1</v>
      </c>
      <c r="AP221" t="str">
        <f>INDEX('Density Lookup'!B:B,MATCH('2014_acs_select'!AK221,'Density Lookup'!A:A,1))</f>
        <v>Medium</v>
      </c>
      <c r="AQ221" t="b">
        <f t="shared" si="51"/>
        <v>1</v>
      </c>
    </row>
    <row r="222" spans="1:43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9"/>
        <v>0.52792489167067891</v>
      </c>
      <c r="I222" s="2">
        <f t="shared" si="40"/>
        <v>0.47207510832932115</v>
      </c>
      <c r="J222" s="1">
        <v>1787</v>
      </c>
      <c r="K222" s="2">
        <f t="shared" si="41"/>
        <v>0.43018777082330284</v>
      </c>
      <c r="L222" s="1">
        <v>1231</v>
      </c>
      <c r="M222" s="1">
        <v>276</v>
      </c>
      <c r="N222" s="1">
        <v>137</v>
      </c>
      <c r="O222" s="2">
        <f t="shared" si="42"/>
        <v>0.68886401790710683</v>
      </c>
      <c r="P222" s="2">
        <f t="shared" si="43"/>
        <v>0.15444879686625629</v>
      </c>
      <c r="Q222" s="2">
        <f t="shared" si="44"/>
        <v>7.6664801343033009E-2</v>
      </c>
      <c r="R222" s="2">
        <v>0.218</v>
      </c>
      <c r="S222" s="2">
        <v>0.126</v>
      </c>
      <c r="T222" s="2">
        <v>0.30099999999999999</v>
      </c>
      <c r="U222" s="1">
        <v>4097</v>
      </c>
      <c r="V222" s="2">
        <f t="shared" si="45"/>
        <v>0.98627828598940781</v>
      </c>
      <c r="W222" s="2">
        <v>0.28899999999999998</v>
      </c>
      <c r="X222" s="1">
        <v>939</v>
      </c>
      <c r="Y222" s="2">
        <f t="shared" si="46"/>
        <v>0.22604718343765046</v>
      </c>
      <c r="Z222" s="2">
        <v>0.4</v>
      </c>
      <c r="AA222" s="1">
        <v>2773</v>
      </c>
      <c r="AB222" s="2">
        <f t="shared" si="47"/>
        <v>0.66754935002407323</v>
      </c>
      <c r="AC222" s="2">
        <f t="shared" si="48"/>
        <v>0.10640346653827626</v>
      </c>
      <c r="AD222" s="2">
        <v>0.26800000000000002</v>
      </c>
      <c r="AE222" s="1">
        <v>57455</v>
      </c>
      <c r="AF222" s="1">
        <v>1650</v>
      </c>
      <c r="AG222" s="1">
        <v>47500</v>
      </c>
      <c r="AH222" s="1">
        <v>3197</v>
      </c>
      <c r="AI222" s="2">
        <v>0.106</v>
      </c>
      <c r="AJ222">
        <f>VLOOKUP(A222,census_tract_areas_WA!E:N,10,FALSE)</f>
        <v>2.6457945249999999</v>
      </c>
      <c r="AK222">
        <f t="shared" si="49"/>
        <v>1570.0387769152255</v>
      </c>
      <c r="AL222" t="str">
        <f>VLOOKUP(AK222,'Density Lookup'!A:B,2,TRUE)</f>
        <v>High</v>
      </c>
      <c r="AM222" t="str">
        <f>VLOOKUP(A222,census_tract_county_names_WA!A:B,2,FALSE)</f>
        <v>Pierce County, Washington</v>
      </c>
      <c r="AN222">
        <f>INDEX(census_tract_areas_WA!N:N, MATCH('2014_acs_select'!A222,census_tract_areas_WA!E:E,0))</f>
        <v>2.6457945249999999</v>
      </c>
      <c r="AO222" t="b">
        <f t="shared" si="50"/>
        <v>1</v>
      </c>
      <c r="AP222" t="str">
        <f>INDEX('Density Lookup'!B:B,MATCH('2014_acs_select'!AK222,'Density Lookup'!A:A,1))</f>
        <v>High</v>
      </c>
      <c r="AQ222" t="b">
        <f t="shared" si="51"/>
        <v>1</v>
      </c>
    </row>
    <row r="223" spans="1:43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9"/>
        <v>0.49166427134233975</v>
      </c>
      <c r="I223" s="2">
        <f t="shared" si="40"/>
        <v>0.5083357286576603</v>
      </c>
      <c r="J223" s="1">
        <v>3097</v>
      </c>
      <c r="K223" s="2">
        <f t="shared" si="41"/>
        <v>0.44509916642713421</v>
      </c>
      <c r="L223" s="1">
        <v>2605</v>
      </c>
      <c r="M223" s="1">
        <v>261</v>
      </c>
      <c r="N223" s="1">
        <v>39</v>
      </c>
      <c r="O223" s="2">
        <f t="shared" si="42"/>
        <v>0.84113658379076528</v>
      </c>
      <c r="P223" s="2">
        <f t="shared" si="43"/>
        <v>8.4275104940264772E-2</v>
      </c>
      <c r="Q223" s="2">
        <f t="shared" si="44"/>
        <v>1.2592831772683243E-2</v>
      </c>
      <c r="R223" s="2">
        <v>0.20399999999999999</v>
      </c>
      <c r="S223" s="2">
        <v>0.2</v>
      </c>
      <c r="T223" s="2">
        <v>0.20800000000000002</v>
      </c>
      <c r="U223" s="1">
        <v>6880</v>
      </c>
      <c r="V223" s="2">
        <f t="shared" si="45"/>
        <v>0.98878988215004315</v>
      </c>
      <c r="W223" s="2">
        <v>5.7999999999999996E-2</v>
      </c>
      <c r="X223" s="1">
        <v>2034</v>
      </c>
      <c r="Y223" s="2">
        <f t="shared" si="46"/>
        <v>0.29232538085656801</v>
      </c>
      <c r="Z223" s="2">
        <v>0.106</v>
      </c>
      <c r="AA223" s="1">
        <v>4417</v>
      </c>
      <c r="AB223" s="2">
        <f t="shared" si="47"/>
        <v>0.63480885311871227</v>
      </c>
      <c r="AC223" s="2">
        <f t="shared" si="48"/>
        <v>7.2865766024719725E-2</v>
      </c>
      <c r="AD223" s="2">
        <v>3.6000000000000004E-2</v>
      </c>
      <c r="AE223" s="1">
        <v>86841</v>
      </c>
      <c r="AF223" s="1">
        <v>2156</v>
      </c>
      <c r="AG223" s="1">
        <v>71530</v>
      </c>
      <c r="AH223" s="1">
        <v>4952</v>
      </c>
      <c r="AI223" s="2">
        <v>7.5999999999999998E-2</v>
      </c>
      <c r="AJ223">
        <f>VLOOKUP(A223,census_tract_areas_WA!E:N,10,FALSE)</f>
        <v>18.50134761</v>
      </c>
      <c r="AK223">
        <f t="shared" si="49"/>
        <v>376.08071296596756</v>
      </c>
      <c r="AL223" t="str">
        <f>VLOOKUP(AK223,'Density Lookup'!A:B,2,TRUE)</f>
        <v>Medium</v>
      </c>
      <c r="AM223" t="str">
        <f>VLOOKUP(A223,census_tract_county_names_WA!A:B,2,FALSE)</f>
        <v>Pierce County, Washington</v>
      </c>
      <c r="AN223">
        <f>INDEX(census_tract_areas_WA!N:N, MATCH('2014_acs_select'!A223,census_tract_areas_WA!E:E,0))</f>
        <v>18.50134761</v>
      </c>
      <c r="AO223" t="b">
        <f t="shared" si="50"/>
        <v>1</v>
      </c>
      <c r="AP223" t="str">
        <f>INDEX('Density Lookup'!B:B,MATCH('2014_acs_select'!AK223,'Density Lookup'!A:A,1))</f>
        <v>Medium</v>
      </c>
      <c r="AQ223" t="b">
        <f t="shared" si="51"/>
        <v>1</v>
      </c>
    </row>
    <row r="224" spans="1:43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9"/>
        <v>0.47841306884480744</v>
      </c>
      <c r="I224" s="2">
        <f t="shared" si="40"/>
        <v>0.5215869311551925</v>
      </c>
      <c r="J224" s="1">
        <v>2390</v>
      </c>
      <c r="K224" s="2">
        <f t="shared" si="41"/>
        <v>0.55775962660443412</v>
      </c>
      <c r="L224" s="1">
        <v>1795</v>
      </c>
      <c r="M224" s="1">
        <v>262</v>
      </c>
      <c r="N224" s="1">
        <v>279</v>
      </c>
      <c r="O224" s="2">
        <f t="shared" si="42"/>
        <v>0.7510460251046025</v>
      </c>
      <c r="P224" s="2">
        <f t="shared" si="43"/>
        <v>0.1096234309623431</v>
      </c>
      <c r="Q224" s="2">
        <f t="shared" si="44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 s="1">
        <v>4285</v>
      </c>
      <c r="V224" s="2">
        <f t="shared" si="45"/>
        <v>1</v>
      </c>
      <c r="W224" s="2">
        <v>3.1E-2</v>
      </c>
      <c r="X224" s="1">
        <v>1011</v>
      </c>
      <c r="Y224" s="2">
        <f t="shared" si="46"/>
        <v>0.23593932322053676</v>
      </c>
      <c r="Z224" s="2">
        <v>9.0000000000000011E-3</v>
      </c>
      <c r="AA224" s="1">
        <v>2976</v>
      </c>
      <c r="AB224" s="2">
        <f t="shared" si="47"/>
        <v>0.69451575262543752</v>
      </c>
      <c r="AC224" s="2">
        <f t="shared" si="48"/>
        <v>6.9544924154025689E-2</v>
      </c>
      <c r="AD224" s="2">
        <v>3.7999999999999999E-2</v>
      </c>
      <c r="AE224" s="1">
        <v>94685</v>
      </c>
      <c r="AF224" s="1">
        <v>1454</v>
      </c>
      <c r="AG224" s="1">
        <v>80455</v>
      </c>
      <c r="AH224" s="1">
        <v>3335</v>
      </c>
      <c r="AI224" s="2">
        <v>5.0999999999999997E-2</v>
      </c>
      <c r="AJ224">
        <f>VLOOKUP(A224,census_tract_areas_WA!E:N,10,FALSE)</f>
        <v>2.3569787529999999</v>
      </c>
      <c r="AK224">
        <f t="shared" si="49"/>
        <v>1818.0053573015812</v>
      </c>
      <c r="AL224" t="str">
        <f>VLOOKUP(AK224,'Density Lookup'!A:B,2,TRUE)</f>
        <v>High</v>
      </c>
      <c r="AM224" t="str">
        <f>VLOOKUP(A224,census_tract_county_names_WA!A:B,2,FALSE)</f>
        <v>Snohomish County, Washington</v>
      </c>
      <c r="AN224">
        <f>INDEX(census_tract_areas_WA!N:N, MATCH('2014_acs_select'!A224,census_tract_areas_WA!E:E,0))</f>
        <v>2.3569787529999999</v>
      </c>
      <c r="AO224" t="b">
        <f t="shared" si="50"/>
        <v>1</v>
      </c>
      <c r="AP224" t="str">
        <f>INDEX('Density Lookup'!B:B,MATCH('2014_acs_select'!AK224,'Density Lookup'!A:A,1))</f>
        <v>High</v>
      </c>
      <c r="AQ224" t="b">
        <f t="shared" si="51"/>
        <v>1</v>
      </c>
    </row>
    <row r="225" spans="1:43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9"/>
        <v>0.56140350877192979</v>
      </c>
      <c r="I225" s="2">
        <f t="shared" si="40"/>
        <v>0.43859649122807015</v>
      </c>
      <c r="J225" s="1">
        <v>1784</v>
      </c>
      <c r="K225" s="2">
        <f t="shared" si="41"/>
        <v>0.51308599367270635</v>
      </c>
      <c r="L225" s="1">
        <v>1560</v>
      </c>
      <c r="M225" s="1">
        <v>146</v>
      </c>
      <c r="N225" s="1">
        <v>22</v>
      </c>
      <c r="O225" s="2">
        <f t="shared" si="42"/>
        <v>0.87443946188340804</v>
      </c>
      <c r="P225" s="2">
        <f t="shared" si="43"/>
        <v>8.1838565022421525E-2</v>
      </c>
      <c r="Q225" s="2">
        <f t="shared" si="44"/>
        <v>1.2331838565022421E-2</v>
      </c>
      <c r="R225" s="2">
        <v>0.255</v>
      </c>
      <c r="S225" s="2">
        <v>0.28699999999999998</v>
      </c>
      <c r="T225" s="2">
        <v>0.21600000000000003</v>
      </c>
      <c r="U225" s="1">
        <v>3138</v>
      </c>
      <c r="V225" s="2">
        <f t="shared" si="45"/>
        <v>0.90250215703192405</v>
      </c>
      <c r="W225" s="2">
        <v>0.10300000000000001</v>
      </c>
      <c r="X225" s="1">
        <v>606</v>
      </c>
      <c r="Y225" s="2">
        <f t="shared" si="46"/>
        <v>0.17428817946505609</v>
      </c>
      <c r="Z225" s="2">
        <v>0.10099999999999999</v>
      </c>
      <c r="AA225" s="1">
        <v>2182</v>
      </c>
      <c r="AB225" s="2">
        <f t="shared" si="47"/>
        <v>0.62755248777681905</v>
      </c>
      <c r="AC225" s="2">
        <f t="shared" si="48"/>
        <v>0.19815933275812481</v>
      </c>
      <c r="AD225" s="2">
        <v>0.106</v>
      </c>
      <c r="AE225" s="1">
        <v>70787</v>
      </c>
      <c r="AF225" s="1">
        <v>1519</v>
      </c>
      <c r="AG225" s="1">
        <v>45054</v>
      </c>
      <c r="AH225" s="1">
        <v>2906</v>
      </c>
      <c r="AI225" s="2">
        <v>3.7000000000000005E-2</v>
      </c>
      <c r="AJ225">
        <f>VLOOKUP(A225,census_tract_areas_WA!E:N,10,FALSE)</f>
        <v>71.50211487</v>
      </c>
      <c r="AK225">
        <f t="shared" si="49"/>
        <v>48.627932283144787</v>
      </c>
      <c r="AL225" t="str">
        <f>VLOOKUP(AK225,'Density Lookup'!A:B,2,TRUE)</f>
        <v>Low</v>
      </c>
      <c r="AM225" t="str">
        <f>VLOOKUP(A225,census_tract_county_names_WA!A:B,2,FALSE)</f>
        <v>Spokane County, Washington</v>
      </c>
      <c r="AN225">
        <f>INDEX(census_tract_areas_WA!N:N, MATCH('2014_acs_select'!A225,census_tract_areas_WA!E:E,0))</f>
        <v>71.50211487</v>
      </c>
      <c r="AO225" t="b">
        <f t="shared" si="50"/>
        <v>1</v>
      </c>
      <c r="AP225" t="str">
        <f>INDEX('Density Lookup'!B:B,MATCH('2014_acs_select'!AK225,'Density Lookup'!A:A,1))</f>
        <v>Low</v>
      </c>
      <c r="AQ225" t="b">
        <f t="shared" si="51"/>
        <v>1</v>
      </c>
    </row>
    <row r="226" spans="1:43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9"/>
        <v>0.53703703703703709</v>
      </c>
      <c r="I226" s="2">
        <f t="shared" si="40"/>
        <v>0.46296296296296297</v>
      </c>
      <c r="J226" s="1">
        <v>2571</v>
      </c>
      <c r="K226" s="2">
        <f t="shared" si="41"/>
        <v>0.49083619702176401</v>
      </c>
      <c r="L226" s="1">
        <v>1389</v>
      </c>
      <c r="M226" s="1">
        <v>727</v>
      </c>
      <c r="N226" s="1">
        <v>128</v>
      </c>
      <c r="O226" s="2">
        <f t="shared" si="42"/>
        <v>0.54025670945157522</v>
      </c>
      <c r="P226" s="2">
        <f t="shared" si="43"/>
        <v>0.28276935044729679</v>
      </c>
      <c r="Q226" s="2">
        <f t="shared" si="44"/>
        <v>4.9786075457020615E-2</v>
      </c>
      <c r="R226" s="2">
        <v>0.185</v>
      </c>
      <c r="S226" s="2">
        <v>0.182</v>
      </c>
      <c r="T226" s="2">
        <v>0.18899999999999997</v>
      </c>
      <c r="U226" s="1">
        <v>5238</v>
      </c>
      <c r="V226" s="2">
        <f t="shared" si="45"/>
        <v>1</v>
      </c>
      <c r="W226" s="2">
        <v>0.185</v>
      </c>
      <c r="X226" s="1">
        <v>1323</v>
      </c>
      <c r="Y226" s="2">
        <f t="shared" si="46"/>
        <v>0.25257731958762886</v>
      </c>
      <c r="Z226" s="2">
        <v>0.217</v>
      </c>
      <c r="AA226" s="1">
        <v>3335</v>
      </c>
      <c r="AB226" s="2">
        <f t="shared" si="47"/>
        <v>0.63669339442535322</v>
      </c>
      <c r="AC226" s="2">
        <f t="shared" si="48"/>
        <v>0.11072928598701792</v>
      </c>
      <c r="AD226" s="2">
        <v>0.19500000000000001</v>
      </c>
      <c r="AE226" s="1">
        <v>64641</v>
      </c>
      <c r="AF226" s="1">
        <v>2045</v>
      </c>
      <c r="AG226" s="1">
        <v>47396</v>
      </c>
      <c r="AH226" s="1">
        <v>4034</v>
      </c>
      <c r="AI226" s="2">
        <v>0.06</v>
      </c>
      <c r="AJ226">
        <f>VLOOKUP(A226,census_tract_areas_WA!E:N,10,FALSE)</f>
        <v>3.744429797</v>
      </c>
      <c r="AK226">
        <f t="shared" si="49"/>
        <v>1398.8778756639085</v>
      </c>
      <c r="AL226" t="str">
        <f>VLOOKUP(AK226,'Density Lookup'!A:B,2,TRUE)</f>
        <v>Medium</v>
      </c>
      <c r="AM226" t="str">
        <f>VLOOKUP(A226,census_tract_county_names_WA!A:B,2,FALSE)</f>
        <v>Walla Walla County, Washington</v>
      </c>
      <c r="AN226">
        <f>INDEX(census_tract_areas_WA!N:N, MATCH('2014_acs_select'!A226,census_tract_areas_WA!E:E,0))</f>
        <v>3.744429797</v>
      </c>
      <c r="AO226" t="b">
        <f t="shared" si="50"/>
        <v>1</v>
      </c>
      <c r="AP226" t="str">
        <f>INDEX('Density Lookup'!B:B,MATCH('2014_acs_select'!AK226,'Density Lookup'!A:A,1))</f>
        <v>Medium</v>
      </c>
      <c r="AQ226" t="b">
        <f t="shared" si="51"/>
        <v>1</v>
      </c>
    </row>
    <row r="227" spans="1:43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9"/>
        <v>0.62211690363349126</v>
      </c>
      <c r="I227" s="2">
        <f t="shared" si="40"/>
        <v>0.37788309636650869</v>
      </c>
      <c r="J227" s="1">
        <v>719</v>
      </c>
      <c r="K227" s="2">
        <f t="shared" si="41"/>
        <v>0.22717219589257504</v>
      </c>
      <c r="L227" s="1">
        <v>478</v>
      </c>
      <c r="M227" s="1">
        <v>153</v>
      </c>
      <c r="N227" s="1">
        <v>27</v>
      </c>
      <c r="O227" s="2">
        <f t="shared" si="42"/>
        <v>0.66481223922114052</v>
      </c>
      <c r="P227" s="2">
        <f t="shared" si="43"/>
        <v>0.21279554937413073</v>
      </c>
      <c r="Q227" s="2">
        <f t="shared" si="44"/>
        <v>3.7552155771905425E-2</v>
      </c>
      <c r="R227" s="2">
        <v>5.0999999999999997E-2</v>
      </c>
      <c r="S227" s="2">
        <v>2.8999999999999998E-2</v>
      </c>
      <c r="T227" s="2">
        <v>0.09</v>
      </c>
      <c r="U227" s="1">
        <v>2260</v>
      </c>
      <c r="V227" s="2">
        <f t="shared" si="45"/>
        <v>0.71406003159557663</v>
      </c>
      <c r="W227" s="2">
        <v>0.496</v>
      </c>
      <c r="X227" s="1">
        <v>704</v>
      </c>
      <c r="Y227" s="2">
        <f t="shared" si="46"/>
        <v>0.22243285939968405</v>
      </c>
      <c r="Z227" s="2">
        <v>0.621</v>
      </c>
      <c r="AA227" s="1">
        <v>1332</v>
      </c>
      <c r="AB227" s="2">
        <f t="shared" si="47"/>
        <v>0.42085308056872039</v>
      </c>
      <c r="AC227" s="2">
        <f t="shared" si="48"/>
        <v>0.35671406003159556</v>
      </c>
      <c r="AD227" s="2">
        <v>0.45299999999999996</v>
      </c>
      <c r="AE227" s="1">
        <v>32132</v>
      </c>
      <c r="AF227" s="1">
        <v>875</v>
      </c>
      <c r="AG227" s="1">
        <v>17373</v>
      </c>
      <c r="AH227" s="1">
        <v>2515</v>
      </c>
      <c r="AI227" s="2">
        <v>0.19899999999999998</v>
      </c>
      <c r="AJ227">
        <f>VLOOKUP(A227,census_tract_areas_WA!E:N,10,FALSE)</f>
        <v>2.9427513859999999</v>
      </c>
      <c r="AK227">
        <f t="shared" si="49"/>
        <v>1075.5240877830649</v>
      </c>
      <c r="AL227" t="str">
        <f>VLOOKUP(AK227,'Density Lookup'!A:B,2,TRUE)</f>
        <v>Medium</v>
      </c>
      <c r="AM227" t="str">
        <f>VLOOKUP(A227,census_tract_county_names_WA!A:B,2,FALSE)</f>
        <v>Yakima County, Washington</v>
      </c>
      <c r="AN227">
        <f>INDEX(census_tract_areas_WA!N:N, MATCH('2014_acs_select'!A227,census_tract_areas_WA!E:E,0))</f>
        <v>2.9427513859999999</v>
      </c>
      <c r="AO227" t="b">
        <f t="shared" si="50"/>
        <v>1</v>
      </c>
      <c r="AP227" t="str">
        <f>INDEX('Density Lookup'!B:B,MATCH('2014_acs_select'!AK227,'Density Lookup'!A:A,1))</f>
        <v>Medium</v>
      </c>
      <c r="AQ227" t="b">
        <f t="shared" si="51"/>
        <v>1</v>
      </c>
    </row>
    <row r="228" spans="1:43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9"/>
        <v>0.52571999334110209</v>
      </c>
      <c r="I228" s="2">
        <f t="shared" si="40"/>
        <v>0.47428000665889797</v>
      </c>
      <c r="J228" s="1">
        <v>4096</v>
      </c>
      <c r="K228" s="2">
        <f t="shared" si="41"/>
        <v>0.68187115032462131</v>
      </c>
      <c r="L228" s="1">
        <v>1903</v>
      </c>
      <c r="M228" s="1">
        <v>203</v>
      </c>
      <c r="N228" s="1">
        <v>1168</v>
      </c>
      <c r="O228" s="2">
        <f t="shared" si="42"/>
        <v>0.464599609375</v>
      </c>
      <c r="P228" s="2">
        <f t="shared" si="43"/>
        <v>4.9560546875E-2</v>
      </c>
      <c r="Q228" s="2">
        <f t="shared" si="44"/>
        <v>0.28515625</v>
      </c>
      <c r="R228" s="2">
        <v>0.77599999999999991</v>
      </c>
      <c r="S228" s="2">
        <v>0.82900000000000007</v>
      </c>
      <c r="T228" s="2">
        <v>0.71599999999999997</v>
      </c>
      <c r="U228" s="1">
        <v>5952</v>
      </c>
      <c r="V228" s="2">
        <f t="shared" si="45"/>
        <v>0.99084401531546529</v>
      </c>
      <c r="W228" s="2">
        <v>0.14099999999999999</v>
      </c>
      <c r="X228" s="1">
        <v>520</v>
      </c>
      <c r="Y228" s="2">
        <f t="shared" si="46"/>
        <v>8.6565673381055433E-2</v>
      </c>
      <c r="Z228" s="2">
        <v>0.19800000000000001</v>
      </c>
      <c r="AA228" s="1">
        <v>4816</v>
      </c>
      <c r="AB228" s="2">
        <f t="shared" si="47"/>
        <v>0.80173131346762105</v>
      </c>
      <c r="AC228" s="2">
        <f t="shared" si="48"/>
        <v>0.11170301315132347</v>
      </c>
      <c r="AD228" s="2">
        <v>0.14099999999999999</v>
      </c>
      <c r="AE228" s="1">
        <v>89302</v>
      </c>
      <c r="AF228" s="1">
        <v>3152</v>
      </c>
      <c r="AG228" s="1">
        <v>66075</v>
      </c>
      <c r="AH228" s="1">
        <v>5493</v>
      </c>
      <c r="AI228" s="2">
        <v>3.1E-2</v>
      </c>
      <c r="AJ228">
        <f>VLOOKUP(A228,census_tract_areas_WA!E:N,10,FALSE)</f>
        <v>1.196455753</v>
      </c>
      <c r="AK228">
        <f t="shared" si="49"/>
        <v>5020.6620553564262</v>
      </c>
      <c r="AL228" t="str">
        <f>VLOOKUP(AK228,'Density Lookup'!A:B,2,TRUE)</f>
        <v>High</v>
      </c>
      <c r="AM228" t="str">
        <f>VLOOKUP(A228,census_tract_county_names_WA!A:B,2,FALSE)</f>
        <v>King County, Washington</v>
      </c>
      <c r="AN228">
        <f>INDEX(census_tract_areas_WA!N:N, MATCH('2014_acs_select'!A228,census_tract_areas_WA!E:E,0))</f>
        <v>1.196455753</v>
      </c>
      <c r="AO228" t="b">
        <f t="shared" si="50"/>
        <v>1</v>
      </c>
      <c r="AP228" t="str">
        <f>INDEX('Density Lookup'!B:B,MATCH('2014_acs_select'!AK228,'Density Lookup'!A:A,1))</f>
        <v>High</v>
      </c>
      <c r="AQ228" t="b">
        <f t="shared" si="51"/>
        <v>1</v>
      </c>
    </row>
    <row r="229" spans="1:43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9"/>
        <v>0.49052760236300674</v>
      </c>
      <c r="I229" s="2">
        <f t="shared" si="40"/>
        <v>0.50947239763699326</v>
      </c>
      <c r="J229" s="1">
        <v>2022</v>
      </c>
      <c r="K229" s="2">
        <f t="shared" si="41"/>
        <v>0.41189651660215931</v>
      </c>
      <c r="L229" s="1">
        <v>1408</v>
      </c>
      <c r="M229" s="1">
        <v>171</v>
      </c>
      <c r="N229" s="1">
        <v>245</v>
      </c>
      <c r="O229" s="2">
        <f t="shared" si="42"/>
        <v>0.69634025717111769</v>
      </c>
      <c r="P229" s="2">
        <f t="shared" si="43"/>
        <v>8.4569732937685466E-2</v>
      </c>
      <c r="Q229" s="2">
        <f t="shared" si="44"/>
        <v>0.1211671612265084</v>
      </c>
      <c r="R229" s="2">
        <v>0.28100000000000003</v>
      </c>
      <c r="S229" s="2">
        <v>0.26600000000000001</v>
      </c>
      <c r="T229" s="2">
        <v>0.29799999999999999</v>
      </c>
      <c r="U229" s="1">
        <v>4867</v>
      </c>
      <c r="V229" s="2">
        <f t="shared" si="45"/>
        <v>0.99144428600529644</v>
      </c>
      <c r="W229" s="2">
        <v>0.251</v>
      </c>
      <c r="X229" s="1">
        <v>1449</v>
      </c>
      <c r="Y229" s="2">
        <f t="shared" si="46"/>
        <v>0.29517213281727439</v>
      </c>
      <c r="Z229" s="2">
        <v>0.433</v>
      </c>
      <c r="AA229" s="1">
        <v>2957</v>
      </c>
      <c r="AB229" s="2">
        <f t="shared" si="47"/>
        <v>0.60236300672234666</v>
      </c>
      <c r="AC229" s="2">
        <f t="shared" si="48"/>
        <v>0.10246486046037895</v>
      </c>
      <c r="AD229" s="2">
        <v>0.20100000000000001</v>
      </c>
      <c r="AE229" s="1">
        <v>68618</v>
      </c>
      <c r="AF229" s="1">
        <v>1681</v>
      </c>
      <c r="AG229" s="1">
        <v>50321</v>
      </c>
      <c r="AH229" s="1">
        <v>3487</v>
      </c>
      <c r="AI229" s="2">
        <v>7.400000000000001E-2</v>
      </c>
      <c r="AJ229">
        <f>VLOOKUP(A229,census_tract_areas_WA!E:N,10,FALSE)</f>
        <v>4.1408314270000002</v>
      </c>
      <c r="AK229">
        <f t="shared" si="49"/>
        <v>1185.5107087893534</v>
      </c>
      <c r="AL229" t="str">
        <f>VLOOKUP(AK229,'Density Lookup'!A:B,2,TRUE)</f>
        <v>Medium</v>
      </c>
      <c r="AM229" t="str">
        <f>VLOOKUP(A229,census_tract_county_names_WA!A:B,2,FALSE)</f>
        <v>King County, Washington</v>
      </c>
      <c r="AN229">
        <f>INDEX(census_tract_areas_WA!N:N, MATCH('2014_acs_select'!A229,census_tract_areas_WA!E:E,0))</f>
        <v>4.1408314270000002</v>
      </c>
      <c r="AO229" t="b">
        <f t="shared" si="50"/>
        <v>1</v>
      </c>
      <c r="AP229" t="str">
        <f>INDEX('Density Lookup'!B:B,MATCH('2014_acs_select'!AK229,'Density Lookup'!A:A,1))</f>
        <v>Medium</v>
      </c>
      <c r="AQ229" t="b">
        <f t="shared" si="51"/>
        <v>1</v>
      </c>
    </row>
    <row r="230" spans="1:43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9"/>
        <v>0.50301204819277112</v>
      </c>
      <c r="I230" s="2">
        <f t="shared" si="40"/>
        <v>0.49698795180722893</v>
      </c>
      <c r="J230" s="1">
        <v>3536</v>
      </c>
      <c r="K230" s="2">
        <f t="shared" si="41"/>
        <v>0.53253012048192772</v>
      </c>
      <c r="L230" s="1">
        <v>2696</v>
      </c>
      <c r="M230" s="1">
        <v>428</v>
      </c>
      <c r="N230" s="1">
        <v>19</v>
      </c>
      <c r="O230" s="2">
        <f t="shared" si="42"/>
        <v>0.76244343891402711</v>
      </c>
      <c r="P230" s="2">
        <f t="shared" si="43"/>
        <v>0.12104072398190045</v>
      </c>
      <c r="Q230" s="2">
        <f t="shared" si="44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 s="1">
        <v>6613</v>
      </c>
      <c r="V230" s="2">
        <f t="shared" si="45"/>
        <v>0.99593373493975901</v>
      </c>
      <c r="W230" s="2">
        <v>0.10099999999999999</v>
      </c>
      <c r="X230" s="1">
        <v>1646</v>
      </c>
      <c r="Y230" s="2">
        <f t="shared" si="46"/>
        <v>0.24789156626506023</v>
      </c>
      <c r="Z230" s="2">
        <v>0.19899999999999998</v>
      </c>
      <c r="AA230" s="1">
        <v>4310</v>
      </c>
      <c r="AB230" s="2">
        <f t="shared" si="47"/>
        <v>0.64909638554216864</v>
      </c>
      <c r="AC230" s="2">
        <f t="shared" si="48"/>
        <v>0.1030120481927711</v>
      </c>
      <c r="AD230" s="2">
        <v>7.2999999999999995E-2</v>
      </c>
      <c r="AE230" s="1">
        <v>94820</v>
      </c>
      <c r="AF230" s="1">
        <v>2541</v>
      </c>
      <c r="AG230" s="1">
        <v>62525</v>
      </c>
      <c r="AH230" s="1">
        <v>5163</v>
      </c>
      <c r="AI230" s="2">
        <v>4.4999999999999998E-2</v>
      </c>
      <c r="AJ230">
        <f>VLOOKUP(A230,census_tract_areas_WA!E:N,10,FALSE)</f>
        <v>3.8284776260000002</v>
      </c>
      <c r="AK230">
        <f t="shared" si="49"/>
        <v>1734.3708514596919</v>
      </c>
      <c r="AL230" t="str">
        <f>VLOOKUP(AK230,'Density Lookup'!A:B,2,TRUE)</f>
        <v>High</v>
      </c>
      <c r="AM230" t="str">
        <f>VLOOKUP(A230,census_tract_county_names_WA!A:B,2,FALSE)</f>
        <v>Benton County, Washington</v>
      </c>
      <c r="AN230">
        <f>INDEX(census_tract_areas_WA!N:N, MATCH('2014_acs_select'!A230,census_tract_areas_WA!E:E,0))</f>
        <v>3.8284776260000002</v>
      </c>
      <c r="AO230" t="b">
        <f t="shared" si="50"/>
        <v>1</v>
      </c>
      <c r="AP230" t="str">
        <f>INDEX('Density Lookup'!B:B,MATCH('2014_acs_select'!AK230,'Density Lookup'!A:A,1))</f>
        <v>High</v>
      </c>
      <c r="AQ230" t="b">
        <f t="shared" si="51"/>
        <v>1</v>
      </c>
    </row>
    <row r="231" spans="1:43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9"/>
        <v>0.51185887933590279</v>
      </c>
      <c r="I231" s="2">
        <f t="shared" si="40"/>
        <v>0.48814112066409726</v>
      </c>
      <c r="J231" s="1">
        <v>3275</v>
      </c>
      <c r="K231" s="2">
        <f t="shared" si="41"/>
        <v>0.48547287281351914</v>
      </c>
      <c r="L231" s="1">
        <v>2553</v>
      </c>
      <c r="M231" s="1">
        <v>430</v>
      </c>
      <c r="N231" s="1">
        <v>33</v>
      </c>
      <c r="O231" s="2">
        <f t="shared" si="42"/>
        <v>0.77954198473282443</v>
      </c>
      <c r="P231" s="2">
        <f t="shared" si="43"/>
        <v>0.13129770992366413</v>
      </c>
      <c r="Q231" s="2">
        <f t="shared" si="44"/>
        <v>1.0076335877862596E-2</v>
      </c>
      <c r="R231" s="2">
        <v>0.245</v>
      </c>
      <c r="S231" s="2">
        <v>0.26899999999999996</v>
      </c>
      <c r="T231" s="2">
        <v>0.21899999999999997</v>
      </c>
      <c r="U231" s="1">
        <v>6746</v>
      </c>
      <c r="V231" s="2">
        <f t="shared" si="45"/>
        <v>1</v>
      </c>
      <c r="W231" s="2">
        <v>7.5999999999999998E-2</v>
      </c>
      <c r="X231" s="1">
        <v>1818</v>
      </c>
      <c r="Y231" s="2">
        <f t="shared" si="46"/>
        <v>0.26949303290839016</v>
      </c>
      <c r="Z231" s="2">
        <v>0.1</v>
      </c>
      <c r="AA231" s="1">
        <v>4395</v>
      </c>
      <c r="AB231" s="2">
        <f t="shared" si="47"/>
        <v>0.65149718351615771</v>
      </c>
      <c r="AC231" s="2">
        <f t="shared" si="48"/>
        <v>7.9009783575452186E-2</v>
      </c>
      <c r="AD231" s="2">
        <v>7.4999999999999997E-2</v>
      </c>
      <c r="AE231" s="1">
        <v>71188</v>
      </c>
      <c r="AF231" s="1">
        <v>2273</v>
      </c>
      <c r="AG231" s="1">
        <v>54667</v>
      </c>
      <c r="AH231" s="1">
        <v>5208</v>
      </c>
      <c r="AI231" s="2">
        <v>8.6999999999999994E-2</v>
      </c>
      <c r="AJ231">
        <f>VLOOKUP(A231,census_tract_areas_WA!E:N,10,FALSE)</f>
        <v>2.225842804</v>
      </c>
      <c r="AK231">
        <f t="shared" si="49"/>
        <v>3030.7620950935761</v>
      </c>
      <c r="AL231" t="str">
        <f>VLOOKUP(AK231,'Density Lookup'!A:B,2,TRUE)</f>
        <v>High</v>
      </c>
      <c r="AM231" t="str">
        <f>VLOOKUP(A231,census_tract_county_names_WA!A:B,2,FALSE)</f>
        <v>Clark County, Washington</v>
      </c>
      <c r="AN231">
        <f>INDEX(census_tract_areas_WA!N:N, MATCH('2014_acs_select'!A231,census_tract_areas_WA!E:E,0))</f>
        <v>2.225842804</v>
      </c>
      <c r="AO231" t="b">
        <f t="shared" si="50"/>
        <v>1</v>
      </c>
      <c r="AP231" t="str">
        <f>INDEX('Density Lookup'!B:B,MATCH('2014_acs_select'!AK231,'Density Lookup'!A:A,1))</f>
        <v>High</v>
      </c>
      <c r="AQ231" t="b">
        <f t="shared" si="51"/>
        <v>1</v>
      </c>
    </row>
    <row r="232" spans="1:43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9"/>
        <v>0.51940740740740743</v>
      </c>
      <c r="I232" s="2">
        <f t="shared" si="40"/>
        <v>0.48059259259259257</v>
      </c>
      <c r="J232" s="1">
        <v>2566</v>
      </c>
      <c r="K232" s="2">
        <f t="shared" si="41"/>
        <v>0.76029629629629625</v>
      </c>
      <c r="L232" s="1">
        <v>891</v>
      </c>
      <c r="M232" s="1">
        <v>141</v>
      </c>
      <c r="N232" s="1">
        <v>621</v>
      </c>
      <c r="O232" s="2">
        <f t="shared" si="42"/>
        <v>0.34723304754481682</v>
      </c>
      <c r="P232" s="2">
        <f t="shared" si="43"/>
        <v>5.4949337490257211E-2</v>
      </c>
      <c r="Q232" s="2">
        <f t="shared" si="44"/>
        <v>0.24201091192517538</v>
      </c>
      <c r="R232" s="2">
        <v>0.67</v>
      </c>
      <c r="S232" s="2">
        <v>0.63900000000000001</v>
      </c>
      <c r="T232" s="2">
        <v>0.70900000000000007</v>
      </c>
      <c r="U232" s="1">
        <v>3369</v>
      </c>
      <c r="V232" s="2">
        <f t="shared" si="45"/>
        <v>0.99822222222222223</v>
      </c>
      <c r="W232" s="2">
        <v>0.13699999999999998</v>
      </c>
      <c r="X232" s="1">
        <v>96</v>
      </c>
      <c r="Y232" s="2">
        <f t="shared" si="46"/>
        <v>2.8444444444444446E-2</v>
      </c>
      <c r="Z232" s="2">
        <v>0</v>
      </c>
      <c r="AA232" s="1">
        <v>3099</v>
      </c>
      <c r="AB232" s="2">
        <f t="shared" si="47"/>
        <v>0.91822222222222227</v>
      </c>
      <c r="AC232" s="2">
        <f t="shared" si="48"/>
        <v>5.3333333333333233E-2</v>
      </c>
      <c r="AD232" s="2">
        <v>0.14300000000000002</v>
      </c>
      <c r="AE232" s="1">
        <v>95675</v>
      </c>
      <c r="AF232" s="1">
        <v>2291</v>
      </c>
      <c r="AG232" s="1">
        <v>73634</v>
      </c>
      <c r="AH232" s="1">
        <v>3273</v>
      </c>
      <c r="AI232" s="2">
        <v>3.7999999999999999E-2</v>
      </c>
      <c r="AJ232">
        <f>VLOOKUP(A232,census_tract_areas_WA!E:N,10,FALSE)</f>
        <v>0.86209260300000001</v>
      </c>
      <c r="AK232">
        <f t="shared" si="49"/>
        <v>3914.8926556791253</v>
      </c>
      <c r="AL232" t="str">
        <f>VLOOKUP(AK232,'Density Lookup'!A:B,2,TRUE)</f>
        <v>High</v>
      </c>
      <c r="AM232" t="str">
        <f>VLOOKUP(A232,census_tract_county_names_WA!A:B,2,FALSE)</f>
        <v>King County, Washington</v>
      </c>
      <c r="AN232">
        <f>INDEX(census_tract_areas_WA!N:N, MATCH('2014_acs_select'!A232,census_tract_areas_WA!E:E,0))</f>
        <v>0.86209260300000001</v>
      </c>
      <c r="AO232" t="b">
        <f t="shared" si="50"/>
        <v>1</v>
      </c>
      <c r="AP232" t="str">
        <f>INDEX('Density Lookup'!B:B,MATCH('2014_acs_select'!AK232,'Density Lookup'!A:A,1))</f>
        <v>High</v>
      </c>
      <c r="AQ232" t="b">
        <f t="shared" si="51"/>
        <v>1</v>
      </c>
    </row>
    <row r="233" spans="1:43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9"/>
        <v>0.47869318181818182</v>
      </c>
      <c r="I233" s="2">
        <f t="shared" si="40"/>
        <v>0.52130681818181823</v>
      </c>
      <c r="J233" s="1">
        <v>3045</v>
      </c>
      <c r="K233" s="2">
        <f t="shared" si="41"/>
        <v>0.48058712121212122</v>
      </c>
      <c r="L233" s="1">
        <v>1961</v>
      </c>
      <c r="M233" s="1">
        <v>276</v>
      </c>
      <c r="N233" s="1">
        <v>604</v>
      </c>
      <c r="O233" s="2">
        <f t="shared" si="42"/>
        <v>0.64400656814449919</v>
      </c>
      <c r="P233" s="2">
        <f t="shared" si="43"/>
        <v>9.0640394088669946E-2</v>
      </c>
      <c r="Q233" s="2">
        <f t="shared" si="44"/>
        <v>0.19835796387520527</v>
      </c>
      <c r="R233" s="2">
        <v>0.51</v>
      </c>
      <c r="S233" s="2">
        <v>0.498</v>
      </c>
      <c r="T233" s="2">
        <v>0.52100000000000002</v>
      </c>
      <c r="U233" s="1">
        <v>6315</v>
      </c>
      <c r="V233" s="2">
        <f t="shared" si="45"/>
        <v>0.99668560606060608</v>
      </c>
      <c r="W233" s="2">
        <v>0.13699999999999998</v>
      </c>
      <c r="X233" s="1">
        <v>1490</v>
      </c>
      <c r="Y233" s="2">
        <f t="shared" si="46"/>
        <v>0.23516414141414141</v>
      </c>
      <c r="Z233" s="2">
        <v>0.27699999999999997</v>
      </c>
      <c r="AA233" s="1">
        <v>3930</v>
      </c>
      <c r="AB233" s="2">
        <f t="shared" si="47"/>
        <v>0.62026515151515149</v>
      </c>
      <c r="AC233" s="2">
        <f t="shared" si="48"/>
        <v>0.14457070707070707</v>
      </c>
      <c r="AD233" s="2">
        <v>0.106</v>
      </c>
      <c r="AE233" s="1">
        <v>90643</v>
      </c>
      <c r="AF233" s="1">
        <v>2430</v>
      </c>
      <c r="AG233" s="1">
        <v>69797</v>
      </c>
      <c r="AH233" s="1">
        <v>5072</v>
      </c>
      <c r="AI233" s="2">
        <v>7.0999999999999994E-2</v>
      </c>
      <c r="AJ233">
        <f>VLOOKUP(A233,census_tract_areas_WA!E:N,10,FALSE)</f>
        <v>2.9392024910000001</v>
      </c>
      <c r="AK233">
        <f t="shared" si="49"/>
        <v>2155.6867957893955</v>
      </c>
      <c r="AL233" t="str">
        <f>VLOOKUP(AK233,'Density Lookup'!A:B,2,TRUE)</f>
        <v>High</v>
      </c>
      <c r="AM233" t="str">
        <f>VLOOKUP(A233,census_tract_county_names_WA!A:B,2,FALSE)</f>
        <v>King County, Washington</v>
      </c>
      <c r="AN233">
        <f>INDEX(census_tract_areas_WA!N:N, MATCH('2014_acs_select'!A233,census_tract_areas_WA!E:E,0))</f>
        <v>2.9392024910000001</v>
      </c>
      <c r="AO233" t="b">
        <f t="shared" si="50"/>
        <v>1</v>
      </c>
      <c r="AP233" t="str">
        <f>INDEX('Density Lookup'!B:B,MATCH('2014_acs_select'!AK233,'Density Lookup'!A:A,1))</f>
        <v>High</v>
      </c>
      <c r="AQ233" t="b">
        <f t="shared" si="51"/>
        <v>1</v>
      </c>
    </row>
    <row r="234" spans="1:43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9"/>
        <v>0.49164564943253469</v>
      </c>
      <c r="I234" s="2">
        <f t="shared" si="40"/>
        <v>0.50835435056746536</v>
      </c>
      <c r="J234" s="1">
        <v>3613</v>
      </c>
      <c r="K234" s="2">
        <f t="shared" si="41"/>
        <v>0.56951450189155106</v>
      </c>
      <c r="L234" s="1">
        <v>2631</v>
      </c>
      <c r="M234" s="1">
        <v>436</v>
      </c>
      <c r="N234" s="1">
        <v>355</v>
      </c>
      <c r="O234" s="2">
        <f t="shared" si="42"/>
        <v>0.7282037088292278</v>
      </c>
      <c r="P234" s="2">
        <f t="shared" si="43"/>
        <v>0.12067533905341821</v>
      </c>
      <c r="Q234" s="2">
        <f t="shared" si="44"/>
        <v>9.8256296706338217E-2</v>
      </c>
      <c r="R234" s="2">
        <v>0.312</v>
      </c>
      <c r="S234" s="2">
        <v>0.35899999999999999</v>
      </c>
      <c r="T234" s="2">
        <v>0.27300000000000002</v>
      </c>
      <c r="U234" s="1">
        <v>6327</v>
      </c>
      <c r="V234" s="2">
        <f t="shared" si="45"/>
        <v>0.99732030264817151</v>
      </c>
      <c r="W234" s="2">
        <v>0.16899999999999998</v>
      </c>
      <c r="X234" s="1">
        <v>1367</v>
      </c>
      <c r="Y234" s="2">
        <f t="shared" si="46"/>
        <v>0.21547919293820933</v>
      </c>
      <c r="Z234" s="2">
        <v>0.27600000000000002</v>
      </c>
      <c r="AA234" s="1">
        <v>4582</v>
      </c>
      <c r="AB234" s="2">
        <f t="shared" si="47"/>
        <v>0.72225725094577553</v>
      </c>
      <c r="AC234" s="2">
        <f t="shared" si="48"/>
        <v>6.2263556116015195E-2</v>
      </c>
      <c r="AD234" s="2">
        <v>0.151</v>
      </c>
      <c r="AE234" s="1">
        <v>73448</v>
      </c>
      <c r="AF234" s="1">
        <v>2266</v>
      </c>
      <c r="AG234" s="1">
        <v>55673</v>
      </c>
      <c r="AH234" s="1">
        <v>5099</v>
      </c>
      <c r="AI234" s="2">
        <v>4.5999999999999999E-2</v>
      </c>
      <c r="AJ234">
        <f>VLOOKUP(A234,census_tract_areas_WA!E:N,10,FALSE)</f>
        <v>2.1540671960000002</v>
      </c>
      <c r="AK234">
        <f t="shared" si="49"/>
        <v>2945.1263227909067</v>
      </c>
      <c r="AL234" t="str">
        <f>VLOOKUP(AK234,'Density Lookup'!A:B,2,TRUE)</f>
        <v>High</v>
      </c>
      <c r="AM234" t="str">
        <f>VLOOKUP(A234,census_tract_county_names_WA!A:B,2,FALSE)</f>
        <v>King County, Washington</v>
      </c>
      <c r="AN234">
        <f>INDEX(census_tract_areas_WA!N:N, MATCH('2014_acs_select'!A234,census_tract_areas_WA!E:E,0))</f>
        <v>2.1540671960000002</v>
      </c>
      <c r="AO234" t="b">
        <f t="shared" si="50"/>
        <v>1</v>
      </c>
      <c r="AP234" t="str">
        <f>INDEX('Density Lookup'!B:B,MATCH('2014_acs_select'!AK234,'Density Lookup'!A:A,1))</f>
        <v>High</v>
      </c>
      <c r="AQ234" t="b">
        <f t="shared" si="51"/>
        <v>1</v>
      </c>
    </row>
    <row r="235" spans="1:43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9"/>
        <v>0.48063781321184512</v>
      </c>
      <c r="I235" s="2">
        <f t="shared" si="40"/>
        <v>0.51936218678815493</v>
      </c>
      <c r="J235" s="1">
        <v>1309</v>
      </c>
      <c r="K235" s="2">
        <f t="shared" si="41"/>
        <v>0.42596810933940776</v>
      </c>
      <c r="L235" s="1">
        <v>967</v>
      </c>
      <c r="M235" s="1">
        <v>195</v>
      </c>
      <c r="N235" s="1">
        <v>56</v>
      </c>
      <c r="O235" s="2">
        <f t="shared" si="42"/>
        <v>0.73873185637891525</v>
      </c>
      <c r="P235" s="2">
        <f t="shared" si="43"/>
        <v>0.14896867838044309</v>
      </c>
      <c r="Q235" s="2">
        <f t="shared" si="44"/>
        <v>4.2780748663101602E-2</v>
      </c>
      <c r="R235" s="2">
        <v>0.185</v>
      </c>
      <c r="S235" s="2">
        <v>0.20499999999999999</v>
      </c>
      <c r="T235" s="2">
        <v>0.17</v>
      </c>
      <c r="U235" s="1">
        <v>2900</v>
      </c>
      <c r="V235" s="2">
        <f t="shared" si="45"/>
        <v>0.9437032216075496</v>
      </c>
      <c r="W235" s="2">
        <v>0.20300000000000001</v>
      </c>
      <c r="X235" s="1">
        <v>679</v>
      </c>
      <c r="Y235" s="2">
        <f t="shared" si="46"/>
        <v>0.22095671981776766</v>
      </c>
      <c r="Z235" s="2">
        <v>0.3</v>
      </c>
      <c r="AA235" s="1">
        <v>1848</v>
      </c>
      <c r="AB235" s="2">
        <f t="shared" si="47"/>
        <v>0.60136674259681089</v>
      </c>
      <c r="AC235" s="2">
        <f t="shared" si="48"/>
        <v>0.17767653758542146</v>
      </c>
      <c r="AD235" s="2">
        <v>0.19500000000000001</v>
      </c>
      <c r="AE235" s="1">
        <v>53766</v>
      </c>
      <c r="AF235" s="1">
        <v>1108</v>
      </c>
      <c r="AG235" s="1">
        <v>38182</v>
      </c>
      <c r="AH235" s="1">
        <v>2441</v>
      </c>
      <c r="AI235" s="2">
        <v>0.13500000000000001</v>
      </c>
      <c r="AJ235">
        <f>VLOOKUP(A235,census_tract_areas_WA!E:N,10,FALSE)</f>
        <v>9.9407462940000002</v>
      </c>
      <c r="AK235">
        <f t="shared" si="49"/>
        <v>309.13172000524651</v>
      </c>
      <c r="AL235" t="str">
        <f>VLOOKUP(AK235,'Density Lookup'!A:B,2,TRUE)</f>
        <v>Low</v>
      </c>
      <c r="AM235" t="str">
        <f>VLOOKUP(A235,census_tract_county_names_WA!A:B,2,FALSE)</f>
        <v>Lewis County, Washington</v>
      </c>
      <c r="AN235">
        <f>INDEX(census_tract_areas_WA!N:N, MATCH('2014_acs_select'!A235,census_tract_areas_WA!E:E,0))</f>
        <v>9.9407462940000002</v>
      </c>
      <c r="AO235" t="b">
        <f t="shared" si="50"/>
        <v>1</v>
      </c>
      <c r="AP235" t="str">
        <f>INDEX('Density Lookup'!B:B,MATCH('2014_acs_select'!AK235,'Density Lookup'!A:A,1))</f>
        <v>Low</v>
      </c>
      <c r="AQ235" t="b">
        <f t="shared" si="51"/>
        <v>1</v>
      </c>
    </row>
    <row r="236" spans="1:43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9"/>
        <v>0.50600000000000001</v>
      </c>
      <c r="I236" s="2">
        <f t="shared" si="40"/>
        <v>0.49399999999999999</v>
      </c>
      <c r="J236" s="1">
        <v>2156</v>
      </c>
      <c r="K236" s="2">
        <f t="shared" si="41"/>
        <v>0.39200000000000002</v>
      </c>
      <c r="L236" s="1">
        <v>1787</v>
      </c>
      <c r="M236" s="1">
        <v>145</v>
      </c>
      <c r="N236" s="1">
        <v>25</v>
      </c>
      <c r="O236" s="2">
        <f t="shared" si="42"/>
        <v>0.82884972170686455</v>
      </c>
      <c r="P236" s="2">
        <f t="shared" si="43"/>
        <v>6.7254174397031546E-2</v>
      </c>
      <c r="Q236" s="2">
        <f t="shared" si="44"/>
        <v>1.1595547309833023E-2</v>
      </c>
      <c r="R236" s="2">
        <v>0.13699999999999998</v>
      </c>
      <c r="S236" s="2">
        <v>0.14800000000000002</v>
      </c>
      <c r="T236" s="2">
        <v>0.127</v>
      </c>
      <c r="U236" s="1">
        <v>5455</v>
      </c>
      <c r="V236" s="2">
        <f t="shared" si="45"/>
        <v>0.99181818181818182</v>
      </c>
      <c r="W236" s="2">
        <v>0.109</v>
      </c>
      <c r="X236" s="1">
        <v>1590</v>
      </c>
      <c r="Y236" s="2">
        <f t="shared" si="46"/>
        <v>0.28909090909090907</v>
      </c>
      <c r="Z236" s="2">
        <v>0.17300000000000001</v>
      </c>
      <c r="AA236" s="1">
        <v>3416</v>
      </c>
      <c r="AB236" s="2">
        <f t="shared" si="47"/>
        <v>0.62109090909090914</v>
      </c>
      <c r="AC236" s="2">
        <f t="shared" si="48"/>
        <v>8.9818181818181797E-2</v>
      </c>
      <c r="AD236" s="2">
        <v>8.6999999999999994E-2</v>
      </c>
      <c r="AE236" s="1">
        <v>62341</v>
      </c>
      <c r="AF236" s="1">
        <v>1771</v>
      </c>
      <c r="AG236" s="1">
        <v>58490</v>
      </c>
      <c r="AH236" s="1">
        <v>4047</v>
      </c>
      <c r="AI236" s="2">
        <v>0.11199999999999999</v>
      </c>
      <c r="AJ236">
        <f>VLOOKUP(A236,census_tract_areas_WA!E:N,10,FALSE)</f>
        <v>6.92132492</v>
      </c>
      <c r="AK236">
        <f t="shared" si="49"/>
        <v>794.64554309639323</v>
      </c>
      <c r="AL236" t="str">
        <f>VLOOKUP(AK236,'Density Lookup'!A:B,2,TRUE)</f>
        <v>Medium</v>
      </c>
      <c r="AM236" t="str">
        <f>VLOOKUP(A236,census_tract_county_names_WA!A:B,2,FALSE)</f>
        <v>Pierce County, Washington</v>
      </c>
      <c r="AN236">
        <f>INDEX(census_tract_areas_WA!N:N, MATCH('2014_acs_select'!A236,census_tract_areas_WA!E:E,0))</f>
        <v>6.92132492</v>
      </c>
      <c r="AO236" t="b">
        <f t="shared" si="50"/>
        <v>1</v>
      </c>
      <c r="AP236" t="str">
        <f>INDEX('Density Lookup'!B:B,MATCH('2014_acs_select'!AK236,'Density Lookup'!A:A,1))</f>
        <v>Medium</v>
      </c>
      <c r="AQ236" t="b">
        <f t="shared" si="51"/>
        <v>1</v>
      </c>
    </row>
    <row r="237" spans="1:43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9"/>
        <v>0.49095652173913046</v>
      </c>
      <c r="I237" s="2">
        <f t="shared" si="40"/>
        <v>0.5090434782608696</v>
      </c>
      <c r="J237" s="1">
        <v>2451</v>
      </c>
      <c r="K237" s="2">
        <f t="shared" si="41"/>
        <v>0.42626086956521742</v>
      </c>
      <c r="L237" s="1">
        <v>2043</v>
      </c>
      <c r="M237" s="1">
        <v>183</v>
      </c>
      <c r="N237" s="1">
        <v>31</v>
      </c>
      <c r="O237" s="2">
        <f t="shared" si="42"/>
        <v>0.83353733170134636</v>
      </c>
      <c r="P237" s="2">
        <f t="shared" si="43"/>
        <v>7.4663402692778463E-2</v>
      </c>
      <c r="Q237" s="2">
        <f t="shared" si="44"/>
        <v>1.2647898816809465E-2</v>
      </c>
      <c r="R237" s="2">
        <v>0.2</v>
      </c>
      <c r="S237" s="2">
        <v>0.17800000000000002</v>
      </c>
      <c r="T237" s="2">
        <v>0.222</v>
      </c>
      <c r="U237" s="1">
        <v>5712</v>
      </c>
      <c r="V237" s="2">
        <f t="shared" si="45"/>
        <v>0.99339130434782608</v>
      </c>
      <c r="W237" s="2">
        <v>7.2999999999999995E-2</v>
      </c>
      <c r="X237" s="1">
        <v>1876</v>
      </c>
      <c r="Y237" s="2">
        <f t="shared" si="46"/>
        <v>0.32626086956521738</v>
      </c>
      <c r="Z237" s="2">
        <v>7.0000000000000007E-2</v>
      </c>
      <c r="AA237" s="1">
        <v>3423</v>
      </c>
      <c r="AB237" s="2">
        <f t="shared" si="47"/>
        <v>0.59530434782608699</v>
      </c>
      <c r="AC237" s="2">
        <f t="shared" si="48"/>
        <v>7.843478260869563E-2</v>
      </c>
      <c r="AD237" s="2">
        <v>8.199999999999999E-2</v>
      </c>
      <c r="AE237" s="1">
        <v>83114</v>
      </c>
      <c r="AF237" s="1">
        <v>1714</v>
      </c>
      <c r="AG237" s="1">
        <v>72231</v>
      </c>
      <c r="AH237" s="1">
        <v>4002</v>
      </c>
      <c r="AI237" s="2">
        <v>0.14099999999999999</v>
      </c>
      <c r="AJ237">
        <f>VLOOKUP(A237,census_tract_areas_WA!E:N,10,FALSE)</f>
        <v>2.9052504770000001</v>
      </c>
      <c r="AK237">
        <f t="shared" si="49"/>
        <v>1979.1753053724738</v>
      </c>
      <c r="AL237" t="str">
        <f>VLOOKUP(AK237,'Density Lookup'!A:B,2,TRUE)</f>
        <v>High</v>
      </c>
      <c r="AM237" t="str">
        <f>VLOOKUP(A237,census_tract_county_names_WA!A:B,2,FALSE)</f>
        <v>Clark County, Washington</v>
      </c>
      <c r="AN237">
        <f>INDEX(census_tract_areas_WA!N:N, MATCH('2014_acs_select'!A237,census_tract_areas_WA!E:E,0))</f>
        <v>2.9052504770000001</v>
      </c>
      <c r="AO237" t="b">
        <f t="shared" si="50"/>
        <v>1</v>
      </c>
      <c r="AP237" t="str">
        <f>INDEX('Density Lookup'!B:B,MATCH('2014_acs_select'!AK237,'Density Lookup'!A:A,1))</f>
        <v>High</v>
      </c>
      <c r="AQ237" t="b">
        <f t="shared" si="51"/>
        <v>1</v>
      </c>
    </row>
    <row r="238" spans="1:43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9"/>
        <v>0.48528033002062632</v>
      </c>
      <c r="I238" s="2">
        <f t="shared" si="40"/>
        <v>0.51471966997937368</v>
      </c>
      <c r="J238" s="1">
        <v>3979</v>
      </c>
      <c r="K238" s="2">
        <f t="shared" si="41"/>
        <v>0.74610913182073879</v>
      </c>
      <c r="L238" s="1">
        <v>2049</v>
      </c>
      <c r="M238" s="1">
        <v>290</v>
      </c>
      <c r="N238" s="1">
        <v>868</v>
      </c>
      <c r="O238" s="2">
        <f t="shared" si="42"/>
        <v>0.51495350590600653</v>
      </c>
      <c r="P238" s="2">
        <f t="shared" si="43"/>
        <v>7.288263382759487E-2</v>
      </c>
      <c r="Q238" s="2">
        <f t="shared" si="44"/>
        <v>0.21814526262880121</v>
      </c>
      <c r="R238" s="2">
        <v>0.80299999999999994</v>
      </c>
      <c r="S238" s="2">
        <v>0.79599999999999993</v>
      </c>
      <c r="T238" s="2">
        <v>0.81</v>
      </c>
      <c r="U238" s="1">
        <v>5319</v>
      </c>
      <c r="V238" s="2">
        <f t="shared" si="45"/>
        <v>0.99737483592724541</v>
      </c>
      <c r="W238" s="2">
        <v>4.7E-2</v>
      </c>
      <c r="X238" s="1">
        <v>404</v>
      </c>
      <c r="Y238" s="2">
        <f t="shared" si="46"/>
        <v>7.5754734670916937E-2</v>
      </c>
      <c r="Z238" s="2">
        <v>0</v>
      </c>
      <c r="AA238" s="1">
        <v>4310</v>
      </c>
      <c r="AB238" s="2">
        <f t="shared" si="47"/>
        <v>0.80817551096943563</v>
      </c>
      <c r="AC238" s="2">
        <f t="shared" si="48"/>
        <v>0.11606975435964739</v>
      </c>
      <c r="AD238" s="2">
        <v>5.7999999999999996E-2</v>
      </c>
      <c r="AE238" s="1">
        <v>112819</v>
      </c>
      <c r="AF238" s="1">
        <v>2959</v>
      </c>
      <c r="AG238" s="1">
        <v>74416</v>
      </c>
      <c r="AH238" s="1">
        <v>4986</v>
      </c>
      <c r="AI238" s="2">
        <v>1.3999999999999999E-2</v>
      </c>
      <c r="AJ238">
        <f>VLOOKUP(A238,census_tract_areas_WA!E:N,10,FALSE)</f>
        <v>1.88778191</v>
      </c>
      <c r="AK238">
        <f t="shared" si="49"/>
        <v>2825.0085307788545</v>
      </c>
      <c r="AL238" t="str">
        <f>VLOOKUP(AK238,'Density Lookup'!A:B,2,TRUE)</f>
        <v>High</v>
      </c>
      <c r="AM238" t="str">
        <f>VLOOKUP(A238,census_tract_county_names_WA!A:B,2,FALSE)</f>
        <v>King County, Washington</v>
      </c>
      <c r="AN238">
        <f>INDEX(census_tract_areas_WA!N:N, MATCH('2014_acs_select'!A238,census_tract_areas_WA!E:E,0))</f>
        <v>1.88778191</v>
      </c>
      <c r="AO238" t="b">
        <f t="shared" si="50"/>
        <v>1</v>
      </c>
      <c r="AP238" t="str">
        <f>INDEX('Density Lookup'!B:B,MATCH('2014_acs_select'!AK238,'Density Lookup'!A:A,1))</f>
        <v>High</v>
      </c>
      <c r="AQ238" t="b">
        <f t="shared" si="51"/>
        <v>1</v>
      </c>
    </row>
    <row r="239" spans="1:43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9"/>
        <v>0.55221698879324344</v>
      </c>
      <c r="I239" s="2">
        <f t="shared" si="40"/>
        <v>0.44778301120675656</v>
      </c>
      <c r="J239" s="1">
        <v>3369</v>
      </c>
      <c r="K239" s="2">
        <f t="shared" si="41"/>
        <v>0.54718206918954038</v>
      </c>
      <c r="L239" s="1">
        <v>1800</v>
      </c>
      <c r="M239" s="1">
        <v>448</v>
      </c>
      <c r="N239" s="1">
        <v>928</v>
      </c>
      <c r="O239" s="2">
        <f t="shared" si="42"/>
        <v>0.53428317008014248</v>
      </c>
      <c r="P239" s="2">
        <f t="shared" si="43"/>
        <v>0.13297714455327991</v>
      </c>
      <c r="Q239" s="2">
        <f t="shared" si="44"/>
        <v>0.27545265657465123</v>
      </c>
      <c r="R239" s="2">
        <v>0.67400000000000004</v>
      </c>
      <c r="S239" s="2">
        <v>0.745</v>
      </c>
      <c r="T239" s="2">
        <v>0.58299999999999996</v>
      </c>
      <c r="U239" s="1">
        <v>6157</v>
      </c>
      <c r="V239" s="2">
        <f t="shared" si="45"/>
        <v>1</v>
      </c>
      <c r="W239" s="2">
        <v>8.4000000000000005E-2</v>
      </c>
      <c r="X239" s="1">
        <v>1082</v>
      </c>
      <c r="Y239" s="2">
        <f t="shared" si="46"/>
        <v>0.17573493584537925</v>
      </c>
      <c r="Z239" s="2">
        <v>7.5999999999999998E-2</v>
      </c>
      <c r="AA239" s="1">
        <v>4348</v>
      </c>
      <c r="AB239" s="2">
        <f t="shared" si="47"/>
        <v>0.70618807860971256</v>
      </c>
      <c r="AC239" s="2">
        <f t="shared" si="48"/>
        <v>0.1180769855449082</v>
      </c>
      <c r="AD239" s="2">
        <v>7.2999999999999995E-2</v>
      </c>
      <c r="AE239" s="1">
        <v>90754</v>
      </c>
      <c r="AF239" s="1">
        <v>2515</v>
      </c>
      <c r="AG239" s="1">
        <v>74867</v>
      </c>
      <c r="AH239" s="1">
        <v>5089</v>
      </c>
      <c r="AI239" s="2">
        <v>5.5E-2</v>
      </c>
      <c r="AJ239">
        <f>VLOOKUP(A239,census_tract_areas_WA!E:N,10,FALSE)</f>
        <v>1.5897907650000001</v>
      </c>
      <c r="AK239">
        <f t="shared" si="49"/>
        <v>3872.8366874115036</v>
      </c>
      <c r="AL239" t="str">
        <f>VLOOKUP(AK239,'Density Lookup'!A:B,2,TRUE)</f>
        <v>High</v>
      </c>
      <c r="AM239" t="str">
        <f>VLOOKUP(A239,census_tract_county_names_WA!A:B,2,FALSE)</f>
        <v>King County, Washington</v>
      </c>
      <c r="AN239">
        <f>INDEX(census_tract_areas_WA!N:N, MATCH('2014_acs_select'!A239,census_tract_areas_WA!E:E,0))</f>
        <v>1.5897907650000001</v>
      </c>
      <c r="AO239" t="b">
        <f t="shared" si="50"/>
        <v>1</v>
      </c>
      <c r="AP239" t="str">
        <f>INDEX('Density Lookup'!B:B,MATCH('2014_acs_select'!AK239,'Density Lookup'!A:A,1))</f>
        <v>High</v>
      </c>
      <c r="AQ239" t="b">
        <f t="shared" si="51"/>
        <v>1</v>
      </c>
    </row>
    <row r="240" spans="1:43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9"/>
        <v>0.49508912331757005</v>
      </c>
      <c r="I240" s="2">
        <f t="shared" si="40"/>
        <v>0.50491087668242995</v>
      </c>
      <c r="J240" s="1">
        <v>3889</v>
      </c>
      <c r="K240" s="2">
        <f t="shared" si="41"/>
        <v>0.47156541772765853</v>
      </c>
      <c r="L240" s="1">
        <v>2522</v>
      </c>
      <c r="M240" s="1">
        <v>522</v>
      </c>
      <c r="N240" s="1">
        <v>433</v>
      </c>
      <c r="O240" s="2">
        <f t="shared" si="42"/>
        <v>0.64849575726407815</v>
      </c>
      <c r="P240" s="2">
        <f t="shared" si="43"/>
        <v>0.13422473643610183</v>
      </c>
      <c r="Q240" s="2">
        <f t="shared" si="44"/>
        <v>0.11133967600925687</v>
      </c>
      <c r="R240" s="2">
        <v>0.27300000000000002</v>
      </c>
      <c r="S240" s="2">
        <v>0.308</v>
      </c>
      <c r="T240" s="2">
        <v>0.24299999999999999</v>
      </c>
      <c r="U240" s="1">
        <v>8166</v>
      </c>
      <c r="V240" s="2">
        <f t="shared" si="45"/>
        <v>0.99017824663514009</v>
      </c>
      <c r="W240" s="2">
        <v>0.20800000000000002</v>
      </c>
      <c r="X240" s="1">
        <v>1787</v>
      </c>
      <c r="Y240" s="2">
        <f t="shared" si="46"/>
        <v>0.21668485509882382</v>
      </c>
      <c r="Z240" s="2">
        <v>0.29399999999999998</v>
      </c>
      <c r="AA240" s="1">
        <v>5591</v>
      </c>
      <c r="AB240" s="2">
        <f t="shared" si="47"/>
        <v>0.67794349460409842</v>
      </c>
      <c r="AC240" s="2">
        <f t="shared" si="48"/>
        <v>0.10537165029707773</v>
      </c>
      <c r="AD240" s="2">
        <v>0.193</v>
      </c>
      <c r="AE240" s="1">
        <v>69325</v>
      </c>
      <c r="AF240" s="1">
        <v>3075</v>
      </c>
      <c r="AG240" s="1">
        <v>49646</v>
      </c>
      <c r="AH240" s="1">
        <v>6559</v>
      </c>
      <c r="AI240" s="2">
        <v>0.13600000000000001</v>
      </c>
      <c r="AJ240">
        <f>VLOOKUP(A240,census_tract_areas_WA!E:N,10,FALSE)</f>
        <v>2.7689241939999998</v>
      </c>
      <c r="AK240">
        <f t="shared" si="49"/>
        <v>2978.4130666597803</v>
      </c>
      <c r="AL240" t="str">
        <f>VLOOKUP(AK240,'Density Lookup'!A:B,2,TRUE)</f>
        <v>High</v>
      </c>
      <c r="AM240" t="str">
        <f>VLOOKUP(A240,census_tract_county_names_WA!A:B,2,FALSE)</f>
        <v>King County, Washington</v>
      </c>
      <c r="AN240">
        <f>INDEX(census_tract_areas_WA!N:N, MATCH('2014_acs_select'!A240,census_tract_areas_WA!E:E,0))</f>
        <v>2.7689241939999998</v>
      </c>
      <c r="AO240" t="b">
        <f t="shared" si="50"/>
        <v>1</v>
      </c>
      <c r="AP240" t="str">
        <f>INDEX('Density Lookup'!B:B,MATCH('2014_acs_select'!AK240,'Density Lookup'!A:A,1))</f>
        <v>High</v>
      </c>
      <c r="AQ240" t="b">
        <f t="shared" si="51"/>
        <v>1</v>
      </c>
    </row>
    <row r="241" spans="1:43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9"/>
        <v>0.47123287671232877</v>
      </c>
      <c r="I241" s="2">
        <f t="shared" si="40"/>
        <v>0.52876712328767128</v>
      </c>
      <c r="J241" s="1">
        <v>3032</v>
      </c>
      <c r="K241" s="2">
        <f t="shared" si="41"/>
        <v>0.43720259552992069</v>
      </c>
      <c r="L241" s="1">
        <v>2388</v>
      </c>
      <c r="M241" s="1">
        <v>324</v>
      </c>
      <c r="N241" s="1">
        <v>173</v>
      </c>
      <c r="O241" s="2">
        <f t="shared" si="42"/>
        <v>0.78759894459102897</v>
      </c>
      <c r="P241" s="2">
        <f t="shared" si="43"/>
        <v>0.10686015831134564</v>
      </c>
      <c r="Q241" s="2">
        <f t="shared" si="44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 s="1">
        <v>6883</v>
      </c>
      <c r="V241" s="2">
        <f t="shared" si="45"/>
        <v>0.99250180245133379</v>
      </c>
      <c r="W241" s="2">
        <v>0.14599999999999999</v>
      </c>
      <c r="X241" s="1">
        <v>1978</v>
      </c>
      <c r="Y241" s="2">
        <f t="shared" si="46"/>
        <v>0.28521989906272532</v>
      </c>
      <c r="Z241" s="2">
        <v>0.245</v>
      </c>
      <c r="AA241" s="1">
        <v>4413</v>
      </c>
      <c r="AB241" s="2">
        <f t="shared" si="47"/>
        <v>0.63633741888968998</v>
      </c>
      <c r="AC241" s="2">
        <f t="shared" si="48"/>
        <v>7.8442682047584755E-2</v>
      </c>
      <c r="AD241" s="2">
        <v>0.10199999999999999</v>
      </c>
      <c r="AE241" s="1">
        <v>86659</v>
      </c>
      <c r="AF241" s="1">
        <v>2267</v>
      </c>
      <c r="AG241" s="1">
        <v>74622</v>
      </c>
      <c r="AH241" s="1">
        <v>5117</v>
      </c>
      <c r="AI241" s="2">
        <v>0.10300000000000001</v>
      </c>
      <c r="AJ241">
        <f>VLOOKUP(A241,census_tract_areas_WA!E:N,10,FALSE)</f>
        <v>5.8938594630000001</v>
      </c>
      <c r="AK241">
        <f t="shared" si="49"/>
        <v>1176.6483479180304</v>
      </c>
      <c r="AL241" t="str">
        <f>VLOOKUP(AK241,'Density Lookup'!A:B,2,TRUE)</f>
        <v>Medium</v>
      </c>
      <c r="AM241" t="str">
        <f>VLOOKUP(A241,census_tract_county_names_WA!A:B,2,FALSE)</f>
        <v>King County, Washington</v>
      </c>
      <c r="AN241">
        <f>INDEX(census_tract_areas_WA!N:N, MATCH('2014_acs_select'!A241,census_tract_areas_WA!E:E,0))</f>
        <v>5.8938594630000001</v>
      </c>
      <c r="AO241" t="b">
        <f t="shared" si="50"/>
        <v>1</v>
      </c>
      <c r="AP241" t="str">
        <f>INDEX('Density Lookup'!B:B,MATCH('2014_acs_select'!AK241,'Density Lookup'!A:A,1))</f>
        <v>Medium</v>
      </c>
      <c r="AQ241" t="b">
        <f t="shared" si="51"/>
        <v>1</v>
      </c>
    </row>
    <row r="242" spans="1:43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9"/>
        <v>0.50153964588144728</v>
      </c>
      <c r="I242" s="2">
        <f t="shared" si="40"/>
        <v>0.49846035411855272</v>
      </c>
      <c r="J242" s="1">
        <v>2229</v>
      </c>
      <c r="K242" s="2">
        <f t="shared" si="41"/>
        <v>0.42898383371824478</v>
      </c>
      <c r="L242" s="1">
        <v>1423</v>
      </c>
      <c r="M242" s="1">
        <v>327</v>
      </c>
      <c r="N242" s="1">
        <v>56</v>
      </c>
      <c r="O242" s="2">
        <f t="shared" si="42"/>
        <v>0.63840287124270978</v>
      </c>
      <c r="P242" s="2">
        <f t="shared" si="43"/>
        <v>0.14670255720053835</v>
      </c>
      <c r="Q242" s="2">
        <f t="shared" si="44"/>
        <v>2.512337371018394E-2</v>
      </c>
      <c r="R242" s="2">
        <v>0.13</v>
      </c>
      <c r="S242" s="2">
        <v>0.157</v>
      </c>
      <c r="T242" s="2">
        <v>0.105</v>
      </c>
      <c r="U242" s="1">
        <v>5118</v>
      </c>
      <c r="V242" s="2">
        <f t="shared" si="45"/>
        <v>0.98498845265588919</v>
      </c>
      <c r="W242" s="2">
        <v>0.24100000000000002</v>
      </c>
      <c r="X242" s="1">
        <v>1639</v>
      </c>
      <c r="Y242" s="2">
        <f t="shared" si="46"/>
        <v>0.31543494996150884</v>
      </c>
      <c r="Z242" s="2">
        <v>0.30599999999999999</v>
      </c>
      <c r="AA242" s="1">
        <v>3011</v>
      </c>
      <c r="AB242" s="2">
        <f t="shared" si="47"/>
        <v>0.57948421862971522</v>
      </c>
      <c r="AC242" s="2">
        <f t="shared" si="48"/>
        <v>0.10508083140877589</v>
      </c>
      <c r="AD242" s="2">
        <v>0.22</v>
      </c>
      <c r="AE242" s="1">
        <v>60452</v>
      </c>
      <c r="AF242" s="1">
        <v>1460</v>
      </c>
      <c r="AG242" s="1">
        <v>45943</v>
      </c>
      <c r="AH242" s="1">
        <v>3745</v>
      </c>
      <c r="AI242" s="2">
        <v>8.1000000000000003E-2</v>
      </c>
      <c r="AJ242">
        <f>VLOOKUP(A242,census_tract_areas_WA!E:N,10,FALSE)</f>
        <v>547.77963850000003</v>
      </c>
      <c r="AK242">
        <f t="shared" si="49"/>
        <v>9.4855661561797895</v>
      </c>
      <c r="AL242" t="str">
        <f>VLOOKUP(AK242,'Density Lookup'!A:B,2,TRUE)</f>
        <v>Low</v>
      </c>
      <c r="AM242" t="str">
        <f>VLOOKUP(A242,census_tract_county_names_WA!A:B,2,FALSE)</f>
        <v>Okanogan County, Washington</v>
      </c>
      <c r="AN242">
        <f>INDEX(census_tract_areas_WA!N:N, MATCH('2014_acs_select'!A242,census_tract_areas_WA!E:E,0))</f>
        <v>547.77963850000003</v>
      </c>
      <c r="AO242" t="b">
        <f t="shared" si="50"/>
        <v>1</v>
      </c>
      <c r="AP242" t="str">
        <f>INDEX('Density Lookup'!B:B,MATCH('2014_acs_select'!AK242,'Density Lookup'!A:A,1))</f>
        <v>Low</v>
      </c>
      <c r="AQ242" t="b">
        <f t="shared" si="51"/>
        <v>1</v>
      </c>
    </row>
    <row r="243" spans="1:43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9"/>
        <v>0.45629879075463031</v>
      </c>
      <c r="I243" s="2">
        <f t="shared" si="40"/>
        <v>0.54370120924536969</v>
      </c>
      <c r="J243" s="1">
        <v>3238</v>
      </c>
      <c r="K243" s="2">
        <f t="shared" si="41"/>
        <v>0.49563753252716974</v>
      </c>
      <c r="L243" s="1">
        <v>2569</v>
      </c>
      <c r="M243" s="1">
        <v>364</v>
      </c>
      <c r="N243" s="1">
        <v>180</v>
      </c>
      <c r="O243" s="2">
        <f t="shared" si="42"/>
        <v>0.79339098208770842</v>
      </c>
      <c r="P243" s="2">
        <f t="shared" si="43"/>
        <v>0.11241507103150093</v>
      </c>
      <c r="Q243" s="2">
        <f t="shared" si="44"/>
        <v>5.5589870290302656E-2</v>
      </c>
      <c r="R243" s="2">
        <v>0.16899999999999998</v>
      </c>
      <c r="S243" s="2">
        <v>0.188</v>
      </c>
      <c r="T243" s="2">
        <v>0.152</v>
      </c>
      <c r="U243" s="1">
        <v>6490</v>
      </c>
      <c r="V243" s="2">
        <f t="shared" si="45"/>
        <v>0.99341803153222108</v>
      </c>
      <c r="W243" s="2">
        <v>0.14400000000000002</v>
      </c>
      <c r="X243" s="1">
        <v>1448</v>
      </c>
      <c r="Y243" s="2">
        <f t="shared" si="46"/>
        <v>0.22164396142660339</v>
      </c>
      <c r="Z243" s="2">
        <v>0.24</v>
      </c>
      <c r="AA243" s="1">
        <v>4479</v>
      </c>
      <c r="AB243" s="2">
        <f t="shared" si="47"/>
        <v>0.6855962038879535</v>
      </c>
      <c r="AC243" s="2">
        <f t="shared" si="48"/>
        <v>9.2759834685443132E-2</v>
      </c>
      <c r="AD243" s="2">
        <v>0.113</v>
      </c>
      <c r="AE243" s="1">
        <v>54022</v>
      </c>
      <c r="AF243" s="1">
        <v>2689</v>
      </c>
      <c r="AG243" s="1">
        <v>45164</v>
      </c>
      <c r="AH243" s="1">
        <v>5073</v>
      </c>
      <c r="AI243" s="2">
        <v>9.8000000000000004E-2</v>
      </c>
      <c r="AJ243">
        <f>VLOOKUP(A243,census_tract_areas_WA!E:N,10,FALSE)</f>
        <v>4.6934765519999999</v>
      </c>
      <c r="AK243">
        <f t="shared" si="49"/>
        <v>1391.9319565400058</v>
      </c>
      <c r="AL243" t="str">
        <f>VLOOKUP(AK243,'Density Lookup'!A:B,2,TRUE)</f>
        <v>Medium</v>
      </c>
      <c r="AM243" t="str">
        <f>VLOOKUP(A243,census_tract_county_names_WA!A:B,2,FALSE)</f>
        <v>Pierce County, Washington</v>
      </c>
      <c r="AN243">
        <f>INDEX(census_tract_areas_WA!N:N, MATCH('2014_acs_select'!A243,census_tract_areas_WA!E:E,0))</f>
        <v>4.6934765519999999</v>
      </c>
      <c r="AO243" t="b">
        <f t="shared" si="50"/>
        <v>1</v>
      </c>
      <c r="AP243" t="str">
        <f>INDEX('Density Lookup'!B:B,MATCH('2014_acs_select'!AK243,'Density Lookup'!A:A,1))</f>
        <v>Medium</v>
      </c>
      <c r="AQ243" t="b">
        <f t="shared" si="51"/>
        <v>1</v>
      </c>
    </row>
    <row r="244" spans="1:43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9"/>
        <v>0.4891705069124424</v>
      </c>
      <c r="I244" s="2">
        <f t="shared" si="40"/>
        <v>0.51082949308755765</v>
      </c>
      <c r="J244" s="1">
        <v>1964</v>
      </c>
      <c r="K244" s="2">
        <f t="shared" si="41"/>
        <v>0.45253456221198157</v>
      </c>
      <c r="L244" s="1">
        <v>1546</v>
      </c>
      <c r="M244" s="1">
        <v>137</v>
      </c>
      <c r="N244" s="1">
        <v>130</v>
      </c>
      <c r="O244" s="2">
        <f t="shared" si="42"/>
        <v>0.78716904276985744</v>
      </c>
      <c r="P244" s="2">
        <f t="shared" si="43"/>
        <v>6.9755600814663948E-2</v>
      </c>
      <c r="Q244" s="2">
        <f t="shared" si="44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 s="1">
        <v>4299</v>
      </c>
      <c r="V244" s="2">
        <f t="shared" si="45"/>
        <v>0.99055299539170505</v>
      </c>
      <c r="W244" s="2">
        <v>0.152</v>
      </c>
      <c r="X244" s="1">
        <v>972</v>
      </c>
      <c r="Y244" s="2">
        <f t="shared" si="46"/>
        <v>0.22396313364055301</v>
      </c>
      <c r="Z244" s="2">
        <v>8.5000000000000006E-2</v>
      </c>
      <c r="AA244" s="1">
        <v>2733</v>
      </c>
      <c r="AB244" s="2">
        <f t="shared" si="47"/>
        <v>0.62972350230414742</v>
      </c>
      <c r="AC244" s="2">
        <f t="shared" si="48"/>
        <v>0.1463133640552996</v>
      </c>
      <c r="AD244" s="2">
        <v>0.185</v>
      </c>
      <c r="AE244" s="1">
        <v>58811</v>
      </c>
      <c r="AF244" s="1">
        <v>1890</v>
      </c>
      <c r="AG244" s="1">
        <v>45514</v>
      </c>
      <c r="AH244" s="1">
        <v>3346</v>
      </c>
      <c r="AI244" s="2">
        <v>0.158</v>
      </c>
      <c r="AJ244">
        <f>VLOOKUP(A244,census_tract_areas_WA!E:N,10,FALSE)</f>
        <v>2.4506483189999999</v>
      </c>
      <c r="AK244">
        <f t="shared" si="49"/>
        <v>1770.9599400092463</v>
      </c>
      <c r="AL244" t="str">
        <f>VLOOKUP(AK244,'Density Lookup'!A:B,2,TRUE)</f>
        <v>High</v>
      </c>
      <c r="AM244" t="str">
        <f>VLOOKUP(A244,census_tract_county_names_WA!A:B,2,FALSE)</f>
        <v>Pierce County, Washington</v>
      </c>
      <c r="AN244">
        <f>INDEX(census_tract_areas_WA!N:N, MATCH('2014_acs_select'!A244,census_tract_areas_WA!E:E,0))</f>
        <v>2.4506483189999999</v>
      </c>
      <c r="AO244" t="b">
        <f t="shared" si="50"/>
        <v>1</v>
      </c>
      <c r="AP244" t="str">
        <f>INDEX('Density Lookup'!B:B,MATCH('2014_acs_select'!AK244,'Density Lookup'!A:A,1))</f>
        <v>High</v>
      </c>
      <c r="AQ244" t="b">
        <f t="shared" si="51"/>
        <v>1</v>
      </c>
    </row>
    <row r="245" spans="1:43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9"/>
        <v>0.52595338983050843</v>
      </c>
      <c r="I245" s="2">
        <f t="shared" si="40"/>
        <v>0.47404661016949151</v>
      </c>
      <c r="J245" s="1">
        <v>2935</v>
      </c>
      <c r="K245" s="2">
        <f t="shared" si="41"/>
        <v>0.38863877118644069</v>
      </c>
      <c r="L245" s="1">
        <v>2414</v>
      </c>
      <c r="M245" s="1">
        <v>320</v>
      </c>
      <c r="N245" s="1">
        <v>16</v>
      </c>
      <c r="O245" s="2">
        <f t="shared" si="42"/>
        <v>0.82248722316865419</v>
      </c>
      <c r="P245" s="2">
        <f t="shared" si="43"/>
        <v>0.10902896081771721</v>
      </c>
      <c r="Q245" s="2">
        <f t="shared" si="44"/>
        <v>5.45144804088586E-3</v>
      </c>
      <c r="R245" s="2">
        <v>0.156</v>
      </c>
      <c r="S245" s="2">
        <v>0.17899999999999999</v>
      </c>
      <c r="T245" s="2">
        <v>0.13500000000000001</v>
      </c>
      <c r="U245" s="1">
        <v>7413</v>
      </c>
      <c r="V245" s="2">
        <f t="shared" si="45"/>
        <v>0.98159427966101698</v>
      </c>
      <c r="W245" s="2">
        <v>0.23600000000000002</v>
      </c>
      <c r="X245" s="1">
        <v>2293</v>
      </c>
      <c r="Y245" s="2">
        <f t="shared" si="46"/>
        <v>0.3036281779661017</v>
      </c>
      <c r="Z245" s="2">
        <v>0.37799999999999995</v>
      </c>
      <c r="AA245" s="1">
        <v>4411</v>
      </c>
      <c r="AB245" s="2">
        <f t="shared" si="47"/>
        <v>0.58408368644067798</v>
      </c>
      <c r="AC245" s="2">
        <f t="shared" si="48"/>
        <v>0.11228813559322037</v>
      </c>
      <c r="AD245" s="2">
        <v>0.191</v>
      </c>
      <c r="AE245" s="1">
        <v>54846</v>
      </c>
      <c r="AF245" s="1">
        <v>2737</v>
      </c>
      <c r="AG245" s="1">
        <v>46278</v>
      </c>
      <c r="AH245" s="1">
        <v>5392</v>
      </c>
      <c r="AI245" s="2">
        <v>0.11199999999999999</v>
      </c>
      <c r="AJ245">
        <f>VLOOKUP(A245,census_tract_areas_WA!E:N,10,FALSE)</f>
        <v>24.936469070000001</v>
      </c>
      <c r="AK245">
        <f t="shared" si="49"/>
        <v>302.84961270180338</v>
      </c>
      <c r="AL245" t="str">
        <f>VLOOKUP(AK245,'Density Lookup'!A:B,2,TRUE)</f>
        <v>Low</v>
      </c>
      <c r="AM245" t="str">
        <f>VLOOKUP(A245,census_tract_county_names_WA!A:B,2,FALSE)</f>
        <v>Thurston County, Washington</v>
      </c>
      <c r="AN245">
        <f>INDEX(census_tract_areas_WA!N:N, MATCH('2014_acs_select'!A245,census_tract_areas_WA!E:E,0))</f>
        <v>24.936469070000001</v>
      </c>
      <c r="AO245" t="b">
        <f t="shared" si="50"/>
        <v>1</v>
      </c>
      <c r="AP245" t="str">
        <f>INDEX('Density Lookup'!B:B,MATCH('2014_acs_select'!AK245,'Density Lookup'!A:A,1))</f>
        <v>Low</v>
      </c>
      <c r="AQ245" t="b">
        <f t="shared" si="51"/>
        <v>1</v>
      </c>
    </row>
    <row r="246" spans="1:43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9"/>
        <v>0.52127659574468088</v>
      </c>
      <c r="I246" s="2">
        <f t="shared" si="40"/>
        <v>0.47872340425531917</v>
      </c>
      <c r="J246" s="1">
        <v>2758</v>
      </c>
      <c r="K246" s="2">
        <f t="shared" si="41"/>
        <v>0.61125886524822692</v>
      </c>
      <c r="L246" s="1">
        <v>1846</v>
      </c>
      <c r="M246" s="1">
        <v>214</v>
      </c>
      <c r="N246" s="1">
        <v>139</v>
      </c>
      <c r="O246" s="2">
        <f t="shared" si="42"/>
        <v>0.66932559825960836</v>
      </c>
      <c r="P246" s="2">
        <f t="shared" si="43"/>
        <v>7.75924583031182E-2</v>
      </c>
      <c r="Q246" s="2">
        <f t="shared" si="44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 s="1">
        <v>4450</v>
      </c>
      <c r="V246" s="2">
        <f t="shared" si="45"/>
        <v>0.98625886524822692</v>
      </c>
      <c r="W246" s="2">
        <v>0.223</v>
      </c>
      <c r="X246" s="1">
        <v>627</v>
      </c>
      <c r="Y246" s="2">
        <f t="shared" si="46"/>
        <v>0.1389627659574468</v>
      </c>
      <c r="Z246" s="2">
        <v>0</v>
      </c>
      <c r="AA246" s="1">
        <v>3471</v>
      </c>
      <c r="AB246" s="2">
        <f t="shared" si="47"/>
        <v>0.76928191489361697</v>
      </c>
      <c r="AC246" s="2">
        <f t="shared" si="48"/>
        <v>9.1755319148936199E-2</v>
      </c>
      <c r="AD246" s="2">
        <v>0.252</v>
      </c>
      <c r="AE246" s="1">
        <v>53069</v>
      </c>
      <c r="AF246" s="1">
        <v>2043</v>
      </c>
      <c r="AG246" s="1">
        <v>45308</v>
      </c>
      <c r="AH246" s="1">
        <v>3932</v>
      </c>
      <c r="AI246" s="2">
        <v>0.05</v>
      </c>
      <c r="AJ246">
        <f>VLOOKUP(A246,census_tract_areas_WA!E:N,10,FALSE)</f>
        <v>2.5418463419999999</v>
      </c>
      <c r="AK246">
        <f t="shared" si="49"/>
        <v>1775.0876303757311</v>
      </c>
      <c r="AL246" t="str">
        <f>VLOOKUP(AK246,'Density Lookup'!A:B,2,TRUE)</f>
        <v>High</v>
      </c>
      <c r="AM246" t="str">
        <f>VLOOKUP(A246,census_tract_county_names_WA!A:B,2,FALSE)</f>
        <v>Whatcom County, Washington</v>
      </c>
      <c r="AN246">
        <f>INDEX(census_tract_areas_WA!N:N, MATCH('2014_acs_select'!A246,census_tract_areas_WA!E:E,0))</f>
        <v>2.5418463419999999</v>
      </c>
      <c r="AO246" t="b">
        <f t="shared" si="50"/>
        <v>1</v>
      </c>
      <c r="AP246" t="str">
        <f>INDEX('Density Lookup'!B:B,MATCH('2014_acs_select'!AK246,'Density Lookup'!A:A,1))</f>
        <v>High</v>
      </c>
      <c r="AQ246" t="b">
        <f t="shared" si="51"/>
        <v>1</v>
      </c>
    </row>
    <row r="247" spans="1:43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9"/>
        <v>0.51624770079705706</v>
      </c>
      <c r="I247" s="2">
        <f t="shared" si="40"/>
        <v>0.48375229920294299</v>
      </c>
      <c r="J247" s="1">
        <v>651</v>
      </c>
      <c r="K247" s="2">
        <f t="shared" si="41"/>
        <v>0.39914163090128757</v>
      </c>
      <c r="L247" s="1">
        <v>502</v>
      </c>
      <c r="M247" s="1">
        <v>62</v>
      </c>
      <c r="N247" s="1">
        <v>15</v>
      </c>
      <c r="O247" s="2">
        <f t="shared" si="42"/>
        <v>0.77112135176651309</v>
      </c>
      <c r="P247" s="2">
        <f t="shared" si="43"/>
        <v>9.5238095238095233E-2</v>
      </c>
      <c r="Q247" s="2">
        <f t="shared" si="44"/>
        <v>2.3041474654377881E-2</v>
      </c>
      <c r="R247" s="2">
        <v>0.124</v>
      </c>
      <c r="S247" s="2">
        <v>8.3000000000000004E-2</v>
      </c>
      <c r="T247" s="2">
        <v>0.17499999999999999</v>
      </c>
      <c r="U247" s="1">
        <v>1595</v>
      </c>
      <c r="V247" s="2">
        <f t="shared" si="45"/>
        <v>0.97792765174739427</v>
      </c>
      <c r="W247" s="2">
        <v>0.17399999999999999</v>
      </c>
      <c r="X247" s="1">
        <v>475</v>
      </c>
      <c r="Y247" s="2">
        <f t="shared" si="46"/>
        <v>0.29123237277743713</v>
      </c>
      <c r="Z247" s="2">
        <v>0.152</v>
      </c>
      <c r="AA247" s="1">
        <v>991</v>
      </c>
      <c r="AB247" s="2">
        <f t="shared" si="47"/>
        <v>0.60760269773145315</v>
      </c>
      <c r="AC247" s="2">
        <f t="shared" si="48"/>
        <v>0.10116492949110967</v>
      </c>
      <c r="AD247" s="2">
        <v>0.182</v>
      </c>
      <c r="AE247" s="1">
        <v>54219</v>
      </c>
      <c r="AF247" s="1">
        <v>488</v>
      </c>
      <c r="AG247" s="1">
        <v>35667</v>
      </c>
      <c r="AH247" s="1">
        <v>1194</v>
      </c>
      <c r="AI247" s="2">
        <v>0.13900000000000001</v>
      </c>
      <c r="AJ247">
        <f>VLOOKUP(A247,census_tract_areas_WA!E:N,10,FALSE)</f>
        <v>110.8137691</v>
      </c>
      <c r="AK247">
        <f t="shared" si="49"/>
        <v>14.718387554602183</v>
      </c>
      <c r="AL247" t="str">
        <f>VLOOKUP(AK247,'Density Lookup'!A:B,2,TRUE)</f>
        <v>Low</v>
      </c>
      <c r="AM247" t="str">
        <f>VLOOKUP(A247,census_tract_county_names_WA!A:B,2,FALSE)</f>
        <v>Clallam County, Washington</v>
      </c>
      <c r="AN247">
        <f>INDEX(census_tract_areas_WA!N:N, MATCH('2014_acs_select'!A247,census_tract_areas_WA!E:E,0))</f>
        <v>110.8137691</v>
      </c>
      <c r="AO247" t="b">
        <f t="shared" si="50"/>
        <v>1</v>
      </c>
      <c r="AP247" t="str">
        <f>INDEX('Density Lookup'!B:B,MATCH('2014_acs_select'!AK247,'Density Lookup'!A:A,1))</f>
        <v>Low</v>
      </c>
      <c r="AQ247" t="b">
        <f t="shared" si="51"/>
        <v>1</v>
      </c>
    </row>
    <row r="248" spans="1:43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9"/>
        <v>0.49557759313856875</v>
      </c>
      <c r="I248" s="2">
        <f t="shared" si="40"/>
        <v>0.50442240686143125</v>
      </c>
      <c r="J248" s="1">
        <v>2476</v>
      </c>
      <c r="K248" s="2">
        <f t="shared" si="41"/>
        <v>0.66362905387295634</v>
      </c>
      <c r="L248" s="1">
        <v>1259</v>
      </c>
      <c r="M248" s="1">
        <v>163</v>
      </c>
      <c r="N248" s="1">
        <v>575</v>
      </c>
      <c r="O248" s="2">
        <f t="shared" si="42"/>
        <v>0.50848142164781907</v>
      </c>
      <c r="P248" s="2">
        <f t="shared" si="43"/>
        <v>6.5831987075928924E-2</v>
      </c>
      <c r="Q248" s="2">
        <f t="shared" si="44"/>
        <v>0.23222940226171243</v>
      </c>
      <c r="R248" s="2">
        <v>0.75</v>
      </c>
      <c r="S248" s="2">
        <v>0.73299999999999998</v>
      </c>
      <c r="T248" s="2">
        <v>0.76500000000000001</v>
      </c>
      <c r="U248" s="1">
        <v>3731</v>
      </c>
      <c r="V248" s="2">
        <f t="shared" si="45"/>
        <v>1</v>
      </c>
      <c r="W248" s="2">
        <v>0.09</v>
      </c>
      <c r="X248" s="1">
        <v>496</v>
      </c>
      <c r="Y248" s="2">
        <f t="shared" si="46"/>
        <v>0.13294023050120612</v>
      </c>
      <c r="Z248" s="2">
        <v>0.19800000000000001</v>
      </c>
      <c r="AA248" s="1">
        <v>2858</v>
      </c>
      <c r="AB248" s="2">
        <f t="shared" si="47"/>
        <v>0.76601447333154649</v>
      </c>
      <c r="AC248" s="2">
        <f t="shared" si="48"/>
        <v>0.10104529616724744</v>
      </c>
      <c r="AD248" s="2">
        <v>7.9000000000000001E-2</v>
      </c>
      <c r="AE248" s="1">
        <v>89146</v>
      </c>
      <c r="AF248" s="1">
        <v>1863</v>
      </c>
      <c r="AG248" s="1">
        <v>63621</v>
      </c>
      <c r="AH248" s="1">
        <v>3278</v>
      </c>
      <c r="AI248" s="2">
        <v>3.3000000000000002E-2</v>
      </c>
      <c r="AJ248">
        <f>VLOOKUP(A248,census_tract_areas_WA!E:N,10,FALSE)</f>
        <v>0.75738225299999995</v>
      </c>
      <c r="AK248">
        <f t="shared" si="49"/>
        <v>4926.1782742089154</v>
      </c>
      <c r="AL248" t="str">
        <f>VLOOKUP(AK248,'Density Lookup'!A:B,2,TRUE)</f>
        <v>High</v>
      </c>
      <c r="AM248" t="str">
        <f>VLOOKUP(A248,census_tract_county_names_WA!A:B,2,FALSE)</f>
        <v>King County, Washington</v>
      </c>
      <c r="AN248">
        <f>INDEX(census_tract_areas_WA!N:N, MATCH('2014_acs_select'!A248,census_tract_areas_WA!E:E,0))</f>
        <v>0.75738225299999995</v>
      </c>
      <c r="AO248" t="b">
        <f t="shared" si="50"/>
        <v>1</v>
      </c>
      <c r="AP248" t="str">
        <f>INDEX('Density Lookup'!B:B,MATCH('2014_acs_select'!AK248,'Density Lookup'!A:A,1))</f>
        <v>High</v>
      </c>
      <c r="AQ248" t="b">
        <f t="shared" si="51"/>
        <v>1</v>
      </c>
    </row>
    <row r="249" spans="1:43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9"/>
        <v>0.47619926199261992</v>
      </c>
      <c r="I249" s="2">
        <f t="shared" si="40"/>
        <v>0.52380073800738003</v>
      </c>
      <c r="J249" s="1">
        <v>2208</v>
      </c>
      <c r="K249" s="2">
        <f t="shared" si="41"/>
        <v>0.40738007380073799</v>
      </c>
      <c r="L249" s="1">
        <v>1557</v>
      </c>
      <c r="M249" s="1">
        <v>300</v>
      </c>
      <c r="N249" s="1">
        <v>170</v>
      </c>
      <c r="O249" s="2">
        <f t="shared" si="42"/>
        <v>0.70516304347826086</v>
      </c>
      <c r="P249" s="2">
        <f t="shared" si="43"/>
        <v>0.1358695652173913</v>
      </c>
      <c r="Q249" s="2">
        <f t="shared" si="44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 s="1">
        <v>5340</v>
      </c>
      <c r="V249" s="2">
        <f t="shared" si="45"/>
        <v>0.98523985239852396</v>
      </c>
      <c r="W249" s="2">
        <v>0.192</v>
      </c>
      <c r="X249" s="1">
        <v>1609</v>
      </c>
      <c r="Y249" s="2">
        <f t="shared" si="46"/>
        <v>0.29686346863468632</v>
      </c>
      <c r="Z249" s="2">
        <v>0.27300000000000002</v>
      </c>
      <c r="AA249" s="1">
        <v>3143</v>
      </c>
      <c r="AB249" s="2">
        <f t="shared" si="47"/>
        <v>0.5798892988929889</v>
      </c>
      <c r="AC249" s="2">
        <f t="shared" si="48"/>
        <v>0.12324723247232483</v>
      </c>
      <c r="AD249" s="2">
        <v>0.16300000000000001</v>
      </c>
      <c r="AE249" s="1">
        <v>58957</v>
      </c>
      <c r="AF249" s="1">
        <v>2139</v>
      </c>
      <c r="AG249" s="1">
        <v>48177</v>
      </c>
      <c r="AH249" s="1">
        <v>3869</v>
      </c>
      <c r="AI249" s="2">
        <v>8.4000000000000005E-2</v>
      </c>
      <c r="AJ249">
        <f>VLOOKUP(A249,census_tract_areas_WA!E:N,10,FALSE)</f>
        <v>3.313496599</v>
      </c>
      <c r="AK249">
        <f t="shared" si="49"/>
        <v>1635.7342879530145</v>
      </c>
      <c r="AL249" t="str">
        <f>VLOOKUP(AK249,'Density Lookup'!A:B,2,TRUE)</f>
        <v>High</v>
      </c>
      <c r="AM249" t="str">
        <f>VLOOKUP(A249,census_tract_county_names_WA!A:B,2,FALSE)</f>
        <v>King County, Washington</v>
      </c>
      <c r="AN249">
        <f>INDEX(census_tract_areas_WA!N:N, MATCH('2014_acs_select'!A249,census_tract_areas_WA!E:E,0))</f>
        <v>3.313496599</v>
      </c>
      <c r="AO249" t="b">
        <f t="shared" si="50"/>
        <v>1</v>
      </c>
      <c r="AP249" t="str">
        <f>INDEX('Density Lookup'!B:B,MATCH('2014_acs_select'!AK249,'Density Lookup'!A:A,1))</f>
        <v>High</v>
      </c>
      <c r="AQ249" t="b">
        <f t="shared" si="51"/>
        <v>1</v>
      </c>
    </row>
    <row r="250" spans="1:43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9"/>
        <v>0.52744310575635878</v>
      </c>
      <c r="I250" s="2">
        <f t="shared" si="40"/>
        <v>0.47255689424364122</v>
      </c>
      <c r="J250" s="1">
        <v>1885</v>
      </c>
      <c r="K250" s="2">
        <f t="shared" si="41"/>
        <v>0.50468540829986608</v>
      </c>
      <c r="L250" s="1">
        <v>1363</v>
      </c>
      <c r="M250" s="1">
        <v>212</v>
      </c>
      <c r="N250" s="1">
        <v>125</v>
      </c>
      <c r="O250" s="2">
        <f t="shared" si="42"/>
        <v>0.72307692307692306</v>
      </c>
      <c r="P250" s="2">
        <f t="shared" si="43"/>
        <v>0.11246684350132626</v>
      </c>
      <c r="Q250" s="2">
        <f t="shared" si="44"/>
        <v>6.6312997347480113E-2</v>
      </c>
      <c r="R250" s="2">
        <v>0.23</v>
      </c>
      <c r="S250" s="2">
        <v>0.22699999999999998</v>
      </c>
      <c r="T250" s="2">
        <v>0.23300000000000001</v>
      </c>
      <c r="U250" s="1">
        <v>3664</v>
      </c>
      <c r="V250" s="2">
        <f t="shared" si="45"/>
        <v>0.9809906291834003</v>
      </c>
      <c r="W250" s="2">
        <v>0.124</v>
      </c>
      <c r="X250" s="1">
        <v>772</v>
      </c>
      <c r="Y250" s="2">
        <f t="shared" si="46"/>
        <v>0.2066934404283802</v>
      </c>
      <c r="Z250" s="2">
        <v>9.8000000000000004E-2</v>
      </c>
      <c r="AA250" s="1">
        <v>2498</v>
      </c>
      <c r="AB250" s="2">
        <f t="shared" si="47"/>
        <v>0.66880856760374829</v>
      </c>
      <c r="AC250" s="2">
        <f t="shared" si="48"/>
        <v>0.12449799196787148</v>
      </c>
      <c r="AD250" s="2">
        <v>0.14400000000000002</v>
      </c>
      <c r="AE250" s="1">
        <v>62484</v>
      </c>
      <c r="AF250" s="1">
        <v>1526</v>
      </c>
      <c r="AG250" s="1">
        <v>57500</v>
      </c>
      <c r="AH250" s="1">
        <v>3079</v>
      </c>
      <c r="AI250" s="2">
        <v>8.900000000000001E-2</v>
      </c>
      <c r="AJ250">
        <f>VLOOKUP(A250,census_tract_areas_WA!E:N,10,FALSE)</f>
        <v>2.4145027849999998</v>
      </c>
      <c r="AK250">
        <f t="shared" si="49"/>
        <v>1546.9023366647309</v>
      </c>
      <c r="AL250" t="str">
        <f>VLOOKUP(AK250,'Density Lookup'!A:B,2,TRUE)</f>
        <v>High</v>
      </c>
      <c r="AM250" t="str">
        <f>VLOOKUP(A250,census_tract_county_names_WA!A:B,2,FALSE)</f>
        <v>Pierce County, Washington</v>
      </c>
      <c r="AN250">
        <f>INDEX(census_tract_areas_WA!N:N, MATCH('2014_acs_select'!A250,census_tract_areas_WA!E:E,0))</f>
        <v>2.4145027849999998</v>
      </c>
      <c r="AO250" t="b">
        <f t="shared" si="50"/>
        <v>1</v>
      </c>
      <c r="AP250" t="str">
        <f>INDEX('Density Lookup'!B:B,MATCH('2014_acs_select'!AK250,'Density Lookup'!A:A,1))</f>
        <v>High</v>
      </c>
      <c r="AQ250" t="b">
        <f t="shared" si="51"/>
        <v>1</v>
      </c>
    </row>
    <row r="251" spans="1:43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9"/>
        <v>0.51947525020286722</v>
      </c>
      <c r="I251" s="2">
        <f t="shared" si="40"/>
        <v>0.48052474979713283</v>
      </c>
      <c r="J251" s="1">
        <v>5264</v>
      </c>
      <c r="K251" s="2">
        <f t="shared" si="41"/>
        <v>0.71192859074925618</v>
      </c>
      <c r="L251" s="1">
        <v>1718</v>
      </c>
      <c r="M251" s="1">
        <v>107</v>
      </c>
      <c r="N251" s="1">
        <v>1627</v>
      </c>
      <c r="O251" s="2">
        <f t="shared" si="42"/>
        <v>0.32636778115501519</v>
      </c>
      <c r="P251" s="2">
        <f t="shared" si="43"/>
        <v>2.0326747720364743E-2</v>
      </c>
      <c r="Q251" s="2">
        <f t="shared" si="44"/>
        <v>0.30908054711246202</v>
      </c>
      <c r="R251" s="2">
        <v>0.621</v>
      </c>
      <c r="S251" s="2">
        <v>0.53500000000000003</v>
      </c>
      <c r="T251" s="2">
        <v>0.72400000000000009</v>
      </c>
      <c r="U251" s="1">
        <v>7386</v>
      </c>
      <c r="V251" s="2">
        <f t="shared" si="45"/>
        <v>0.99891804165539622</v>
      </c>
      <c r="W251" s="2">
        <v>0.184</v>
      </c>
      <c r="X251" s="1">
        <v>561</v>
      </c>
      <c r="Y251" s="2">
        <f t="shared" si="46"/>
        <v>7.5872328915336754E-2</v>
      </c>
      <c r="Z251" s="2">
        <v>0.29100000000000004</v>
      </c>
      <c r="AA251" s="1">
        <v>6450</v>
      </c>
      <c r="AB251" s="2">
        <f t="shared" si="47"/>
        <v>0.87232891533675949</v>
      </c>
      <c r="AC251" s="2">
        <f t="shared" si="48"/>
        <v>5.1798755747903713E-2</v>
      </c>
      <c r="AD251" s="2">
        <v>0.17699999999999999</v>
      </c>
      <c r="AE251" s="1">
        <v>68888</v>
      </c>
      <c r="AF251" s="1">
        <v>4700</v>
      </c>
      <c r="AG251" s="1">
        <v>48500</v>
      </c>
      <c r="AH251" s="1">
        <v>6870</v>
      </c>
      <c r="AI251" s="2">
        <v>5.5E-2</v>
      </c>
      <c r="AJ251">
        <f>VLOOKUP(A251,census_tract_areas_WA!E:N,10,FALSE)</f>
        <v>0.801750501</v>
      </c>
      <c r="AK251">
        <f t="shared" si="49"/>
        <v>9222.3203986498047</v>
      </c>
      <c r="AL251" t="str">
        <f>VLOOKUP(AK251,'Density Lookup'!A:B,2,TRUE)</f>
        <v>High</v>
      </c>
      <c r="AM251" t="str">
        <f>VLOOKUP(A251,census_tract_county_names_WA!A:B,2,FALSE)</f>
        <v>King County, Washington</v>
      </c>
      <c r="AN251">
        <f>INDEX(census_tract_areas_WA!N:N, MATCH('2014_acs_select'!A251,census_tract_areas_WA!E:E,0))</f>
        <v>0.801750501</v>
      </c>
      <c r="AO251" t="b">
        <f t="shared" si="50"/>
        <v>1</v>
      </c>
      <c r="AP251" t="str">
        <f>INDEX('Density Lookup'!B:B,MATCH('2014_acs_select'!AK251,'Density Lookup'!A:A,1))</f>
        <v>High</v>
      </c>
      <c r="AQ251" t="b">
        <f t="shared" si="51"/>
        <v>1</v>
      </c>
    </row>
    <row r="252" spans="1:43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9"/>
        <v>0.51345047426527757</v>
      </c>
      <c r="I252" s="2">
        <f t="shared" si="40"/>
        <v>0.48654952573472243</v>
      </c>
      <c r="J252" s="1">
        <v>2630</v>
      </c>
      <c r="K252" s="2">
        <f t="shared" si="41"/>
        <v>0.40895661638936404</v>
      </c>
      <c r="L252" s="1">
        <v>1546</v>
      </c>
      <c r="M252" s="1">
        <v>309</v>
      </c>
      <c r="N252" s="1">
        <v>512</v>
      </c>
      <c r="O252" s="2">
        <f t="shared" si="42"/>
        <v>0.58783269961977191</v>
      </c>
      <c r="P252" s="2">
        <f t="shared" si="43"/>
        <v>0.11749049429657794</v>
      </c>
      <c r="Q252" s="2">
        <f t="shared" si="44"/>
        <v>0.19467680608365018</v>
      </c>
      <c r="R252" s="2">
        <v>0.16300000000000001</v>
      </c>
      <c r="S252" s="2">
        <v>0.16800000000000001</v>
      </c>
      <c r="T252" s="2">
        <v>0.159</v>
      </c>
      <c r="U252" s="1">
        <v>6424</v>
      </c>
      <c r="V252" s="2">
        <f t="shared" si="45"/>
        <v>0.99891152231379254</v>
      </c>
      <c r="W252" s="2">
        <v>0.27300000000000002</v>
      </c>
      <c r="X252" s="1">
        <v>1636</v>
      </c>
      <c r="Y252" s="2">
        <f t="shared" si="46"/>
        <v>0.25439278494790857</v>
      </c>
      <c r="Z252" s="2">
        <v>0.41899999999999998</v>
      </c>
      <c r="AA252" s="1">
        <v>4218</v>
      </c>
      <c r="AB252" s="2">
        <f t="shared" si="47"/>
        <v>0.65588555434613593</v>
      </c>
      <c r="AC252" s="2">
        <f t="shared" si="48"/>
        <v>8.9721660705955442E-2</v>
      </c>
      <c r="AD252" s="2">
        <v>0.223</v>
      </c>
      <c r="AE252" s="1">
        <v>56337</v>
      </c>
      <c r="AF252" s="1">
        <v>1949</v>
      </c>
      <c r="AG252" s="1">
        <v>50295</v>
      </c>
      <c r="AH252" s="1">
        <v>4878</v>
      </c>
      <c r="AI252" s="2">
        <v>0.13400000000000001</v>
      </c>
      <c r="AJ252">
        <f>VLOOKUP(A252,census_tract_areas_WA!E:N,10,FALSE)</f>
        <v>3.5522295599999998</v>
      </c>
      <c r="AK252">
        <f t="shared" si="49"/>
        <v>1810.4122752697324</v>
      </c>
      <c r="AL252" t="str">
        <f>VLOOKUP(AK252,'Density Lookup'!A:B,2,TRUE)</f>
        <v>High</v>
      </c>
      <c r="AM252" t="str">
        <f>VLOOKUP(A252,census_tract_county_names_WA!A:B,2,FALSE)</f>
        <v>King County, Washington</v>
      </c>
      <c r="AN252">
        <f>INDEX(census_tract_areas_WA!N:N, MATCH('2014_acs_select'!A252,census_tract_areas_WA!E:E,0))</f>
        <v>3.5522295599999998</v>
      </c>
      <c r="AO252" t="b">
        <f t="shared" si="50"/>
        <v>1</v>
      </c>
      <c r="AP252" t="str">
        <f>INDEX('Density Lookup'!B:B,MATCH('2014_acs_select'!AK252,'Density Lookup'!A:A,1))</f>
        <v>High</v>
      </c>
      <c r="AQ252" t="b">
        <f t="shared" si="51"/>
        <v>1</v>
      </c>
    </row>
    <row r="253" spans="1:43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9"/>
        <v>0.51102616877389007</v>
      </c>
      <c r="I253" s="2">
        <f t="shared" si="40"/>
        <v>0.48897383122610999</v>
      </c>
      <c r="J253" s="1">
        <v>3052</v>
      </c>
      <c r="K253" s="2">
        <f t="shared" si="41"/>
        <v>0.44869156130549837</v>
      </c>
      <c r="L253" s="1">
        <v>2582</v>
      </c>
      <c r="M253" s="1">
        <v>184</v>
      </c>
      <c r="N253" s="1">
        <v>116</v>
      </c>
      <c r="O253" s="2">
        <f t="shared" si="42"/>
        <v>0.846002621231979</v>
      </c>
      <c r="P253" s="2">
        <f t="shared" si="43"/>
        <v>6.0288335517693317E-2</v>
      </c>
      <c r="Q253" s="2">
        <f t="shared" si="44"/>
        <v>3.8007863695937089E-2</v>
      </c>
      <c r="R253" s="2">
        <v>0.18899999999999997</v>
      </c>
      <c r="S253" s="2">
        <v>0.16</v>
      </c>
      <c r="T253" s="2">
        <v>0.21899999999999997</v>
      </c>
      <c r="U253" s="1">
        <v>6699</v>
      </c>
      <c r="V253" s="2">
        <f t="shared" si="45"/>
        <v>0.98485739488385771</v>
      </c>
      <c r="W253" s="2">
        <v>7.2000000000000008E-2</v>
      </c>
      <c r="X253" s="1">
        <v>1613</v>
      </c>
      <c r="Y253" s="2">
        <f t="shared" si="46"/>
        <v>0.23713613643046164</v>
      </c>
      <c r="Z253" s="2">
        <v>0.109</v>
      </c>
      <c r="AA253" s="1">
        <v>4652</v>
      </c>
      <c r="AB253" s="2">
        <f t="shared" si="47"/>
        <v>0.68391649514848574</v>
      </c>
      <c r="AC253" s="2">
        <f t="shared" si="48"/>
        <v>7.8947368421052655E-2</v>
      </c>
      <c r="AD253" s="2">
        <v>6.3E-2</v>
      </c>
      <c r="AE253" s="1">
        <v>79474</v>
      </c>
      <c r="AF253" s="1">
        <v>2069</v>
      </c>
      <c r="AG253" s="1">
        <v>71010</v>
      </c>
      <c r="AH253" s="1">
        <v>5286</v>
      </c>
      <c r="AI253" s="2">
        <v>0.126</v>
      </c>
      <c r="AJ253">
        <f>VLOOKUP(A253,census_tract_areas_WA!E:N,10,FALSE)</f>
        <v>8.440950977</v>
      </c>
      <c r="AK253">
        <f t="shared" si="49"/>
        <v>805.8333733407726</v>
      </c>
      <c r="AL253" t="str">
        <f>VLOOKUP(AK253,'Density Lookup'!A:B,2,TRUE)</f>
        <v>Medium</v>
      </c>
      <c r="AM253" t="str">
        <f>VLOOKUP(A253,census_tract_county_names_WA!A:B,2,FALSE)</f>
        <v>Pierce County, Washington</v>
      </c>
      <c r="AN253">
        <f>INDEX(census_tract_areas_WA!N:N, MATCH('2014_acs_select'!A253,census_tract_areas_WA!E:E,0))</f>
        <v>8.440950977</v>
      </c>
      <c r="AO253" t="b">
        <f t="shared" si="50"/>
        <v>1</v>
      </c>
      <c r="AP253" t="str">
        <f>INDEX('Density Lookup'!B:B,MATCH('2014_acs_select'!AK253,'Density Lookup'!A:A,1))</f>
        <v>Medium</v>
      </c>
      <c r="AQ253" t="b">
        <f t="shared" si="51"/>
        <v>1</v>
      </c>
    </row>
    <row r="254" spans="1:43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9"/>
        <v>0.58039308548425295</v>
      </c>
      <c r="I254" s="2">
        <f t="shared" si="40"/>
        <v>0.41960691451574711</v>
      </c>
      <c r="J254" s="1">
        <v>2302</v>
      </c>
      <c r="K254" s="2">
        <f t="shared" si="41"/>
        <v>0.54511011129528775</v>
      </c>
      <c r="L254" s="1">
        <v>1210</v>
      </c>
      <c r="M254" s="1">
        <v>181</v>
      </c>
      <c r="N254" s="1">
        <v>135</v>
      </c>
      <c r="O254" s="2">
        <f t="shared" si="42"/>
        <v>0.52562988705473501</v>
      </c>
      <c r="P254" s="2">
        <f t="shared" si="43"/>
        <v>7.8627280625543E-2</v>
      </c>
      <c r="Q254" s="2">
        <f t="shared" si="44"/>
        <v>5.8644656820156384E-2</v>
      </c>
      <c r="R254" s="2">
        <v>0.23300000000000001</v>
      </c>
      <c r="S254" s="2">
        <v>0.21600000000000003</v>
      </c>
      <c r="T254" s="2">
        <v>0.254</v>
      </c>
      <c r="U254" s="1">
        <v>3599</v>
      </c>
      <c r="V254" s="2">
        <f t="shared" si="45"/>
        <v>0.85223774567842769</v>
      </c>
      <c r="W254" s="2">
        <v>0.155</v>
      </c>
      <c r="X254" s="1">
        <v>644</v>
      </c>
      <c r="Y254" s="2">
        <f t="shared" si="46"/>
        <v>0.15249822401136634</v>
      </c>
      <c r="Z254" s="2">
        <v>0.193</v>
      </c>
      <c r="AA254" s="1">
        <v>2584</v>
      </c>
      <c r="AB254" s="2">
        <f t="shared" si="47"/>
        <v>0.61188728392138292</v>
      </c>
      <c r="AC254" s="2">
        <f t="shared" si="48"/>
        <v>0.23561449206725071</v>
      </c>
      <c r="AD254" s="2">
        <v>0.13699999999999998</v>
      </c>
      <c r="AE254" s="1">
        <v>50032</v>
      </c>
      <c r="AF254" s="1">
        <v>1790</v>
      </c>
      <c r="AG254" s="1">
        <v>41250</v>
      </c>
      <c r="AH254" s="1">
        <v>3649</v>
      </c>
      <c r="AI254" s="2">
        <v>0.13500000000000001</v>
      </c>
      <c r="AJ254">
        <f>VLOOKUP(A254,census_tract_areas_WA!E:N,10,FALSE)</f>
        <v>2.428482534</v>
      </c>
      <c r="AK254">
        <f t="shared" si="49"/>
        <v>1738.9460047069872</v>
      </c>
      <c r="AL254" t="str">
        <f>VLOOKUP(AK254,'Density Lookup'!A:B,2,TRUE)</f>
        <v>High</v>
      </c>
      <c r="AM254" t="str">
        <f>VLOOKUP(A254,census_tract_county_names_WA!A:B,2,FALSE)</f>
        <v>Snohomish County, Washington</v>
      </c>
      <c r="AN254">
        <f>INDEX(census_tract_areas_WA!N:N, MATCH('2014_acs_select'!A254,census_tract_areas_WA!E:E,0))</f>
        <v>2.428482534</v>
      </c>
      <c r="AO254" t="b">
        <f t="shared" si="50"/>
        <v>1</v>
      </c>
      <c r="AP254" t="str">
        <f>INDEX('Density Lookup'!B:B,MATCH('2014_acs_select'!AK254,'Density Lookup'!A:A,1))</f>
        <v>High</v>
      </c>
      <c r="AQ254" t="b">
        <f t="shared" si="51"/>
        <v>1</v>
      </c>
    </row>
    <row r="255" spans="1:43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9"/>
        <v>0.48548443511717382</v>
      </c>
      <c r="I255" s="2">
        <f t="shared" si="40"/>
        <v>0.51451556488282613</v>
      </c>
      <c r="J255" s="1">
        <v>2979</v>
      </c>
      <c r="K255" s="2">
        <f t="shared" si="41"/>
        <v>0.52098635886673661</v>
      </c>
      <c r="L255" s="1">
        <v>2240</v>
      </c>
      <c r="M255" s="1">
        <v>359</v>
      </c>
      <c r="N255" s="1">
        <v>147</v>
      </c>
      <c r="O255" s="2">
        <f t="shared" si="42"/>
        <v>0.75193017791205108</v>
      </c>
      <c r="P255" s="2">
        <f t="shared" si="43"/>
        <v>0.12051023833501175</v>
      </c>
      <c r="Q255" s="2">
        <f t="shared" si="44"/>
        <v>4.9345417925478349E-2</v>
      </c>
      <c r="R255" s="2">
        <v>0.218</v>
      </c>
      <c r="S255" s="2">
        <v>0.20199999999999999</v>
      </c>
      <c r="T255" s="2">
        <v>0.23499999999999999</v>
      </c>
      <c r="U255" s="1">
        <v>5718</v>
      </c>
      <c r="V255" s="2">
        <f t="shared" si="45"/>
        <v>1</v>
      </c>
      <c r="W255" s="2">
        <v>3.2000000000000001E-2</v>
      </c>
      <c r="X255" s="1">
        <v>1767</v>
      </c>
      <c r="Y255" s="2">
        <f t="shared" si="46"/>
        <v>0.30902413431269676</v>
      </c>
      <c r="Z255" s="2">
        <v>6.9999999999999993E-3</v>
      </c>
      <c r="AA255" s="1">
        <v>3560</v>
      </c>
      <c r="AB255" s="2">
        <f t="shared" si="47"/>
        <v>0.62259531304651972</v>
      </c>
      <c r="AC255" s="2">
        <f t="shared" si="48"/>
        <v>6.8380552640783465E-2</v>
      </c>
      <c r="AD255" s="2">
        <v>3.2000000000000001E-2</v>
      </c>
      <c r="AE255" s="1">
        <v>93161</v>
      </c>
      <c r="AF255" s="1">
        <v>1688</v>
      </c>
      <c r="AG255" s="1">
        <v>91050</v>
      </c>
      <c r="AH255" s="1">
        <v>4220</v>
      </c>
      <c r="AI255" s="2">
        <v>6.4000000000000001E-2</v>
      </c>
      <c r="AJ255">
        <f>VLOOKUP(A255,census_tract_areas_WA!E:N,10,FALSE)</f>
        <v>9.7950299730000001</v>
      </c>
      <c r="AK255">
        <f t="shared" si="49"/>
        <v>583.76544183751014</v>
      </c>
      <c r="AL255" t="str">
        <f>VLOOKUP(AK255,'Density Lookup'!A:B,2,TRUE)</f>
        <v>Medium</v>
      </c>
      <c r="AM255" t="str">
        <f>VLOOKUP(A255,census_tract_county_names_WA!A:B,2,FALSE)</f>
        <v>Snohomish County, Washington</v>
      </c>
      <c r="AN255">
        <f>INDEX(census_tract_areas_WA!N:N, MATCH('2014_acs_select'!A255,census_tract_areas_WA!E:E,0))</f>
        <v>9.7950299730000001</v>
      </c>
      <c r="AO255" t="b">
        <f t="shared" si="50"/>
        <v>1</v>
      </c>
      <c r="AP255" t="str">
        <f>INDEX('Density Lookup'!B:B,MATCH('2014_acs_select'!AK255,'Density Lookup'!A:A,1))</f>
        <v>Medium</v>
      </c>
      <c r="AQ255" t="b">
        <f t="shared" si="51"/>
        <v>1</v>
      </c>
    </row>
    <row r="256" spans="1:43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9"/>
        <v>0.45242236024844723</v>
      </c>
      <c r="I256" s="2">
        <f t="shared" si="40"/>
        <v>0.54757763975155282</v>
      </c>
      <c r="J256" s="1">
        <v>1751</v>
      </c>
      <c r="K256" s="2">
        <f t="shared" si="41"/>
        <v>0.43503105590062113</v>
      </c>
      <c r="L256" s="1">
        <v>1282</v>
      </c>
      <c r="M256" s="1">
        <v>237</v>
      </c>
      <c r="N256" s="1">
        <v>70</v>
      </c>
      <c r="O256" s="2">
        <f t="shared" si="42"/>
        <v>0.732153055396916</v>
      </c>
      <c r="P256" s="2">
        <f t="shared" si="43"/>
        <v>0.1353512278697887</v>
      </c>
      <c r="Q256" s="2">
        <f t="shared" si="44"/>
        <v>3.9977155910908051E-2</v>
      </c>
      <c r="R256" s="2">
        <v>0.13400000000000001</v>
      </c>
      <c r="S256" s="2">
        <v>0.19</v>
      </c>
      <c r="T256" s="2">
        <v>8.6999999999999994E-2</v>
      </c>
      <c r="U256" s="1">
        <v>3920</v>
      </c>
      <c r="V256" s="2">
        <f t="shared" si="45"/>
        <v>0.97391304347826091</v>
      </c>
      <c r="W256" s="2">
        <v>0.214</v>
      </c>
      <c r="X256" s="1">
        <v>1025</v>
      </c>
      <c r="Y256" s="2">
        <f t="shared" si="46"/>
        <v>0.25465838509316768</v>
      </c>
      <c r="Z256" s="2">
        <v>0.26</v>
      </c>
      <c r="AA256" s="1">
        <v>2537</v>
      </c>
      <c r="AB256" s="2">
        <f t="shared" si="47"/>
        <v>0.63031055900621114</v>
      </c>
      <c r="AC256" s="2">
        <f t="shared" si="48"/>
        <v>0.11503105590062113</v>
      </c>
      <c r="AD256" s="2">
        <v>0.218</v>
      </c>
      <c r="AE256" s="1">
        <v>44721</v>
      </c>
      <c r="AF256" s="1">
        <v>1532</v>
      </c>
      <c r="AG256" s="1">
        <v>36728</v>
      </c>
      <c r="AH256" s="1">
        <v>3163</v>
      </c>
      <c r="AI256" s="2">
        <v>9.6000000000000002E-2</v>
      </c>
      <c r="AJ256">
        <f>VLOOKUP(A256,census_tract_areas_WA!E:N,10,FALSE)</f>
        <v>2.3910169859999999</v>
      </c>
      <c r="AK256">
        <f t="shared" si="49"/>
        <v>1683.3841095932726</v>
      </c>
      <c r="AL256" t="str">
        <f>VLOOKUP(AK256,'Density Lookup'!A:B,2,TRUE)</f>
        <v>High</v>
      </c>
      <c r="AM256" t="str">
        <f>VLOOKUP(A256,census_tract_county_names_WA!A:B,2,FALSE)</f>
        <v>Spokane County, Washington</v>
      </c>
      <c r="AN256">
        <f>INDEX(census_tract_areas_WA!N:N, MATCH('2014_acs_select'!A256,census_tract_areas_WA!E:E,0))</f>
        <v>2.3910169859999999</v>
      </c>
      <c r="AO256" t="b">
        <f t="shared" si="50"/>
        <v>1</v>
      </c>
      <c r="AP256" t="str">
        <f>INDEX('Density Lookup'!B:B,MATCH('2014_acs_select'!AK256,'Density Lookup'!A:A,1))</f>
        <v>High</v>
      </c>
      <c r="AQ256" t="b">
        <f t="shared" si="51"/>
        <v>1</v>
      </c>
    </row>
    <row r="257" spans="1:43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9"/>
        <v>0.48543046357615893</v>
      </c>
      <c r="I257" s="2">
        <f t="shared" si="40"/>
        <v>0.51456953642384107</v>
      </c>
      <c r="J257" s="1">
        <v>2598</v>
      </c>
      <c r="K257" s="2">
        <f t="shared" si="41"/>
        <v>0.43013245033112585</v>
      </c>
      <c r="L257" s="1">
        <v>2310</v>
      </c>
      <c r="M257" s="1">
        <v>190</v>
      </c>
      <c r="N257" s="1">
        <v>28</v>
      </c>
      <c r="O257" s="2">
        <f t="shared" si="42"/>
        <v>0.88914549653579678</v>
      </c>
      <c r="P257" s="2">
        <f t="shared" si="43"/>
        <v>7.3133179368745194E-2</v>
      </c>
      <c r="Q257" s="2">
        <f t="shared" si="44"/>
        <v>1.0777521170130869E-2</v>
      </c>
      <c r="R257" s="2">
        <v>0.247</v>
      </c>
      <c r="S257" s="2">
        <v>0.245</v>
      </c>
      <c r="T257" s="2">
        <v>0.249</v>
      </c>
      <c r="U257" s="1">
        <v>5944</v>
      </c>
      <c r="V257" s="2">
        <f t="shared" si="45"/>
        <v>0.98410596026490071</v>
      </c>
      <c r="W257" s="2">
        <v>0.14699999999999999</v>
      </c>
      <c r="X257" s="1">
        <v>1672</v>
      </c>
      <c r="Y257" s="2">
        <f t="shared" si="46"/>
        <v>0.27682119205298011</v>
      </c>
      <c r="Z257" s="2">
        <v>0.16899999999999998</v>
      </c>
      <c r="AA257" s="1">
        <v>3657</v>
      </c>
      <c r="AB257" s="2">
        <f t="shared" si="47"/>
        <v>0.60546357615894042</v>
      </c>
      <c r="AC257" s="2">
        <f t="shared" si="48"/>
        <v>0.11771523178807941</v>
      </c>
      <c r="AD257" s="2">
        <v>0.151</v>
      </c>
      <c r="AE257" s="1">
        <v>76643</v>
      </c>
      <c r="AF257" s="1">
        <v>1833</v>
      </c>
      <c r="AG257" s="1">
        <v>67168</v>
      </c>
      <c r="AH257" s="1">
        <v>4463</v>
      </c>
      <c r="AI257" s="2">
        <v>0.11</v>
      </c>
      <c r="AJ257">
        <f>VLOOKUP(A257,census_tract_areas_WA!E:N,10,FALSE)</f>
        <v>22.100101309999999</v>
      </c>
      <c r="AK257">
        <f t="shared" si="49"/>
        <v>273.30191456031838</v>
      </c>
      <c r="AL257" t="str">
        <f>VLOOKUP(AK257,'Density Lookup'!A:B,2,TRUE)</f>
        <v>Low</v>
      </c>
      <c r="AM257" t="str">
        <f>VLOOKUP(A257,census_tract_county_names_WA!A:B,2,FALSE)</f>
        <v>Clark County, Washington</v>
      </c>
      <c r="AN257">
        <f>INDEX(census_tract_areas_WA!N:N, MATCH('2014_acs_select'!A257,census_tract_areas_WA!E:E,0))</f>
        <v>22.100101309999999</v>
      </c>
      <c r="AO257" t="b">
        <f t="shared" si="50"/>
        <v>1</v>
      </c>
      <c r="AP257" t="str">
        <f>INDEX('Density Lookup'!B:B,MATCH('2014_acs_select'!AK257,'Density Lookup'!A:A,1))</f>
        <v>Low</v>
      </c>
      <c r="AQ257" t="b">
        <f t="shared" si="51"/>
        <v>1</v>
      </c>
    </row>
    <row r="258" spans="1:43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52">F258/E258</f>
        <v>0.49280328992460587</v>
      </c>
      <c r="I258" s="2">
        <f t="shared" ref="I258:I321" si="53">G258/E258</f>
        <v>0.50719671007539413</v>
      </c>
      <c r="J258" s="1">
        <v>551</v>
      </c>
      <c r="K258" s="2">
        <f t="shared" ref="K258:K321" si="54">J258/E258</f>
        <v>0.37765592871830023</v>
      </c>
      <c r="L258" s="1">
        <v>455</v>
      </c>
      <c r="M258" s="1">
        <v>33</v>
      </c>
      <c r="N258" s="1">
        <v>0</v>
      </c>
      <c r="O258" s="2">
        <f t="shared" ref="O258:O321" si="55">L258/$J258</f>
        <v>0.82577132486388383</v>
      </c>
      <c r="P258" s="2">
        <f t="shared" ref="P258:P321" si="56">M258/$J258</f>
        <v>5.9891107078039928E-2</v>
      </c>
      <c r="Q258" s="2">
        <f t="shared" ref="Q258:Q321" si="57">N258/$J258</f>
        <v>0</v>
      </c>
      <c r="R258" s="2">
        <v>0.35</v>
      </c>
      <c r="S258" s="2">
        <v>0.34799999999999998</v>
      </c>
      <c r="T258" s="2">
        <v>0.35100000000000003</v>
      </c>
      <c r="U258" s="1">
        <v>1459</v>
      </c>
      <c r="V258" s="2">
        <f t="shared" ref="V258:V321" si="58">U258/E258</f>
        <v>1</v>
      </c>
      <c r="W258" s="2">
        <v>0.10099999999999999</v>
      </c>
      <c r="X258" s="1">
        <v>565</v>
      </c>
      <c r="Y258" s="2">
        <f t="shared" ref="Y258:Y321" si="59">X258/E258</f>
        <v>0.38725154215215901</v>
      </c>
      <c r="Z258" s="2">
        <v>7.5999999999999998E-2</v>
      </c>
      <c r="AA258" s="1">
        <v>766</v>
      </c>
      <c r="AB258" s="2">
        <f t="shared" ref="AB258:AB321" si="60">AA258/E258</f>
        <v>0.52501713502398906</v>
      </c>
      <c r="AC258" s="2">
        <f t="shared" ref="AC258:AC321" si="61">1-(AB258+Y258)</f>
        <v>8.7731322823851876E-2</v>
      </c>
      <c r="AD258" s="2">
        <v>0.13699999999999998</v>
      </c>
      <c r="AE258" s="1">
        <v>65143</v>
      </c>
      <c r="AF258" s="1">
        <v>469</v>
      </c>
      <c r="AG258" s="1">
        <v>48438</v>
      </c>
      <c r="AH258" s="1">
        <v>1010</v>
      </c>
      <c r="AI258" s="2">
        <v>0.10099999999999999</v>
      </c>
      <c r="AJ258">
        <f>VLOOKUP(A258,census_tract_areas_WA!E:N,10,FALSE)</f>
        <v>11.323343250000001</v>
      </c>
      <c r="AK258">
        <f t="shared" si="49"/>
        <v>128.84887155566886</v>
      </c>
      <c r="AL258" t="str">
        <f>VLOOKUP(AK258,'Density Lookup'!A:B,2,TRUE)</f>
        <v>Low</v>
      </c>
      <c r="AM258" t="str">
        <f>VLOOKUP(A258,census_tract_county_names_WA!A:B,2,FALSE)</f>
        <v>Grant County, Washington</v>
      </c>
      <c r="AN258">
        <f>INDEX(census_tract_areas_WA!N:N, MATCH('2014_acs_select'!A258,census_tract_areas_WA!E:E,0))</f>
        <v>11.323343250000001</v>
      </c>
      <c r="AO258" t="b">
        <f t="shared" si="50"/>
        <v>1</v>
      </c>
      <c r="AP258" t="str">
        <f>INDEX('Density Lookup'!B:B,MATCH('2014_acs_select'!AK258,'Density Lookup'!A:A,1))</f>
        <v>Low</v>
      </c>
      <c r="AQ258" t="b">
        <f t="shared" si="51"/>
        <v>1</v>
      </c>
    </row>
    <row r="259" spans="1:43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52"/>
        <v>0.51579159122912899</v>
      </c>
      <c r="I259" s="2">
        <f t="shared" si="53"/>
        <v>0.48420840877087107</v>
      </c>
      <c r="J259" s="1">
        <v>2208</v>
      </c>
      <c r="K259" s="2">
        <f t="shared" si="54"/>
        <v>0.44417622208811103</v>
      </c>
      <c r="L259" s="1">
        <v>1743</v>
      </c>
      <c r="M259" s="1">
        <v>270</v>
      </c>
      <c r="N259" s="1">
        <v>53</v>
      </c>
      <c r="O259" s="2">
        <f t="shared" si="55"/>
        <v>0.78940217391304346</v>
      </c>
      <c r="P259" s="2">
        <f t="shared" si="56"/>
        <v>0.12228260869565218</v>
      </c>
      <c r="Q259" s="2">
        <f t="shared" si="57"/>
        <v>2.4003623188405796E-2</v>
      </c>
      <c r="R259" s="2">
        <v>0.24100000000000002</v>
      </c>
      <c r="S259" s="2">
        <v>0.253</v>
      </c>
      <c r="T259" s="2">
        <v>0.23</v>
      </c>
      <c r="U259" s="1">
        <v>4942</v>
      </c>
      <c r="V259" s="2">
        <f t="shared" si="58"/>
        <v>0.99416616374974853</v>
      </c>
      <c r="W259" s="2">
        <v>0.109</v>
      </c>
      <c r="X259" s="1">
        <v>1109</v>
      </c>
      <c r="Y259" s="2">
        <f t="shared" si="59"/>
        <v>0.22309394488030576</v>
      </c>
      <c r="Z259" s="2">
        <v>0.129</v>
      </c>
      <c r="AA259" s="1">
        <v>3252</v>
      </c>
      <c r="AB259" s="2">
        <f t="shared" si="60"/>
        <v>0.65419432709716352</v>
      </c>
      <c r="AC259" s="2">
        <f t="shared" si="61"/>
        <v>0.12271172802253072</v>
      </c>
      <c r="AD259" s="2">
        <v>0.11900000000000001</v>
      </c>
      <c r="AE259" s="1">
        <v>71894</v>
      </c>
      <c r="AF259" s="1">
        <v>1740</v>
      </c>
      <c r="AG259" s="1">
        <v>66131</v>
      </c>
      <c r="AH259" s="1">
        <v>4086</v>
      </c>
      <c r="AI259" s="2">
        <v>0.16399999999999998</v>
      </c>
      <c r="AJ259">
        <f>VLOOKUP(A259,census_tract_areas_WA!E:N,10,FALSE)</f>
        <v>3.7222839570000001</v>
      </c>
      <c r="AK259">
        <f t="shared" ref="AK259:AK322" si="62">E259/AJ259</f>
        <v>1335.470387919145</v>
      </c>
      <c r="AL259" t="str">
        <f>VLOOKUP(AK259,'Density Lookup'!A:B,2,TRUE)</f>
        <v>Medium</v>
      </c>
      <c r="AM259" t="str">
        <f>VLOOKUP(A259,census_tract_county_names_WA!A:B,2,FALSE)</f>
        <v>King County, Washington</v>
      </c>
      <c r="AN259">
        <f>INDEX(census_tract_areas_WA!N:N, MATCH('2014_acs_select'!A259,census_tract_areas_WA!E:E,0))</f>
        <v>3.7222839570000001</v>
      </c>
      <c r="AO259" t="b">
        <f t="shared" ref="AO259:AO322" si="63">AN259=AJ259</f>
        <v>1</v>
      </c>
      <c r="AP259" t="str">
        <f>INDEX('Density Lookup'!B:B,MATCH('2014_acs_select'!AK259,'Density Lookup'!A:A,1))</f>
        <v>Medium</v>
      </c>
      <c r="AQ259" t="b">
        <f t="shared" ref="AQ259:AQ322" si="64">AP259=AL259</f>
        <v>1</v>
      </c>
    </row>
    <row r="260" spans="1:43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52"/>
        <v>0.50507462686567162</v>
      </c>
      <c r="I260" s="2">
        <f t="shared" si="53"/>
        <v>0.49492537313432838</v>
      </c>
      <c r="J260" s="1">
        <v>3269</v>
      </c>
      <c r="K260" s="2">
        <f t="shared" si="54"/>
        <v>0.48791044776119402</v>
      </c>
      <c r="L260" s="1">
        <v>2415</v>
      </c>
      <c r="M260" s="1">
        <v>404</v>
      </c>
      <c r="N260" s="1">
        <v>143</v>
      </c>
      <c r="O260" s="2">
        <f t="shared" si="55"/>
        <v>0.73875802997858675</v>
      </c>
      <c r="P260" s="2">
        <f t="shared" si="56"/>
        <v>0.12358519424900581</v>
      </c>
      <c r="Q260" s="2">
        <f t="shared" si="57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 s="1">
        <v>6700</v>
      </c>
      <c r="V260" s="2">
        <f t="shared" si="58"/>
        <v>1</v>
      </c>
      <c r="W260" s="2">
        <v>7.6999999999999999E-2</v>
      </c>
      <c r="X260" s="1">
        <v>1718</v>
      </c>
      <c r="Y260" s="2">
        <f t="shared" si="59"/>
        <v>0.25641791044776119</v>
      </c>
      <c r="Z260" s="2">
        <v>0.11</v>
      </c>
      <c r="AA260" s="1">
        <v>4529</v>
      </c>
      <c r="AB260" s="2">
        <f t="shared" si="60"/>
        <v>0.67597014925373133</v>
      </c>
      <c r="AC260" s="2">
        <f t="shared" si="61"/>
        <v>6.7611940298507478E-2</v>
      </c>
      <c r="AD260" s="2">
        <v>6.7000000000000004E-2</v>
      </c>
      <c r="AE260" s="1">
        <v>110569</v>
      </c>
      <c r="AF260" s="1">
        <v>2475</v>
      </c>
      <c r="AG260" s="1">
        <v>94978</v>
      </c>
      <c r="AH260" s="1">
        <v>4997</v>
      </c>
      <c r="AI260" s="2">
        <v>8.8000000000000009E-2</v>
      </c>
      <c r="AJ260">
        <f>VLOOKUP(A260,census_tract_areas_WA!E:N,10,FALSE)</f>
        <v>13.52589961</v>
      </c>
      <c r="AK260">
        <f t="shared" si="62"/>
        <v>495.34598017026093</v>
      </c>
      <c r="AL260" t="str">
        <f>VLOOKUP(AK260,'Density Lookup'!A:B,2,TRUE)</f>
        <v>Medium</v>
      </c>
      <c r="AM260" t="str">
        <f>VLOOKUP(A260,census_tract_county_names_WA!A:B,2,FALSE)</f>
        <v>King County, Washington</v>
      </c>
      <c r="AN260">
        <f>INDEX(census_tract_areas_WA!N:N, MATCH('2014_acs_select'!A260,census_tract_areas_WA!E:E,0))</f>
        <v>13.52589961</v>
      </c>
      <c r="AO260" t="b">
        <f t="shared" si="63"/>
        <v>1</v>
      </c>
      <c r="AP260" t="str">
        <f>INDEX('Density Lookup'!B:B,MATCH('2014_acs_select'!AK260,'Density Lookup'!A:A,1))</f>
        <v>Medium</v>
      </c>
      <c r="AQ260" t="b">
        <f t="shared" si="64"/>
        <v>1</v>
      </c>
    </row>
    <row r="261" spans="1:43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52"/>
        <v>0.5085118066996156</v>
      </c>
      <c r="I261" s="2">
        <f t="shared" si="53"/>
        <v>0.4914881933003844</v>
      </c>
      <c r="J261" s="1">
        <v>747</v>
      </c>
      <c r="K261" s="2">
        <f t="shared" si="54"/>
        <v>0.4102141680395387</v>
      </c>
      <c r="L261" s="1">
        <v>640</v>
      </c>
      <c r="M261" s="1">
        <v>64</v>
      </c>
      <c r="N261" s="1">
        <v>11</v>
      </c>
      <c r="O261" s="2">
        <f t="shared" si="55"/>
        <v>0.85676037483266398</v>
      </c>
      <c r="P261" s="2">
        <f t="shared" si="56"/>
        <v>8.5676037483266396E-2</v>
      </c>
      <c r="Q261" s="2">
        <f t="shared" si="57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 s="1">
        <v>1821</v>
      </c>
      <c r="V261" s="2">
        <f t="shared" si="58"/>
        <v>1</v>
      </c>
      <c r="W261" s="2">
        <v>0.13100000000000001</v>
      </c>
      <c r="X261" s="1">
        <v>378</v>
      </c>
      <c r="Y261" s="2">
        <f t="shared" si="59"/>
        <v>0.20757825370675453</v>
      </c>
      <c r="Z261" s="2">
        <v>0.13</v>
      </c>
      <c r="AA261" s="1">
        <v>1302</v>
      </c>
      <c r="AB261" s="2">
        <f t="shared" si="60"/>
        <v>0.71499176276771004</v>
      </c>
      <c r="AC261" s="2">
        <f t="shared" si="61"/>
        <v>7.7429983525535429E-2</v>
      </c>
      <c r="AD261" s="2">
        <v>0.13699999999999998</v>
      </c>
      <c r="AE261" s="1">
        <v>46379</v>
      </c>
      <c r="AF261" s="1">
        <v>765</v>
      </c>
      <c r="AG261" s="1">
        <v>40820</v>
      </c>
      <c r="AH261" s="1">
        <v>1490</v>
      </c>
      <c r="AI261" s="2">
        <v>0.183</v>
      </c>
      <c r="AJ261">
        <f>VLOOKUP(A261,census_tract_areas_WA!E:N,10,FALSE)</f>
        <v>1.622812879</v>
      </c>
      <c r="AK261">
        <f t="shared" si="62"/>
        <v>1122.1256766967031</v>
      </c>
      <c r="AL261" t="str">
        <f>VLOOKUP(AK261,'Density Lookup'!A:B,2,TRUE)</f>
        <v>Medium</v>
      </c>
      <c r="AM261" t="str">
        <f>VLOOKUP(A261,census_tract_county_names_WA!A:B,2,FALSE)</f>
        <v>Pierce County, Washington</v>
      </c>
      <c r="AN261">
        <f>INDEX(census_tract_areas_WA!N:N, MATCH('2014_acs_select'!A261,census_tract_areas_WA!E:E,0))</f>
        <v>1.622812879</v>
      </c>
      <c r="AO261" t="b">
        <f t="shared" si="63"/>
        <v>1</v>
      </c>
      <c r="AP261" t="str">
        <f>INDEX('Density Lookup'!B:B,MATCH('2014_acs_select'!AK261,'Density Lookup'!A:A,1))</f>
        <v>Medium</v>
      </c>
      <c r="AQ261" t="b">
        <f t="shared" si="64"/>
        <v>1</v>
      </c>
    </row>
    <row r="262" spans="1:43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52"/>
        <v>0.44372342805996867</v>
      </c>
      <c r="I262" s="2">
        <f t="shared" si="53"/>
        <v>0.55627657194003133</v>
      </c>
      <c r="J262" s="1">
        <v>1959</v>
      </c>
      <c r="K262" s="2">
        <f t="shared" si="54"/>
        <v>0.43835309912732157</v>
      </c>
      <c r="L262" s="1">
        <v>1414</v>
      </c>
      <c r="M262" s="1">
        <v>216</v>
      </c>
      <c r="N262" s="1">
        <v>33</v>
      </c>
      <c r="O262" s="2">
        <f t="shared" si="55"/>
        <v>0.72179683511995918</v>
      </c>
      <c r="P262" s="2">
        <f t="shared" si="56"/>
        <v>0.11026033690658499</v>
      </c>
      <c r="Q262" s="2">
        <f t="shared" si="57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 s="1">
        <v>4447</v>
      </c>
      <c r="V262" s="2">
        <f t="shared" si="58"/>
        <v>0.99507719847840681</v>
      </c>
      <c r="W262" s="2">
        <v>0.24199999999999999</v>
      </c>
      <c r="X262" s="1">
        <v>1029</v>
      </c>
      <c r="Y262" s="2">
        <f t="shared" si="59"/>
        <v>0.23025285298724546</v>
      </c>
      <c r="Z262" s="2">
        <v>0.32700000000000001</v>
      </c>
      <c r="AA262" s="1">
        <v>2934</v>
      </c>
      <c r="AB262" s="2">
        <f t="shared" si="60"/>
        <v>0.65652271201611101</v>
      </c>
      <c r="AC262" s="2">
        <f t="shared" si="61"/>
        <v>0.11322443499664359</v>
      </c>
      <c r="AD262" s="2">
        <v>0.21299999999999999</v>
      </c>
      <c r="AE262" s="1">
        <v>44783</v>
      </c>
      <c r="AF262" s="1">
        <v>1722</v>
      </c>
      <c r="AG262" s="1">
        <v>37716</v>
      </c>
      <c r="AH262" s="1">
        <v>3581</v>
      </c>
      <c r="AI262" s="2">
        <v>9.6999999999999989E-2</v>
      </c>
      <c r="AJ262">
        <f>VLOOKUP(A262,census_tract_areas_WA!E:N,10,FALSE)</f>
        <v>10.524240560000001</v>
      </c>
      <c r="AK262">
        <f t="shared" si="62"/>
        <v>424.63871616404782</v>
      </c>
      <c r="AL262" t="str">
        <f>VLOOKUP(AK262,'Density Lookup'!A:B,2,TRUE)</f>
        <v>Medium</v>
      </c>
      <c r="AM262" t="str">
        <f>VLOOKUP(A262,census_tract_county_names_WA!A:B,2,FALSE)</f>
        <v>Skagit County, Washington</v>
      </c>
      <c r="AN262">
        <f>INDEX(census_tract_areas_WA!N:N, MATCH('2014_acs_select'!A262,census_tract_areas_WA!E:E,0))</f>
        <v>10.524240560000001</v>
      </c>
      <c r="AO262" t="b">
        <f t="shared" si="63"/>
        <v>1</v>
      </c>
      <c r="AP262" t="str">
        <f>INDEX('Density Lookup'!B:B,MATCH('2014_acs_select'!AK262,'Density Lookup'!A:A,1))</f>
        <v>Medium</v>
      </c>
      <c r="AQ262" t="b">
        <f t="shared" si="64"/>
        <v>1</v>
      </c>
    </row>
    <row r="263" spans="1:43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52"/>
        <v>0.55480252395419494</v>
      </c>
      <c r="I263" s="2">
        <f t="shared" si="53"/>
        <v>0.44519747604580512</v>
      </c>
      <c r="J263" s="1">
        <v>1921</v>
      </c>
      <c r="K263" s="2">
        <f t="shared" si="54"/>
        <v>0.44893666744566485</v>
      </c>
      <c r="L263" s="1">
        <v>1610</v>
      </c>
      <c r="M263" s="1">
        <v>116</v>
      </c>
      <c r="N263" s="1">
        <v>76</v>
      </c>
      <c r="O263" s="2">
        <f t="shared" si="55"/>
        <v>0.83810515356585114</v>
      </c>
      <c r="P263" s="2">
        <f t="shared" si="56"/>
        <v>6.038521603331598E-2</v>
      </c>
      <c r="Q263" s="2">
        <f t="shared" si="57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 s="1">
        <v>4251</v>
      </c>
      <c r="V263" s="2">
        <f t="shared" si="58"/>
        <v>0.9934564150502454</v>
      </c>
      <c r="W263" s="2">
        <v>0.126</v>
      </c>
      <c r="X263" s="1">
        <v>1211</v>
      </c>
      <c r="Y263" s="2">
        <f t="shared" si="59"/>
        <v>0.28301004907688715</v>
      </c>
      <c r="Z263" s="2">
        <v>0.192</v>
      </c>
      <c r="AA263" s="1">
        <v>2529</v>
      </c>
      <c r="AB263" s="2">
        <f t="shared" si="60"/>
        <v>0.59102594064033653</v>
      </c>
      <c r="AC263" s="2">
        <f t="shared" si="61"/>
        <v>0.12596401028277637</v>
      </c>
      <c r="AD263" s="2">
        <v>0.11800000000000001</v>
      </c>
      <c r="AE263" s="1">
        <v>62616</v>
      </c>
      <c r="AF263" s="1">
        <v>1523</v>
      </c>
      <c r="AG263" s="1">
        <v>57687</v>
      </c>
      <c r="AH263" s="1">
        <v>3128</v>
      </c>
      <c r="AI263" s="2">
        <v>8.3000000000000004E-2</v>
      </c>
      <c r="AJ263">
        <f>VLOOKUP(A263,census_tract_areas_WA!E:N,10,FALSE)</f>
        <v>2.6254361949999998</v>
      </c>
      <c r="AK263">
        <f t="shared" si="62"/>
        <v>1629.8244109489776</v>
      </c>
      <c r="AL263" t="str">
        <f>VLOOKUP(AK263,'Density Lookup'!A:B,2,TRUE)</f>
        <v>High</v>
      </c>
      <c r="AM263" t="str">
        <f>VLOOKUP(A263,census_tract_county_names_WA!A:B,2,FALSE)</f>
        <v>Spokane County, Washington</v>
      </c>
      <c r="AN263">
        <f>INDEX(census_tract_areas_WA!N:N, MATCH('2014_acs_select'!A263,census_tract_areas_WA!E:E,0))</f>
        <v>2.6254361949999998</v>
      </c>
      <c r="AO263" t="b">
        <f t="shared" si="63"/>
        <v>1</v>
      </c>
      <c r="AP263" t="str">
        <f>INDEX('Density Lookup'!B:B,MATCH('2014_acs_select'!AK263,'Density Lookup'!A:A,1))</f>
        <v>High</v>
      </c>
      <c r="AQ263" t="b">
        <f t="shared" si="64"/>
        <v>1</v>
      </c>
    </row>
    <row r="264" spans="1:43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52"/>
        <v>0.45539706195443902</v>
      </c>
      <c r="I264" s="2">
        <f t="shared" si="53"/>
        <v>0.54460293804556104</v>
      </c>
      <c r="J264" s="1">
        <v>1873</v>
      </c>
      <c r="K264" s="2">
        <f t="shared" si="54"/>
        <v>0.39876516925697253</v>
      </c>
      <c r="L264" s="1">
        <v>1343</v>
      </c>
      <c r="M264" s="1">
        <v>294</v>
      </c>
      <c r="N264" s="1">
        <v>54</v>
      </c>
      <c r="O264" s="2">
        <f t="shared" si="55"/>
        <v>0.71703150026695139</v>
      </c>
      <c r="P264" s="2">
        <f t="shared" si="56"/>
        <v>0.15696743192738921</v>
      </c>
      <c r="Q264" s="2">
        <f t="shared" si="57"/>
        <v>2.8830752802989856E-2</v>
      </c>
      <c r="R264" s="2">
        <v>0.10099999999999999</v>
      </c>
      <c r="S264" s="2">
        <v>9.4E-2</v>
      </c>
      <c r="T264" s="2">
        <v>0.107</v>
      </c>
      <c r="U264" s="1">
        <v>4653</v>
      </c>
      <c r="V264" s="2">
        <f t="shared" si="58"/>
        <v>0.99063231850117095</v>
      </c>
      <c r="W264" s="2">
        <v>0.22899999999999998</v>
      </c>
      <c r="X264" s="1">
        <v>1334</v>
      </c>
      <c r="Y264" s="2">
        <f t="shared" si="59"/>
        <v>0.28401107089631678</v>
      </c>
      <c r="Z264" s="2">
        <v>0.32299999999999995</v>
      </c>
      <c r="AA264" s="1">
        <v>2859</v>
      </c>
      <c r="AB264" s="2">
        <f t="shared" si="60"/>
        <v>0.6086863955716415</v>
      </c>
      <c r="AC264" s="2">
        <f t="shared" si="61"/>
        <v>0.10730253353204167</v>
      </c>
      <c r="AD264" s="2">
        <v>0.20300000000000001</v>
      </c>
      <c r="AE264" s="1">
        <v>47615</v>
      </c>
      <c r="AF264" s="1">
        <v>1497</v>
      </c>
      <c r="AG264" s="1">
        <v>40302</v>
      </c>
      <c r="AH264" s="1">
        <v>3489</v>
      </c>
      <c r="AI264" s="2">
        <v>0.113</v>
      </c>
      <c r="AJ264">
        <f>VLOOKUP(A264,census_tract_areas_WA!E:N,10,FALSE)</f>
        <v>4.9063375169999999</v>
      </c>
      <c r="AK264">
        <f t="shared" si="62"/>
        <v>957.33324169512082</v>
      </c>
      <c r="AL264" t="str">
        <f>VLOOKUP(AK264,'Density Lookup'!A:B,2,TRUE)</f>
        <v>Medium</v>
      </c>
      <c r="AM264" t="str">
        <f>VLOOKUP(A264,census_tract_county_names_WA!A:B,2,FALSE)</f>
        <v>Grays Harbor County, Washington</v>
      </c>
      <c r="AN264">
        <f>INDEX(census_tract_areas_WA!N:N, MATCH('2014_acs_select'!A264,census_tract_areas_WA!E:E,0))</f>
        <v>4.9063375169999999</v>
      </c>
      <c r="AO264" t="b">
        <f t="shared" si="63"/>
        <v>1</v>
      </c>
      <c r="AP264" t="str">
        <f>INDEX('Density Lookup'!B:B,MATCH('2014_acs_select'!AK264,'Density Lookup'!A:A,1))</f>
        <v>Medium</v>
      </c>
      <c r="AQ264" t="b">
        <f t="shared" si="64"/>
        <v>1</v>
      </c>
    </row>
    <row r="265" spans="1:43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52"/>
        <v>0.5506011261604018</v>
      </c>
      <c r="I265" s="2">
        <f t="shared" si="53"/>
        <v>0.44939887383959826</v>
      </c>
      <c r="J265" s="1">
        <v>2897</v>
      </c>
      <c r="K265" s="2">
        <f t="shared" si="54"/>
        <v>0.44087657890732002</v>
      </c>
      <c r="L265" s="1">
        <v>1681</v>
      </c>
      <c r="M265" s="1">
        <v>559</v>
      </c>
      <c r="N265" s="1">
        <v>410</v>
      </c>
      <c r="O265" s="2">
        <f t="shared" si="55"/>
        <v>0.58025543665861234</v>
      </c>
      <c r="P265" s="2">
        <f t="shared" si="56"/>
        <v>0.19295823265447015</v>
      </c>
      <c r="Q265" s="2">
        <f t="shared" si="57"/>
        <v>0.14152571625819813</v>
      </c>
      <c r="R265" s="2">
        <v>0.109</v>
      </c>
      <c r="S265" s="2">
        <v>0.105</v>
      </c>
      <c r="T265" s="2">
        <v>0.115</v>
      </c>
      <c r="U265" s="1">
        <v>6429</v>
      </c>
      <c r="V265" s="2">
        <f t="shared" si="58"/>
        <v>0.97838989499315177</v>
      </c>
      <c r="W265" s="2">
        <v>0.309</v>
      </c>
      <c r="X265" s="1">
        <v>1609</v>
      </c>
      <c r="Y265" s="2">
        <f t="shared" si="59"/>
        <v>0.24486379546492162</v>
      </c>
      <c r="Z265" s="2">
        <v>0.38900000000000001</v>
      </c>
      <c r="AA265" s="1">
        <v>4317</v>
      </c>
      <c r="AB265" s="2">
        <f t="shared" si="60"/>
        <v>0.65697762897580281</v>
      </c>
      <c r="AC265" s="2">
        <f t="shared" si="61"/>
        <v>9.815857555927554E-2</v>
      </c>
      <c r="AD265" s="2">
        <v>0.27399999999999997</v>
      </c>
      <c r="AE265" s="1">
        <v>50034</v>
      </c>
      <c r="AF265" s="1">
        <v>2359</v>
      </c>
      <c r="AG265" s="1">
        <v>41215</v>
      </c>
      <c r="AH265" s="1">
        <v>5064</v>
      </c>
      <c r="AI265" s="2">
        <v>0.13699999999999998</v>
      </c>
      <c r="AJ265">
        <f>VLOOKUP(A265,census_tract_areas_WA!E:N,10,FALSE)</f>
        <v>2.0651753629999998</v>
      </c>
      <c r="AK265">
        <f t="shared" si="62"/>
        <v>3181.8121200393193</v>
      </c>
      <c r="AL265" t="str">
        <f>VLOOKUP(AK265,'Density Lookup'!A:B,2,TRUE)</f>
        <v>High</v>
      </c>
      <c r="AM265" t="str">
        <f>VLOOKUP(A265,census_tract_county_names_WA!A:B,2,FALSE)</f>
        <v>King County, Washington</v>
      </c>
      <c r="AN265">
        <f>INDEX(census_tract_areas_WA!N:N, MATCH('2014_acs_select'!A265,census_tract_areas_WA!E:E,0))</f>
        <v>2.0651753629999998</v>
      </c>
      <c r="AO265" t="b">
        <f t="shared" si="63"/>
        <v>1</v>
      </c>
      <c r="AP265" t="str">
        <f>INDEX('Density Lookup'!B:B,MATCH('2014_acs_select'!AK265,'Density Lookup'!A:A,1))</f>
        <v>High</v>
      </c>
      <c r="AQ265" t="b">
        <f t="shared" si="64"/>
        <v>1</v>
      </c>
    </row>
    <row r="266" spans="1:43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52"/>
        <v>0.45593017285640935</v>
      </c>
      <c r="I266" s="2">
        <f t="shared" si="53"/>
        <v>0.54406982714359065</v>
      </c>
      <c r="J266" s="1">
        <v>2326</v>
      </c>
      <c r="K266" s="2">
        <f t="shared" si="54"/>
        <v>0.39808317645045355</v>
      </c>
      <c r="L266" s="1">
        <v>1147</v>
      </c>
      <c r="M266" s="1">
        <v>320</v>
      </c>
      <c r="N266" s="1">
        <v>431</v>
      </c>
      <c r="O266" s="2">
        <f t="shared" si="55"/>
        <v>0.49312123817712811</v>
      </c>
      <c r="P266" s="2">
        <f t="shared" si="56"/>
        <v>0.13757523645743766</v>
      </c>
      <c r="Q266" s="2">
        <f t="shared" si="57"/>
        <v>0.18529664660361134</v>
      </c>
      <c r="R266" s="2">
        <v>0.127</v>
      </c>
      <c r="S266" s="2">
        <v>0.13300000000000001</v>
      </c>
      <c r="T266" s="2">
        <v>0.12300000000000001</v>
      </c>
      <c r="U266" s="1">
        <v>5824</v>
      </c>
      <c r="V266" s="2">
        <f t="shared" si="58"/>
        <v>0.99674824576416221</v>
      </c>
      <c r="W266" s="2">
        <v>0.38900000000000001</v>
      </c>
      <c r="X266" s="1">
        <v>1224</v>
      </c>
      <c r="Y266" s="2">
        <f t="shared" si="59"/>
        <v>0.20948143077186376</v>
      </c>
      <c r="Z266" s="2">
        <v>0.55200000000000005</v>
      </c>
      <c r="AA266" s="1">
        <v>4030</v>
      </c>
      <c r="AB266" s="2">
        <f t="shared" si="60"/>
        <v>0.68971418791716588</v>
      </c>
      <c r="AC266" s="2">
        <f t="shared" si="61"/>
        <v>0.10080438131097036</v>
      </c>
      <c r="AD266" s="2">
        <v>0.36599999999999999</v>
      </c>
      <c r="AE266" s="1">
        <v>38407</v>
      </c>
      <c r="AF266" s="1">
        <v>2162</v>
      </c>
      <c r="AG266" s="1">
        <v>27168</v>
      </c>
      <c r="AH266" s="1">
        <v>4786</v>
      </c>
      <c r="AI266" s="2">
        <v>0.18</v>
      </c>
      <c r="AJ266">
        <f>VLOOKUP(A266,census_tract_areas_WA!E:N,10,FALSE)</f>
        <v>2.7440133160000002</v>
      </c>
      <c r="AK266">
        <f t="shared" si="62"/>
        <v>2129.3628445351173</v>
      </c>
      <c r="AL266" t="str">
        <f>VLOOKUP(AK266,'Density Lookup'!A:B,2,TRUE)</f>
        <v>High</v>
      </c>
      <c r="AM266" t="str">
        <f>VLOOKUP(A266,census_tract_county_names_WA!A:B,2,FALSE)</f>
        <v>Spokane County, Washington</v>
      </c>
      <c r="AN266">
        <f>INDEX(census_tract_areas_WA!N:N, MATCH('2014_acs_select'!A266,census_tract_areas_WA!E:E,0))</f>
        <v>2.7440133160000002</v>
      </c>
      <c r="AO266" t="b">
        <f t="shared" si="63"/>
        <v>1</v>
      </c>
      <c r="AP266" t="str">
        <f>INDEX('Density Lookup'!B:B,MATCH('2014_acs_select'!AK266,'Density Lookup'!A:A,1))</f>
        <v>High</v>
      </c>
      <c r="AQ266" t="b">
        <f t="shared" si="64"/>
        <v>1</v>
      </c>
    </row>
    <row r="267" spans="1:43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52"/>
        <v>0.48623063683304646</v>
      </c>
      <c r="I267" s="2">
        <f t="shared" si="53"/>
        <v>0.51376936316695354</v>
      </c>
      <c r="J267" s="1">
        <v>1359</v>
      </c>
      <c r="K267" s="2">
        <f t="shared" si="54"/>
        <v>0.38984509466437178</v>
      </c>
      <c r="L267" s="1">
        <v>1003</v>
      </c>
      <c r="M267" s="1">
        <v>133</v>
      </c>
      <c r="N267" s="1">
        <v>0</v>
      </c>
      <c r="O267" s="2">
        <f t="shared" si="55"/>
        <v>0.73804267844002946</v>
      </c>
      <c r="P267" s="2">
        <f t="shared" si="56"/>
        <v>9.7866077998528325E-2</v>
      </c>
      <c r="Q267" s="2">
        <f t="shared" si="57"/>
        <v>0</v>
      </c>
      <c r="R267" s="2">
        <v>0.16200000000000001</v>
      </c>
      <c r="S267" s="2">
        <v>0.16500000000000001</v>
      </c>
      <c r="T267" s="2">
        <v>0.159</v>
      </c>
      <c r="U267" s="1">
        <v>3485</v>
      </c>
      <c r="V267" s="2">
        <f t="shared" si="58"/>
        <v>0.99971313826735508</v>
      </c>
      <c r="W267" s="2">
        <v>0.20399999999999999</v>
      </c>
      <c r="X267" s="1">
        <v>1117</v>
      </c>
      <c r="Y267" s="2">
        <f t="shared" si="59"/>
        <v>0.32042455536431441</v>
      </c>
      <c r="Z267" s="2">
        <v>0.29100000000000004</v>
      </c>
      <c r="AA267" s="1">
        <v>1943</v>
      </c>
      <c r="AB267" s="2">
        <f t="shared" si="60"/>
        <v>0.55737234652897305</v>
      </c>
      <c r="AC267" s="2">
        <f t="shared" si="61"/>
        <v>0.12220309810671259</v>
      </c>
      <c r="AD267" s="2">
        <v>0.184</v>
      </c>
      <c r="AE267" s="1">
        <v>61749</v>
      </c>
      <c r="AF267" s="1">
        <v>1010</v>
      </c>
      <c r="AG267" s="1">
        <v>47292</v>
      </c>
      <c r="AH267" s="1">
        <v>2470</v>
      </c>
      <c r="AI267" s="2">
        <v>0.159</v>
      </c>
      <c r="AJ267">
        <f>VLOOKUP(A267,census_tract_areas_WA!E:N,10,FALSE)</f>
        <v>737.90452289999996</v>
      </c>
      <c r="AK267">
        <f t="shared" si="62"/>
        <v>4.7241884170866086</v>
      </c>
      <c r="AL267" t="str">
        <f>VLOOKUP(AK267,'Density Lookup'!A:B,2,TRUE)</f>
        <v>Low</v>
      </c>
      <c r="AM267" t="str">
        <f>VLOOKUP(A267,census_tract_county_names_WA!A:B,2,FALSE)</f>
        <v>Grant County, Washington</v>
      </c>
      <c r="AN267">
        <f>INDEX(census_tract_areas_WA!N:N, MATCH('2014_acs_select'!A267,census_tract_areas_WA!E:E,0))</f>
        <v>737.90452289999996</v>
      </c>
      <c r="AO267" t="b">
        <f t="shared" si="63"/>
        <v>1</v>
      </c>
      <c r="AP267" t="str">
        <f>INDEX('Density Lookup'!B:B,MATCH('2014_acs_select'!AK267,'Density Lookup'!A:A,1))</f>
        <v>Low</v>
      </c>
      <c r="AQ267" t="b">
        <f t="shared" si="64"/>
        <v>1</v>
      </c>
    </row>
    <row r="268" spans="1:43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52"/>
        <v>0.54818204932621406</v>
      </c>
      <c r="I268" s="2">
        <f t="shared" si="53"/>
        <v>0.45181795067378594</v>
      </c>
      <c r="J268" s="1">
        <v>3956</v>
      </c>
      <c r="K268" s="2">
        <f t="shared" si="54"/>
        <v>0.50292397660818711</v>
      </c>
      <c r="L268" s="1">
        <v>3124</v>
      </c>
      <c r="M268" s="1">
        <v>376</v>
      </c>
      <c r="N268" s="1">
        <v>234</v>
      </c>
      <c r="O268" s="2">
        <f t="shared" si="55"/>
        <v>0.78968655207280081</v>
      </c>
      <c r="P268" s="2">
        <f t="shared" si="56"/>
        <v>9.5045500505561167E-2</v>
      </c>
      <c r="Q268" s="2">
        <f t="shared" si="57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 s="1">
        <v>7856</v>
      </c>
      <c r="V268" s="2">
        <f t="shared" si="58"/>
        <v>0.99872870582252737</v>
      </c>
      <c r="W268" s="2">
        <v>5.0999999999999997E-2</v>
      </c>
      <c r="X268" s="1">
        <v>2294</v>
      </c>
      <c r="Y268" s="2">
        <f t="shared" si="59"/>
        <v>0.29163488431222984</v>
      </c>
      <c r="Z268" s="2">
        <v>9.8000000000000004E-2</v>
      </c>
      <c r="AA268" s="1">
        <v>4894</v>
      </c>
      <c r="AB268" s="2">
        <f t="shared" si="60"/>
        <v>0.62217137045512327</v>
      </c>
      <c r="AC268" s="2">
        <f t="shared" si="61"/>
        <v>8.619374523264689E-2</v>
      </c>
      <c r="AD268" s="2">
        <v>3.4000000000000002E-2</v>
      </c>
      <c r="AE268" s="1">
        <v>111324</v>
      </c>
      <c r="AF268" s="1">
        <v>2663</v>
      </c>
      <c r="AG268" s="1">
        <v>102675</v>
      </c>
      <c r="AH268" s="1">
        <v>5928</v>
      </c>
      <c r="AI268" s="2">
        <v>6.3E-2</v>
      </c>
      <c r="AJ268">
        <f>VLOOKUP(A268,census_tract_areas_WA!E:N,10,FALSE)</f>
        <v>6.2321661199999996</v>
      </c>
      <c r="AK268">
        <f t="shared" si="62"/>
        <v>1262.1614778137525</v>
      </c>
      <c r="AL268" t="str">
        <f>VLOOKUP(AK268,'Density Lookup'!A:B,2,TRUE)</f>
        <v>Medium</v>
      </c>
      <c r="AM268" t="str">
        <f>VLOOKUP(A268,census_tract_county_names_WA!A:B,2,FALSE)</f>
        <v>King County, Washington</v>
      </c>
      <c r="AN268">
        <f>INDEX(census_tract_areas_WA!N:N, MATCH('2014_acs_select'!A268,census_tract_areas_WA!E:E,0))</f>
        <v>6.2321661199999996</v>
      </c>
      <c r="AO268" t="b">
        <f t="shared" si="63"/>
        <v>1</v>
      </c>
      <c r="AP268" t="str">
        <f>INDEX('Density Lookup'!B:B,MATCH('2014_acs_select'!AK268,'Density Lookup'!A:A,1))</f>
        <v>Medium</v>
      </c>
      <c r="AQ268" t="b">
        <f t="shared" si="64"/>
        <v>1</v>
      </c>
    </row>
    <row r="269" spans="1:43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52"/>
        <v>0.51322751322751325</v>
      </c>
      <c r="I269" s="2">
        <f t="shared" si="53"/>
        <v>0.48677248677248675</v>
      </c>
      <c r="J269" s="1">
        <v>2567</v>
      </c>
      <c r="K269" s="2">
        <f t="shared" si="54"/>
        <v>0.48507180650037796</v>
      </c>
      <c r="L269" s="1">
        <v>2039</v>
      </c>
      <c r="M269" s="1">
        <v>217</v>
      </c>
      <c r="N269" s="1">
        <v>106</v>
      </c>
      <c r="O269" s="2">
        <f t="shared" si="55"/>
        <v>0.79431242695753801</v>
      </c>
      <c r="P269" s="2">
        <f t="shared" si="56"/>
        <v>8.4534476042072454E-2</v>
      </c>
      <c r="Q269" s="2">
        <f t="shared" si="57"/>
        <v>4.1293338527463967E-2</v>
      </c>
      <c r="R269" s="2">
        <v>0.379</v>
      </c>
      <c r="S269" s="2">
        <v>0.36499999999999999</v>
      </c>
      <c r="T269" s="2">
        <v>0.39299999999999996</v>
      </c>
      <c r="U269" s="1">
        <v>5277</v>
      </c>
      <c r="V269" s="2">
        <f t="shared" si="58"/>
        <v>0.99716553287981857</v>
      </c>
      <c r="W269" s="2">
        <v>5.5E-2</v>
      </c>
      <c r="X269" s="1">
        <v>1739</v>
      </c>
      <c r="Y269" s="2">
        <f t="shared" si="59"/>
        <v>0.32860922146636434</v>
      </c>
      <c r="Z269" s="2">
        <v>6.2E-2</v>
      </c>
      <c r="AA269" s="1">
        <v>3359</v>
      </c>
      <c r="AB269" s="2">
        <f t="shared" si="60"/>
        <v>0.63473167044595613</v>
      </c>
      <c r="AC269" s="2">
        <f t="shared" si="61"/>
        <v>3.6659108087679471E-2</v>
      </c>
      <c r="AD269" s="2">
        <v>5.4000000000000006E-2</v>
      </c>
      <c r="AE269" s="1">
        <v>101479</v>
      </c>
      <c r="AF269" s="1">
        <v>1715</v>
      </c>
      <c r="AG269" s="1">
        <v>100099</v>
      </c>
      <c r="AH269" s="1">
        <v>3707</v>
      </c>
      <c r="AI269" s="2">
        <v>0.105</v>
      </c>
      <c r="AJ269">
        <f>VLOOKUP(A269,census_tract_areas_WA!E:N,10,FALSE)</f>
        <v>4.1585476579999998</v>
      </c>
      <c r="AK269">
        <f t="shared" si="62"/>
        <v>1272.5596615009383</v>
      </c>
      <c r="AL269" t="str">
        <f>VLOOKUP(AK269,'Density Lookup'!A:B,2,TRUE)</f>
        <v>Medium</v>
      </c>
      <c r="AM269" t="str">
        <f>VLOOKUP(A269,census_tract_county_names_WA!A:B,2,FALSE)</f>
        <v>King County, Washington</v>
      </c>
      <c r="AN269">
        <f>INDEX(census_tract_areas_WA!N:N, MATCH('2014_acs_select'!A269,census_tract_areas_WA!E:E,0))</f>
        <v>4.1585476579999998</v>
      </c>
      <c r="AO269" t="b">
        <f t="shared" si="63"/>
        <v>1</v>
      </c>
      <c r="AP269" t="str">
        <f>INDEX('Density Lookup'!B:B,MATCH('2014_acs_select'!AK269,'Density Lookup'!A:A,1))</f>
        <v>Medium</v>
      </c>
      <c r="AQ269" t="b">
        <f t="shared" si="64"/>
        <v>1</v>
      </c>
    </row>
    <row r="270" spans="1:43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52"/>
        <v>0.49684915320992518</v>
      </c>
      <c r="I270" s="2">
        <f t="shared" si="53"/>
        <v>0.50315084679007482</v>
      </c>
      <c r="J270" s="1">
        <v>2263</v>
      </c>
      <c r="K270" s="2">
        <f t="shared" si="54"/>
        <v>0.44564789287120915</v>
      </c>
      <c r="L270" s="1">
        <v>1949</v>
      </c>
      <c r="M270" s="1">
        <v>168</v>
      </c>
      <c r="N270" s="1">
        <v>48</v>
      </c>
      <c r="O270" s="2">
        <f t="shared" si="55"/>
        <v>0.86124613345117096</v>
      </c>
      <c r="P270" s="2">
        <f t="shared" si="56"/>
        <v>7.4237737516570923E-2</v>
      </c>
      <c r="Q270" s="2">
        <f t="shared" si="57"/>
        <v>2.1210782147591693E-2</v>
      </c>
      <c r="R270" s="2">
        <v>0.34</v>
      </c>
      <c r="S270" s="2">
        <v>0.34899999999999998</v>
      </c>
      <c r="T270" s="2">
        <v>0.33100000000000002</v>
      </c>
      <c r="U270" s="1">
        <v>5068</v>
      </c>
      <c r="V270" s="2">
        <f t="shared" si="58"/>
        <v>0.99803072075620325</v>
      </c>
      <c r="W270" s="2">
        <v>1.8000000000000002E-2</v>
      </c>
      <c r="X270" s="1">
        <v>1612</v>
      </c>
      <c r="Y270" s="2">
        <f t="shared" si="59"/>
        <v>0.31744781410003936</v>
      </c>
      <c r="Z270" s="2">
        <v>0.03</v>
      </c>
      <c r="AA270" s="1">
        <v>2933</v>
      </c>
      <c r="AB270" s="2">
        <f t="shared" si="60"/>
        <v>0.57758960220559274</v>
      </c>
      <c r="AC270" s="2">
        <f t="shared" si="61"/>
        <v>0.10496258369436795</v>
      </c>
      <c r="AD270" s="2">
        <v>1.3999999999999999E-2</v>
      </c>
      <c r="AE270" s="1">
        <v>96977</v>
      </c>
      <c r="AF270" s="1">
        <v>1665</v>
      </c>
      <c r="AG270" s="1">
        <v>84792</v>
      </c>
      <c r="AH270" s="1">
        <v>3705</v>
      </c>
      <c r="AI270" s="2">
        <v>0.10400000000000001</v>
      </c>
      <c r="AJ270">
        <f>VLOOKUP(A270,census_tract_areas_WA!E:N,10,FALSE)</f>
        <v>2.8487128030000002</v>
      </c>
      <c r="AK270">
        <f t="shared" si="62"/>
        <v>1782.5594755120001</v>
      </c>
      <c r="AL270" t="str">
        <f>VLOOKUP(AK270,'Density Lookup'!A:B,2,TRUE)</f>
        <v>High</v>
      </c>
      <c r="AM270" t="str">
        <f>VLOOKUP(A270,census_tract_county_names_WA!A:B,2,FALSE)</f>
        <v>Pierce County, Washington</v>
      </c>
      <c r="AN270">
        <f>INDEX(census_tract_areas_WA!N:N, MATCH('2014_acs_select'!A270,census_tract_areas_WA!E:E,0))</f>
        <v>2.8487128030000002</v>
      </c>
      <c r="AO270" t="b">
        <f t="shared" si="63"/>
        <v>1</v>
      </c>
      <c r="AP270" t="str">
        <f>INDEX('Density Lookup'!B:B,MATCH('2014_acs_select'!AK270,'Density Lookup'!A:A,1))</f>
        <v>High</v>
      </c>
      <c r="AQ270" t="b">
        <f t="shared" si="64"/>
        <v>1</v>
      </c>
    </row>
    <row r="271" spans="1:43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52"/>
        <v>0.49095376368103638</v>
      </c>
      <c r="I271" s="2">
        <f t="shared" si="53"/>
        <v>0.50904623631896362</v>
      </c>
      <c r="J271" s="1">
        <v>1915</v>
      </c>
      <c r="K271" s="2">
        <f t="shared" si="54"/>
        <v>0.42774179137815499</v>
      </c>
      <c r="L271" s="1">
        <v>1653</v>
      </c>
      <c r="M271" s="1">
        <v>107</v>
      </c>
      <c r="N271" s="1">
        <v>10</v>
      </c>
      <c r="O271" s="2">
        <f t="shared" si="55"/>
        <v>0.86318537859007838</v>
      </c>
      <c r="P271" s="2">
        <f t="shared" si="56"/>
        <v>5.5874673629242817E-2</v>
      </c>
      <c r="Q271" s="2">
        <f t="shared" si="57"/>
        <v>5.2219321148825066E-3</v>
      </c>
      <c r="R271" s="2">
        <v>0.24399999999999999</v>
      </c>
      <c r="S271" s="2">
        <v>0.254</v>
      </c>
      <c r="T271" s="2">
        <v>0.23699999999999999</v>
      </c>
      <c r="U271" s="1">
        <v>4465</v>
      </c>
      <c r="V271" s="2">
        <f t="shared" si="58"/>
        <v>0.99731963368327003</v>
      </c>
      <c r="W271" s="2">
        <v>0.16399999999999998</v>
      </c>
      <c r="X271" s="1">
        <v>1329</v>
      </c>
      <c r="Y271" s="2">
        <f t="shared" si="59"/>
        <v>0.29685056957784228</v>
      </c>
      <c r="Z271" s="2">
        <v>0.248</v>
      </c>
      <c r="AA271" s="1">
        <v>2673</v>
      </c>
      <c r="AB271" s="2">
        <f t="shared" si="60"/>
        <v>0.59705159705159705</v>
      </c>
      <c r="AC271" s="2">
        <f t="shared" si="61"/>
        <v>0.10609783337056067</v>
      </c>
      <c r="AD271" s="2">
        <v>0.13500000000000001</v>
      </c>
      <c r="AE271" s="1">
        <v>70722</v>
      </c>
      <c r="AF271" s="1">
        <v>1680</v>
      </c>
      <c r="AG271" s="1">
        <v>61310</v>
      </c>
      <c r="AH271" s="1">
        <v>3226</v>
      </c>
      <c r="AI271" s="2">
        <v>7.8E-2</v>
      </c>
      <c r="AJ271">
        <f>VLOOKUP(A271,census_tract_areas_WA!E:N,10,FALSE)</f>
        <v>5.8083068139999998</v>
      </c>
      <c r="AK271">
        <f t="shared" si="62"/>
        <v>770.79261536406852</v>
      </c>
      <c r="AL271" t="str">
        <f>VLOOKUP(AK271,'Density Lookup'!A:B,2,TRUE)</f>
        <v>Medium</v>
      </c>
      <c r="AM271" t="str">
        <f>VLOOKUP(A271,census_tract_county_names_WA!A:B,2,FALSE)</f>
        <v>Snohomish County, Washington</v>
      </c>
      <c r="AN271">
        <f>INDEX(census_tract_areas_WA!N:N, MATCH('2014_acs_select'!A271,census_tract_areas_WA!E:E,0))</f>
        <v>5.8083068139999998</v>
      </c>
      <c r="AO271" t="b">
        <f t="shared" si="63"/>
        <v>1</v>
      </c>
      <c r="AP271" t="str">
        <f>INDEX('Density Lookup'!B:B,MATCH('2014_acs_select'!AK271,'Density Lookup'!A:A,1))</f>
        <v>Medium</v>
      </c>
      <c r="AQ271" t="b">
        <f t="shared" si="64"/>
        <v>1</v>
      </c>
    </row>
    <row r="272" spans="1:43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52"/>
        <v>0.5308476394849786</v>
      </c>
      <c r="I272" s="2">
        <f t="shared" si="53"/>
        <v>0.46915236051502146</v>
      </c>
      <c r="J272" s="1">
        <v>1573</v>
      </c>
      <c r="K272" s="2">
        <f t="shared" si="54"/>
        <v>0.4219420600858369</v>
      </c>
      <c r="L272" s="1">
        <v>1108</v>
      </c>
      <c r="M272" s="1">
        <v>223</v>
      </c>
      <c r="N272" s="1">
        <v>112</v>
      </c>
      <c r="O272" s="2">
        <f t="shared" si="55"/>
        <v>0.70438652256834078</v>
      </c>
      <c r="P272" s="2">
        <f t="shared" si="56"/>
        <v>0.14176732358550539</v>
      </c>
      <c r="Q272" s="2">
        <f t="shared" si="57"/>
        <v>7.1201525746980299E-2</v>
      </c>
      <c r="R272" s="2">
        <v>8.5999999999999993E-2</v>
      </c>
      <c r="S272" s="2">
        <v>6.0999999999999999E-2</v>
      </c>
      <c r="T272" s="2">
        <v>0.113</v>
      </c>
      <c r="U272" s="1">
        <v>3728</v>
      </c>
      <c r="V272" s="2">
        <f t="shared" si="58"/>
        <v>1</v>
      </c>
      <c r="W272" s="2">
        <v>0.371</v>
      </c>
      <c r="X272" s="1">
        <v>777</v>
      </c>
      <c r="Y272" s="2">
        <f t="shared" si="59"/>
        <v>0.20842274678111589</v>
      </c>
      <c r="Z272" s="2">
        <v>0.61899999999999999</v>
      </c>
      <c r="AA272" s="1">
        <v>2681</v>
      </c>
      <c r="AB272" s="2">
        <f t="shared" si="60"/>
        <v>0.7191523605150214</v>
      </c>
      <c r="AC272" s="2">
        <f t="shared" si="61"/>
        <v>7.2424892703862653E-2</v>
      </c>
      <c r="AD272" s="2">
        <v>0.317</v>
      </c>
      <c r="AE272" s="1">
        <v>34363</v>
      </c>
      <c r="AF272" s="1">
        <v>1606</v>
      </c>
      <c r="AG272" s="1">
        <v>28958</v>
      </c>
      <c r="AH272" s="1">
        <v>3029</v>
      </c>
      <c r="AI272" s="2">
        <v>0.188</v>
      </c>
      <c r="AJ272">
        <f>VLOOKUP(A272,census_tract_areas_WA!E:N,10,FALSE)</f>
        <v>1.782239269</v>
      </c>
      <c r="AK272">
        <f t="shared" si="62"/>
        <v>2091.7505661805726</v>
      </c>
      <c r="AL272" t="str">
        <f>VLOOKUP(AK272,'Density Lookup'!A:B,2,TRUE)</f>
        <v>High</v>
      </c>
      <c r="AM272" t="str">
        <f>VLOOKUP(A272,census_tract_county_names_WA!A:B,2,FALSE)</f>
        <v>Spokane County, Washington</v>
      </c>
      <c r="AN272">
        <f>INDEX(census_tract_areas_WA!N:N, MATCH('2014_acs_select'!A272,census_tract_areas_WA!E:E,0))</f>
        <v>1.782239269</v>
      </c>
      <c r="AO272" t="b">
        <f t="shared" si="63"/>
        <v>1</v>
      </c>
      <c r="AP272" t="str">
        <f>INDEX('Density Lookup'!B:B,MATCH('2014_acs_select'!AK272,'Density Lookup'!A:A,1))</f>
        <v>High</v>
      </c>
      <c r="AQ272" t="b">
        <f t="shared" si="64"/>
        <v>1</v>
      </c>
    </row>
    <row r="273" spans="1:43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52"/>
        <v>0.51690739167374677</v>
      </c>
      <c r="I273" s="2">
        <f t="shared" si="53"/>
        <v>0.48309260832625317</v>
      </c>
      <c r="J273" s="1">
        <v>2756</v>
      </c>
      <c r="K273" s="2">
        <f t="shared" si="54"/>
        <v>0.46830926083262531</v>
      </c>
      <c r="L273" s="1">
        <v>2232</v>
      </c>
      <c r="M273" s="1">
        <v>360</v>
      </c>
      <c r="N273" s="1">
        <v>0</v>
      </c>
      <c r="O273" s="2">
        <f t="shared" si="55"/>
        <v>0.80986937590711172</v>
      </c>
      <c r="P273" s="2">
        <f t="shared" si="56"/>
        <v>0.13062409288824384</v>
      </c>
      <c r="Q273" s="2">
        <f t="shared" si="57"/>
        <v>0</v>
      </c>
      <c r="R273" s="2">
        <v>0.16699999999999998</v>
      </c>
      <c r="S273" s="2">
        <v>0.17300000000000001</v>
      </c>
      <c r="T273" s="2">
        <v>0.16</v>
      </c>
      <c r="U273" s="1">
        <v>5858</v>
      </c>
      <c r="V273" s="2">
        <f t="shared" si="58"/>
        <v>0.99541206457094311</v>
      </c>
      <c r="W273" s="2">
        <v>9.6999999999999989E-2</v>
      </c>
      <c r="X273" s="1">
        <v>1769</v>
      </c>
      <c r="Y273" s="2">
        <f t="shared" si="59"/>
        <v>0.30059473237043333</v>
      </c>
      <c r="Z273" s="2">
        <v>0.14599999999999999</v>
      </c>
      <c r="AA273" s="1">
        <v>3466</v>
      </c>
      <c r="AB273" s="2">
        <f t="shared" si="60"/>
        <v>0.58895497026338151</v>
      </c>
      <c r="AC273" s="2">
        <f t="shared" si="61"/>
        <v>0.11045029736618517</v>
      </c>
      <c r="AD273" s="2">
        <v>7.8E-2</v>
      </c>
      <c r="AE273" s="1">
        <v>66603</v>
      </c>
      <c r="AF273" s="1">
        <v>1801</v>
      </c>
      <c r="AG273" s="1">
        <v>57418</v>
      </c>
      <c r="AH273" s="1">
        <v>4264</v>
      </c>
      <c r="AI273" s="2">
        <v>5.9000000000000004E-2</v>
      </c>
      <c r="AJ273">
        <f>VLOOKUP(A273,census_tract_areas_WA!E:N,10,FALSE)</f>
        <v>83.624388100000004</v>
      </c>
      <c r="AK273">
        <f t="shared" si="62"/>
        <v>70.374207019160238</v>
      </c>
      <c r="AL273" t="str">
        <f>VLOOKUP(AK273,'Density Lookup'!A:B,2,TRUE)</f>
        <v>Low</v>
      </c>
      <c r="AM273" t="str">
        <f>VLOOKUP(A273,census_tract_county_names_WA!A:B,2,FALSE)</f>
        <v>Yakima County, Washington</v>
      </c>
      <c r="AN273">
        <f>INDEX(census_tract_areas_WA!N:N, MATCH('2014_acs_select'!A273,census_tract_areas_WA!E:E,0))</f>
        <v>83.624388100000004</v>
      </c>
      <c r="AO273" t="b">
        <f t="shared" si="63"/>
        <v>1</v>
      </c>
      <c r="AP273" t="str">
        <f>INDEX('Density Lookup'!B:B,MATCH('2014_acs_select'!AK273,'Density Lookup'!A:A,1))</f>
        <v>Low</v>
      </c>
      <c r="AQ273" t="b">
        <f t="shared" si="64"/>
        <v>1</v>
      </c>
    </row>
    <row r="274" spans="1:43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52"/>
        <v>0.55989159891598916</v>
      </c>
      <c r="I274" s="2">
        <f t="shared" si="53"/>
        <v>0.44010840108401084</v>
      </c>
      <c r="J274" s="1">
        <v>815</v>
      </c>
      <c r="K274" s="2">
        <f t="shared" si="54"/>
        <v>0.44173441734417346</v>
      </c>
      <c r="L274" s="1">
        <v>625</v>
      </c>
      <c r="M274" s="1">
        <v>164</v>
      </c>
      <c r="N274" s="1">
        <v>1</v>
      </c>
      <c r="O274" s="2">
        <f t="shared" si="55"/>
        <v>0.76687116564417179</v>
      </c>
      <c r="P274" s="2">
        <f t="shared" si="56"/>
        <v>0.20122699386503068</v>
      </c>
      <c r="Q274" s="2">
        <f t="shared" si="57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 s="1">
        <v>1821</v>
      </c>
      <c r="V274" s="2">
        <f t="shared" si="58"/>
        <v>0.98699186991869914</v>
      </c>
      <c r="W274" s="2">
        <v>0.16600000000000001</v>
      </c>
      <c r="X274" s="1">
        <v>334</v>
      </c>
      <c r="Y274" s="2">
        <f t="shared" si="59"/>
        <v>0.18102981029810297</v>
      </c>
      <c r="Z274" s="2">
        <v>7.2000000000000008E-2</v>
      </c>
      <c r="AA274" s="1">
        <v>1179</v>
      </c>
      <c r="AB274" s="2">
        <f t="shared" si="60"/>
        <v>0.63902439024390245</v>
      </c>
      <c r="AC274" s="2">
        <f t="shared" si="61"/>
        <v>0.1799457994579946</v>
      </c>
      <c r="AD274" s="2">
        <v>0.20199999999999999</v>
      </c>
      <c r="AE274" s="1">
        <v>37789</v>
      </c>
      <c r="AF274" s="1">
        <v>1086</v>
      </c>
      <c r="AG274" s="1">
        <v>34136</v>
      </c>
      <c r="AH274" s="1">
        <v>1555</v>
      </c>
      <c r="AI274" s="2">
        <v>0.13800000000000001</v>
      </c>
      <c r="AJ274">
        <f>VLOOKUP(A274,census_tract_areas_WA!E:N,10,FALSE)</f>
        <v>2.5086433860000001</v>
      </c>
      <c r="AK274">
        <f t="shared" si="62"/>
        <v>735.45726359370235</v>
      </c>
      <c r="AL274" t="str">
        <f>VLOOKUP(AK274,'Density Lookup'!A:B,2,TRUE)</f>
        <v>Medium</v>
      </c>
      <c r="AM274" t="str">
        <f>VLOOKUP(A274,census_tract_county_names_WA!A:B,2,FALSE)</f>
        <v>Island County, Washington</v>
      </c>
      <c r="AN274">
        <f>INDEX(census_tract_areas_WA!N:N, MATCH('2014_acs_select'!A274,census_tract_areas_WA!E:E,0))</f>
        <v>2.5086433860000001</v>
      </c>
      <c r="AO274" t="b">
        <f t="shared" si="63"/>
        <v>1</v>
      </c>
      <c r="AP274" t="str">
        <f>INDEX('Density Lookup'!B:B,MATCH('2014_acs_select'!AK274,'Density Lookup'!A:A,1))</f>
        <v>Medium</v>
      </c>
      <c r="AQ274" t="b">
        <f t="shared" si="64"/>
        <v>1</v>
      </c>
    </row>
    <row r="275" spans="1:43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52"/>
        <v>0.42078546620358004</v>
      </c>
      <c r="I275" s="2">
        <f t="shared" si="53"/>
        <v>0.57921453379641996</v>
      </c>
      <c r="J275" s="1">
        <v>2413</v>
      </c>
      <c r="K275" s="2">
        <f t="shared" si="54"/>
        <v>0.64467005076142136</v>
      </c>
      <c r="L275" s="1">
        <v>995</v>
      </c>
      <c r="M275" s="1">
        <v>68</v>
      </c>
      <c r="N275" s="1">
        <v>658</v>
      </c>
      <c r="O275" s="2">
        <f t="shared" si="55"/>
        <v>0.41234977206796519</v>
      </c>
      <c r="P275" s="2">
        <f t="shared" si="56"/>
        <v>2.8180687940323249E-2</v>
      </c>
      <c r="Q275" s="2">
        <f t="shared" si="57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 s="1">
        <v>3714</v>
      </c>
      <c r="V275" s="2">
        <f t="shared" si="58"/>
        <v>0.99225220411434678</v>
      </c>
      <c r="W275" s="2">
        <v>0.11900000000000001</v>
      </c>
      <c r="X275" s="1">
        <v>605</v>
      </c>
      <c r="Y275" s="2">
        <f t="shared" si="59"/>
        <v>0.16163505209724818</v>
      </c>
      <c r="Z275" s="2">
        <v>3.6000000000000004E-2</v>
      </c>
      <c r="AA275" s="1">
        <v>2840</v>
      </c>
      <c r="AB275" s="2">
        <f t="shared" si="60"/>
        <v>0.75874966604328076</v>
      </c>
      <c r="AC275" s="2">
        <f t="shared" si="61"/>
        <v>7.9615281859471088E-2</v>
      </c>
      <c r="AD275" s="2">
        <v>0.129</v>
      </c>
      <c r="AE275" s="1">
        <v>98810</v>
      </c>
      <c r="AF275" s="1">
        <v>1449</v>
      </c>
      <c r="AG275" s="1">
        <v>77474</v>
      </c>
      <c r="AH275" s="1">
        <v>3112</v>
      </c>
      <c r="AI275" s="2">
        <v>6.0999999999999999E-2</v>
      </c>
      <c r="AJ275">
        <f>VLOOKUP(A275,census_tract_areas_WA!E:N,10,FALSE)</f>
        <v>0.94858095899999995</v>
      </c>
      <c r="AK275">
        <f t="shared" si="62"/>
        <v>3945.8940899951167</v>
      </c>
      <c r="AL275" t="str">
        <f>VLOOKUP(AK275,'Density Lookup'!A:B,2,TRUE)</f>
        <v>High</v>
      </c>
      <c r="AM275" t="str">
        <f>VLOOKUP(A275,census_tract_county_names_WA!A:B,2,FALSE)</f>
        <v>King County, Washington</v>
      </c>
      <c r="AN275">
        <f>INDEX(census_tract_areas_WA!N:N, MATCH('2014_acs_select'!A275,census_tract_areas_WA!E:E,0))</f>
        <v>0.94858095899999995</v>
      </c>
      <c r="AO275" t="b">
        <f t="shared" si="63"/>
        <v>1</v>
      </c>
      <c r="AP275" t="str">
        <f>INDEX('Density Lookup'!B:B,MATCH('2014_acs_select'!AK275,'Density Lookup'!A:A,1))</f>
        <v>High</v>
      </c>
      <c r="AQ275" t="b">
        <f t="shared" si="64"/>
        <v>1</v>
      </c>
    </row>
    <row r="276" spans="1:43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52"/>
        <v>0.46809841534612179</v>
      </c>
      <c r="I276" s="2">
        <f t="shared" si="53"/>
        <v>0.53190158465387827</v>
      </c>
      <c r="J276" s="1">
        <v>1743</v>
      </c>
      <c r="K276" s="2">
        <f t="shared" si="54"/>
        <v>0.36342785654712262</v>
      </c>
      <c r="L276" s="1">
        <v>1383</v>
      </c>
      <c r="M276" s="1">
        <v>200</v>
      </c>
      <c r="N276" s="1">
        <v>65</v>
      </c>
      <c r="O276" s="2">
        <f t="shared" si="55"/>
        <v>0.79345955249569711</v>
      </c>
      <c r="P276" s="2">
        <f t="shared" si="56"/>
        <v>0.11474469305794607</v>
      </c>
      <c r="Q276" s="2">
        <f t="shared" si="57"/>
        <v>3.7292025243832475E-2</v>
      </c>
      <c r="R276" s="2">
        <v>0.11199999999999999</v>
      </c>
      <c r="S276" s="2">
        <v>9.6000000000000002E-2</v>
      </c>
      <c r="T276" s="2">
        <v>0.125</v>
      </c>
      <c r="U276" s="1">
        <v>4756</v>
      </c>
      <c r="V276" s="2">
        <f t="shared" si="58"/>
        <v>0.99165971643035866</v>
      </c>
      <c r="W276" s="2">
        <v>0.193</v>
      </c>
      <c r="X276" s="1">
        <v>1435</v>
      </c>
      <c r="Y276" s="2">
        <f t="shared" si="59"/>
        <v>0.29920767306088408</v>
      </c>
      <c r="Z276" s="2">
        <v>0.218</v>
      </c>
      <c r="AA276" s="1">
        <v>2732</v>
      </c>
      <c r="AB276" s="2">
        <f t="shared" si="60"/>
        <v>0.56964136780650543</v>
      </c>
      <c r="AC276" s="2">
        <f t="shared" si="61"/>
        <v>0.13115095913261055</v>
      </c>
      <c r="AD276" s="2">
        <v>0.19899999999999998</v>
      </c>
      <c r="AE276" s="1">
        <v>43716</v>
      </c>
      <c r="AF276" s="1">
        <v>1780</v>
      </c>
      <c r="AG276" s="1">
        <v>41439</v>
      </c>
      <c r="AH276" s="1">
        <v>3589</v>
      </c>
      <c r="AI276" s="2">
        <v>0.188</v>
      </c>
      <c r="AJ276">
        <f>VLOOKUP(A276,census_tract_areas_WA!E:N,10,FALSE)</f>
        <v>4.0324096310000002</v>
      </c>
      <c r="AK276">
        <f t="shared" si="62"/>
        <v>1189.3632936321096</v>
      </c>
      <c r="AL276" t="str">
        <f>VLOOKUP(AK276,'Density Lookup'!A:B,2,TRUE)</f>
        <v>Medium</v>
      </c>
      <c r="AM276" t="str">
        <f>VLOOKUP(A276,census_tract_county_names_WA!A:B,2,FALSE)</f>
        <v>Pierce County, Washington</v>
      </c>
      <c r="AN276">
        <f>INDEX(census_tract_areas_WA!N:N, MATCH('2014_acs_select'!A276,census_tract_areas_WA!E:E,0))</f>
        <v>4.0324096310000002</v>
      </c>
      <c r="AO276" t="b">
        <f t="shared" si="63"/>
        <v>1</v>
      </c>
      <c r="AP276" t="str">
        <f>INDEX('Density Lookup'!B:B,MATCH('2014_acs_select'!AK276,'Density Lookup'!A:A,1))</f>
        <v>Medium</v>
      </c>
      <c r="AQ276" t="b">
        <f t="shared" si="64"/>
        <v>1</v>
      </c>
    </row>
    <row r="277" spans="1:43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52"/>
        <v>0.53842400585508665</v>
      </c>
      <c r="I277" s="2">
        <f t="shared" si="53"/>
        <v>0.4615759941449134</v>
      </c>
      <c r="J277" s="1">
        <v>1610</v>
      </c>
      <c r="K277" s="2">
        <f t="shared" si="54"/>
        <v>0.39277872651866308</v>
      </c>
      <c r="L277" s="1">
        <v>1244</v>
      </c>
      <c r="M277" s="1">
        <v>198</v>
      </c>
      <c r="N277" s="1">
        <v>44</v>
      </c>
      <c r="O277" s="2">
        <f t="shared" si="55"/>
        <v>0.7726708074534161</v>
      </c>
      <c r="P277" s="2">
        <f t="shared" si="56"/>
        <v>0.12298136645962733</v>
      </c>
      <c r="Q277" s="2">
        <f t="shared" si="57"/>
        <v>2.732919254658385E-2</v>
      </c>
      <c r="R277" s="2">
        <v>8.4000000000000005E-2</v>
      </c>
      <c r="S277" s="2">
        <v>5.7999999999999996E-2</v>
      </c>
      <c r="T277" s="2">
        <v>0.11</v>
      </c>
      <c r="U277" s="1">
        <v>4040</v>
      </c>
      <c r="V277" s="2">
        <f t="shared" si="58"/>
        <v>0.98560624542571362</v>
      </c>
      <c r="W277" s="2">
        <v>0.248</v>
      </c>
      <c r="X277" s="1">
        <v>1180</v>
      </c>
      <c r="Y277" s="2">
        <f t="shared" si="59"/>
        <v>0.28787509148572821</v>
      </c>
      <c r="Z277" s="2">
        <v>0.32600000000000001</v>
      </c>
      <c r="AA277" s="1">
        <v>2505</v>
      </c>
      <c r="AB277" s="2">
        <f t="shared" si="60"/>
        <v>0.61112466455232983</v>
      </c>
      <c r="AC277" s="2">
        <f t="shared" si="61"/>
        <v>0.10100024396194196</v>
      </c>
      <c r="AD277" s="2">
        <v>0.22800000000000001</v>
      </c>
      <c r="AE277" s="1">
        <v>52552</v>
      </c>
      <c r="AF277" s="1">
        <v>1340</v>
      </c>
      <c r="AG277" s="1">
        <v>45833</v>
      </c>
      <c r="AH277" s="1">
        <v>3006</v>
      </c>
      <c r="AI277" s="2">
        <v>0.17199999999999999</v>
      </c>
      <c r="AJ277">
        <f>VLOOKUP(A277,census_tract_areas_WA!E:N,10,FALSE)</f>
        <v>2.3897046350000002</v>
      </c>
      <c r="AK277">
        <f t="shared" si="62"/>
        <v>1715.2747414744833</v>
      </c>
      <c r="AL277" t="str">
        <f>VLOOKUP(AK277,'Density Lookup'!A:B,2,TRUE)</f>
        <v>High</v>
      </c>
      <c r="AM277" t="str">
        <f>VLOOKUP(A277,census_tract_county_names_WA!A:B,2,FALSE)</f>
        <v>Pierce County, Washington</v>
      </c>
      <c r="AN277">
        <f>INDEX(census_tract_areas_WA!N:N, MATCH('2014_acs_select'!A277,census_tract_areas_WA!E:E,0))</f>
        <v>2.3897046350000002</v>
      </c>
      <c r="AO277" t="b">
        <f t="shared" si="63"/>
        <v>1</v>
      </c>
      <c r="AP277" t="str">
        <f>INDEX('Density Lookup'!B:B,MATCH('2014_acs_select'!AK277,'Density Lookup'!A:A,1))</f>
        <v>High</v>
      </c>
      <c r="AQ277" t="b">
        <f t="shared" si="64"/>
        <v>1</v>
      </c>
    </row>
    <row r="278" spans="1:43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52"/>
        <v>0.49411148913896885</v>
      </c>
      <c r="I278" s="2">
        <f t="shared" si="53"/>
        <v>0.50588851086103115</v>
      </c>
      <c r="J278" s="1">
        <v>1721</v>
      </c>
      <c r="K278" s="2">
        <f t="shared" si="54"/>
        <v>0.45040565297042662</v>
      </c>
      <c r="L278" s="1">
        <v>1049</v>
      </c>
      <c r="M278" s="1">
        <v>484</v>
      </c>
      <c r="N278" s="1">
        <v>14</v>
      </c>
      <c r="O278" s="2">
        <f t="shared" si="55"/>
        <v>0.60952934340499709</v>
      </c>
      <c r="P278" s="2">
        <f t="shared" si="56"/>
        <v>0.28123184195235329</v>
      </c>
      <c r="Q278" s="2">
        <f t="shared" si="57"/>
        <v>8.1348053457292267E-3</v>
      </c>
      <c r="R278" s="2">
        <v>0.218</v>
      </c>
      <c r="S278" s="2">
        <v>0.19600000000000001</v>
      </c>
      <c r="T278" s="2">
        <v>0.23800000000000002</v>
      </c>
      <c r="U278" s="1">
        <v>3728</v>
      </c>
      <c r="V278" s="2">
        <f t="shared" si="58"/>
        <v>0.97566082177440461</v>
      </c>
      <c r="W278" s="2">
        <v>0.21100000000000002</v>
      </c>
      <c r="X278" s="1">
        <v>979</v>
      </c>
      <c r="Y278" s="2">
        <f t="shared" si="59"/>
        <v>0.25621565035331068</v>
      </c>
      <c r="Z278" s="2">
        <v>0.379</v>
      </c>
      <c r="AA278" s="1">
        <v>2209</v>
      </c>
      <c r="AB278" s="2">
        <f t="shared" si="60"/>
        <v>0.57812091075634653</v>
      </c>
      <c r="AC278" s="2">
        <f t="shared" si="61"/>
        <v>0.16566343889034285</v>
      </c>
      <c r="AD278" s="2">
        <v>0.16699999999999998</v>
      </c>
      <c r="AE278" s="1">
        <v>55609</v>
      </c>
      <c r="AF278" s="1">
        <v>1504</v>
      </c>
      <c r="AG278" s="1">
        <v>49667</v>
      </c>
      <c r="AH278" s="1">
        <v>2923</v>
      </c>
      <c r="AI278" s="2">
        <v>7.0000000000000007E-2</v>
      </c>
      <c r="AJ278">
        <f>VLOOKUP(A278,census_tract_areas_WA!E:N,10,FALSE)</f>
        <v>2.0784748660000001</v>
      </c>
      <c r="AK278">
        <f t="shared" si="62"/>
        <v>1838.3671905320984</v>
      </c>
      <c r="AL278" t="str">
        <f>VLOOKUP(AK278,'Density Lookup'!A:B,2,TRUE)</f>
        <v>High</v>
      </c>
      <c r="AM278" t="str">
        <f>VLOOKUP(A278,census_tract_county_names_WA!A:B,2,FALSE)</f>
        <v>Snohomish County, Washington</v>
      </c>
      <c r="AN278">
        <f>INDEX(census_tract_areas_WA!N:N, MATCH('2014_acs_select'!A278,census_tract_areas_WA!E:E,0))</f>
        <v>2.0784748660000001</v>
      </c>
      <c r="AO278" t="b">
        <f t="shared" si="63"/>
        <v>1</v>
      </c>
      <c r="AP278" t="str">
        <f>INDEX('Density Lookup'!B:B,MATCH('2014_acs_select'!AK278,'Density Lookup'!A:A,1))</f>
        <v>High</v>
      </c>
      <c r="AQ278" t="b">
        <f t="shared" si="64"/>
        <v>1</v>
      </c>
    </row>
    <row r="279" spans="1:43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52"/>
        <v>0.49690210656753409</v>
      </c>
      <c r="I279" s="2">
        <f t="shared" si="53"/>
        <v>0.50309789343246591</v>
      </c>
      <c r="J279" s="1">
        <v>2091</v>
      </c>
      <c r="K279" s="2">
        <f t="shared" si="54"/>
        <v>0.43184634448574971</v>
      </c>
      <c r="L279" s="1">
        <v>1554</v>
      </c>
      <c r="M279" s="1">
        <v>317</v>
      </c>
      <c r="N279" s="1">
        <v>35</v>
      </c>
      <c r="O279" s="2">
        <f t="shared" si="55"/>
        <v>0.74318507890961261</v>
      </c>
      <c r="P279" s="2">
        <f t="shared" si="56"/>
        <v>0.15160210425633669</v>
      </c>
      <c r="Q279" s="2">
        <f t="shared" si="57"/>
        <v>1.6738402678144429E-2</v>
      </c>
      <c r="R279" s="2">
        <v>0.121</v>
      </c>
      <c r="S279" s="2">
        <v>0.109</v>
      </c>
      <c r="T279" s="2">
        <v>0.13300000000000001</v>
      </c>
      <c r="U279" s="1">
        <v>4813</v>
      </c>
      <c r="V279" s="2">
        <f t="shared" si="58"/>
        <v>0.99401073936389917</v>
      </c>
      <c r="W279" s="2">
        <v>0.111</v>
      </c>
      <c r="X279" s="1">
        <v>1339</v>
      </c>
      <c r="Y279" s="2">
        <f t="shared" si="59"/>
        <v>0.27653862040479144</v>
      </c>
      <c r="Z279" s="2">
        <v>0.124</v>
      </c>
      <c r="AA279" s="1">
        <v>2960</v>
      </c>
      <c r="AB279" s="2">
        <f t="shared" si="60"/>
        <v>0.61131763733994215</v>
      </c>
      <c r="AC279" s="2">
        <f t="shared" si="61"/>
        <v>0.11214374225526647</v>
      </c>
      <c r="AD279" s="2">
        <v>0.114</v>
      </c>
      <c r="AE279" s="1">
        <v>59801</v>
      </c>
      <c r="AF279" s="1">
        <v>1763</v>
      </c>
      <c r="AG279" s="1">
        <v>50853</v>
      </c>
      <c r="AH279" s="1">
        <v>3590</v>
      </c>
      <c r="AI279" s="2">
        <v>0.13100000000000001</v>
      </c>
      <c r="AJ279">
        <f>VLOOKUP(A279,census_tract_areas_WA!E:N,10,FALSE)</f>
        <v>2.4189724639999999</v>
      </c>
      <c r="AK279">
        <f t="shared" si="62"/>
        <v>2001.6763613725866</v>
      </c>
      <c r="AL279" t="str">
        <f>VLOOKUP(AK279,'Density Lookup'!A:B,2,TRUE)</f>
        <v>High</v>
      </c>
      <c r="AM279" t="str">
        <f>VLOOKUP(A279,census_tract_county_names_WA!A:B,2,FALSE)</f>
        <v>Snohomish County, Washington</v>
      </c>
      <c r="AN279">
        <f>INDEX(census_tract_areas_WA!N:N, MATCH('2014_acs_select'!A279,census_tract_areas_WA!E:E,0))</f>
        <v>2.4189724639999999</v>
      </c>
      <c r="AO279" t="b">
        <f t="shared" si="63"/>
        <v>1</v>
      </c>
      <c r="AP279" t="str">
        <f>INDEX('Density Lookup'!B:B,MATCH('2014_acs_select'!AK279,'Density Lookup'!A:A,1))</f>
        <v>High</v>
      </c>
      <c r="AQ279" t="b">
        <f t="shared" si="64"/>
        <v>1</v>
      </c>
    </row>
    <row r="280" spans="1:43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52"/>
        <v>0.46208251473477407</v>
      </c>
      <c r="I280" s="2">
        <f t="shared" si="53"/>
        <v>0.53791748526522598</v>
      </c>
      <c r="J280" s="1">
        <v>1887</v>
      </c>
      <c r="K280" s="2">
        <f t="shared" si="54"/>
        <v>0.3707269155206287</v>
      </c>
      <c r="L280" s="1">
        <v>1442</v>
      </c>
      <c r="M280" s="1">
        <v>208</v>
      </c>
      <c r="N280" s="1">
        <v>106</v>
      </c>
      <c r="O280" s="2">
        <f t="shared" si="55"/>
        <v>0.76417594064652883</v>
      </c>
      <c r="P280" s="2">
        <f t="shared" si="56"/>
        <v>0.11022787493375728</v>
      </c>
      <c r="Q280" s="2">
        <f t="shared" si="57"/>
        <v>5.6173820879703233E-2</v>
      </c>
      <c r="R280" s="2">
        <v>7.400000000000001E-2</v>
      </c>
      <c r="S280" s="2">
        <v>0.08</v>
      </c>
      <c r="T280" s="2">
        <v>6.9000000000000006E-2</v>
      </c>
      <c r="U280" s="1">
        <v>5069</v>
      </c>
      <c r="V280" s="2">
        <f t="shared" si="58"/>
        <v>0.99587426326129669</v>
      </c>
      <c r="W280" s="2">
        <v>0.25900000000000001</v>
      </c>
      <c r="X280" s="1">
        <v>1373</v>
      </c>
      <c r="Y280" s="2">
        <f t="shared" si="59"/>
        <v>0.26974459724950883</v>
      </c>
      <c r="Z280" s="2">
        <v>0.39399999999999996</v>
      </c>
      <c r="AA280" s="1">
        <v>3115</v>
      </c>
      <c r="AB280" s="2">
        <f t="shared" si="60"/>
        <v>0.61198428290766205</v>
      </c>
      <c r="AC280" s="2">
        <f t="shared" si="61"/>
        <v>0.11827111984282912</v>
      </c>
      <c r="AD280" s="2">
        <v>0.23699999999999999</v>
      </c>
      <c r="AE280" s="1">
        <v>34696</v>
      </c>
      <c r="AF280" s="1">
        <v>1867</v>
      </c>
      <c r="AG280" s="1">
        <v>31120</v>
      </c>
      <c r="AH280" s="1">
        <v>3850</v>
      </c>
      <c r="AI280" s="2">
        <v>0.106</v>
      </c>
      <c r="AJ280">
        <f>VLOOKUP(A280,census_tract_areas_WA!E:N,10,FALSE)</f>
        <v>1.970735224</v>
      </c>
      <c r="AK280">
        <f t="shared" si="62"/>
        <v>2582.7924208249701</v>
      </c>
      <c r="AL280" t="str">
        <f>VLOOKUP(AK280,'Density Lookup'!A:B,2,TRUE)</f>
        <v>High</v>
      </c>
      <c r="AM280" t="str">
        <f>VLOOKUP(A280,census_tract_county_names_WA!A:B,2,FALSE)</f>
        <v>Spokane County, Washington</v>
      </c>
      <c r="AN280">
        <f>INDEX(census_tract_areas_WA!N:N, MATCH('2014_acs_select'!A280,census_tract_areas_WA!E:E,0))</f>
        <v>1.970735224</v>
      </c>
      <c r="AO280" t="b">
        <f t="shared" si="63"/>
        <v>1</v>
      </c>
      <c r="AP280" t="str">
        <f>INDEX('Density Lookup'!B:B,MATCH('2014_acs_select'!AK280,'Density Lookup'!A:A,1))</f>
        <v>High</v>
      </c>
      <c r="AQ280" t="b">
        <f t="shared" si="64"/>
        <v>1</v>
      </c>
    </row>
    <row r="281" spans="1:43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52"/>
        <v>0.46170100369783412</v>
      </c>
      <c r="I281" s="2">
        <f t="shared" si="53"/>
        <v>0.53829899630216582</v>
      </c>
      <c r="J281" s="1">
        <v>3272</v>
      </c>
      <c r="K281" s="2">
        <f t="shared" si="54"/>
        <v>0.43211833069202327</v>
      </c>
      <c r="L281" s="1">
        <v>2714</v>
      </c>
      <c r="M281" s="1">
        <v>421</v>
      </c>
      <c r="N281" s="1">
        <v>35</v>
      </c>
      <c r="O281" s="2">
        <f t="shared" si="55"/>
        <v>0.8294621026894865</v>
      </c>
      <c r="P281" s="2">
        <f t="shared" si="56"/>
        <v>0.12866748166259168</v>
      </c>
      <c r="Q281" s="2">
        <f t="shared" si="57"/>
        <v>1.0696821515892421E-2</v>
      </c>
      <c r="R281" s="2">
        <v>0.24199999999999999</v>
      </c>
      <c r="S281" s="2">
        <v>0.30299999999999999</v>
      </c>
      <c r="T281" s="2">
        <v>0.19</v>
      </c>
      <c r="U281" s="1">
        <v>7440</v>
      </c>
      <c r="V281" s="2">
        <f t="shared" si="58"/>
        <v>0.98256735340729007</v>
      </c>
      <c r="W281" s="2">
        <v>0.13500000000000001</v>
      </c>
      <c r="X281" s="1">
        <v>1527</v>
      </c>
      <c r="Y281" s="2">
        <f t="shared" si="59"/>
        <v>0.20166402535657688</v>
      </c>
      <c r="Z281" s="2">
        <v>0.11599999999999999</v>
      </c>
      <c r="AA281" s="1">
        <v>4692</v>
      </c>
      <c r="AB281" s="2">
        <f t="shared" si="60"/>
        <v>0.61965134706814584</v>
      </c>
      <c r="AC281" s="2">
        <f t="shared" si="61"/>
        <v>0.17868462757527726</v>
      </c>
      <c r="AD281" s="2">
        <v>0.14699999999999999</v>
      </c>
      <c r="AE281" s="1">
        <v>48678</v>
      </c>
      <c r="AF281" s="1">
        <v>3421</v>
      </c>
      <c r="AG281" s="1">
        <v>38181</v>
      </c>
      <c r="AH281" s="1">
        <v>6066</v>
      </c>
      <c r="AI281" s="2">
        <v>7.2000000000000008E-2</v>
      </c>
      <c r="AJ281">
        <f>VLOOKUP(A281,census_tract_areas_WA!E:N,10,FALSE)</f>
        <v>14.957732829999999</v>
      </c>
      <c r="AK281">
        <f t="shared" si="62"/>
        <v>506.2264506298178</v>
      </c>
      <c r="AL281" t="str">
        <f>VLOOKUP(AK281,'Density Lookup'!A:B,2,TRUE)</f>
        <v>Medium</v>
      </c>
      <c r="AM281" t="str">
        <f>VLOOKUP(A281,census_tract_county_names_WA!A:B,2,FALSE)</f>
        <v>Spokane County, Washington</v>
      </c>
      <c r="AN281">
        <f>INDEX(census_tract_areas_WA!N:N, MATCH('2014_acs_select'!A281,census_tract_areas_WA!E:E,0))</f>
        <v>14.957732829999999</v>
      </c>
      <c r="AO281" t="b">
        <f t="shared" si="63"/>
        <v>1</v>
      </c>
      <c r="AP281" t="str">
        <f>INDEX('Density Lookup'!B:B,MATCH('2014_acs_select'!AK281,'Density Lookup'!A:A,1))</f>
        <v>Medium</v>
      </c>
      <c r="AQ281" t="b">
        <f t="shared" si="64"/>
        <v>1</v>
      </c>
    </row>
    <row r="282" spans="1:43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52"/>
        <v>0.51072961373390557</v>
      </c>
      <c r="I282" s="2">
        <f t="shared" si="53"/>
        <v>0.48927038626609443</v>
      </c>
      <c r="J282" s="1">
        <v>1547</v>
      </c>
      <c r="K282" s="2">
        <f t="shared" si="54"/>
        <v>0.47424892703862659</v>
      </c>
      <c r="L282" s="1">
        <v>1212</v>
      </c>
      <c r="M282" s="1">
        <v>158</v>
      </c>
      <c r="N282" s="1">
        <v>47</v>
      </c>
      <c r="O282" s="2">
        <f t="shared" si="55"/>
        <v>0.78345184227537168</v>
      </c>
      <c r="P282" s="2">
        <f t="shared" si="56"/>
        <v>0.10213316095669037</v>
      </c>
      <c r="Q282" s="2">
        <f t="shared" si="57"/>
        <v>3.0381383322559793E-2</v>
      </c>
      <c r="R282" s="2">
        <v>0.126</v>
      </c>
      <c r="S282" s="2">
        <v>0.14199999999999999</v>
      </c>
      <c r="T282" s="2">
        <v>0.109</v>
      </c>
      <c r="U282" s="1">
        <v>3252</v>
      </c>
      <c r="V282" s="2">
        <f t="shared" si="58"/>
        <v>0.99693439607602696</v>
      </c>
      <c r="W282" s="2">
        <v>0.253</v>
      </c>
      <c r="X282" s="1">
        <v>949</v>
      </c>
      <c r="Y282" s="2">
        <f t="shared" si="59"/>
        <v>0.29092581238503984</v>
      </c>
      <c r="Z282" s="2">
        <v>0.41799999999999998</v>
      </c>
      <c r="AA282" s="1">
        <v>1993</v>
      </c>
      <c r="AB282" s="2">
        <f t="shared" si="60"/>
        <v>0.61097486204782347</v>
      </c>
      <c r="AC282" s="2">
        <f t="shared" si="61"/>
        <v>9.8099325567136741E-2</v>
      </c>
      <c r="AD282" s="2">
        <v>0.19699999999999998</v>
      </c>
      <c r="AE282" s="1">
        <v>52146</v>
      </c>
      <c r="AF282" s="1">
        <v>1338</v>
      </c>
      <c r="AG282" s="1">
        <v>37211</v>
      </c>
      <c r="AH282" s="1">
        <v>2370</v>
      </c>
      <c r="AI282" s="2">
        <v>5.7999999999999996E-2</v>
      </c>
      <c r="AJ282">
        <f>VLOOKUP(A282,census_tract_areas_WA!E:N,10,FALSE)</f>
        <v>2.2956374350000002</v>
      </c>
      <c r="AK282">
        <f t="shared" si="62"/>
        <v>1420.956092746414</v>
      </c>
      <c r="AL282" t="str">
        <f>VLOOKUP(AK282,'Density Lookup'!A:B,2,TRUE)</f>
        <v>High</v>
      </c>
      <c r="AM282" t="str">
        <f>VLOOKUP(A282,census_tract_county_names_WA!A:B,2,FALSE)</f>
        <v>Benton County, Washington</v>
      </c>
      <c r="AN282">
        <f>INDEX(census_tract_areas_WA!N:N, MATCH('2014_acs_select'!A282,census_tract_areas_WA!E:E,0))</f>
        <v>2.2956374350000002</v>
      </c>
      <c r="AO282" t="b">
        <f t="shared" si="63"/>
        <v>1</v>
      </c>
      <c r="AP282" t="str">
        <f>INDEX('Density Lookup'!B:B,MATCH('2014_acs_select'!AK282,'Density Lookup'!A:A,1))</f>
        <v>High</v>
      </c>
      <c r="AQ282" t="b">
        <f t="shared" si="64"/>
        <v>1</v>
      </c>
    </row>
    <row r="283" spans="1:43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52"/>
        <v>0.49350199272223183</v>
      </c>
      <c r="I283" s="2">
        <f t="shared" si="53"/>
        <v>0.50649800727776817</v>
      </c>
      <c r="J283" s="1">
        <v>2925</v>
      </c>
      <c r="K283" s="2">
        <f t="shared" si="54"/>
        <v>0.50684456766591579</v>
      </c>
      <c r="L283" s="1">
        <v>2253</v>
      </c>
      <c r="M283" s="1">
        <v>451</v>
      </c>
      <c r="N283" s="1">
        <v>62</v>
      </c>
      <c r="O283" s="2">
        <f t="shared" si="55"/>
        <v>0.77025641025641023</v>
      </c>
      <c r="P283" s="2">
        <f t="shared" si="56"/>
        <v>0.1541880341880342</v>
      </c>
      <c r="Q283" s="2">
        <f t="shared" si="57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 s="1">
        <v>5615</v>
      </c>
      <c r="V283" s="2">
        <f t="shared" si="58"/>
        <v>0.97296828972448446</v>
      </c>
      <c r="W283" s="2">
        <v>9.9000000000000005E-2</v>
      </c>
      <c r="X283" s="1">
        <v>1264</v>
      </c>
      <c r="Y283" s="2">
        <f t="shared" si="59"/>
        <v>0.21902616530930516</v>
      </c>
      <c r="Z283" s="2">
        <v>0.124</v>
      </c>
      <c r="AA283" s="1">
        <v>4030</v>
      </c>
      <c r="AB283" s="2">
        <f t="shared" si="60"/>
        <v>0.69831918211748401</v>
      </c>
      <c r="AC283" s="2">
        <f t="shared" si="61"/>
        <v>8.2654652573210807E-2</v>
      </c>
      <c r="AD283" s="2">
        <v>9.6999999999999989E-2</v>
      </c>
      <c r="AE283" s="1">
        <v>62176</v>
      </c>
      <c r="AF283" s="1">
        <v>2272</v>
      </c>
      <c r="AG283" s="1">
        <v>50452</v>
      </c>
      <c r="AH283" s="1">
        <v>4487</v>
      </c>
      <c r="AI283" s="2">
        <v>0.115</v>
      </c>
      <c r="AJ283">
        <f>VLOOKUP(A283,census_tract_areas_WA!E:N,10,FALSE)</f>
        <v>3.0996955750000001</v>
      </c>
      <c r="AK283">
        <f t="shared" si="62"/>
        <v>1861.7957345698376</v>
      </c>
      <c r="AL283" t="str">
        <f>VLOOKUP(AK283,'Density Lookup'!A:B,2,TRUE)</f>
        <v>High</v>
      </c>
      <c r="AM283" t="str">
        <f>VLOOKUP(A283,census_tract_county_names_WA!A:B,2,FALSE)</f>
        <v>Clark County, Washington</v>
      </c>
      <c r="AN283">
        <f>INDEX(census_tract_areas_WA!N:N, MATCH('2014_acs_select'!A283,census_tract_areas_WA!E:E,0))</f>
        <v>3.0996955750000001</v>
      </c>
      <c r="AO283" t="b">
        <f t="shared" si="63"/>
        <v>1</v>
      </c>
      <c r="AP283" t="str">
        <f>INDEX('Density Lookup'!B:B,MATCH('2014_acs_select'!AK283,'Density Lookup'!A:A,1))</f>
        <v>High</v>
      </c>
      <c r="AQ283" t="b">
        <f t="shared" si="64"/>
        <v>1</v>
      </c>
    </row>
    <row r="284" spans="1:43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52"/>
        <v>0.58506834910620398</v>
      </c>
      <c r="I284" s="2">
        <f t="shared" si="53"/>
        <v>0.41493165089379602</v>
      </c>
      <c r="J284" s="1">
        <v>3963</v>
      </c>
      <c r="K284" s="2">
        <f t="shared" si="54"/>
        <v>0.83343848580441637</v>
      </c>
      <c r="L284" s="1">
        <v>1223</v>
      </c>
      <c r="M284" s="1">
        <v>111</v>
      </c>
      <c r="N284" s="1">
        <v>1117</v>
      </c>
      <c r="O284" s="2">
        <f t="shared" si="55"/>
        <v>0.30860459248044408</v>
      </c>
      <c r="P284" s="2">
        <f t="shared" si="56"/>
        <v>2.8009084027252083E-2</v>
      </c>
      <c r="Q284" s="2">
        <f t="shared" si="57"/>
        <v>0.28185717890487005</v>
      </c>
      <c r="R284" s="2">
        <v>0.66500000000000004</v>
      </c>
      <c r="S284" s="2">
        <v>0.69700000000000006</v>
      </c>
      <c r="T284" s="2">
        <v>0.62</v>
      </c>
      <c r="U284" s="1">
        <v>4755</v>
      </c>
      <c r="V284" s="2">
        <f t="shared" si="58"/>
        <v>1</v>
      </c>
      <c r="W284" s="2">
        <v>0.10199999999999999</v>
      </c>
      <c r="X284" s="1">
        <v>20</v>
      </c>
      <c r="Y284" s="2">
        <f t="shared" si="59"/>
        <v>4.206098843322818E-3</v>
      </c>
      <c r="Z284" s="2">
        <v>0</v>
      </c>
      <c r="AA284" s="1">
        <v>4462</v>
      </c>
      <c r="AB284" s="2">
        <f t="shared" si="60"/>
        <v>0.93838065194532072</v>
      </c>
      <c r="AC284" s="2">
        <f t="shared" si="61"/>
        <v>5.7413249211356487E-2</v>
      </c>
      <c r="AD284" s="2">
        <v>0.109</v>
      </c>
      <c r="AE284" s="1">
        <v>82439</v>
      </c>
      <c r="AF284" s="1">
        <v>3361</v>
      </c>
      <c r="AG284" s="1">
        <v>65601</v>
      </c>
      <c r="AH284" s="1">
        <v>4745</v>
      </c>
      <c r="AI284" s="2">
        <v>7.2000000000000008E-2</v>
      </c>
      <c r="AJ284">
        <f>VLOOKUP(A284,census_tract_areas_WA!E:N,10,FALSE)</f>
        <v>0.259384055</v>
      </c>
      <c r="AK284">
        <f t="shared" si="62"/>
        <v>18331.890138736555</v>
      </c>
      <c r="AL284" t="str">
        <f>VLOOKUP(AK284,'Density Lookup'!A:B,2,TRUE)</f>
        <v>High</v>
      </c>
      <c r="AM284" t="str">
        <f>VLOOKUP(A284,census_tract_county_names_WA!A:B,2,FALSE)</f>
        <v>King County, Washington</v>
      </c>
      <c r="AN284">
        <f>INDEX(census_tract_areas_WA!N:N, MATCH('2014_acs_select'!A284,census_tract_areas_WA!E:E,0))</f>
        <v>0.259384055</v>
      </c>
      <c r="AO284" t="b">
        <f t="shared" si="63"/>
        <v>1</v>
      </c>
      <c r="AP284" t="str">
        <f>INDEX('Density Lookup'!B:B,MATCH('2014_acs_select'!AK284,'Density Lookup'!A:A,1))</f>
        <v>High</v>
      </c>
      <c r="AQ284" t="b">
        <f t="shared" si="64"/>
        <v>1</v>
      </c>
    </row>
    <row r="285" spans="1:43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52"/>
        <v>0.54975812024879056</v>
      </c>
      <c r="I285" s="2">
        <f t="shared" si="53"/>
        <v>0.45024187975120938</v>
      </c>
      <c r="J285" s="1">
        <v>1235</v>
      </c>
      <c r="K285" s="2">
        <f t="shared" si="54"/>
        <v>0.42674498963372492</v>
      </c>
      <c r="L285" s="1">
        <v>854</v>
      </c>
      <c r="M285" s="1">
        <v>167</v>
      </c>
      <c r="N285" s="1">
        <v>105</v>
      </c>
      <c r="O285" s="2">
        <f t="shared" si="55"/>
        <v>0.69149797570850202</v>
      </c>
      <c r="P285" s="2">
        <f t="shared" si="56"/>
        <v>0.13522267206477734</v>
      </c>
      <c r="Q285" s="2">
        <f t="shared" si="57"/>
        <v>8.5020242914979755E-2</v>
      </c>
      <c r="R285" s="2">
        <v>0.19699999999999998</v>
      </c>
      <c r="S285" s="2">
        <v>0.21100000000000002</v>
      </c>
      <c r="T285" s="2">
        <v>0.182</v>
      </c>
      <c r="U285" s="1">
        <v>2887</v>
      </c>
      <c r="V285" s="2">
        <f t="shared" si="58"/>
        <v>0.99758120248790605</v>
      </c>
      <c r="W285" s="2">
        <v>0.18899999999999997</v>
      </c>
      <c r="X285" s="1">
        <v>780</v>
      </c>
      <c r="Y285" s="2">
        <f t="shared" si="59"/>
        <v>0.26952315134761573</v>
      </c>
      <c r="Z285" s="2">
        <v>0.35</v>
      </c>
      <c r="AA285" s="1">
        <v>1868</v>
      </c>
      <c r="AB285" s="2">
        <f t="shared" si="60"/>
        <v>0.64547339322736696</v>
      </c>
      <c r="AC285" s="2">
        <f t="shared" si="61"/>
        <v>8.5003455425017305E-2</v>
      </c>
      <c r="AD285" s="2">
        <v>0.14300000000000002</v>
      </c>
      <c r="AE285" s="1">
        <v>65718</v>
      </c>
      <c r="AF285" s="1">
        <v>855</v>
      </c>
      <c r="AG285" s="1">
        <v>57460</v>
      </c>
      <c r="AH285" s="1">
        <v>2152</v>
      </c>
      <c r="AI285" s="2">
        <v>0.16200000000000001</v>
      </c>
      <c r="AJ285">
        <f>VLOOKUP(A285,census_tract_areas_WA!E:N,10,FALSE)</f>
        <v>1.160398847</v>
      </c>
      <c r="AK285">
        <f t="shared" si="62"/>
        <v>2493.9700754459645</v>
      </c>
      <c r="AL285" t="str">
        <f>VLOOKUP(AK285,'Density Lookup'!A:B,2,TRUE)</f>
        <v>High</v>
      </c>
      <c r="AM285" t="str">
        <f>VLOOKUP(A285,census_tract_county_names_WA!A:B,2,FALSE)</f>
        <v>King County, Washington</v>
      </c>
      <c r="AN285">
        <f>INDEX(census_tract_areas_WA!N:N, MATCH('2014_acs_select'!A285,census_tract_areas_WA!E:E,0))</f>
        <v>1.160398847</v>
      </c>
      <c r="AO285" t="b">
        <f t="shared" si="63"/>
        <v>1</v>
      </c>
      <c r="AP285" t="str">
        <f>INDEX('Density Lookup'!B:B,MATCH('2014_acs_select'!AK285,'Density Lookup'!A:A,1))</f>
        <v>High</v>
      </c>
      <c r="AQ285" t="b">
        <f t="shared" si="64"/>
        <v>1</v>
      </c>
    </row>
    <row r="286" spans="1:43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52"/>
        <v>0.48364768991174945</v>
      </c>
      <c r="I286" s="2">
        <f t="shared" si="53"/>
        <v>0.51635231008825055</v>
      </c>
      <c r="J286" s="1">
        <v>2546</v>
      </c>
      <c r="K286" s="2">
        <f t="shared" si="54"/>
        <v>0.44056065063159716</v>
      </c>
      <c r="L286" s="1">
        <v>2006</v>
      </c>
      <c r="M286" s="1">
        <v>313</v>
      </c>
      <c r="N286" s="1">
        <v>80</v>
      </c>
      <c r="O286" s="2">
        <f t="shared" si="55"/>
        <v>0.78790259230164961</v>
      </c>
      <c r="P286" s="2">
        <f t="shared" si="56"/>
        <v>0.12293794186959937</v>
      </c>
      <c r="Q286" s="2">
        <f t="shared" si="57"/>
        <v>3.1421838177533384E-2</v>
      </c>
      <c r="R286" s="2">
        <v>0.376</v>
      </c>
      <c r="S286" s="2">
        <v>0.433</v>
      </c>
      <c r="T286" s="2">
        <v>0.32400000000000001</v>
      </c>
      <c r="U286" s="1">
        <v>5764</v>
      </c>
      <c r="V286" s="2">
        <f t="shared" si="58"/>
        <v>0.99740439522408719</v>
      </c>
      <c r="W286" s="2">
        <v>0.13200000000000001</v>
      </c>
      <c r="X286" s="1">
        <v>1663</v>
      </c>
      <c r="Y286" s="2">
        <f t="shared" si="59"/>
        <v>0.28776604948953105</v>
      </c>
      <c r="Z286" s="2">
        <v>0.218</v>
      </c>
      <c r="AA286" s="1">
        <v>3643</v>
      </c>
      <c r="AB286" s="2">
        <f t="shared" si="60"/>
        <v>0.63038587991001904</v>
      </c>
      <c r="AC286" s="2">
        <f t="shared" si="61"/>
        <v>8.1848070600449851E-2</v>
      </c>
      <c r="AD286" s="2">
        <v>0.10300000000000001</v>
      </c>
      <c r="AE286" s="1">
        <v>103626</v>
      </c>
      <c r="AF286" s="1">
        <v>1687</v>
      </c>
      <c r="AG286" s="1">
        <v>89563</v>
      </c>
      <c r="AH286" s="1">
        <v>4348</v>
      </c>
      <c r="AI286" s="2">
        <v>4.5999999999999999E-2</v>
      </c>
      <c r="AJ286">
        <f>VLOOKUP(A286,census_tract_areas_WA!E:N,10,FALSE)</f>
        <v>6.7094403390000004</v>
      </c>
      <c r="AK286">
        <f t="shared" si="62"/>
        <v>861.32370332118091</v>
      </c>
      <c r="AL286" t="str">
        <f>VLOOKUP(AK286,'Density Lookup'!A:B,2,TRUE)</f>
        <v>Medium</v>
      </c>
      <c r="AM286" t="str">
        <f>VLOOKUP(A286,census_tract_county_names_WA!A:B,2,FALSE)</f>
        <v>King County, Washington</v>
      </c>
      <c r="AN286">
        <f>INDEX(census_tract_areas_WA!N:N, MATCH('2014_acs_select'!A286,census_tract_areas_WA!E:E,0))</f>
        <v>6.7094403390000004</v>
      </c>
      <c r="AO286" t="b">
        <f t="shared" si="63"/>
        <v>1</v>
      </c>
      <c r="AP286" t="str">
        <f>INDEX('Density Lookup'!B:B,MATCH('2014_acs_select'!AK286,'Density Lookup'!A:A,1))</f>
        <v>Medium</v>
      </c>
      <c r="AQ286" t="b">
        <f t="shared" si="64"/>
        <v>1</v>
      </c>
    </row>
    <row r="287" spans="1:43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52"/>
        <v>0.49712493465760588</v>
      </c>
      <c r="I287" s="2">
        <f t="shared" si="53"/>
        <v>0.50287506534239412</v>
      </c>
      <c r="J287" s="1">
        <v>3269</v>
      </c>
      <c r="K287" s="2">
        <f t="shared" si="54"/>
        <v>0.56961143056281582</v>
      </c>
      <c r="L287" s="1">
        <v>2690</v>
      </c>
      <c r="M287" s="1">
        <v>193</v>
      </c>
      <c r="N287" s="1">
        <v>200</v>
      </c>
      <c r="O287" s="2">
        <f t="shared" si="55"/>
        <v>0.82288161517283576</v>
      </c>
      <c r="P287" s="2">
        <f t="shared" si="56"/>
        <v>5.9039461609054759E-2</v>
      </c>
      <c r="Q287" s="2">
        <f t="shared" si="57"/>
        <v>6.1180789232181093E-2</v>
      </c>
      <c r="R287" s="2">
        <v>0.247</v>
      </c>
      <c r="S287" s="2">
        <v>0.25600000000000001</v>
      </c>
      <c r="T287" s="2">
        <v>0.23800000000000002</v>
      </c>
      <c r="U287" s="1">
        <v>5605</v>
      </c>
      <c r="V287" s="2">
        <f t="shared" si="58"/>
        <v>0.97665098449207177</v>
      </c>
      <c r="W287" s="2">
        <v>0.115</v>
      </c>
      <c r="X287" s="1">
        <v>1254</v>
      </c>
      <c r="Y287" s="2">
        <f t="shared" si="59"/>
        <v>0.21850496602195504</v>
      </c>
      <c r="Z287" s="2">
        <v>0.25800000000000001</v>
      </c>
      <c r="AA287" s="1">
        <v>4007</v>
      </c>
      <c r="AB287" s="2">
        <f t="shared" si="60"/>
        <v>0.69820526224080848</v>
      </c>
      <c r="AC287" s="2">
        <f t="shared" si="61"/>
        <v>8.3289771737236507E-2</v>
      </c>
      <c r="AD287" s="2">
        <v>7.400000000000001E-2</v>
      </c>
      <c r="AE287" s="1">
        <v>69818</v>
      </c>
      <c r="AF287" s="1">
        <v>2405</v>
      </c>
      <c r="AG287" s="1">
        <v>56163</v>
      </c>
      <c r="AH287" s="1">
        <v>4545</v>
      </c>
      <c r="AI287" s="2">
        <v>5.9000000000000004E-2</v>
      </c>
      <c r="AJ287">
        <f>VLOOKUP(A287,census_tract_areas_WA!E:N,10,FALSE)</f>
        <v>2.2214651820000002</v>
      </c>
      <c r="AK287">
        <f t="shared" si="62"/>
        <v>2583.4300922209995</v>
      </c>
      <c r="AL287" t="str">
        <f>VLOOKUP(AK287,'Density Lookup'!A:B,2,TRUE)</f>
        <v>High</v>
      </c>
      <c r="AM287" t="str">
        <f>VLOOKUP(A287,census_tract_county_names_WA!A:B,2,FALSE)</f>
        <v>King County, Washington</v>
      </c>
      <c r="AN287">
        <f>INDEX(census_tract_areas_WA!N:N, MATCH('2014_acs_select'!A287,census_tract_areas_WA!E:E,0))</f>
        <v>2.2214651820000002</v>
      </c>
      <c r="AO287" t="b">
        <f t="shared" si="63"/>
        <v>1</v>
      </c>
      <c r="AP287" t="str">
        <f>INDEX('Density Lookup'!B:B,MATCH('2014_acs_select'!AK287,'Density Lookup'!A:A,1))</f>
        <v>High</v>
      </c>
      <c r="AQ287" t="b">
        <f t="shared" si="64"/>
        <v>1</v>
      </c>
    </row>
    <row r="288" spans="1:43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52"/>
        <v>0.46626719928983579</v>
      </c>
      <c r="I288" s="2">
        <f t="shared" si="53"/>
        <v>0.53373280071016427</v>
      </c>
      <c r="J288" s="1">
        <v>2395</v>
      </c>
      <c r="K288" s="2">
        <f t="shared" si="54"/>
        <v>0.53151353750554819</v>
      </c>
      <c r="L288" s="1">
        <v>1593</v>
      </c>
      <c r="M288" s="1">
        <v>475</v>
      </c>
      <c r="N288" s="1">
        <v>209</v>
      </c>
      <c r="O288" s="2">
        <f t="shared" si="55"/>
        <v>0.66513569937369521</v>
      </c>
      <c r="P288" s="2">
        <f t="shared" si="56"/>
        <v>0.19832985386221294</v>
      </c>
      <c r="Q288" s="2">
        <f t="shared" si="57"/>
        <v>8.7265135699373692E-2</v>
      </c>
      <c r="R288" s="2">
        <v>0.27899999999999997</v>
      </c>
      <c r="S288" s="2">
        <v>0.26</v>
      </c>
      <c r="T288" s="2">
        <v>0.29699999999999999</v>
      </c>
      <c r="U288" s="1">
        <v>4467</v>
      </c>
      <c r="V288" s="2">
        <f t="shared" si="58"/>
        <v>0.99134487350199729</v>
      </c>
      <c r="W288" s="2">
        <v>0.11199999999999999</v>
      </c>
      <c r="X288" s="1">
        <v>759</v>
      </c>
      <c r="Y288" s="2">
        <f t="shared" si="59"/>
        <v>0.16844207723035953</v>
      </c>
      <c r="Z288" s="2">
        <v>0.128</v>
      </c>
      <c r="AA288" s="1">
        <v>3096</v>
      </c>
      <c r="AB288" s="2">
        <f t="shared" si="60"/>
        <v>0.68708388814913446</v>
      </c>
      <c r="AC288" s="2">
        <f t="shared" si="61"/>
        <v>0.14447403462050601</v>
      </c>
      <c r="AD288" s="2">
        <v>0.113</v>
      </c>
      <c r="AE288" s="1">
        <v>74020</v>
      </c>
      <c r="AF288" s="1">
        <v>1841</v>
      </c>
      <c r="AG288" s="1">
        <v>60049</v>
      </c>
      <c r="AH288" s="1">
        <v>3728</v>
      </c>
      <c r="AI288" s="2">
        <v>6.0999999999999999E-2</v>
      </c>
      <c r="AJ288">
        <f>VLOOKUP(A288,census_tract_areas_WA!E:N,10,FALSE)</f>
        <v>3.6185079390000001</v>
      </c>
      <c r="AK288">
        <f t="shared" si="62"/>
        <v>1245.2646438701097</v>
      </c>
      <c r="AL288" t="str">
        <f>VLOOKUP(AK288,'Density Lookup'!A:B,2,TRUE)</f>
        <v>Medium</v>
      </c>
      <c r="AM288" t="str">
        <f>VLOOKUP(A288,census_tract_county_names_WA!A:B,2,FALSE)</f>
        <v>Snohomish County, Washington</v>
      </c>
      <c r="AN288">
        <f>INDEX(census_tract_areas_WA!N:N, MATCH('2014_acs_select'!A288,census_tract_areas_WA!E:E,0))</f>
        <v>3.6185079390000001</v>
      </c>
      <c r="AO288" t="b">
        <f t="shared" si="63"/>
        <v>1</v>
      </c>
      <c r="AP288" t="str">
        <f>INDEX('Density Lookup'!B:B,MATCH('2014_acs_select'!AK288,'Density Lookup'!A:A,1))</f>
        <v>Medium</v>
      </c>
      <c r="AQ288" t="b">
        <f t="shared" si="64"/>
        <v>1</v>
      </c>
    </row>
    <row r="289" spans="1:43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52"/>
        <v>0.47390143238650156</v>
      </c>
      <c r="I289" s="2">
        <f t="shared" si="53"/>
        <v>0.52609856761349838</v>
      </c>
      <c r="J289" s="1">
        <v>1597</v>
      </c>
      <c r="K289" s="2">
        <f t="shared" si="54"/>
        <v>0.38771546491866959</v>
      </c>
      <c r="L289" s="1">
        <v>1232</v>
      </c>
      <c r="M289" s="1">
        <v>183</v>
      </c>
      <c r="N289" s="1">
        <v>79</v>
      </c>
      <c r="O289" s="2">
        <f t="shared" si="55"/>
        <v>0.77144646211646839</v>
      </c>
      <c r="P289" s="2">
        <f t="shared" si="56"/>
        <v>0.11458985597996243</v>
      </c>
      <c r="Q289" s="2">
        <f t="shared" si="57"/>
        <v>4.9467752035065746E-2</v>
      </c>
      <c r="R289" s="2">
        <v>0.14400000000000002</v>
      </c>
      <c r="S289" s="2">
        <v>0.161</v>
      </c>
      <c r="T289" s="2">
        <v>0.129</v>
      </c>
      <c r="U289" s="1">
        <v>4076</v>
      </c>
      <c r="V289" s="2">
        <f t="shared" si="58"/>
        <v>0.98956057295460065</v>
      </c>
      <c r="W289" s="2">
        <v>0.20800000000000002</v>
      </c>
      <c r="X289" s="1">
        <v>838</v>
      </c>
      <c r="Y289" s="2">
        <f t="shared" si="59"/>
        <v>0.20344743869871329</v>
      </c>
      <c r="Z289" s="2">
        <v>0.17499999999999999</v>
      </c>
      <c r="AA289" s="1">
        <v>2607</v>
      </c>
      <c r="AB289" s="2">
        <f t="shared" si="60"/>
        <v>0.63292061179898029</v>
      </c>
      <c r="AC289" s="2">
        <f t="shared" si="61"/>
        <v>0.16363194950230642</v>
      </c>
      <c r="AD289" s="2">
        <v>0.25700000000000001</v>
      </c>
      <c r="AE289" s="1">
        <v>46845</v>
      </c>
      <c r="AF289" s="1">
        <v>1599</v>
      </c>
      <c r="AG289" s="1">
        <v>44594</v>
      </c>
      <c r="AH289" s="1">
        <v>3307</v>
      </c>
      <c r="AI289" s="2">
        <v>0.15</v>
      </c>
      <c r="AJ289">
        <f>VLOOKUP(A289,census_tract_areas_WA!E:N,10,FALSE)</f>
        <v>2.7088976730000001</v>
      </c>
      <c r="AK289">
        <f t="shared" si="62"/>
        <v>1520.5447001762773</v>
      </c>
      <c r="AL289" t="str">
        <f>VLOOKUP(AK289,'Density Lookup'!A:B,2,TRUE)</f>
        <v>High</v>
      </c>
      <c r="AM289" t="str">
        <f>VLOOKUP(A289,census_tract_county_names_WA!A:B,2,FALSE)</f>
        <v>Clark County, Washington</v>
      </c>
      <c r="AN289">
        <f>INDEX(census_tract_areas_WA!N:N, MATCH('2014_acs_select'!A289,census_tract_areas_WA!E:E,0))</f>
        <v>2.7088976730000001</v>
      </c>
      <c r="AO289" t="b">
        <f t="shared" si="63"/>
        <v>1</v>
      </c>
      <c r="AP289" t="str">
        <f>INDEX('Density Lookup'!B:B,MATCH('2014_acs_select'!AK289,'Density Lookup'!A:A,1))</f>
        <v>High</v>
      </c>
      <c r="AQ289" t="b">
        <f t="shared" si="64"/>
        <v>1</v>
      </c>
    </row>
    <row r="290" spans="1:43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52"/>
        <v>0.54406030673251882</v>
      </c>
      <c r="I290" s="2">
        <f t="shared" si="53"/>
        <v>0.45593969326748113</v>
      </c>
      <c r="J290" s="1">
        <v>2372</v>
      </c>
      <c r="K290" s="2">
        <f t="shared" si="54"/>
        <v>0.61658435144268264</v>
      </c>
      <c r="L290" s="1">
        <v>703</v>
      </c>
      <c r="M290" s="1">
        <v>110</v>
      </c>
      <c r="N290" s="1">
        <v>819</v>
      </c>
      <c r="O290" s="2">
        <f t="shared" si="55"/>
        <v>0.29637436762225972</v>
      </c>
      <c r="P290" s="2">
        <f t="shared" si="56"/>
        <v>4.6374367622259695E-2</v>
      </c>
      <c r="Q290" s="2">
        <f t="shared" si="57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 s="1">
        <v>3779</v>
      </c>
      <c r="V290" s="2">
        <f t="shared" si="58"/>
        <v>0.98232388874447618</v>
      </c>
      <c r="W290" s="2">
        <v>0.1</v>
      </c>
      <c r="X290" s="1">
        <v>399</v>
      </c>
      <c r="Y290" s="2">
        <f t="shared" si="59"/>
        <v>0.10371718221991162</v>
      </c>
      <c r="Z290" s="2">
        <v>0</v>
      </c>
      <c r="AA290" s="1">
        <v>3129</v>
      </c>
      <c r="AB290" s="2">
        <f t="shared" si="60"/>
        <v>0.81336106056667534</v>
      </c>
      <c r="AC290" s="2">
        <f t="shared" si="61"/>
        <v>8.2921757213412994E-2</v>
      </c>
      <c r="AD290" s="2">
        <v>0.106</v>
      </c>
      <c r="AE290" s="1">
        <v>89776</v>
      </c>
      <c r="AF290" s="1">
        <v>1949</v>
      </c>
      <c r="AG290" s="1">
        <v>61619</v>
      </c>
      <c r="AH290" s="1">
        <v>3428</v>
      </c>
      <c r="AI290" s="2">
        <v>7.8E-2</v>
      </c>
      <c r="AJ290">
        <f>VLOOKUP(A290,census_tract_areas_WA!E:N,10,FALSE)</f>
        <v>0.571877525</v>
      </c>
      <c r="AK290">
        <f t="shared" si="62"/>
        <v>6726.964833947618</v>
      </c>
      <c r="AL290" t="str">
        <f>VLOOKUP(AK290,'Density Lookup'!A:B,2,TRUE)</f>
        <v>High</v>
      </c>
      <c r="AM290" t="str">
        <f>VLOOKUP(A290,census_tract_county_names_WA!A:B,2,FALSE)</f>
        <v>King County, Washington</v>
      </c>
      <c r="AN290">
        <f>INDEX(census_tract_areas_WA!N:N, MATCH('2014_acs_select'!A290,census_tract_areas_WA!E:E,0))</f>
        <v>0.571877525</v>
      </c>
      <c r="AO290" t="b">
        <f t="shared" si="63"/>
        <v>1</v>
      </c>
      <c r="AP290" t="str">
        <f>INDEX('Density Lookup'!B:B,MATCH('2014_acs_select'!AK290,'Density Lookup'!A:A,1))</f>
        <v>High</v>
      </c>
      <c r="AQ290" t="b">
        <f t="shared" si="64"/>
        <v>1</v>
      </c>
    </row>
    <row r="291" spans="1:43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52"/>
        <v>0.52275303643724691</v>
      </c>
      <c r="I291" s="2">
        <f t="shared" si="53"/>
        <v>0.47724696356275303</v>
      </c>
      <c r="J291" s="1">
        <v>3819</v>
      </c>
      <c r="K291" s="2">
        <f t="shared" si="54"/>
        <v>0.61846153846153851</v>
      </c>
      <c r="L291" s="1">
        <v>1368</v>
      </c>
      <c r="M291" s="1">
        <v>188</v>
      </c>
      <c r="N291" s="1">
        <v>941</v>
      </c>
      <c r="O291" s="2">
        <f t="shared" si="55"/>
        <v>0.35820895522388058</v>
      </c>
      <c r="P291" s="2">
        <f t="shared" si="56"/>
        <v>4.9227546478135639E-2</v>
      </c>
      <c r="Q291" s="2">
        <f t="shared" si="57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 s="1">
        <v>6135</v>
      </c>
      <c r="V291" s="2">
        <f t="shared" si="58"/>
        <v>0.99352226720647774</v>
      </c>
      <c r="W291" s="2">
        <v>0.157</v>
      </c>
      <c r="X291" s="1">
        <v>545</v>
      </c>
      <c r="Y291" s="2">
        <f t="shared" si="59"/>
        <v>8.8259109311740885E-2</v>
      </c>
      <c r="Z291" s="2">
        <v>6.4000000000000001E-2</v>
      </c>
      <c r="AA291" s="1">
        <v>4896</v>
      </c>
      <c r="AB291" s="2">
        <f t="shared" si="60"/>
        <v>0.7928744939271255</v>
      </c>
      <c r="AC291" s="2">
        <f t="shared" si="61"/>
        <v>0.11886639676113364</v>
      </c>
      <c r="AD291" s="2">
        <v>0.155</v>
      </c>
      <c r="AE291" s="1">
        <v>82787</v>
      </c>
      <c r="AF291" s="1">
        <v>3068</v>
      </c>
      <c r="AG291" s="1">
        <v>54216</v>
      </c>
      <c r="AH291" s="1">
        <v>5659</v>
      </c>
      <c r="AI291" s="2">
        <v>3.3000000000000002E-2</v>
      </c>
      <c r="AJ291">
        <f>VLOOKUP(A291,census_tract_areas_WA!E:N,10,FALSE)</f>
        <v>0.69847205199999995</v>
      </c>
      <c r="AK291">
        <f t="shared" si="62"/>
        <v>8840.7259564910983</v>
      </c>
      <c r="AL291" t="str">
        <f>VLOOKUP(AK291,'Density Lookup'!A:B,2,TRUE)</f>
        <v>High</v>
      </c>
      <c r="AM291" t="str">
        <f>VLOOKUP(A291,census_tract_county_names_WA!A:B,2,FALSE)</f>
        <v>King County, Washington</v>
      </c>
      <c r="AN291">
        <f>INDEX(census_tract_areas_WA!N:N, MATCH('2014_acs_select'!A291,census_tract_areas_WA!E:E,0))</f>
        <v>0.69847205199999995</v>
      </c>
      <c r="AO291" t="b">
        <f t="shared" si="63"/>
        <v>1</v>
      </c>
      <c r="AP291" t="str">
        <f>INDEX('Density Lookup'!B:B,MATCH('2014_acs_select'!AK291,'Density Lookup'!A:A,1))</f>
        <v>High</v>
      </c>
      <c r="AQ291" t="b">
        <f t="shared" si="64"/>
        <v>1</v>
      </c>
    </row>
    <row r="292" spans="1:43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52"/>
        <v>0.5127287191726333</v>
      </c>
      <c r="I292" s="2">
        <f t="shared" si="53"/>
        <v>0.48727128082736676</v>
      </c>
      <c r="J292" s="1">
        <v>2840</v>
      </c>
      <c r="K292" s="2">
        <f t="shared" si="54"/>
        <v>0.56483691328560059</v>
      </c>
      <c r="L292" s="1">
        <v>2367</v>
      </c>
      <c r="M292" s="1">
        <v>172</v>
      </c>
      <c r="N292" s="1">
        <v>171</v>
      </c>
      <c r="O292" s="2">
        <f t="shared" si="55"/>
        <v>0.83345070422535217</v>
      </c>
      <c r="P292" s="2">
        <f t="shared" si="56"/>
        <v>6.0563380281690143E-2</v>
      </c>
      <c r="Q292" s="2">
        <f t="shared" si="57"/>
        <v>6.0211267605633806E-2</v>
      </c>
      <c r="R292" s="2">
        <v>0.36299999999999999</v>
      </c>
      <c r="S292" s="2">
        <v>0.314</v>
      </c>
      <c r="T292" s="2">
        <v>0.41200000000000003</v>
      </c>
      <c r="U292" s="1">
        <v>5028</v>
      </c>
      <c r="V292" s="2">
        <f t="shared" si="58"/>
        <v>1</v>
      </c>
      <c r="W292" s="2">
        <v>4.0000000000000001E-3</v>
      </c>
      <c r="X292" s="1">
        <v>1156</v>
      </c>
      <c r="Y292" s="2">
        <f t="shared" si="59"/>
        <v>0.22991249005568815</v>
      </c>
      <c r="Z292" s="2">
        <v>0</v>
      </c>
      <c r="AA292" s="1">
        <v>3398</v>
      </c>
      <c r="AB292" s="2">
        <f t="shared" si="60"/>
        <v>0.6758154335719968</v>
      </c>
      <c r="AC292" s="2">
        <f t="shared" si="61"/>
        <v>9.427207637231505E-2</v>
      </c>
      <c r="AD292" s="2">
        <v>6.0000000000000001E-3</v>
      </c>
      <c r="AE292" s="1">
        <v>77981</v>
      </c>
      <c r="AF292" s="1">
        <v>2410</v>
      </c>
      <c r="AG292" s="1">
        <v>61029</v>
      </c>
      <c r="AH292" s="1">
        <v>4017</v>
      </c>
      <c r="AI292" s="2">
        <v>0.06</v>
      </c>
      <c r="AJ292">
        <f>VLOOKUP(A292,census_tract_areas_WA!E:N,10,FALSE)</f>
        <v>3.4787682599999998</v>
      </c>
      <c r="AK292">
        <f t="shared" si="62"/>
        <v>1445.3391615111493</v>
      </c>
      <c r="AL292" t="str">
        <f>VLOOKUP(AK292,'Density Lookup'!A:B,2,TRUE)</f>
        <v>High</v>
      </c>
      <c r="AM292" t="str">
        <f>VLOOKUP(A292,census_tract_county_names_WA!A:B,2,FALSE)</f>
        <v>Pierce County, Washington</v>
      </c>
      <c r="AN292">
        <f>INDEX(census_tract_areas_WA!N:N, MATCH('2014_acs_select'!A292,census_tract_areas_WA!E:E,0))</f>
        <v>3.4787682599999998</v>
      </c>
      <c r="AO292" t="b">
        <f t="shared" si="63"/>
        <v>1</v>
      </c>
      <c r="AP292" t="str">
        <f>INDEX('Density Lookup'!B:B,MATCH('2014_acs_select'!AK292,'Density Lookup'!A:A,1))</f>
        <v>High</v>
      </c>
      <c r="AQ292" t="b">
        <f t="shared" si="64"/>
        <v>1</v>
      </c>
    </row>
    <row r="293" spans="1:43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52"/>
        <v>0.4968803176403857</v>
      </c>
      <c r="I293" s="2">
        <f t="shared" si="53"/>
        <v>0.50311968235961424</v>
      </c>
      <c r="J293" s="1">
        <v>2281</v>
      </c>
      <c r="K293" s="2">
        <f t="shared" si="54"/>
        <v>0.4312724522594063</v>
      </c>
      <c r="L293" s="1">
        <v>2016</v>
      </c>
      <c r="M293" s="1">
        <v>130</v>
      </c>
      <c r="N293" s="1">
        <v>28</v>
      </c>
      <c r="O293" s="2">
        <f t="shared" si="55"/>
        <v>0.88382288469969317</v>
      </c>
      <c r="P293" s="2">
        <f t="shared" si="56"/>
        <v>5.6992547128452434E-2</v>
      </c>
      <c r="Q293" s="2">
        <f t="shared" si="57"/>
        <v>1.2275317843051293E-2</v>
      </c>
      <c r="R293" s="2">
        <v>0.13100000000000001</v>
      </c>
      <c r="S293" s="2">
        <v>0.12</v>
      </c>
      <c r="T293" s="2">
        <v>0.14000000000000001</v>
      </c>
      <c r="U293" s="1">
        <v>5096</v>
      </c>
      <c r="V293" s="2">
        <f t="shared" si="58"/>
        <v>0.96350916997542069</v>
      </c>
      <c r="W293" s="2">
        <v>0.214</v>
      </c>
      <c r="X293" s="1">
        <v>1286</v>
      </c>
      <c r="Y293" s="2">
        <f t="shared" si="59"/>
        <v>0.24314615239175646</v>
      </c>
      <c r="Z293" s="2">
        <v>0.20399999999999999</v>
      </c>
      <c r="AA293" s="1">
        <v>3412</v>
      </c>
      <c r="AB293" s="2">
        <f t="shared" si="60"/>
        <v>0.64511249763660428</v>
      </c>
      <c r="AC293" s="2">
        <f t="shared" si="61"/>
        <v>0.11174134997163931</v>
      </c>
      <c r="AD293" s="2">
        <v>0.214</v>
      </c>
      <c r="AE293" s="1">
        <v>43244</v>
      </c>
      <c r="AF293" s="1">
        <v>1985</v>
      </c>
      <c r="AG293" s="1">
        <v>38200</v>
      </c>
      <c r="AH293" s="1">
        <v>3886</v>
      </c>
      <c r="AI293" s="2">
        <v>0.10800000000000001</v>
      </c>
      <c r="AJ293">
        <f>VLOOKUP(A293,census_tract_areas_WA!E:N,10,FALSE)</f>
        <v>2.2900985110000001</v>
      </c>
      <c r="AK293">
        <f t="shared" si="62"/>
        <v>2309.5076367219208</v>
      </c>
      <c r="AL293" t="str">
        <f>VLOOKUP(AK293,'Density Lookup'!A:B,2,TRUE)</f>
        <v>High</v>
      </c>
      <c r="AM293" t="str">
        <f>VLOOKUP(A293,census_tract_county_names_WA!A:B,2,FALSE)</f>
        <v>Spokane County, Washington</v>
      </c>
      <c r="AN293">
        <f>INDEX(census_tract_areas_WA!N:N, MATCH('2014_acs_select'!A293,census_tract_areas_WA!E:E,0))</f>
        <v>2.2900985110000001</v>
      </c>
      <c r="AO293" t="b">
        <f t="shared" si="63"/>
        <v>1</v>
      </c>
      <c r="AP293" t="str">
        <f>INDEX('Density Lookup'!B:B,MATCH('2014_acs_select'!AK293,'Density Lookup'!A:A,1))</f>
        <v>High</v>
      </c>
      <c r="AQ293" t="b">
        <f t="shared" si="64"/>
        <v>1</v>
      </c>
    </row>
    <row r="294" spans="1:43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52"/>
        <v>0.52776107436359987</v>
      </c>
      <c r="I294" s="2">
        <f t="shared" si="53"/>
        <v>0.47223892563640008</v>
      </c>
      <c r="J294" s="1">
        <v>2775</v>
      </c>
      <c r="K294" s="2">
        <f t="shared" si="54"/>
        <v>0.55622369212266987</v>
      </c>
      <c r="L294" s="1">
        <v>1514</v>
      </c>
      <c r="M294" s="1">
        <v>394</v>
      </c>
      <c r="N294" s="1">
        <v>189</v>
      </c>
      <c r="O294" s="2">
        <f t="shared" si="55"/>
        <v>0.54558558558558556</v>
      </c>
      <c r="P294" s="2">
        <f t="shared" si="56"/>
        <v>0.14198198198198198</v>
      </c>
      <c r="Q294" s="2">
        <f t="shared" si="57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 s="1">
        <v>4895</v>
      </c>
      <c r="V294" s="2">
        <f t="shared" si="58"/>
        <v>0.98115854880737619</v>
      </c>
      <c r="W294" s="2">
        <v>0.24600000000000002</v>
      </c>
      <c r="X294" s="1">
        <v>852</v>
      </c>
      <c r="Y294" s="2">
        <f t="shared" si="59"/>
        <v>0.17077570655441973</v>
      </c>
      <c r="Z294" s="2">
        <v>0.32299999999999995</v>
      </c>
      <c r="AA294" s="1">
        <v>3637</v>
      </c>
      <c r="AB294" s="2">
        <f t="shared" si="60"/>
        <v>0.72900380837843259</v>
      </c>
      <c r="AC294" s="2">
        <f t="shared" si="61"/>
        <v>0.10022048506714765</v>
      </c>
      <c r="AD294" s="2">
        <v>0.22899999999999998</v>
      </c>
      <c r="AE294" s="1">
        <v>61316</v>
      </c>
      <c r="AF294" s="1">
        <v>2259</v>
      </c>
      <c r="AG294" s="1">
        <v>54112</v>
      </c>
      <c r="AH294" s="1">
        <v>4162</v>
      </c>
      <c r="AI294" s="2">
        <v>8.3000000000000004E-2</v>
      </c>
      <c r="AJ294">
        <f>VLOOKUP(A294,census_tract_areas_WA!E:N,10,FALSE)</f>
        <v>3.9707783779999999</v>
      </c>
      <c r="AK294">
        <f t="shared" si="62"/>
        <v>1256.4287212908764</v>
      </c>
      <c r="AL294" t="str">
        <f>VLOOKUP(AK294,'Density Lookup'!A:B,2,TRUE)</f>
        <v>Medium</v>
      </c>
      <c r="AM294" t="str">
        <f>VLOOKUP(A294,census_tract_county_names_WA!A:B,2,FALSE)</f>
        <v>Thurston County, Washington</v>
      </c>
      <c r="AN294">
        <f>INDEX(census_tract_areas_WA!N:N, MATCH('2014_acs_select'!A294,census_tract_areas_WA!E:E,0))</f>
        <v>3.9707783779999999</v>
      </c>
      <c r="AO294" t="b">
        <f t="shared" si="63"/>
        <v>1</v>
      </c>
      <c r="AP294" t="str">
        <f>INDEX('Density Lookup'!B:B,MATCH('2014_acs_select'!AK294,'Density Lookup'!A:A,1))</f>
        <v>Medium</v>
      </c>
      <c r="AQ294" t="b">
        <f t="shared" si="64"/>
        <v>1</v>
      </c>
    </row>
    <row r="295" spans="1:43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52"/>
        <v>0.50170316301703166</v>
      </c>
      <c r="I295" s="2">
        <f t="shared" si="53"/>
        <v>0.49829683698296839</v>
      </c>
      <c r="J295" s="1">
        <v>1780</v>
      </c>
      <c r="K295" s="2">
        <f t="shared" si="54"/>
        <v>0.43309002433090027</v>
      </c>
      <c r="L295" s="1">
        <v>1374</v>
      </c>
      <c r="M295" s="1">
        <v>258</v>
      </c>
      <c r="N295" s="1">
        <v>17</v>
      </c>
      <c r="O295" s="2">
        <f t="shared" si="55"/>
        <v>0.77191011235955054</v>
      </c>
      <c r="P295" s="2">
        <f t="shared" si="56"/>
        <v>0.14494382022471911</v>
      </c>
      <c r="Q295" s="2">
        <f t="shared" si="57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 s="1">
        <v>3958</v>
      </c>
      <c r="V295" s="2">
        <f t="shared" si="58"/>
        <v>0.96301703163017027</v>
      </c>
      <c r="W295" s="2">
        <v>0.121</v>
      </c>
      <c r="X295" s="1">
        <v>942</v>
      </c>
      <c r="Y295" s="2">
        <f t="shared" si="59"/>
        <v>0.22919708029197081</v>
      </c>
      <c r="Z295" s="2">
        <v>0.14800000000000002</v>
      </c>
      <c r="AA295" s="1">
        <v>2486</v>
      </c>
      <c r="AB295" s="2">
        <f t="shared" si="60"/>
        <v>0.60486618004866177</v>
      </c>
      <c r="AC295" s="2">
        <f t="shared" si="61"/>
        <v>0.16593673965936739</v>
      </c>
      <c r="AD295" s="2">
        <v>0.11900000000000001</v>
      </c>
      <c r="AE295" s="1">
        <v>69359</v>
      </c>
      <c r="AF295" s="1">
        <v>1722</v>
      </c>
      <c r="AG295" s="1">
        <v>48306</v>
      </c>
      <c r="AH295" s="1">
        <v>3183</v>
      </c>
      <c r="AI295" s="2">
        <v>9.0999999999999998E-2</v>
      </c>
      <c r="AJ295">
        <f>VLOOKUP(A295,census_tract_areas_WA!E:N,10,FALSE)</f>
        <v>9.6095586340000008</v>
      </c>
      <c r="AK295">
        <f t="shared" si="62"/>
        <v>427.6991437939958</v>
      </c>
      <c r="AL295" t="str">
        <f>VLOOKUP(AK295,'Density Lookup'!A:B,2,TRUE)</f>
        <v>Medium</v>
      </c>
      <c r="AM295" t="str">
        <f>VLOOKUP(A295,census_tract_county_names_WA!A:B,2,FALSE)</f>
        <v>Benton County, Washington</v>
      </c>
      <c r="AN295">
        <f>INDEX(census_tract_areas_WA!N:N, MATCH('2014_acs_select'!A295,census_tract_areas_WA!E:E,0))</f>
        <v>9.6095586340000008</v>
      </c>
      <c r="AO295" t="b">
        <f t="shared" si="63"/>
        <v>1</v>
      </c>
      <c r="AP295" t="str">
        <f>INDEX('Density Lookup'!B:B,MATCH('2014_acs_select'!AK295,'Density Lookup'!A:A,1))</f>
        <v>Medium</v>
      </c>
      <c r="AQ295" t="b">
        <f t="shared" si="64"/>
        <v>1</v>
      </c>
    </row>
    <row r="296" spans="1:43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52"/>
        <v>0.51979615836926696</v>
      </c>
      <c r="I296" s="2">
        <f t="shared" si="53"/>
        <v>0.48020384163073304</v>
      </c>
      <c r="J296" s="1">
        <v>3830</v>
      </c>
      <c r="K296" s="2">
        <f t="shared" si="54"/>
        <v>0.50045733699202932</v>
      </c>
      <c r="L296" s="1">
        <v>3253</v>
      </c>
      <c r="M296" s="1">
        <v>292</v>
      </c>
      <c r="N296" s="1">
        <v>110</v>
      </c>
      <c r="O296" s="2">
        <f t="shared" si="55"/>
        <v>0.84934725848563963</v>
      </c>
      <c r="P296" s="2">
        <f t="shared" si="56"/>
        <v>7.6240208877284596E-2</v>
      </c>
      <c r="Q296" s="2">
        <f t="shared" si="57"/>
        <v>2.8720626631853787E-2</v>
      </c>
      <c r="R296" s="2">
        <v>0.17300000000000001</v>
      </c>
      <c r="S296" s="2">
        <v>0.188</v>
      </c>
      <c r="T296" s="2">
        <v>0.157</v>
      </c>
      <c r="U296" s="1">
        <v>7593</v>
      </c>
      <c r="V296" s="2">
        <f t="shared" si="58"/>
        <v>0.99215993727949825</v>
      </c>
      <c r="W296" s="2">
        <v>8.199999999999999E-2</v>
      </c>
      <c r="X296" s="1">
        <v>1901</v>
      </c>
      <c r="Y296" s="2">
        <f t="shared" si="59"/>
        <v>0.24839932052789757</v>
      </c>
      <c r="Z296" s="2">
        <v>8.4000000000000005E-2</v>
      </c>
      <c r="AA296" s="1">
        <v>4930</v>
      </c>
      <c r="AB296" s="2">
        <f t="shared" si="60"/>
        <v>0.64419182020122823</v>
      </c>
      <c r="AC296" s="2">
        <f t="shared" si="61"/>
        <v>0.10740885927087418</v>
      </c>
      <c r="AD296" s="2">
        <v>7.6999999999999999E-2</v>
      </c>
      <c r="AE296" s="1">
        <v>63543</v>
      </c>
      <c r="AF296" s="1">
        <v>2725</v>
      </c>
      <c r="AG296" s="1">
        <v>55487</v>
      </c>
      <c r="AH296" s="1">
        <v>5934</v>
      </c>
      <c r="AI296" s="2">
        <v>0.05</v>
      </c>
      <c r="AJ296">
        <f>VLOOKUP(A296,census_tract_areas_WA!E:N,10,FALSE)</f>
        <v>5.1670255530000002</v>
      </c>
      <c r="AK296">
        <f t="shared" si="62"/>
        <v>1481.1229248821173</v>
      </c>
      <c r="AL296" t="str">
        <f>VLOOKUP(AK296,'Density Lookup'!A:B,2,TRUE)</f>
        <v>High</v>
      </c>
      <c r="AM296" t="str">
        <f>VLOOKUP(A296,census_tract_county_names_WA!A:B,2,FALSE)</f>
        <v>Benton County, Washington</v>
      </c>
      <c r="AN296">
        <f>INDEX(census_tract_areas_WA!N:N, MATCH('2014_acs_select'!A296,census_tract_areas_WA!E:E,0))</f>
        <v>5.1670255530000002</v>
      </c>
      <c r="AO296" t="b">
        <f t="shared" si="63"/>
        <v>1</v>
      </c>
      <c r="AP296" t="str">
        <f>INDEX('Density Lookup'!B:B,MATCH('2014_acs_select'!AK296,'Density Lookup'!A:A,1))</f>
        <v>High</v>
      </c>
      <c r="AQ296" t="b">
        <f t="shared" si="64"/>
        <v>1</v>
      </c>
    </row>
    <row r="297" spans="1:43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52"/>
        <v>0.51919999999999999</v>
      </c>
      <c r="I297" s="2">
        <f t="shared" si="53"/>
        <v>0.48080000000000001</v>
      </c>
      <c r="J297" s="1">
        <v>2529</v>
      </c>
      <c r="K297" s="2">
        <f t="shared" si="54"/>
        <v>0.50580000000000003</v>
      </c>
      <c r="L297" s="1">
        <v>1657</v>
      </c>
      <c r="M297" s="1">
        <v>471</v>
      </c>
      <c r="N297" s="1">
        <v>89</v>
      </c>
      <c r="O297" s="2">
        <f t="shared" si="55"/>
        <v>0.6551996836694346</v>
      </c>
      <c r="P297" s="2">
        <f t="shared" si="56"/>
        <v>0.18623962040332148</v>
      </c>
      <c r="Q297" s="2">
        <f t="shared" si="57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 s="1">
        <v>5000</v>
      </c>
      <c r="V297" s="2">
        <f t="shared" si="58"/>
        <v>1</v>
      </c>
      <c r="W297" s="2">
        <v>0.14300000000000002</v>
      </c>
      <c r="X297" s="1">
        <v>1070</v>
      </c>
      <c r="Y297" s="2">
        <f t="shared" si="59"/>
        <v>0.214</v>
      </c>
      <c r="Z297" s="2">
        <v>4.4000000000000004E-2</v>
      </c>
      <c r="AA297" s="1">
        <v>3454</v>
      </c>
      <c r="AB297" s="2">
        <f t="shared" si="60"/>
        <v>0.69079999999999997</v>
      </c>
      <c r="AC297" s="2">
        <f t="shared" si="61"/>
        <v>9.5200000000000062E-2</v>
      </c>
      <c r="AD297" s="2">
        <v>0.188</v>
      </c>
      <c r="AE297" s="1">
        <v>85019</v>
      </c>
      <c r="AF297" s="1">
        <v>2021</v>
      </c>
      <c r="AG297" s="1">
        <v>66250</v>
      </c>
      <c r="AH297" s="1">
        <v>4075</v>
      </c>
      <c r="AI297" s="2">
        <v>6.4000000000000001E-2</v>
      </c>
      <c r="AJ297">
        <f>VLOOKUP(A297,census_tract_areas_WA!E:N,10,FALSE)</f>
        <v>161.9462916</v>
      </c>
      <c r="AK297">
        <f t="shared" si="62"/>
        <v>30.874433434695582</v>
      </c>
      <c r="AL297" t="str">
        <f>VLOOKUP(AK297,'Density Lookup'!A:B,2,TRUE)</f>
        <v>Low</v>
      </c>
      <c r="AM297" t="str">
        <f>VLOOKUP(A297,census_tract_county_names_WA!A:B,2,FALSE)</f>
        <v>Whitman County, Washington</v>
      </c>
      <c r="AN297">
        <f>INDEX(census_tract_areas_WA!N:N, MATCH('2014_acs_select'!A297,census_tract_areas_WA!E:E,0))</f>
        <v>161.9462916</v>
      </c>
      <c r="AO297" t="b">
        <f t="shared" si="63"/>
        <v>1</v>
      </c>
      <c r="AP297" t="str">
        <f>INDEX('Density Lookup'!B:B,MATCH('2014_acs_select'!AK297,'Density Lookup'!A:A,1))</f>
        <v>Low</v>
      </c>
      <c r="AQ297" t="b">
        <f t="shared" si="64"/>
        <v>1</v>
      </c>
    </row>
    <row r="298" spans="1:43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52"/>
        <v>0.45633941785890481</v>
      </c>
      <c r="I298" s="2">
        <f t="shared" si="53"/>
        <v>0.54366058214109525</v>
      </c>
      <c r="J298" s="1">
        <v>775</v>
      </c>
      <c r="K298" s="2">
        <f t="shared" si="54"/>
        <v>0.38233843117908239</v>
      </c>
      <c r="L298" s="1">
        <v>630</v>
      </c>
      <c r="M298" s="1">
        <v>61</v>
      </c>
      <c r="N298" s="1">
        <v>0</v>
      </c>
      <c r="O298" s="2">
        <f t="shared" si="55"/>
        <v>0.81290322580645158</v>
      </c>
      <c r="P298" s="2">
        <f t="shared" si="56"/>
        <v>7.8709677419354834E-2</v>
      </c>
      <c r="Q298" s="2">
        <f t="shared" si="57"/>
        <v>0</v>
      </c>
      <c r="R298" s="2">
        <v>0.16899999999999998</v>
      </c>
      <c r="S298" s="2">
        <v>0.13</v>
      </c>
      <c r="T298" s="2">
        <v>0.20499999999999999</v>
      </c>
      <c r="U298" s="1">
        <v>2027</v>
      </c>
      <c r="V298" s="2">
        <f t="shared" si="58"/>
        <v>1</v>
      </c>
      <c r="W298" s="2">
        <v>0.193</v>
      </c>
      <c r="X298" s="1">
        <v>693</v>
      </c>
      <c r="Y298" s="2">
        <f t="shared" si="59"/>
        <v>0.34188455846077948</v>
      </c>
      <c r="Z298" s="2">
        <v>0.28300000000000003</v>
      </c>
      <c r="AA298" s="1">
        <v>1160</v>
      </c>
      <c r="AB298" s="2">
        <f t="shared" si="60"/>
        <v>0.5722742969906266</v>
      </c>
      <c r="AC298" s="2">
        <f t="shared" si="61"/>
        <v>8.5841144548593928E-2</v>
      </c>
      <c r="AD298" s="2">
        <v>0.16</v>
      </c>
      <c r="AE298" s="1">
        <v>68553</v>
      </c>
      <c r="AF298" s="1">
        <v>579</v>
      </c>
      <c r="AG298" s="1">
        <v>57880</v>
      </c>
      <c r="AH298" s="1">
        <v>1430</v>
      </c>
      <c r="AI298" s="2">
        <v>0.107</v>
      </c>
      <c r="AJ298">
        <f>VLOOKUP(A298,census_tract_areas_WA!E:N,10,FALSE)</f>
        <v>192.84764530000001</v>
      </c>
      <c r="AK298">
        <f t="shared" si="62"/>
        <v>10.510887995789284</v>
      </c>
      <c r="AL298" t="str">
        <f>VLOOKUP(AK298,'Density Lookup'!A:B,2,TRUE)</f>
        <v>Low</v>
      </c>
      <c r="AM298" t="str">
        <f>VLOOKUP(A298,census_tract_county_names_WA!A:B,2,FALSE)</f>
        <v>Yakima County, Washington</v>
      </c>
      <c r="AN298">
        <f>INDEX(census_tract_areas_WA!N:N, MATCH('2014_acs_select'!A298,census_tract_areas_WA!E:E,0))</f>
        <v>192.84764530000001</v>
      </c>
      <c r="AO298" t="b">
        <f t="shared" si="63"/>
        <v>1</v>
      </c>
      <c r="AP298" t="str">
        <f>INDEX('Density Lookup'!B:B,MATCH('2014_acs_select'!AK298,'Density Lookup'!A:A,1))</f>
        <v>Low</v>
      </c>
      <c r="AQ298" t="b">
        <f t="shared" si="64"/>
        <v>1</v>
      </c>
    </row>
    <row r="299" spans="1:43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52"/>
        <v>0.46465839732230751</v>
      </c>
      <c r="I299" s="2">
        <f t="shared" si="53"/>
        <v>0.53534160267769249</v>
      </c>
      <c r="J299" s="1">
        <v>2102</v>
      </c>
      <c r="K299" s="2">
        <f t="shared" si="54"/>
        <v>0.41386099625910611</v>
      </c>
      <c r="L299" s="1">
        <v>1676</v>
      </c>
      <c r="M299" s="1">
        <v>283</v>
      </c>
      <c r="N299" s="1">
        <v>0</v>
      </c>
      <c r="O299" s="2">
        <f t="shared" si="55"/>
        <v>0.79733587059942912</v>
      </c>
      <c r="P299" s="2">
        <f t="shared" si="56"/>
        <v>0.1346336822074215</v>
      </c>
      <c r="Q299" s="2">
        <f t="shared" si="57"/>
        <v>0</v>
      </c>
      <c r="R299" s="2">
        <v>0.19399999999999998</v>
      </c>
      <c r="S299" s="2">
        <v>0.26300000000000001</v>
      </c>
      <c r="T299" s="2">
        <v>0.13500000000000001</v>
      </c>
      <c r="U299" s="1">
        <v>5071</v>
      </c>
      <c r="V299" s="2">
        <f t="shared" si="58"/>
        <v>0.99842488678873798</v>
      </c>
      <c r="W299" s="2">
        <v>0.17199999999999999</v>
      </c>
      <c r="X299" s="1">
        <v>1536</v>
      </c>
      <c r="Y299" s="2">
        <f t="shared" si="59"/>
        <v>0.30242173656231541</v>
      </c>
      <c r="Z299" s="2">
        <v>0.21</v>
      </c>
      <c r="AA299" s="1">
        <v>3092</v>
      </c>
      <c r="AB299" s="2">
        <f t="shared" si="60"/>
        <v>0.608781256152786</v>
      </c>
      <c r="AC299" s="2">
        <f t="shared" si="61"/>
        <v>8.8797007284898588E-2</v>
      </c>
      <c r="AD299" s="2">
        <v>0.151</v>
      </c>
      <c r="AE299" s="1">
        <v>65028</v>
      </c>
      <c r="AF299" s="1">
        <v>1837</v>
      </c>
      <c r="AG299" s="1">
        <v>50625</v>
      </c>
      <c r="AH299" s="1">
        <v>3639</v>
      </c>
      <c r="AI299" s="2">
        <v>9.4E-2</v>
      </c>
      <c r="AJ299">
        <f>VLOOKUP(A299,census_tract_areas_WA!E:N,10,FALSE)</f>
        <v>5.7360806740000001</v>
      </c>
      <c r="AK299">
        <f t="shared" si="62"/>
        <v>885.44779766115266</v>
      </c>
      <c r="AL299" t="str">
        <f>VLOOKUP(AK299,'Density Lookup'!A:B,2,TRUE)</f>
        <v>Medium</v>
      </c>
      <c r="AM299" t="str">
        <f>VLOOKUP(A299,census_tract_county_names_WA!A:B,2,FALSE)</f>
        <v>Clark County, Washington</v>
      </c>
      <c r="AN299">
        <f>INDEX(census_tract_areas_WA!N:N, MATCH('2014_acs_select'!A299,census_tract_areas_WA!E:E,0))</f>
        <v>5.7360806740000001</v>
      </c>
      <c r="AO299" t="b">
        <f t="shared" si="63"/>
        <v>1</v>
      </c>
      <c r="AP299" t="str">
        <f>INDEX('Density Lookup'!B:B,MATCH('2014_acs_select'!AK299,'Density Lookup'!A:A,1))</f>
        <v>Medium</v>
      </c>
      <c r="AQ299" t="b">
        <f t="shared" si="64"/>
        <v>1</v>
      </c>
    </row>
    <row r="300" spans="1:43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52"/>
        <v>0.51206985105290193</v>
      </c>
      <c r="I300" s="2">
        <f t="shared" si="53"/>
        <v>0.48793014894709807</v>
      </c>
      <c r="J300" s="1">
        <v>2731</v>
      </c>
      <c r="K300" s="2">
        <f t="shared" si="54"/>
        <v>0.46755692518404385</v>
      </c>
      <c r="L300" s="1">
        <v>1852</v>
      </c>
      <c r="M300" s="1">
        <v>420</v>
      </c>
      <c r="N300" s="1">
        <v>86</v>
      </c>
      <c r="O300" s="2">
        <f t="shared" si="55"/>
        <v>0.67813987550347854</v>
      </c>
      <c r="P300" s="2">
        <f t="shared" si="56"/>
        <v>0.15378982057854265</v>
      </c>
      <c r="Q300" s="2">
        <f t="shared" si="57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 s="1">
        <v>5818</v>
      </c>
      <c r="V300" s="2">
        <f t="shared" si="58"/>
        <v>0.99606231809621637</v>
      </c>
      <c r="W300" s="2">
        <v>0.11599999999999999</v>
      </c>
      <c r="X300" s="1">
        <v>1596</v>
      </c>
      <c r="Y300" s="2">
        <f t="shared" si="59"/>
        <v>0.27324088341037495</v>
      </c>
      <c r="Z300" s="2">
        <v>0.16</v>
      </c>
      <c r="AA300" s="1">
        <v>3672</v>
      </c>
      <c r="AB300" s="2">
        <f t="shared" si="60"/>
        <v>0.62865947611710327</v>
      </c>
      <c r="AC300" s="2">
        <f t="shared" si="61"/>
        <v>9.8099640472521843E-2</v>
      </c>
      <c r="AD300" s="2">
        <v>0.106</v>
      </c>
      <c r="AE300" s="1">
        <v>66002</v>
      </c>
      <c r="AF300" s="1">
        <v>2124</v>
      </c>
      <c r="AG300" s="1">
        <v>53389</v>
      </c>
      <c r="AH300" s="1">
        <v>4309</v>
      </c>
      <c r="AI300" s="2">
        <v>6.3E-2</v>
      </c>
      <c r="AJ300">
        <f>VLOOKUP(A300,census_tract_areas_WA!E:N,10,FALSE)</f>
        <v>2.285628188</v>
      </c>
      <c r="AK300">
        <f t="shared" si="62"/>
        <v>2555.5337612068338</v>
      </c>
      <c r="AL300" t="str">
        <f>VLOOKUP(AK300,'Density Lookup'!A:B,2,TRUE)</f>
        <v>High</v>
      </c>
      <c r="AM300" t="str">
        <f>VLOOKUP(A300,census_tract_county_names_WA!A:B,2,FALSE)</f>
        <v>Clark County, Washington</v>
      </c>
      <c r="AN300">
        <f>INDEX(census_tract_areas_WA!N:N, MATCH('2014_acs_select'!A300,census_tract_areas_WA!E:E,0))</f>
        <v>2.285628188</v>
      </c>
      <c r="AO300" t="b">
        <f t="shared" si="63"/>
        <v>1</v>
      </c>
      <c r="AP300" t="str">
        <f>INDEX('Density Lookup'!B:B,MATCH('2014_acs_select'!AK300,'Density Lookup'!A:A,1))</f>
        <v>High</v>
      </c>
      <c r="AQ300" t="b">
        <f t="shared" si="64"/>
        <v>1</v>
      </c>
    </row>
    <row r="301" spans="1:43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52"/>
        <v>0.51098418277680135</v>
      </c>
      <c r="I301" s="2">
        <f t="shared" si="53"/>
        <v>0.48901581722319859</v>
      </c>
      <c r="J301" s="1">
        <v>1842</v>
      </c>
      <c r="K301" s="2">
        <f t="shared" si="54"/>
        <v>0.40465729349736379</v>
      </c>
      <c r="L301" s="1">
        <v>1064</v>
      </c>
      <c r="M301" s="1">
        <v>227</v>
      </c>
      <c r="N301" s="1">
        <v>462</v>
      </c>
      <c r="O301" s="2">
        <f t="shared" si="55"/>
        <v>0.57763300760043435</v>
      </c>
      <c r="P301" s="2">
        <f t="shared" si="56"/>
        <v>0.12323561346362649</v>
      </c>
      <c r="Q301" s="2">
        <f t="shared" si="57"/>
        <v>0.250814332247557</v>
      </c>
      <c r="R301" s="2">
        <v>0.193</v>
      </c>
      <c r="S301" s="2">
        <v>0.16600000000000001</v>
      </c>
      <c r="T301" s="2">
        <v>0.217</v>
      </c>
      <c r="U301" s="1">
        <v>4535</v>
      </c>
      <c r="V301" s="2">
        <f t="shared" si="58"/>
        <v>0.99626537785588754</v>
      </c>
      <c r="W301" s="2">
        <v>0.318</v>
      </c>
      <c r="X301" s="1">
        <v>1363</v>
      </c>
      <c r="Y301" s="2">
        <f t="shared" si="59"/>
        <v>0.29942882249560632</v>
      </c>
      <c r="Z301" s="2">
        <v>0.52200000000000002</v>
      </c>
      <c r="AA301" s="1">
        <v>2722</v>
      </c>
      <c r="AB301" s="2">
        <f t="shared" si="60"/>
        <v>0.59797891036906858</v>
      </c>
      <c r="AC301" s="2">
        <f t="shared" si="61"/>
        <v>0.1025922671353251</v>
      </c>
      <c r="AD301" s="2">
        <v>0.23199999999999998</v>
      </c>
      <c r="AE301" s="1">
        <v>53242</v>
      </c>
      <c r="AF301" s="1">
        <v>1271</v>
      </c>
      <c r="AG301" s="1">
        <v>42715</v>
      </c>
      <c r="AH301" s="1">
        <v>3235</v>
      </c>
      <c r="AI301" s="2">
        <v>9.3000000000000013E-2</v>
      </c>
      <c r="AJ301">
        <f>VLOOKUP(A301,census_tract_areas_WA!E:N,10,FALSE)</f>
        <v>1.676108326</v>
      </c>
      <c r="AK301">
        <f t="shared" si="62"/>
        <v>2715.8149204253759</v>
      </c>
      <c r="AL301" t="str">
        <f>VLOOKUP(AK301,'Density Lookup'!A:B,2,TRUE)</f>
        <v>High</v>
      </c>
      <c r="AM301" t="str">
        <f>VLOOKUP(A301,census_tract_county_names_WA!A:B,2,FALSE)</f>
        <v>King County, Washington</v>
      </c>
      <c r="AN301">
        <f>INDEX(census_tract_areas_WA!N:N, MATCH('2014_acs_select'!A301,census_tract_areas_WA!E:E,0))</f>
        <v>1.676108326</v>
      </c>
      <c r="AO301" t="b">
        <f t="shared" si="63"/>
        <v>1</v>
      </c>
      <c r="AP301" t="str">
        <f>INDEX('Density Lookup'!B:B,MATCH('2014_acs_select'!AK301,'Density Lookup'!A:A,1))</f>
        <v>High</v>
      </c>
      <c r="AQ301" t="b">
        <f t="shared" si="64"/>
        <v>1</v>
      </c>
    </row>
    <row r="302" spans="1:43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52"/>
        <v>0.54152599594868334</v>
      </c>
      <c r="I302" s="2">
        <f t="shared" si="53"/>
        <v>0.45847400405131666</v>
      </c>
      <c r="J302" s="1">
        <v>2589</v>
      </c>
      <c r="K302" s="2">
        <f t="shared" si="54"/>
        <v>0.43703578663065495</v>
      </c>
      <c r="L302" s="1">
        <v>1924</v>
      </c>
      <c r="M302" s="1">
        <v>331</v>
      </c>
      <c r="N302" s="1">
        <v>142</v>
      </c>
      <c r="O302" s="2">
        <f t="shared" si="55"/>
        <v>0.74314407106991121</v>
      </c>
      <c r="P302" s="2">
        <f t="shared" si="56"/>
        <v>0.12784859018926226</v>
      </c>
      <c r="Q302" s="2">
        <f t="shared" si="57"/>
        <v>5.4847431440710699E-2</v>
      </c>
      <c r="R302" s="2">
        <v>0.111</v>
      </c>
      <c r="S302" s="2">
        <v>9.6999999999999989E-2</v>
      </c>
      <c r="T302" s="2">
        <v>0.125</v>
      </c>
      <c r="U302" s="1">
        <v>5846</v>
      </c>
      <c r="V302" s="2">
        <f t="shared" si="58"/>
        <v>0.98683322079675895</v>
      </c>
      <c r="W302" s="2">
        <v>0.17699999999999999</v>
      </c>
      <c r="X302" s="1">
        <v>1510</v>
      </c>
      <c r="Y302" s="2">
        <f t="shared" si="59"/>
        <v>0.2548953409858204</v>
      </c>
      <c r="Z302" s="2">
        <v>0.17499999999999999</v>
      </c>
      <c r="AA302" s="1">
        <v>3960</v>
      </c>
      <c r="AB302" s="2">
        <f t="shared" si="60"/>
        <v>0.66846725185685352</v>
      </c>
      <c r="AC302" s="2">
        <f t="shared" si="61"/>
        <v>7.6637407157326143E-2</v>
      </c>
      <c r="AD302" s="2">
        <v>0.161</v>
      </c>
      <c r="AE302" s="1">
        <v>57207</v>
      </c>
      <c r="AF302" s="1">
        <v>2066</v>
      </c>
      <c r="AG302" s="1">
        <v>51833</v>
      </c>
      <c r="AH302" s="1">
        <v>4533</v>
      </c>
      <c r="AI302" s="2">
        <v>0.15</v>
      </c>
      <c r="AJ302">
        <f>VLOOKUP(A302,census_tract_areas_WA!E:N,10,FALSE)</f>
        <v>3.9423971299999998</v>
      </c>
      <c r="AK302">
        <f t="shared" si="62"/>
        <v>1502.6390809086249</v>
      </c>
      <c r="AL302" t="str">
        <f>VLOOKUP(AK302,'Density Lookup'!A:B,2,TRUE)</f>
        <v>High</v>
      </c>
      <c r="AM302" t="str">
        <f>VLOOKUP(A302,census_tract_county_names_WA!A:B,2,FALSE)</f>
        <v>King County, Washington</v>
      </c>
      <c r="AN302">
        <f>INDEX(census_tract_areas_WA!N:N, MATCH('2014_acs_select'!A302,census_tract_areas_WA!E:E,0))</f>
        <v>3.9423971299999998</v>
      </c>
      <c r="AO302" t="b">
        <f t="shared" si="63"/>
        <v>1</v>
      </c>
      <c r="AP302" t="str">
        <f>INDEX('Density Lookup'!B:B,MATCH('2014_acs_select'!AK302,'Density Lookup'!A:A,1))</f>
        <v>High</v>
      </c>
      <c r="AQ302" t="b">
        <f t="shared" si="64"/>
        <v>1</v>
      </c>
    </row>
    <row r="303" spans="1:43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52"/>
        <v>0.49744318181818181</v>
      </c>
      <c r="I303" s="2">
        <f t="shared" si="53"/>
        <v>0.50255681818181819</v>
      </c>
      <c r="J303" s="1">
        <v>1536</v>
      </c>
      <c r="K303" s="2">
        <f t="shared" si="54"/>
        <v>0.43636363636363634</v>
      </c>
      <c r="L303" s="1">
        <v>1330</v>
      </c>
      <c r="M303" s="1">
        <v>131</v>
      </c>
      <c r="N303" s="1">
        <v>27</v>
      </c>
      <c r="O303" s="2">
        <f t="shared" si="55"/>
        <v>0.86588541666666663</v>
      </c>
      <c r="P303" s="2">
        <f t="shared" si="56"/>
        <v>8.5286458333333329E-2</v>
      </c>
      <c r="Q303" s="2">
        <f t="shared" si="57"/>
        <v>1.7578125E-2</v>
      </c>
      <c r="R303" s="2">
        <v>0.16899999999999998</v>
      </c>
      <c r="S303" s="2">
        <v>0.128</v>
      </c>
      <c r="T303" s="2">
        <v>0.20199999999999999</v>
      </c>
      <c r="U303" s="1">
        <v>3490</v>
      </c>
      <c r="V303" s="2">
        <f t="shared" si="58"/>
        <v>0.99147727272727271</v>
      </c>
      <c r="W303" s="2">
        <v>0.04</v>
      </c>
      <c r="X303" s="1">
        <v>961</v>
      </c>
      <c r="Y303" s="2">
        <f t="shared" si="59"/>
        <v>0.27301136363636364</v>
      </c>
      <c r="Z303" s="2">
        <v>2.2000000000000002E-2</v>
      </c>
      <c r="AA303" s="1">
        <v>2164</v>
      </c>
      <c r="AB303" s="2">
        <f t="shared" si="60"/>
        <v>0.61477272727272725</v>
      </c>
      <c r="AC303" s="2">
        <f t="shared" si="61"/>
        <v>0.11221590909090917</v>
      </c>
      <c r="AD303" s="2">
        <v>5.0999999999999997E-2</v>
      </c>
      <c r="AE303" s="1">
        <v>69940</v>
      </c>
      <c r="AF303" s="1">
        <v>1138</v>
      </c>
      <c r="AG303" s="1">
        <v>64111</v>
      </c>
      <c r="AH303" s="1">
        <v>2582</v>
      </c>
      <c r="AI303" s="2">
        <v>7.400000000000001E-2</v>
      </c>
      <c r="AJ303">
        <f>VLOOKUP(A303,census_tract_areas_WA!E:N,10,FALSE)</f>
        <v>3.9176104299999999</v>
      </c>
      <c r="AK303">
        <f t="shared" si="62"/>
        <v>898.50689926818484</v>
      </c>
      <c r="AL303" t="str">
        <f>VLOOKUP(AK303,'Density Lookup'!A:B,2,TRUE)</f>
        <v>Medium</v>
      </c>
      <c r="AM303" t="str">
        <f>VLOOKUP(A303,census_tract_county_names_WA!A:B,2,FALSE)</f>
        <v>Pierce County, Washington</v>
      </c>
      <c r="AN303">
        <f>INDEX(census_tract_areas_WA!N:N, MATCH('2014_acs_select'!A303,census_tract_areas_WA!E:E,0))</f>
        <v>3.9176104299999999</v>
      </c>
      <c r="AO303" t="b">
        <f t="shared" si="63"/>
        <v>1</v>
      </c>
      <c r="AP303" t="str">
        <f>INDEX('Density Lookup'!B:B,MATCH('2014_acs_select'!AK303,'Density Lookup'!A:A,1))</f>
        <v>Medium</v>
      </c>
      <c r="AQ303" t="b">
        <f t="shared" si="64"/>
        <v>1</v>
      </c>
    </row>
    <row r="304" spans="1:43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52"/>
        <v>0.44748743718592965</v>
      </c>
      <c r="I304" s="2">
        <f t="shared" si="53"/>
        <v>0.55251256281407035</v>
      </c>
      <c r="J304" s="1">
        <v>1813</v>
      </c>
      <c r="K304" s="2">
        <f t="shared" si="54"/>
        <v>0.45552763819095476</v>
      </c>
      <c r="L304" s="1">
        <v>1491</v>
      </c>
      <c r="M304" s="1">
        <v>230</v>
      </c>
      <c r="N304" s="1">
        <v>0</v>
      </c>
      <c r="O304" s="2">
        <f t="shared" si="55"/>
        <v>0.82239382239382242</v>
      </c>
      <c r="P304" s="2">
        <f t="shared" si="56"/>
        <v>0.126861555432984</v>
      </c>
      <c r="Q304" s="2">
        <f t="shared" si="57"/>
        <v>0</v>
      </c>
      <c r="R304" s="2">
        <v>0.26300000000000001</v>
      </c>
      <c r="S304" s="2">
        <v>0.30399999999999999</v>
      </c>
      <c r="T304" s="2">
        <v>0.23</v>
      </c>
      <c r="U304" s="1">
        <v>3822</v>
      </c>
      <c r="V304" s="2">
        <f t="shared" si="58"/>
        <v>0.96030150753768839</v>
      </c>
      <c r="W304" s="2">
        <v>9.6000000000000002E-2</v>
      </c>
      <c r="X304" s="1">
        <v>992</v>
      </c>
      <c r="Y304" s="2">
        <f t="shared" si="59"/>
        <v>0.2492462311557789</v>
      </c>
      <c r="Z304" s="2">
        <v>0.151</v>
      </c>
      <c r="AA304" s="1">
        <v>2247</v>
      </c>
      <c r="AB304" s="2">
        <f t="shared" si="60"/>
        <v>0.56457286432160803</v>
      </c>
      <c r="AC304" s="2">
        <f t="shared" si="61"/>
        <v>0.18618090452261304</v>
      </c>
      <c r="AD304" s="2">
        <v>0.09</v>
      </c>
      <c r="AE304" s="1">
        <v>63994</v>
      </c>
      <c r="AF304" s="1">
        <v>1448</v>
      </c>
      <c r="AG304" s="1">
        <v>53281</v>
      </c>
      <c r="AH304" s="1">
        <v>2925</v>
      </c>
      <c r="AI304" s="2">
        <v>0.04</v>
      </c>
      <c r="AJ304">
        <f>VLOOKUP(A304,census_tract_areas_WA!E:N,10,FALSE)</f>
        <v>1.960795834</v>
      </c>
      <c r="AK304">
        <f t="shared" si="62"/>
        <v>2029.7880743049354</v>
      </c>
      <c r="AL304" t="str">
        <f>VLOOKUP(AK304,'Density Lookup'!A:B,2,TRUE)</f>
        <v>High</v>
      </c>
      <c r="AM304" t="str">
        <f>VLOOKUP(A304,census_tract_county_names_WA!A:B,2,FALSE)</f>
        <v>Spokane County, Washington</v>
      </c>
      <c r="AN304">
        <f>INDEX(census_tract_areas_WA!N:N, MATCH('2014_acs_select'!A304,census_tract_areas_WA!E:E,0))</f>
        <v>1.960795834</v>
      </c>
      <c r="AO304" t="b">
        <f t="shared" si="63"/>
        <v>1</v>
      </c>
      <c r="AP304" t="str">
        <f>INDEX('Density Lookup'!B:B,MATCH('2014_acs_select'!AK304,'Density Lookup'!A:A,1))</f>
        <v>High</v>
      </c>
      <c r="AQ304" t="b">
        <f t="shared" si="64"/>
        <v>1</v>
      </c>
    </row>
    <row r="305" spans="1:43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52"/>
        <v>0.55998921542194657</v>
      </c>
      <c r="I305" s="2">
        <f t="shared" si="53"/>
        <v>0.44001078457805337</v>
      </c>
      <c r="J305" s="1">
        <v>1195</v>
      </c>
      <c r="K305" s="2">
        <f t="shared" si="54"/>
        <v>0.32218926934483688</v>
      </c>
      <c r="L305" s="1">
        <v>979</v>
      </c>
      <c r="M305" s="1">
        <v>124</v>
      </c>
      <c r="N305" s="1">
        <v>0</v>
      </c>
      <c r="O305" s="2">
        <f t="shared" si="55"/>
        <v>0.81924686192468621</v>
      </c>
      <c r="P305" s="2">
        <f t="shared" si="56"/>
        <v>0.10376569037656903</v>
      </c>
      <c r="Q305" s="2">
        <f t="shared" si="57"/>
        <v>0</v>
      </c>
      <c r="R305" s="2">
        <v>7.6999999999999999E-2</v>
      </c>
      <c r="S305" s="2">
        <v>5.4000000000000006E-2</v>
      </c>
      <c r="T305" s="2">
        <v>0.105</v>
      </c>
      <c r="U305" s="1">
        <v>3709</v>
      </c>
      <c r="V305" s="2">
        <f t="shared" si="58"/>
        <v>1</v>
      </c>
      <c r="W305" s="2">
        <v>0.24299999999999999</v>
      </c>
      <c r="X305" s="1">
        <v>1017</v>
      </c>
      <c r="Y305" s="2">
        <f t="shared" si="59"/>
        <v>0.27419789700727959</v>
      </c>
      <c r="Z305" s="2">
        <v>0.36399999999999999</v>
      </c>
      <c r="AA305" s="1">
        <v>2311</v>
      </c>
      <c r="AB305" s="2">
        <f t="shared" si="60"/>
        <v>0.62307899703424108</v>
      </c>
      <c r="AC305" s="2">
        <f t="shared" si="61"/>
        <v>0.10272310595847933</v>
      </c>
      <c r="AD305" s="2">
        <v>0.21600000000000003</v>
      </c>
      <c r="AE305" s="1">
        <v>46435</v>
      </c>
      <c r="AF305" s="1">
        <v>1229</v>
      </c>
      <c r="AG305" s="1">
        <v>36362</v>
      </c>
      <c r="AH305" s="1">
        <v>2793</v>
      </c>
      <c r="AI305" s="2">
        <v>0.26300000000000001</v>
      </c>
      <c r="AJ305">
        <f>VLOOKUP(A305,census_tract_areas_WA!E:N,10,FALSE)</f>
        <v>10.20790472</v>
      </c>
      <c r="AK305">
        <f t="shared" si="62"/>
        <v>363.34586790696454</v>
      </c>
      <c r="AL305" t="str">
        <f>VLOOKUP(AK305,'Density Lookup'!A:B,2,TRUE)</f>
        <v>Medium</v>
      </c>
      <c r="AM305" t="str">
        <f>VLOOKUP(A305,census_tract_county_names_WA!A:B,2,FALSE)</f>
        <v>Cowlitz County, Washington</v>
      </c>
      <c r="AN305">
        <f>INDEX(census_tract_areas_WA!N:N, MATCH('2014_acs_select'!A305,census_tract_areas_WA!E:E,0))</f>
        <v>10.20790472</v>
      </c>
      <c r="AO305" t="b">
        <f t="shared" si="63"/>
        <v>1</v>
      </c>
      <c r="AP305" t="str">
        <f>INDEX('Density Lookup'!B:B,MATCH('2014_acs_select'!AK305,'Density Lookup'!A:A,1))</f>
        <v>Medium</v>
      </c>
      <c r="AQ305" t="b">
        <f t="shared" si="64"/>
        <v>1</v>
      </c>
    </row>
    <row r="306" spans="1:43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52"/>
        <v>0.51521350038353364</v>
      </c>
      <c r="I306" s="2">
        <f t="shared" si="53"/>
        <v>0.48478649961646636</v>
      </c>
      <c r="J306" s="1">
        <v>1755</v>
      </c>
      <c r="K306" s="2">
        <f t="shared" si="54"/>
        <v>0.44873433904372284</v>
      </c>
      <c r="L306" s="1">
        <v>1217</v>
      </c>
      <c r="M306" s="1">
        <v>297</v>
      </c>
      <c r="N306" s="1">
        <v>157</v>
      </c>
      <c r="O306" s="2">
        <f t="shared" si="55"/>
        <v>0.6934472934472935</v>
      </c>
      <c r="P306" s="2">
        <f t="shared" si="56"/>
        <v>0.16923076923076924</v>
      </c>
      <c r="Q306" s="2">
        <f t="shared" si="57"/>
        <v>8.9458689458689455E-2</v>
      </c>
      <c r="R306" s="2">
        <v>0.124</v>
      </c>
      <c r="S306" s="2">
        <v>0.12300000000000001</v>
      </c>
      <c r="T306" s="2">
        <v>0.125</v>
      </c>
      <c r="U306" s="1">
        <v>3909</v>
      </c>
      <c r="V306" s="2">
        <f t="shared" si="58"/>
        <v>0.99948862183584763</v>
      </c>
      <c r="W306" s="2">
        <v>0.17499999999999999</v>
      </c>
      <c r="X306" s="1">
        <v>1010</v>
      </c>
      <c r="Y306" s="2">
        <f t="shared" si="59"/>
        <v>0.25824597289695728</v>
      </c>
      <c r="Z306" s="2">
        <v>0.28000000000000003</v>
      </c>
      <c r="AA306" s="1">
        <v>2445</v>
      </c>
      <c r="AB306" s="2">
        <f t="shared" si="60"/>
        <v>0.62515980567629759</v>
      </c>
      <c r="AC306" s="2">
        <f t="shared" si="61"/>
        <v>0.11659422142674514</v>
      </c>
      <c r="AD306" s="2">
        <v>0.153</v>
      </c>
      <c r="AE306" s="1">
        <v>57265</v>
      </c>
      <c r="AF306" s="1">
        <v>1372</v>
      </c>
      <c r="AG306" s="1">
        <v>57111</v>
      </c>
      <c r="AH306" s="1">
        <v>2965</v>
      </c>
      <c r="AI306" s="2">
        <v>0.158</v>
      </c>
      <c r="AJ306">
        <f>VLOOKUP(A306,census_tract_areas_WA!E:N,10,FALSE)</f>
        <v>1.3728727380000001</v>
      </c>
      <c r="AK306">
        <f t="shared" si="62"/>
        <v>2848.7709688936948</v>
      </c>
      <c r="AL306" t="str">
        <f>VLOOKUP(AK306,'Density Lookup'!A:B,2,TRUE)</f>
        <v>High</v>
      </c>
      <c r="AM306" t="str">
        <f>VLOOKUP(A306,census_tract_county_names_WA!A:B,2,FALSE)</f>
        <v>King County, Washington</v>
      </c>
      <c r="AN306">
        <f>INDEX(census_tract_areas_WA!N:N, MATCH('2014_acs_select'!A306,census_tract_areas_WA!E:E,0))</f>
        <v>1.3728727380000001</v>
      </c>
      <c r="AO306" t="b">
        <f t="shared" si="63"/>
        <v>1</v>
      </c>
      <c r="AP306" t="str">
        <f>INDEX('Density Lookup'!B:B,MATCH('2014_acs_select'!AK306,'Density Lookup'!A:A,1))</f>
        <v>High</v>
      </c>
      <c r="AQ306" t="b">
        <f t="shared" si="64"/>
        <v>1</v>
      </c>
    </row>
    <row r="307" spans="1:43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52"/>
        <v>0.53451095845600261</v>
      </c>
      <c r="I307" s="2">
        <f t="shared" si="53"/>
        <v>0.46548904154399739</v>
      </c>
      <c r="J307" s="1">
        <v>3402</v>
      </c>
      <c r="K307" s="2">
        <f t="shared" si="54"/>
        <v>0.55642787046123654</v>
      </c>
      <c r="L307" s="1">
        <v>2319</v>
      </c>
      <c r="M307" s="1">
        <v>338</v>
      </c>
      <c r="N307" s="1">
        <v>434</v>
      </c>
      <c r="O307" s="2">
        <f t="shared" si="55"/>
        <v>0.68165784832451504</v>
      </c>
      <c r="P307" s="2">
        <f t="shared" si="56"/>
        <v>9.9353321575543802E-2</v>
      </c>
      <c r="Q307" s="2">
        <f t="shared" si="57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 s="1">
        <v>6004</v>
      </c>
      <c r="V307" s="2">
        <f t="shared" si="58"/>
        <v>0.98200850507033044</v>
      </c>
      <c r="W307" s="2">
        <v>0.11</v>
      </c>
      <c r="X307" s="1">
        <v>915</v>
      </c>
      <c r="Y307" s="2">
        <f t="shared" si="59"/>
        <v>0.14965652600588814</v>
      </c>
      <c r="Z307" s="2">
        <v>3.5000000000000003E-2</v>
      </c>
      <c r="AA307" s="1">
        <v>4636</v>
      </c>
      <c r="AB307" s="2">
        <f t="shared" si="60"/>
        <v>0.75825973176316652</v>
      </c>
      <c r="AC307" s="2">
        <f t="shared" si="61"/>
        <v>9.2083742230945287E-2</v>
      </c>
      <c r="AD307" s="2">
        <v>0.122</v>
      </c>
      <c r="AE307" s="1">
        <v>117106</v>
      </c>
      <c r="AF307" s="1">
        <v>3003</v>
      </c>
      <c r="AG307" s="1">
        <v>107797</v>
      </c>
      <c r="AH307" s="1">
        <v>5212</v>
      </c>
      <c r="AI307" s="2">
        <v>6.3E-2</v>
      </c>
      <c r="AJ307">
        <f>VLOOKUP(A307,census_tract_areas_WA!E:N,10,FALSE)</f>
        <v>6.1640698980000002</v>
      </c>
      <c r="AK307">
        <f t="shared" si="62"/>
        <v>991.87713656260678</v>
      </c>
      <c r="AL307" t="str">
        <f>VLOOKUP(AK307,'Density Lookup'!A:B,2,TRUE)</f>
        <v>Medium</v>
      </c>
      <c r="AM307" t="str">
        <f>VLOOKUP(A307,census_tract_county_names_WA!A:B,2,FALSE)</f>
        <v>King County, Washington</v>
      </c>
      <c r="AN307">
        <f>INDEX(census_tract_areas_WA!N:N, MATCH('2014_acs_select'!A307,census_tract_areas_WA!E:E,0))</f>
        <v>6.1640698980000002</v>
      </c>
      <c r="AO307" t="b">
        <f t="shared" si="63"/>
        <v>1</v>
      </c>
      <c r="AP307" t="str">
        <f>INDEX('Density Lookup'!B:B,MATCH('2014_acs_select'!AK307,'Density Lookup'!A:A,1))</f>
        <v>Medium</v>
      </c>
      <c r="AQ307" t="b">
        <f t="shared" si="64"/>
        <v>1</v>
      </c>
    </row>
    <row r="308" spans="1:43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52"/>
        <v>0.48907284768211923</v>
      </c>
      <c r="I308" s="2">
        <f t="shared" si="53"/>
        <v>0.51092715231788077</v>
      </c>
      <c r="J308" s="1">
        <v>1413</v>
      </c>
      <c r="K308" s="2">
        <f t="shared" si="54"/>
        <v>0.46788079470198674</v>
      </c>
      <c r="L308" s="1">
        <v>1030</v>
      </c>
      <c r="M308" s="1">
        <v>150</v>
      </c>
      <c r="N308" s="1">
        <v>7</v>
      </c>
      <c r="O308" s="2">
        <f t="shared" si="55"/>
        <v>0.72894550601556973</v>
      </c>
      <c r="P308" s="2">
        <f t="shared" si="56"/>
        <v>0.10615711252653928</v>
      </c>
      <c r="Q308" s="2">
        <f t="shared" si="57"/>
        <v>4.953998584571833E-3</v>
      </c>
      <c r="R308" s="2">
        <v>0.13300000000000001</v>
      </c>
      <c r="S308" s="2">
        <v>0.125</v>
      </c>
      <c r="T308" s="2">
        <v>0.14199999999999999</v>
      </c>
      <c r="U308" s="1">
        <v>2977</v>
      </c>
      <c r="V308" s="2">
        <f t="shared" si="58"/>
        <v>0.98576158940397351</v>
      </c>
      <c r="W308" s="2">
        <v>0.19</v>
      </c>
      <c r="X308" s="1">
        <v>705</v>
      </c>
      <c r="Y308" s="2">
        <f t="shared" si="59"/>
        <v>0.23344370860927152</v>
      </c>
      <c r="Z308" s="2">
        <v>0.17600000000000002</v>
      </c>
      <c r="AA308" s="1">
        <v>1999</v>
      </c>
      <c r="AB308" s="2">
        <f t="shared" si="60"/>
        <v>0.66192052980132454</v>
      </c>
      <c r="AC308" s="2">
        <f t="shared" si="61"/>
        <v>0.10463576158940391</v>
      </c>
      <c r="AD308" s="2">
        <v>0.17499999999999999</v>
      </c>
      <c r="AE308" s="1">
        <v>44709</v>
      </c>
      <c r="AF308" s="1">
        <v>1296</v>
      </c>
      <c r="AG308" s="1">
        <v>34767</v>
      </c>
      <c r="AH308" s="1">
        <v>2327</v>
      </c>
      <c r="AI308" s="2">
        <v>0.13</v>
      </c>
      <c r="AJ308">
        <f>VLOOKUP(A308,census_tract_areas_WA!E:N,10,FALSE)</f>
        <v>6.9534748779999997</v>
      </c>
      <c r="AK308">
        <f t="shared" si="62"/>
        <v>434.31522411261381</v>
      </c>
      <c r="AL308" t="str">
        <f>VLOOKUP(AK308,'Density Lookup'!A:B,2,TRUE)</f>
        <v>Medium</v>
      </c>
      <c r="AM308" t="str">
        <f>VLOOKUP(A308,census_tract_county_names_WA!A:B,2,FALSE)</f>
        <v>Pierce County, Washington</v>
      </c>
      <c r="AN308">
        <f>INDEX(census_tract_areas_WA!N:N, MATCH('2014_acs_select'!A308,census_tract_areas_WA!E:E,0))</f>
        <v>6.9534748779999997</v>
      </c>
      <c r="AO308" t="b">
        <f t="shared" si="63"/>
        <v>1</v>
      </c>
      <c r="AP308" t="str">
        <f>INDEX('Density Lookup'!B:B,MATCH('2014_acs_select'!AK308,'Density Lookup'!A:A,1))</f>
        <v>Medium</v>
      </c>
      <c r="AQ308" t="b">
        <f t="shared" si="64"/>
        <v>1</v>
      </c>
    </row>
    <row r="309" spans="1:43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52"/>
        <v>0.53328812026675709</v>
      </c>
      <c r="I309" s="2">
        <f t="shared" si="53"/>
        <v>0.46671187973324291</v>
      </c>
      <c r="J309" s="1">
        <v>3848</v>
      </c>
      <c r="K309" s="2">
        <f t="shared" si="54"/>
        <v>0.43494970046343395</v>
      </c>
      <c r="L309" s="1">
        <v>2930</v>
      </c>
      <c r="M309" s="1">
        <v>573</v>
      </c>
      <c r="N309" s="1">
        <v>56</v>
      </c>
      <c r="O309" s="2">
        <f t="shared" si="55"/>
        <v>0.76143451143451146</v>
      </c>
      <c r="P309" s="2">
        <f t="shared" si="56"/>
        <v>0.14890852390852391</v>
      </c>
      <c r="Q309" s="2">
        <f t="shared" si="57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 s="1">
        <v>8836</v>
      </c>
      <c r="V309" s="2">
        <f t="shared" si="58"/>
        <v>0.99875664066915337</v>
      </c>
      <c r="W309" s="2">
        <v>0.126</v>
      </c>
      <c r="X309" s="1">
        <v>2751</v>
      </c>
      <c r="Y309" s="2">
        <f t="shared" si="59"/>
        <v>0.31095286537809425</v>
      </c>
      <c r="Z309" s="2">
        <v>0.221</v>
      </c>
      <c r="AA309" s="1">
        <v>5005</v>
      </c>
      <c r="AB309" s="2">
        <f t="shared" si="60"/>
        <v>0.56572849553520965</v>
      </c>
      <c r="AC309" s="2">
        <f t="shared" si="61"/>
        <v>0.12331863908669605</v>
      </c>
      <c r="AD309" s="2">
        <v>9.4E-2</v>
      </c>
      <c r="AE309" s="1">
        <v>73801</v>
      </c>
      <c r="AF309" s="1">
        <v>3099</v>
      </c>
      <c r="AG309" s="1">
        <v>57577</v>
      </c>
      <c r="AH309" s="1">
        <v>6338</v>
      </c>
      <c r="AI309" s="2">
        <v>5.9000000000000004E-2</v>
      </c>
      <c r="AJ309">
        <f>VLOOKUP(A309,census_tract_areas_WA!E:N,10,FALSE)</f>
        <v>14.692774160000001</v>
      </c>
      <c r="AK309">
        <f t="shared" si="62"/>
        <v>602.1327152829524</v>
      </c>
      <c r="AL309" t="str">
        <f>VLOOKUP(AK309,'Density Lookup'!A:B,2,TRUE)</f>
        <v>Medium</v>
      </c>
      <c r="AM309" t="str">
        <f>VLOOKUP(A309,census_tract_county_names_WA!A:B,2,FALSE)</f>
        <v>Skagit County, Washington</v>
      </c>
      <c r="AN309">
        <f>INDEX(census_tract_areas_WA!N:N, MATCH('2014_acs_select'!A309,census_tract_areas_WA!E:E,0))</f>
        <v>14.692774160000001</v>
      </c>
      <c r="AO309" t="b">
        <f t="shared" si="63"/>
        <v>1</v>
      </c>
      <c r="AP309" t="str">
        <f>INDEX('Density Lookup'!B:B,MATCH('2014_acs_select'!AK309,'Density Lookup'!A:A,1))</f>
        <v>Medium</v>
      </c>
      <c r="AQ309" t="b">
        <f t="shared" si="64"/>
        <v>1</v>
      </c>
    </row>
    <row r="310" spans="1:43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52"/>
        <v>0.50735415633779546</v>
      </c>
      <c r="I310" s="2">
        <f t="shared" si="53"/>
        <v>0.4926458436622046</v>
      </c>
      <c r="J310" s="1">
        <v>2802</v>
      </c>
      <c r="K310" s="2">
        <f t="shared" si="54"/>
        <v>0.4630639563708478</v>
      </c>
      <c r="L310" s="1">
        <v>2038</v>
      </c>
      <c r="M310" s="1">
        <v>363</v>
      </c>
      <c r="N310" s="1">
        <v>262</v>
      </c>
      <c r="O310" s="2">
        <f t="shared" si="55"/>
        <v>0.7273376159885796</v>
      </c>
      <c r="P310" s="2">
        <f t="shared" si="56"/>
        <v>0.12955032119914348</v>
      </c>
      <c r="Q310" s="2">
        <f t="shared" si="57"/>
        <v>9.3504639543183443E-2</v>
      </c>
      <c r="R310" s="2">
        <v>0.16699999999999998</v>
      </c>
      <c r="S310" s="2">
        <v>0.14800000000000002</v>
      </c>
      <c r="T310" s="2">
        <v>0.187</v>
      </c>
      <c r="U310" s="1">
        <v>5948</v>
      </c>
      <c r="V310" s="2">
        <f t="shared" si="58"/>
        <v>0.98297802016195668</v>
      </c>
      <c r="W310" s="2">
        <v>0.21299999999999999</v>
      </c>
      <c r="X310" s="1">
        <v>1462</v>
      </c>
      <c r="Y310" s="2">
        <f t="shared" si="59"/>
        <v>0.24161295653610973</v>
      </c>
      <c r="Z310" s="2">
        <v>0.33200000000000002</v>
      </c>
      <c r="AA310" s="1">
        <v>3560</v>
      </c>
      <c r="AB310" s="2">
        <f t="shared" si="60"/>
        <v>0.58833250702363249</v>
      </c>
      <c r="AC310" s="2">
        <f t="shared" si="61"/>
        <v>0.17005453644025781</v>
      </c>
      <c r="AD310" s="2">
        <v>0.158</v>
      </c>
      <c r="AE310" s="1">
        <v>60059</v>
      </c>
      <c r="AF310" s="1">
        <v>2307</v>
      </c>
      <c r="AG310" s="1">
        <v>48231</v>
      </c>
      <c r="AH310" s="1">
        <v>4591</v>
      </c>
      <c r="AI310" s="2">
        <v>9.6999999999999989E-2</v>
      </c>
      <c r="AJ310">
        <f>VLOOKUP(A310,census_tract_areas_WA!E:N,10,FALSE)</f>
        <v>1.869423949</v>
      </c>
      <c r="AK310">
        <f t="shared" si="62"/>
        <v>3236.8259769202305</v>
      </c>
      <c r="AL310" t="str">
        <f>VLOOKUP(AK310,'Density Lookup'!A:B,2,TRUE)</f>
        <v>High</v>
      </c>
      <c r="AM310" t="str">
        <f>VLOOKUP(A310,census_tract_county_names_WA!A:B,2,FALSE)</f>
        <v>Snohomish County, Washington</v>
      </c>
      <c r="AN310">
        <f>INDEX(census_tract_areas_WA!N:N, MATCH('2014_acs_select'!A310,census_tract_areas_WA!E:E,0))</f>
        <v>1.869423949</v>
      </c>
      <c r="AO310" t="b">
        <f t="shared" si="63"/>
        <v>1</v>
      </c>
      <c r="AP310" t="str">
        <f>INDEX('Density Lookup'!B:B,MATCH('2014_acs_select'!AK310,'Density Lookup'!A:A,1))</f>
        <v>High</v>
      </c>
      <c r="AQ310" t="b">
        <f t="shared" si="64"/>
        <v>1</v>
      </c>
    </row>
    <row r="311" spans="1:43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52"/>
        <v>0.48300158534437204</v>
      </c>
      <c r="I311" s="2">
        <f t="shared" si="53"/>
        <v>0.51699841465562801</v>
      </c>
      <c r="J311" s="1">
        <v>3134</v>
      </c>
      <c r="K311" s="2">
        <f t="shared" si="54"/>
        <v>0.55205214021490223</v>
      </c>
      <c r="L311" s="1">
        <v>1934</v>
      </c>
      <c r="M311" s="1">
        <v>496</v>
      </c>
      <c r="N311" s="1">
        <v>370</v>
      </c>
      <c r="O311" s="2">
        <f t="shared" si="55"/>
        <v>0.61710274409700061</v>
      </c>
      <c r="P311" s="2">
        <f t="shared" si="56"/>
        <v>0.15826419910657308</v>
      </c>
      <c r="Q311" s="2">
        <f t="shared" si="57"/>
        <v>0.11805998723675813</v>
      </c>
      <c r="R311" s="2">
        <v>0.36</v>
      </c>
      <c r="S311" s="2">
        <v>0.36399999999999999</v>
      </c>
      <c r="T311" s="2">
        <v>0.35700000000000004</v>
      </c>
      <c r="U311" s="1">
        <v>5677</v>
      </c>
      <c r="V311" s="2">
        <f t="shared" si="58"/>
        <v>1</v>
      </c>
      <c r="W311" s="2">
        <v>0.156</v>
      </c>
      <c r="X311" s="1">
        <v>1265</v>
      </c>
      <c r="Y311" s="2">
        <f t="shared" si="59"/>
        <v>0.22282895895719571</v>
      </c>
      <c r="Z311" s="2">
        <v>0.28000000000000003</v>
      </c>
      <c r="AA311" s="1">
        <v>3970</v>
      </c>
      <c r="AB311" s="2">
        <f t="shared" si="60"/>
        <v>0.69931301743878804</v>
      </c>
      <c r="AC311" s="2">
        <f t="shared" si="61"/>
        <v>7.785802360401628E-2</v>
      </c>
      <c r="AD311" s="2">
        <v>0.128</v>
      </c>
      <c r="AE311" s="1">
        <v>65700</v>
      </c>
      <c r="AF311" s="1">
        <v>2140</v>
      </c>
      <c r="AG311" s="1">
        <v>60324</v>
      </c>
      <c r="AH311" s="1">
        <v>4590</v>
      </c>
      <c r="AI311" s="2">
        <v>3.4000000000000002E-2</v>
      </c>
      <c r="AJ311">
        <f>VLOOKUP(A311,census_tract_areas_WA!E:N,10,FALSE)</f>
        <v>1.805957085</v>
      </c>
      <c r="AK311">
        <f t="shared" si="62"/>
        <v>3143.4855496580085</v>
      </c>
      <c r="AL311" t="str">
        <f>VLOOKUP(AK311,'Density Lookup'!A:B,2,TRUE)</f>
        <v>High</v>
      </c>
      <c r="AM311" t="str">
        <f>VLOOKUP(A311,census_tract_county_names_WA!A:B,2,FALSE)</f>
        <v>Snohomish County, Washington</v>
      </c>
      <c r="AN311">
        <f>INDEX(census_tract_areas_WA!N:N, MATCH('2014_acs_select'!A311,census_tract_areas_WA!E:E,0))</f>
        <v>1.805957085</v>
      </c>
      <c r="AO311" t="b">
        <f t="shared" si="63"/>
        <v>1</v>
      </c>
      <c r="AP311" t="str">
        <f>INDEX('Density Lookup'!B:B,MATCH('2014_acs_select'!AK311,'Density Lookup'!A:A,1))</f>
        <v>High</v>
      </c>
      <c r="AQ311" t="b">
        <f t="shared" si="64"/>
        <v>1</v>
      </c>
    </row>
    <row r="312" spans="1:43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52"/>
        <v>0.50974547122219671</v>
      </c>
      <c r="I312" s="2">
        <f t="shared" si="53"/>
        <v>0.49025452877780323</v>
      </c>
      <c r="J312" s="1">
        <v>2392</v>
      </c>
      <c r="K312" s="2">
        <f t="shared" si="54"/>
        <v>0.54849805090575554</v>
      </c>
      <c r="L312" s="1">
        <v>1825</v>
      </c>
      <c r="M312" s="1">
        <v>254</v>
      </c>
      <c r="N312" s="1">
        <v>157</v>
      </c>
      <c r="O312" s="2">
        <f t="shared" si="55"/>
        <v>0.76295986622073575</v>
      </c>
      <c r="P312" s="2">
        <f t="shared" si="56"/>
        <v>0.10618729096989966</v>
      </c>
      <c r="Q312" s="2">
        <f t="shared" si="57"/>
        <v>6.563545150501672E-2</v>
      </c>
      <c r="R312" s="2">
        <v>0.30499999999999999</v>
      </c>
      <c r="S312" s="2">
        <v>0.29899999999999999</v>
      </c>
      <c r="T312" s="2">
        <v>0.312</v>
      </c>
      <c r="U312" s="1">
        <v>4361</v>
      </c>
      <c r="V312" s="2">
        <f t="shared" si="58"/>
        <v>1</v>
      </c>
      <c r="W312" s="2">
        <v>5.5E-2</v>
      </c>
      <c r="X312" s="1">
        <v>1180</v>
      </c>
      <c r="Y312" s="2">
        <f t="shared" si="59"/>
        <v>0.27058014216922727</v>
      </c>
      <c r="Z312" s="2">
        <v>0.08</v>
      </c>
      <c r="AA312" s="1">
        <v>2851</v>
      </c>
      <c r="AB312" s="2">
        <f t="shared" si="60"/>
        <v>0.65374914010548035</v>
      </c>
      <c r="AC312" s="2">
        <f t="shared" si="61"/>
        <v>7.5670717725292436E-2</v>
      </c>
      <c r="AD312" s="2">
        <v>4.5999999999999999E-2</v>
      </c>
      <c r="AE312" s="1">
        <v>74072</v>
      </c>
      <c r="AF312" s="1">
        <v>1697</v>
      </c>
      <c r="AG312" s="1">
        <v>61840</v>
      </c>
      <c r="AH312" s="1">
        <v>3358</v>
      </c>
      <c r="AI312" s="2">
        <v>6.0999999999999999E-2</v>
      </c>
      <c r="AJ312">
        <f>VLOOKUP(A312,census_tract_areas_WA!E:N,10,FALSE)</f>
        <v>2.4531863070000002</v>
      </c>
      <c r="AK312">
        <f t="shared" si="62"/>
        <v>1777.6880571835018</v>
      </c>
      <c r="AL312" t="str">
        <f>VLOOKUP(AK312,'Density Lookup'!A:B,2,TRUE)</f>
        <v>High</v>
      </c>
      <c r="AM312" t="str">
        <f>VLOOKUP(A312,census_tract_county_names_WA!A:B,2,FALSE)</f>
        <v>Snohomish County, Washington</v>
      </c>
      <c r="AN312">
        <f>INDEX(census_tract_areas_WA!N:N, MATCH('2014_acs_select'!A312,census_tract_areas_WA!E:E,0))</f>
        <v>2.4531863070000002</v>
      </c>
      <c r="AO312" t="b">
        <f t="shared" si="63"/>
        <v>1</v>
      </c>
      <c r="AP312" t="str">
        <f>INDEX('Density Lookup'!B:B,MATCH('2014_acs_select'!AK312,'Density Lookup'!A:A,1))</f>
        <v>High</v>
      </c>
      <c r="AQ312" t="b">
        <f t="shared" si="64"/>
        <v>1</v>
      </c>
    </row>
    <row r="313" spans="1:43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52"/>
        <v>0.52968299711815559</v>
      </c>
      <c r="I313" s="2">
        <f t="shared" si="53"/>
        <v>0.47031700288184436</v>
      </c>
      <c r="J313" s="1">
        <v>1780</v>
      </c>
      <c r="K313" s="2">
        <f t="shared" si="54"/>
        <v>0.51296829971181557</v>
      </c>
      <c r="L313" s="1">
        <v>1379</v>
      </c>
      <c r="M313" s="1">
        <v>180</v>
      </c>
      <c r="N313" s="1">
        <v>91</v>
      </c>
      <c r="O313" s="2">
        <f t="shared" si="55"/>
        <v>0.77471910112359554</v>
      </c>
      <c r="P313" s="2">
        <f t="shared" si="56"/>
        <v>0.10112359550561797</v>
      </c>
      <c r="Q313" s="2">
        <f t="shared" si="57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 s="1">
        <v>3470</v>
      </c>
      <c r="V313" s="2">
        <f t="shared" si="58"/>
        <v>1</v>
      </c>
      <c r="W313" s="2">
        <v>0.16200000000000001</v>
      </c>
      <c r="X313" s="1">
        <v>859</v>
      </c>
      <c r="Y313" s="2">
        <f t="shared" si="59"/>
        <v>0.24755043227665707</v>
      </c>
      <c r="Z313" s="2">
        <v>0.26899999999999996</v>
      </c>
      <c r="AA313" s="1">
        <v>2227</v>
      </c>
      <c r="AB313" s="2">
        <f t="shared" si="60"/>
        <v>0.64178674351585019</v>
      </c>
      <c r="AC313" s="2">
        <f t="shared" si="61"/>
        <v>0.11066282420749274</v>
      </c>
      <c r="AD313" s="2">
        <v>0.13</v>
      </c>
      <c r="AE313" s="1">
        <v>53266</v>
      </c>
      <c r="AF313" s="1">
        <v>1489</v>
      </c>
      <c r="AG313" s="1">
        <v>46366</v>
      </c>
      <c r="AH313" s="1">
        <v>2675</v>
      </c>
      <c r="AI313" s="2">
        <v>5.4000000000000006E-2</v>
      </c>
      <c r="AJ313">
        <f>VLOOKUP(A313,census_tract_areas_WA!E:N,10,FALSE)</f>
        <v>1.502237716</v>
      </c>
      <c r="AK313">
        <f t="shared" si="62"/>
        <v>2309.8874186434018</v>
      </c>
      <c r="AL313" t="str">
        <f>VLOOKUP(AK313,'Density Lookup'!A:B,2,TRUE)</f>
        <v>High</v>
      </c>
      <c r="AM313" t="str">
        <f>VLOOKUP(A313,census_tract_county_names_WA!A:B,2,FALSE)</f>
        <v>Benton County, Washington</v>
      </c>
      <c r="AN313">
        <f>INDEX(census_tract_areas_WA!N:N, MATCH('2014_acs_select'!A313,census_tract_areas_WA!E:E,0))</f>
        <v>1.502237716</v>
      </c>
      <c r="AO313" t="b">
        <f t="shared" si="63"/>
        <v>1</v>
      </c>
      <c r="AP313" t="str">
        <f>INDEX('Density Lookup'!B:B,MATCH('2014_acs_select'!AK313,'Density Lookup'!A:A,1))</f>
        <v>High</v>
      </c>
      <c r="AQ313" t="b">
        <f t="shared" si="64"/>
        <v>1</v>
      </c>
    </row>
    <row r="314" spans="1:43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52"/>
        <v>0.49361356247097071</v>
      </c>
      <c r="I314" s="2">
        <f t="shared" si="53"/>
        <v>0.50638643752902923</v>
      </c>
      <c r="J314" s="1">
        <v>3784</v>
      </c>
      <c r="K314" s="2">
        <f t="shared" si="54"/>
        <v>0.4393869019972132</v>
      </c>
      <c r="L314" s="1">
        <v>3071</v>
      </c>
      <c r="M314" s="1">
        <v>419</v>
      </c>
      <c r="N314" s="1">
        <v>0</v>
      </c>
      <c r="O314" s="2">
        <f t="shared" si="55"/>
        <v>0.81157505285412257</v>
      </c>
      <c r="P314" s="2">
        <f t="shared" si="56"/>
        <v>0.11072938689217759</v>
      </c>
      <c r="Q314" s="2">
        <f t="shared" si="57"/>
        <v>0</v>
      </c>
      <c r="R314" s="2">
        <v>0.29199999999999998</v>
      </c>
      <c r="S314" s="2">
        <v>0.29299999999999998</v>
      </c>
      <c r="T314" s="2">
        <v>0.29100000000000004</v>
      </c>
      <c r="U314" s="1">
        <v>8592</v>
      </c>
      <c r="V314" s="2">
        <f t="shared" si="58"/>
        <v>0.997677659080353</v>
      </c>
      <c r="W314" s="2">
        <v>0.151</v>
      </c>
      <c r="X314" s="1">
        <v>3013</v>
      </c>
      <c r="Y314" s="2">
        <f t="shared" si="59"/>
        <v>0.34986065954482121</v>
      </c>
      <c r="Z314" s="2">
        <v>0.26400000000000001</v>
      </c>
      <c r="AA314" s="1">
        <v>5031</v>
      </c>
      <c r="AB314" s="2">
        <f t="shared" si="60"/>
        <v>0.5841848583372039</v>
      </c>
      <c r="AC314" s="2">
        <f t="shared" si="61"/>
        <v>6.5954482117974944E-2</v>
      </c>
      <c r="AD314" s="2">
        <v>9.6999999999999989E-2</v>
      </c>
      <c r="AE314" s="1">
        <v>89582</v>
      </c>
      <c r="AF314" s="1">
        <v>2573</v>
      </c>
      <c r="AG314" s="1">
        <v>80647</v>
      </c>
      <c r="AH314" s="1">
        <v>5935</v>
      </c>
      <c r="AI314" s="2">
        <v>6.9000000000000006E-2</v>
      </c>
      <c r="AJ314">
        <f>VLOOKUP(A314,census_tract_areas_WA!E:N,10,FALSE)</f>
        <v>7.3857154810000001</v>
      </c>
      <c r="AK314">
        <f t="shared" si="62"/>
        <v>1166.0346275394249</v>
      </c>
      <c r="AL314" t="str">
        <f>VLOOKUP(AK314,'Density Lookup'!A:B,2,TRUE)</f>
        <v>Medium</v>
      </c>
      <c r="AM314" t="str">
        <f>VLOOKUP(A314,census_tract_county_names_WA!A:B,2,FALSE)</f>
        <v>Clark County, Washington</v>
      </c>
      <c r="AN314">
        <f>INDEX(census_tract_areas_WA!N:N, MATCH('2014_acs_select'!A314,census_tract_areas_WA!E:E,0))</f>
        <v>7.3857154810000001</v>
      </c>
      <c r="AO314" t="b">
        <f t="shared" si="63"/>
        <v>1</v>
      </c>
      <c r="AP314" t="str">
        <f>INDEX('Density Lookup'!B:B,MATCH('2014_acs_select'!AK314,'Density Lookup'!A:A,1))</f>
        <v>Medium</v>
      </c>
      <c r="AQ314" t="b">
        <f t="shared" si="64"/>
        <v>1</v>
      </c>
    </row>
    <row r="315" spans="1:43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52"/>
        <v>0.43984783642415598</v>
      </c>
      <c r="I315" s="2">
        <f t="shared" si="53"/>
        <v>0.56015216357584408</v>
      </c>
      <c r="J315" s="1">
        <v>946</v>
      </c>
      <c r="K315" s="2">
        <f t="shared" si="54"/>
        <v>0.44983357108892058</v>
      </c>
      <c r="L315" s="1">
        <v>680</v>
      </c>
      <c r="M315" s="1">
        <v>88</v>
      </c>
      <c r="N315" s="1">
        <v>14</v>
      </c>
      <c r="O315" s="2">
        <f t="shared" si="55"/>
        <v>0.71881606765327699</v>
      </c>
      <c r="P315" s="2">
        <f t="shared" si="56"/>
        <v>9.3023255813953487E-2</v>
      </c>
      <c r="Q315" s="2">
        <f t="shared" si="57"/>
        <v>1.4799154334038054E-2</v>
      </c>
      <c r="R315" s="2">
        <v>0.182</v>
      </c>
      <c r="S315" s="2">
        <v>0.21899999999999997</v>
      </c>
      <c r="T315" s="2">
        <v>0.156</v>
      </c>
      <c r="U315" s="1">
        <v>2008</v>
      </c>
      <c r="V315" s="2">
        <f t="shared" si="58"/>
        <v>0.95482643842130288</v>
      </c>
      <c r="W315" s="2">
        <v>0.253</v>
      </c>
      <c r="X315" s="1">
        <v>464</v>
      </c>
      <c r="Y315" s="2">
        <f t="shared" si="59"/>
        <v>0.22063718497384688</v>
      </c>
      <c r="Z315" s="2">
        <v>0.254</v>
      </c>
      <c r="AA315" s="1">
        <v>1304</v>
      </c>
      <c r="AB315" s="2">
        <f t="shared" si="60"/>
        <v>0.62006657156443179</v>
      </c>
      <c r="AC315" s="2">
        <f t="shared" si="61"/>
        <v>0.15929624346172133</v>
      </c>
      <c r="AD315" s="2">
        <v>0.27500000000000002</v>
      </c>
      <c r="AE315" s="1">
        <v>48810</v>
      </c>
      <c r="AF315" s="1">
        <v>777</v>
      </c>
      <c r="AG315" s="1">
        <v>35844</v>
      </c>
      <c r="AH315" s="1">
        <v>1683</v>
      </c>
      <c r="AI315" s="2">
        <v>0.10199999999999999</v>
      </c>
      <c r="AJ315">
        <f>VLOOKUP(A315,census_tract_areas_WA!E:N,10,FALSE)</f>
        <v>1.2491567859999999</v>
      </c>
      <c r="AK315">
        <f t="shared" si="62"/>
        <v>1683.5356646735618</v>
      </c>
      <c r="AL315" t="str">
        <f>VLOOKUP(AK315,'Density Lookup'!A:B,2,TRUE)</f>
        <v>High</v>
      </c>
      <c r="AM315" t="str">
        <f>VLOOKUP(A315,census_tract_county_names_WA!A:B,2,FALSE)</f>
        <v>Lewis County, Washington</v>
      </c>
      <c r="AN315">
        <f>INDEX(census_tract_areas_WA!N:N, MATCH('2014_acs_select'!A315,census_tract_areas_WA!E:E,0))</f>
        <v>1.2491567859999999</v>
      </c>
      <c r="AO315" t="b">
        <f t="shared" si="63"/>
        <v>1</v>
      </c>
      <c r="AP315" t="str">
        <f>INDEX('Density Lookup'!B:B,MATCH('2014_acs_select'!AK315,'Density Lookup'!A:A,1))</f>
        <v>High</v>
      </c>
      <c r="AQ315" t="b">
        <f t="shared" si="64"/>
        <v>1</v>
      </c>
    </row>
    <row r="316" spans="1:43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52"/>
        <v>0.46965434083601287</v>
      </c>
      <c r="I316" s="2">
        <f t="shared" si="53"/>
        <v>0.53034565916398713</v>
      </c>
      <c r="J316" s="1">
        <v>1940</v>
      </c>
      <c r="K316" s="2">
        <f t="shared" si="54"/>
        <v>0.38987138263665594</v>
      </c>
      <c r="L316" s="1">
        <v>1347</v>
      </c>
      <c r="M316" s="1">
        <v>162</v>
      </c>
      <c r="N316" s="1">
        <v>245</v>
      </c>
      <c r="O316" s="2">
        <f t="shared" si="55"/>
        <v>0.69432989690721647</v>
      </c>
      <c r="P316" s="2">
        <f t="shared" si="56"/>
        <v>8.3505154639175252E-2</v>
      </c>
      <c r="Q316" s="2">
        <f t="shared" si="57"/>
        <v>0.12628865979381443</v>
      </c>
      <c r="R316" s="2">
        <v>0.20300000000000001</v>
      </c>
      <c r="S316" s="2">
        <v>0.2</v>
      </c>
      <c r="T316" s="2">
        <v>0.20600000000000002</v>
      </c>
      <c r="U316" s="1">
        <v>4929</v>
      </c>
      <c r="V316" s="2">
        <f t="shared" si="58"/>
        <v>0.99055466237942125</v>
      </c>
      <c r="W316" s="2">
        <v>0.26</v>
      </c>
      <c r="X316" s="1">
        <v>1178</v>
      </c>
      <c r="Y316" s="2">
        <f t="shared" si="59"/>
        <v>0.23673633440514469</v>
      </c>
      <c r="Z316" s="2">
        <v>0.32</v>
      </c>
      <c r="AA316" s="1">
        <v>3444</v>
      </c>
      <c r="AB316" s="2">
        <f t="shared" si="60"/>
        <v>0.69212218649517687</v>
      </c>
      <c r="AC316" s="2">
        <f t="shared" si="61"/>
        <v>7.1141479099678495E-2</v>
      </c>
      <c r="AD316" s="2">
        <v>0.26</v>
      </c>
      <c r="AE316" s="1">
        <v>46602</v>
      </c>
      <c r="AF316" s="1">
        <v>1776</v>
      </c>
      <c r="AG316" s="1">
        <v>39574</v>
      </c>
      <c r="AH316" s="1">
        <v>3836</v>
      </c>
      <c r="AI316" s="2">
        <v>0.17699999999999999</v>
      </c>
      <c r="AJ316">
        <f>VLOOKUP(A316,census_tract_areas_WA!E:N,10,FALSE)</f>
        <v>1.5746456179999999</v>
      </c>
      <c r="AK316">
        <f t="shared" si="62"/>
        <v>3160.0761105347324</v>
      </c>
      <c r="AL316" t="str">
        <f>VLOOKUP(AK316,'Density Lookup'!A:B,2,TRUE)</f>
        <v>High</v>
      </c>
      <c r="AM316" t="str">
        <f>VLOOKUP(A316,census_tract_county_names_WA!A:B,2,FALSE)</f>
        <v>Pierce County, Washington</v>
      </c>
      <c r="AN316">
        <f>INDEX(census_tract_areas_WA!N:N, MATCH('2014_acs_select'!A316,census_tract_areas_WA!E:E,0))</f>
        <v>1.5746456179999999</v>
      </c>
      <c r="AO316" t="b">
        <f t="shared" si="63"/>
        <v>1</v>
      </c>
      <c r="AP316" t="str">
        <f>INDEX('Density Lookup'!B:B,MATCH('2014_acs_select'!AK316,'Density Lookup'!A:A,1))</f>
        <v>High</v>
      </c>
      <c r="AQ316" t="b">
        <f t="shared" si="64"/>
        <v>1</v>
      </c>
    </row>
    <row r="317" spans="1:43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52"/>
        <v>0.45921717171717169</v>
      </c>
      <c r="I317" s="2">
        <f t="shared" si="53"/>
        <v>0.54078282828282831</v>
      </c>
      <c r="J317" s="1">
        <v>3044</v>
      </c>
      <c r="K317" s="2">
        <f t="shared" si="54"/>
        <v>0.38434343434343432</v>
      </c>
      <c r="L317" s="1">
        <v>2608</v>
      </c>
      <c r="M317" s="1">
        <v>360</v>
      </c>
      <c r="N317" s="1">
        <v>18</v>
      </c>
      <c r="O317" s="2">
        <f t="shared" si="55"/>
        <v>0.85676741130091982</v>
      </c>
      <c r="P317" s="2">
        <f t="shared" si="56"/>
        <v>0.11826544021024968</v>
      </c>
      <c r="Q317" s="2">
        <f t="shared" si="57"/>
        <v>5.9132720105124839E-3</v>
      </c>
      <c r="R317" s="2">
        <v>0.22500000000000001</v>
      </c>
      <c r="S317" s="2">
        <v>0.23399999999999999</v>
      </c>
      <c r="T317" s="2">
        <v>0.218</v>
      </c>
      <c r="U317" s="1">
        <v>7579</v>
      </c>
      <c r="V317" s="2">
        <f t="shared" si="58"/>
        <v>0.95694444444444449</v>
      </c>
      <c r="W317" s="2">
        <v>0.14800000000000002</v>
      </c>
      <c r="X317" s="1">
        <v>1951</v>
      </c>
      <c r="Y317" s="2">
        <f t="shared" si="59"/>
        <v>0.24633838383838383</v>
      </c>
      <c r="Z317" s="2">
        <v>0.17800000000000002</v>
      </c>
      <c r="AA317" s="1">
        <v>4135</v>
      </c>
      <c r="AB317" s="2">
        <f t="shared" si="60"/>
        <v>0.52209595959595956</v>
      </c>
      <c r="AC317" s="2">
        <f t="shared" si="61"/>
        <v>0.23156565656565664</v>
      </c>
      <c r="AD317" s="2">
        <v>0.161</v>
      </c>
      <c r="AE317" s="1">
        <v>75145</v>
      </c>
      <c r="AF317" s="1">
        <v>2737</v>
      </c>
      <c r="AG317" s="1">
        <v>54276</v>
      </c>
      <c r="AH317" s="1">
        <v>5951</v>
      </c>
      <c r="AI317" s="2">
        <v>0.11199999999999999</v>
      </c>
      <c r="AJ317">
        <f>VLOOKUP(A317,census_tract_areas_WA!E:N,10,FALSE)</f>
        <v>11.750939130000001</v>
      </c>
      <c r="AK317">
        <f t="shared" si="62"/>
        <v>673.98868400061224</v>
      </c>
      <c r="AL317" t="str">
        <f>VLOOKUP(AK317,'Density Lookup'!A:B,2,TRUE)</f>
        <v>Medium</v>
      </c>
      <c r="AM317" t="str">
        <f>VLOOKUP(A317,census_tract_county_names_WA!A:B,2,FALSE)</f>
        <v>Skagit County, Washington</v>
      </c>
      <c r="AN317">
        <f>INDEX(census_tract_areas_WA!N:N, MATCH('2014_acs_select'!A317,census_tract_areas_WA!E:E,0))</f>
        <v>11.750939130000001</v>
      </c>
      <c r="AO317" t="b">
        <f t="shared" si="63"/>
        <v>1</v>
      </c>
      <c r="AP317" t="str">
        <f>INDEX('Density Lookup'!B:B,MATCH('2014_acs_select'!AK317,'Density Lookup'!A:A,1))</f>
        <v>Medium</v>
      </c>
      <c r="AQ317" t="b">
        <f t="shared" si="64"/>
        <v>1</v>
      </c>
    </row>
    <row r="318" spans="1:43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52"/>
        <v>0.49077836824007504</v>
      </c>
      <c r="I318" s="2">
        <f t="shared" si="53"/>
        <v>0.50922163175992496</v>
      </c>
      <c r="J318" s="1">
        <v>1617</v>
      </c>
      <c r="K318" s="2">
        <f t="shared" si="54"/>
        <v>0.50547045951859959</v>
      </c>
      <c r="L318" s="1">
        <v>1299</v>
      </c>
      <c r="M318" s="1">
        <v>135</v>
      </c>
      <c r="N318" s="1">
        <v>57</v>
      </c>
      <c r="O318" s="2">
        <f t="shared" si="55"/>
        <v>0.80333951762523192</v>
      </c>
      <c r="P318" s="2">
        <f t="shared" si="56"/>
        <v>8.3487940630797772E-2</v>
      </c>
      <c r="Q318" s="2">
        <f t="shared" si="57"/>
        <v>3.525046382189239E-2</v>
      </c>
      <c r="R318" s="2">
        <v>0.17100000000000001</v>
      </c>
      <c r="S318" s="2">
        <v>0.14699999999999999</v>
      </c>
      <c r="T318" s="2">
        <v>0.19</v>
      </c>
      <c r="U318" s="1">
        <v>3199</v>
      </c>
      <c r="V318" s="2">
        <f t="shared" si="58"/>
        <v>1</v>
      </c>
      <c r="W318" s="2">
        <v>0.187</v>
      </c>
      <c r="X318" s="1">
        <v>562</v>
      </c>
      <c r="Y318" s="2">
        <f t="shared" si="59"/>
        <v>0.17567989996874023</v>
      </c>
      <c r="Z318" s="2">
        <v>0.31</v>
      </c>
      <c r="AA318" s="1">
        <v>2279</v>
      </c>
      <c r="AB318" s="2">
        <f t="shared" si="60"/>
        <v>0.71241012816505156</v>
      </c>
      <c r="AC318" s="2">
        <f t="shared" si="61"/>
        <v>0.11190997186620821</v>
      </c>
      <c r="AD318" s="2">
        <v>0.18100000000000002</v>
      </c>
      <c r="AE318" s="1">
        <v>46631</v>
      </c>
      <c r="AF318" s="1">
        <v>1516</v>
      </c>
      <c r="AG318" s="1">
        <v>38102</v>
      </c>
      <c r="AH318" s="1">
        <v>2679</v>
      </c>
      <c r="AI318" s="2">
        <v>0.105</v>
      </c>
      <c r="AJ318">
        <f>VLOOKUP(A318,census_tract_areas_WA!E:N,10,FALSE)</f>
        <v>1.684243288</v>
      </c>
      <c r="AK318">
        <f t="shared" si="62"/>
        <v>1899.3693029934759</v>
      </c>
      <c r="AL318" t="str">
        <f>VLOOKUP(AK318,'Density Lookup'!A:B,2,TRUE)</f>
        <v>High</v>
      </c>
      <c r="AM318" t="str">
        <f>VLOOKUP(A318,census_tract_county_names_WA!A:B,2,FALSE)</f>
        <v>Spokane County, Washington</v>
      </c>
      <c r="AN318">
        <f>INDEX(census_tract_areas_WA!N:N, MATCH('2014_acs_select'!A318,census_tract_areas_WA!E:E,0))</f>
        <v>1.684243288</v>
      </c>
      <c r="AO318" t="b">
        <f t="shared" si="63"/>
        <v>1</v>
      </c>
      <c r="AP318" t="str">
        <f>INDEX('Density Lookup'!B:B,MATCH('2014_acs_select'!AK318,'Density Lookup'!A:A,1))</f>
        <v>High</v>
      </c>
      <c r="AQ318" t="b">
        <f t="shared" si="64"/>
        <v>1</v>
      </c>
    </row>
    <row r="319" spans="1:43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52"/>
        <v>0.40896595474730385</v>
      </c>
      <c r="I319" s="2">
        <f t="shared" si="53"/>
        <v>0.59103404525269609</v>
      </c>
      <c r="J319" s="1">
        <v>2197</v>
      </c>
      <c r="K319" s="2">
        <f t="shared" si="54"/>
        <v>0.46458024952421229</v>
      </c>
      <c r="L319" s="1">
        <v>1579</v>
      </c>
      <c r="M319" s="1">
        <v>239</v>
      </c>
      <c r="N319" s="1">
        <v>160</v>
      </c>
      <c r="O319" s="2">
        <f t="shared" si="55"/>
        <v>0.71870732817478378</v>
      </c>
      <c r="P319" s="2">
        <f t="shared" si="56"/>
        <v>0.10878470641784252</v>
      </c>
      <c r="Q319" s="2">
        <f t="shared" si="57"/>
        <v>7.2826581702321341E-2</v>
      </c>
      <c r="R319" s="2">
        <v>0.24399999999999999</v>
      </c>
      <c r="S319" s="2">
        <v>0.27800000000000002</v>
      </c>
      <c r="T319" s="2">
        <v>0.221</v>
      </c>
      <c r="U319" s="1">
        <v>4393</v>
      </c>
      <c r="V319" s="2">
        <f t="shared" si="58"/>
        <v>0.92894903785155425</v>
      </c>
      <c r="W319" s="2">
        <v>0.18600000000000003</v>
      </c>
      <c r="X319" s="1">
        <v>679</v>
      </c>
      <c r="Y319" s="2">
        <f t="shared" si="59"/>
        <v>0.14358215267498414</v>
      </c>
      <c r="Z319" s="2">
        <v>0.24399999999999999</v>
      </c>
      <c r="AA319" s="1">
        <v>3058</v>
      </c>
      <c r="AB319" s="2">
        <f t="shared" si="60"/>
        <v>0.64664834002960458</v>
      </c>
      <c r="AC319" s="2">
        <f t="shared" si="61"/>
        <v>0.20976950729541133</v>
      </c>
      <c r="AD319" s="2">
        <v>0.16899999999999998</v>
      </c>
      <c r="AE319" s="1">
        <v>42721</v>
      </c>
      <c r="AF319" s="1">
        <v>2212</v>
      </c>
      <c r="AG319" s="1">
        <v>33068</v>
      </c>
      <c r="AH319" s="1">
        <v>4090</v>
      </c>
      <c r="AI319" s="2">
        <v>7.400000000000001E-2</v>
      </c>
      <c r="AJ319">
        <f>VLOOKUP(A319,census_tract_areas_WA!E:N,10,FALSE)</f>
        <v>6.825610223</v>
      </c>
      <c r="AK319">
        <f t="shared" si="62"/>
        <v>692.8318268255149</v>
      </c>
      <c r="AL319" t="str">
        <f>VLOOKUP(AK319,'Density Lookup'!A:B,2,TRUE)</f>
        <v>Medium</v>
      </c>
      <c r="AM319" t="str">
        <f>VLOOKUP(A319,census_tract_county_names_WA!A:B,2,FALSE)</f>
        <v>Thurston County, Washington</v>
      </c>
      <c r="AN319">
        <f>INDEX(census_tract_areas_WA!N:N, MATCH('2014_acs_select'!A319,census_tract_areas_WA!E:E,0))</f>
        <v>6.825610223</v>
      </c>
      <c r="AO319" t="b">
        <f t="shared" si="63"/>
        <v>1</v>
      </c>
      <c r="AP319" t="str">
        <f>INDEX('Density Lookup'!B:B,MATCH('2014_acs_select'!AK319,'Density Lookup'!A:A,1))</f>
        <v>Medium</v>
      </c>
      <c r="AQ319" t="b">
        <f t="shared" si="64"/>
        <v>1</v>
      </c>
    </row>
    <row r="320" spans="1:43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52"/>
        <v>0.50364225010117358</v>
      </c>
      <c r="I320" s="2">
        <f t="shared" si="53"/>
        <v>0.49635774989882636</v>
      </c>
      <c r="J320" s="1">
        <v>1683</v>
      </c>
      <c r="K320" s="2">
        <f t="shared" si="54"/>
        <v>0.3405503844597329</v>
      </c>
      <c r="L320" s="1">
        <v>1229</v>
      </c>
      <c r="M320" s="1">
        <v>289</v>
      </c>
      <c r="N320" s="1">
        <v>0</v>
      </c>
      <c r="O320" s="2">
        <f t="shared" si="55"/>
        <v>0.73024361259655379</v>
      </c>
      <c r="P320" s="2">
        <f t="shared" si="56"/>
        <v>0.17171717171717171</v>
      </c>
      <c r="Q320" s="2">
        <f t="shared" si="57"/>
        <v>0</v>
      </c>
      <c r="R320" s="2">
        <v>0.124</v>
      </c>
      <c r="S320" s="2">
        <v>0.128</v>
      </c>
      <c r="T320" s="2">
        <v>0.12</v>
      </c>
      <c r="U320" s="1">
        <v>4942</v>
      </c>
      <c r="V320" s="2">
        <f t="shared" si="58"/>
        <v>1</v>
      </c>
      <c r="W320" s="2">
        <v>0.11199999999999999</v>
      </c>
      <c r="X320" s="1">
        <v>1683</v>
      </c>
      <c r="Y320" s="2">
        <f t="shared" si="59"/>
        <v>0.3405503844597329</v>
      </c>
      <c r="Z320" s="2">
        <v>0.13800000000000001</v>
      </c>
      <c r="AA320" s="1">
        <v>2655</v>
      </c>
      <c r="AB320" s="2">
        <f t="shared" si="60"/>
        <v>0.53723188992310811</v>
      </c>
      <c r="AC320" s="2">
        <f t="shared" si="61"/>
        <v>0.12221772561715905</v>
      </c>
      <c r="AD320" s="2">
        <v>0.107</v>
      </c>
      <c r="AE320" s="1">
        <v>64581</v>
      </c>
      <c r="AF320" s="1">
        <v>1630</v>
      </c>
      <c r="AG320" s="1">
        <v>57500</v>
      </c>
      <c r="AH320" s="1">
        <v>3442</v>
      </c>
      <c r="AI320" s="2">
        <v>9.5000000000000001E-2</v>
      </c>
      <c r="AJ320">
        <f>VLOOKUP(A320,census_tract_areas_WA!E:N,10,FALSE)</f>
        <v>350.65800410000003</v>
      </c>
      <c r="AK320">
        <f t="shared" si="62"/>
        <v>14.093504047295749</v>
      </c>
      <c r="AL320" t="str">
        <f>VLOOKUP(AK320,'Density Lookup'!A:B,2,TRUE)</f>
        <v>Low</v>
      </c>
      <c r="AM320" t="str">
        <f>VLOOKUP(A320,census_tract_county_names_WA!A:B,2,FALSE)</f>
        <v>Clark County, Washington</v>
      </c>
      <c r="AN320">
        <f>INDEX(census_tract_areas_WA!N:N, MATCH('2014_acs_select'!A320,census_tract_areas_WA!E:E,0))</f>
        <v>350.65800410000003</v>
      </c>
      <c r="AO320" t="b">
        <f t="shared" si="63"/>
        <v>1</v>
      </c>
      <c r="AP320" t="str">
        <f>INDEX('Density Lookup'!B:B,MATCH('2014_acs_select'!AK320,'Density Lookup'!A:A,1))</f>
        <v>Low</v>
      </c>
      <c r="AQ320" t="b">
        <f t="shared" si="64"/>
        <v>1</v>
      </c>
    </row>
    <row r="321" spans="1:43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52"/>
        <v>0.50152682855896469</v>
      </c>
      <c r="I321" s="2">
        <f t="shared" si="53"/>
        <v>0.49847317144103531</v>
      </c>
      <c r="J321" s="1">
        <v>4811</v>
      </c>
      <c r="K321" s="2">
        <f t="shared" si="54"/>
        <v>0.69957830449323832</v>
      </c>
      <c r="L321" s="1">
        <v>2311</v>
      </c>
      <c r="M321" s="1">
        <v>218</v>
      </c>
      <c r="N321" s="1">
        <v>1125</v>
      </c>
      <c r="O321" s="2">
        <f t="shared" si="55"/>
        <v>0.4803575140303471</v>
      </c>
      <c r="P321" s="2">
        <f t="shared" si="56"/>
        <v>4.5312824776553733E-2</v>
      </c>
      <c r="Q321" s="2">
        <f t="shared" si="57"/>
        <v>0.2338391186863438</v>
      </c>
      <c r="R321" s="2">
        <v>0.71700000000000008</v>
      </c>
      <c r="S321" s="2">
        <v>0.72099999999999997</v>
      </c>
      <c r="T321" s="2">
        <v>0.71299999999999997</v>
      </c>
      <c r="U321" s="1">
        <v>6877</v>
      </c>
      <c r="V321" s="2">
        <f t="shared" si="58"/>
        <v>1</v>
      </c>
      <c r="W321" s="2">
        <v>7.6999999999999999E-2</v>
      </c>
      <c r="X321" s="1">
        <v>547</v>
      </c>
      <c r="Y321" s="2">
        <f t="shared" si="59"/>
        <v>7.954049730987349E-2</v>
      </c>
      <c r="Z321" s="2">
        <v>3.7999999999999999E-2</v>
      </c>
      <c r="AA321" s="1">
        <v>5490</v>
      </c>
      <c r="AB321" s="2">
        <f t="shared" si="60"/>
        <v>0.79831321797295329</v>
      </c>
      <c r="AC321" s="2">
        <f t="shared" si="61"/>
        <v>0.12214628471717326</v>
      </c>
      <c r="AD321" s="2">
        <v>0.08</v>
      </c>
      <c r="AE321" s="1">
        <v>100502</v>
      </c>
      <c r="AF321" s="1">
        <v>4005</v>
      </c>
      <c r="AG321" s="1">
        <v>82755</v>
      </c>
      <c r="AH321" s="1">
        <v>6372</v>
      </c>
      <c r="AI321" s="2">
        <v>4.5999999999999999E-2</v>
      </c>
      <c r="AJ321">
        <f>VLOOKUP(A321,census_tract_areas_WA!E:N,10,FALSE)</f>
        <v>1.380614411</v>
      </c>
      <c r="AK321">
        <f t="shared" si="62"/>
        <v>4981.1156143291919</v>
      </c>
      <c r="AL321" t="str">
        <f>VLOOKUP(AK321,'Density Lookup'!A:B,2,TRUE)</f>
        <v>High</v>
      </c>
      <c r="AM321" t="str">
        <f>VLOOKUP(A321,census_tract_county_names_WA!A:B,2,FALSE)</f>
        <v>King County, Washington</v>
      </c>
      <c r="AN321">
        <f>INDEX(census_tract_areas_WA!N:N, MATCH('2014_acs_select'!A321,census_tract_areas_WA!E:E,0))</f>
        <v>1.380614411</v>
      </c>
      <c r="AO321" t="b">
        <f t="shared" si="63"/>
        <v>1</v>
      </c>
      <c r="AP321" t="str">
        <f>INDEX('Density Lookup'!B:B,MATCH('2014_acs_select'!AK321,'Density Lookup'!A:A,1))</f>
        <v>High</v>
      </c>
      <c r="AQ321" t="b">
        <f t="shared" si="64"/>
        <v>1</v>
      </c>
    </row>
    <row r="322" spans="1:43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65">F322/E322</f>
        <v>0.47427756900349877</v>
      </c>
      <c r="I322" s="2">
        <f t="shared" ref="I322:I385" si="66">G322/E322</f>
        <v>0.52572243099650118</v>
      </c>
      <c r="J322" s="1">
        <v>2914</v>
      </c>
      <c r="K322" s="2">
        <f t="shared" ref="K322:K385" si="67">J322/E322</f>
        <v>0.37760787870934304</v>
      </c>
      <c r="L322" s="1">
        <v>1937</v>
      </c>
      <c r="M322" s="1">
        <v>255</v>
      </c>
      <c r="N322" s="1">
        <v>582</v>
      </c>
      <c r="O322" s="2">
        <f t="shared" ref="O322:O385" si="68">L322/$J322</f>
        <v>0.66472203157172272</v>
      </c>
      <c r="P322" s="2">
        <f t="shared" ref="P322:P385" si="69">M322/$J322</f>
        <v>8.7508579272477696E-2</v>
      </c>
      <c r="Q322" s="2">
        <f t="shared" ref="Q322:Q385" si="70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 s="1">
        <v>7696</v>
      </c>
      <c r="V322" s="2">
        <f t="shared" ref="V322:V385" si="71">U322/E322</f>
        <v>0.99727873525981603</v>
      </c>
      <c r="W322" s="2">
        <v>0.33600000000000002</v>
      </c>
      <c r="X322" s="1">
        <v>1959</v>
      </c>
      <c r="Y322" s="2">
        <f t="shared" ref="Y322:Y385" si="72">X322/E322</f>
        <v>0.25385512504859403</v>
      </c>
      <c r="Z322" s="2">
        <v>0.40200000000000002</v>
      </c>
      <c r="AA322" s="1">
        <v>4979</v>
      </c>
      <c r="AB322" s="2">
        <f t="shared" ref="AB322:AB385" si="73">AA322/E322</f>
        <v>0.64519891149410391</v>
      </c>
      <c r="AC322" s="2">
        <f t="shared" ref="AC322:AC385" si="74">1-(AB322+Y322)</f>
        <v>0.100945963457302</v>
      </c>
      <c r="AD322" s="2">
        <v>0.33700000000000002</v>
      </c>
      <c r="AE322" s="1">
        <v>58368</v>
      </c>
      <c r="AF322" s="1">
        <v>2758</v>
      </c>
      <c r="AG322" s="1">
        <v>38989</v>
      </c>
      <c r="AH322" s="1">
        <v>5936</v>
      </c>
      <c r="AI322" s="2">
        <v>0.192</v>
      </c>
      <c r="AJ322">
        <f>VLOOKUP(A322,census_tract_areas_WA!E:N,10,FALSE)</f>
        <v>4.5703258919999996</v>
      </c>
      <c r="AK322">
        <f t="shared" si="62"/>
        <v>1688.5010352342726</v>
      </c>
      <c r="AL322" t="str">
        <f>VLOOKUP(AK322,'Density Lookup'!A:B,2,TRUE)</f>
        <v>High</v>
      </c>
      <c r="AM322" t="str">
        <f>VLOOKUP(A322,census_tract_county_names_WA!A:B,2,FALSE)</f>
        <v>King County, Washington</v>
      </c>
      <c r="AN322">
        <f>INDEX(census_tract_areas_WA!N:N, MATCH('2014_acs_select'!A322,census_tract_areas_WA!E:E,0))</f>
        <v>4.5703258919999996</v>
      </c>
      <c r="AO322" t="b">
        <f t="shared" si="63"/>
        <v>1</v>
      </c>
      <c r="AP322" t="str">
        <f>INDEX('Density Lookup'!B:B,MATCH('2014_acs_select'!AK322,'Density Lookup'!A:A,1))</f>
        <v>High</v>
      </c>
      <c r="AQ322" t="b">
        <f t="shared" si="64"/>
        <v>1</v>
      </c>
    </row>
    <row r="323" spans="1:43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65"/>
        <v>0.49302228702353679</v>
      </c>
      <c r="I323" s="2">
        <f t="shared" si="66"/>
        <v>0.50697771297646321</v>
      </c>
      <c r="J323" s="1">
        <v>2915</v>
      </c>
      <c r="K323" s="2">
        <f t="shared" si="67"/>
        <v>0.60716517392209957</v>
      </c>
      <c r="L323" s="1">
        <v>2252</v>
      </c>
      <c r="M323" s="1">
        <v>201</v>
      </c>
      <c r="N323" s="1">
        <v>234</v>
      </c>
      <c r="O323" s="2">
        <f t="shared" si="68"/>
        <v>0.77255574614065181</v>
      </c>
      <c r="P323" s="2">
        <f t="shared" si="69"/>
        <v>6.8953687821612347E-2</v>
      </c>
      <c r="Q323" s="2">
        <f t="shared" si="70"/>
        <v>8.0274442538593477E-2</v>
      </c>
      <c r="R323" s="2">
        <v>0.45</v>
      </c>
      <c r="S323" s="2">
        <v>0.439</v>
      </c>
      <c r="T323" s="2">
        <v>0.46100000000000002</v>
      </c>
      <c r="U323" s="1">
        <v>4751</v>
      </c>
      <c r="V323" s="2">
        <f t="shared" si="71"/>
        <v>0.98958550302020409</v>
      </c>
      <c r="W323" s="2">
        <v>4.9000000000000002E-2</v>
      </c>
      <c r="X323" s="1">
        <v>825</v>
      </c>
      <c r="Y323" s="2">
        <f t="shared" si="72"/>
        <v>0.17183920016663196</v>
      </c>
      <c r="Z323" s="2">
        <v>3.9E-2</v>
      </c>
      <c r="AA323" s="1">
        <v>3505</v>
      </c>
      <c r="AB323" s="2">
        <f t="shared" si="73"/>
        <v>0.73005623828369093</v>
      </c>
      <c r="AC323" s="2">
        <f t="shared" si="74"/>
        <v>9.8104561549677172E-2</v>
      </c>
      <c r="AD323" s="2">
        <v>5.2000000000000005E-2</v>
      </c>
      <c r="AE323" s="1">
        <v>90479</v>
      </c>
      <c r="AF323" s="1">
        <v>2127</v>
      </c>
      <c r="AG323" s="1">
        <v>71396</v>
      </c>
      <c r="AH323" s="1">
        <v>3976</v>
      </c>
      <c r="AI323" s="2">
        <v>0.06</v>
      </c>
      <c r="AJ323">
        <f>VLOOKUP(A323,census_tract_areas_WA!E:N,10,FALSE)</f>
        <v>2.422665581</v>
      </c>
      <c r="AK323">
        <f t="shared" ref="AK323:AK386" si="75">E323/AJ323</f>
        <v>1981.7014934509857</v>
      </c>
      <c r="AL323" t="str">
        <f>VLOOKUP(AK323,'Density Lookup'!A:B,2,TRUE)</f>
        <v>High</v>
      </c>
      <c r="AM323" t="str">
        <f>VLOOKUP(A323,census_tract_county_names_WA!A:B,2,FALSE)</f>
        <v>King County, Washington</v>
      </c>
      <c r="AN323">
        <f>INDEX(census_tract_areas_WA!N:N, MATCH('2014_acs_select'!A323,census_tract_areas_WA!E:E,0))</f>
        <v>2.422665581</v>
      </c>
      <c r="AO323" t="b">
        <f t="shared" ref="AO323:AO386" si="76">AN323=AJ323</f>
        <v>1</v>
      </c>
      <c r="AP323" t="str">
        <f>INDEX('Density Lookup'!B:B,MATCH('2014_acs_select'!AK323,'Density Lookup'!A:A,1))</f>
        <v>High</v>
      </c>
      <c r="AQ323" t="b">
        <f t="shared" ref="AQ323:AQ386" si="77">AP323=AL323</f>
        <v>1</v>
      </c>
    </row>
    <row r="324" spans="1:43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65"/>
        <v>0.51284604660426214</v>
      </c>
      <c r="I324" s="2">
        <f t="shared" si="66"/>
        <v>0.48715395339573792</v>
      </c>
      <c r="J324" s="1">
        <v>2957</v>
      </c>
      <c r="K324" s="2">
        <f t="shared" si="67"/>
        <v>0.58892650866361285</v>
      </c>
      <c r="L324" s="1">
        <v>2099</v>
      </c>
      <c r="M324" s="1">
        <v>179</v>
      </c>
      <c r="N324" s="1">
        <v>272</v>
      </c>
      <c r="O324" s="2">
        <f t="shared" si="68"/>
        <v>0.70984105512343587</v>
      </c>
      <c r="P324" s="2">
        <f t="shared" si="69"/>
        <v>6.0534325329726073E-2</v>
      </c>
      <c r="Q324" s="2">
        <f t="shared" si="70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 s="1">
        <v>5015</v>
      </c>
      <c r="V324" s="2">
        <f t="shared" si="71"/>
        <v>0.99880501892053375</v>
      </c>
      <c r="W324" s="2">
        <v>0.10300000000000001</v>
      </c>
      <c r="X324" s="1">
        <v>1037</v>
      </c>
      <c r="Y324" s="2">
        <f t="shared" si="72"/>
        <v>0.20653256323441546</v>
      </c>
      <c r="Z324" s="2">
        <v>0.192</v>
      </c>
      <c r="AA324" s="1">
        <v>3731</v>
      </c>
      <c r="AB324" s="2">
        <f t="shared" si="73"/>
        <v>0.74307906791475797</v>
      </c>
      <c r="AC324" s="2">
        <f t="shared" si="74"/>
        <v>5.0388368850826537E-2</v>
      </c>
      <c r="AD324" s="2">
        <v>7.9000000000000001E-2</v>
      </c>
      <c r="AE324" s="1">
        <v>106440</v>
      </c>
      <c r="AF324" s="1">
        <v>2390</v>
      </c>
      <c r="AG324" s="1">
        <v>96750</v>
      </c>
      <c r="AH324" s="1">
        <v>4083</v>
      </c>
      <c r="AI324" s="2">
        <v>7.0000000000000007E-2</v>
      </c>
      <c r="AJ324">
        <f>VLOOKUP(A324,census_tract_areas_WA!E:N,10,FALSE)</f>
        <v>2.2129389330000002</v>
      </c>
      <c r="AK324">
        <f t="shared" si="75"/>
        <v>2268.9284033668359</v>
      </c>
      <c r="AL324" t="str">
        <f>VLOOKUP(AK324,'Density Lookup'!A:B,2,TRUE)</f>
        <v>High</v>
      </c>
      <c r="AM324" t="str">
        <f>VLOOKUP(A324,census_tract_county_names_WA!A:B,2,FALSE)</f>
        <v>King County, Washington</v>
      </c>
      <c r="AN324">
        <f>INDEX(census_tract_areas_WA!N:N, MATCH('2014_acs_select'!A324,census_tract_areas_WA!E:E,0))</f>
        <v>2.2129389330000002</v>
      </c>
      <c r="AO324" t="b">
        <f t="shared" si="76"/>
        <v>1</v>
      </c>
      <c r="AP324" t="str">
        <f>INDEX('Density Lookup'!B:B,MATCH('2014_acs_select'!AK324,'Density Lookup'!A:A,1))</f>
        <v>High</v>
      </c>
      <c r="AQ324" t="b">
        <f t="shared" si="77"/>
        <v>1</v>
      </c>
    </row>
    <row r="325" spans="1:43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65"/>
        <v>0.5267527675276753</v>
      </c>
      <c r="I325" s="2">
        <f t="shared" si="66"/>
        <v>0.4732472324723247</v>
      </c>
      <c r="J325" s="1">
        <v>3124</v>
      </c>
      <c r="K325" s="2">
        <f t="shared" si="67"/>
        <v>0.48031980319803197</v>
      </c>
      <c r="L325" s="1">
        <v>2545</v>
      </c>
      <c r="M325" s="1">
        <v>345</v>
      </c>
      <c r="N325" s="1">
        <v>126</v>
      </c>
      <c r="O325" s="2">
        <f t="shared" si="68"/>
        <v>0.81466069142125486</v>
      </c>
      <c r="P325" s="2">
        <f t="shared" si="69"/>
        <v>0.11043533930857874</v>
      </c>
      <c r="Q325" s="2">
        <f t="shared" si="70"/>
        <v>4.0332906530089627E-2</v>
      </c>
      <c r="R325" s="2">
        <v>0.183</v>
      </c>
      <c r="S325" s="2">
        <v>0.17100000000000001</v>
      </c>
      <c r="T325" s="2">
        <v>0.19500000000000001</v>
      </c>
      <c r="U325" s="1">
        <v>6486</v>
      </c>
      <c r="V325" s="2">
        <f t="shared" si="71"/>
        <v>0.99723247232472323</v>
      </c>
      <c r="W325" s="2">
        <v>9.1999999999999998E-2</v>
      </c>
      <c r="X325" s="1">
        <v>1791</v>
      </c>
      <c r="Y325" s="2">
        <f t="shared" si="72"/>
        <v>0.27536900369003692</v>
      </c>
      <c r="Z325" s="2">
        <v>0.13600000000000001</v>
      </c>
      <c r="AA325" s="1">
        <v>3946</v>
      </c>
      <c r="AB325" s="2">
        <f t="shared" si="73"/>
        <v>0.60670356703567041</v>
      </c>
      <c r="AC325" s="2">
        <f t="shared" si="74"/>
        <v>0.11792742927429267</v>
      </c>
      <c r="AD325" s="2">
        <v>7.9000000000000001E-2</v>
      </c>
      <c r="AE325" s="1">
        <v>75647</v>
      </c>
      <c r="AF325" s="1">
        <v>2355</v>
      </c>
      <c r="AG325" s="1">
        <v>67372</v>
      </c>
      <c r="AH325" s="1">
        <v>4857</v>
      </c>
      <c r="AI325" s="2">
        <v>8.5999999999999993E-2</v>
      </c>
      <c r="AJ325">
        <f>VLOOKUP(A325,census_tract_areas_WA!E:N,10,FALSE)</f>
        <v>4.9969549469999999</v>
      </c>
      <c r="AK325">
        <f t="shared" si="75"/>
        <v>1301.592683741281</v>
      </c>
      <c r="AL325" t="str">
        <f>VLOOKUP(AK325,'Density Lookup'!A:B,2,TRUE)</f>
        <v>Medium</v>
      </c>
      <c r="AM325" t="str">
        <f>VLOOKUP(A325,census_tract_county_names_WA!A:B,2,FALSE)</f>
        <v>Snohomish County, Washington</v>
      </c>
      <c r="AN325">
        <f>INDEX(census_tract_areas_WA!N:N, MATCH('2014_acs_select'!A325,census_tract_areas_WA!E:E,0))</f>
        <v>4.9969549469999999</v>
      </c>
      <c r="AO325" t="b">
        <f t="shared" si="76"/>
        <v>1</v>
      </c>
      <c r="AP325" t="str">
        <f>INDEX('Density Lookup'!B:B,MATCH('2014_acs_select'!AK325,'Density Lookup'!A:A,1))</f>
        <v>Medium</v>
      </c>
      <c r="AQ325" t="b">
        <f t="shared" si="77"/>
        <v>1</v>
      </c>
    </row>
    <row r="326" spans="1:43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65"/>
        <v>0.51133144475920678</v>
      </c>
      <c r="I326" s="2">
        <f t="shared" si="66"/>
        <v>0.48866855524079322</v>
      </c>
      <c r="J326" s="1">
        <v>3698</v>
      </c>
      <c r="K326" s="2">
        <f t="shared" si="67"/>
        <v>0.43649669499527854</v>
      </c>
      <c r="L326" s="1">
        <v>2590</v>
      </c>
      <c r="M326" s="1">
        <v>649</v>
      </c>
      <c r="N326" s="1">
        <v>29</v>
      </c>
      <c r="O326" s="2">
        <f t="shared" si="68"/>
        <v>0.7003785830178475</v>
      </c>
      <c r="P326" s="2">
        <f t="shared" si="69"/>
        <v>0.17550027041644131</v>
      </c>
      <c r="Q326" s="2">
        <f t="shared" si="70"/>
        <v>7.8420767982693342E-3</v>
      </c>
      <c r="R326" s="2">
        <v>0.16399999999999998</v>
      </c>
      <c r="S326" s="2">
        <v>0.17600000000000002</v>
      </c>
      <c r="T326" s="2">
        <v>0.151</v>
      </c>
      <c r="U326" s="1">
        <v>8428</v>
      </c>
      <c r="V326" s="2">
        <f t="shared" si="71"/>
        <v>0.99480642115203022</v>
      </c>
      <c r="W326" s="2">
        <v>0.12300000000000001</v>
      </c>
      <c r="X326" s="1">
        <v>2521</v>
      </c>
      <c r="Y326" s="2">
        <f t="shared" si="72"/>
        <v>0.29756846081208688</v>
      </c>
      <c r="Z326" s="2">
        <v>0.14899999999999999</v>
      </c>
      <c r="AA326" s="1">
        <v>4926</v>
      </c>
      <c r="AB326" s="2">
        <f t="shared" si="73"/>
        <v>0.58144475920679883</v>
      </c>
      <c r="AC326" s="2">
        <f t="shared" si="74"/>
        <v>0.12098677998111429</v>
      </c>
      <c r="AD326" s="2">
        <v>0.11800000000000001</v>
      </c>
      <c r="AE326" s="1">
        <v>85304</v>
      </c>
      <c r="AF326" s="1">
        <v>2870</v>
      </c>
      <c r="AG326" s="1">
        <v>59393</v>
      </c>
      <c r="AH326" s="1">
        <v>6193</v>
      </c>
      <c r="AI326" s="2">
        <v>0.1</v>
      </c>
      <c r="AJ326">
        <f>VLOOKUP(A326,census_tract_areas_WA!E:N,10,FALSE)</f>
        <v>184.2241167</v>
      </c>
      <c r="AK326">
        <f t="shared" si="75"/>
        <v>45.987464354605862</v>
      </c>
      <c r="AL326" t="str">
        <f>VLOOKUP(AK326,'Density Lookup'!A:B,2,TRUE)</f>
        <v>Low</v>
      </c>
      <c r="AM326" t="str">
        <f>VLOOKUP(A326,census_tract_county_names_WA!A:B,2,FALSE)</f>
        <v>Whatcom County, Washington</v>
      </c>
      <c r="AN326">
        <f>INDEX(census_tract_areas_WA!N:N, MATCH('2014_acs_select'!A326,census_tract_areas_WA!E:E,0))</f>
        <v>184.2241167</v>
      </c>
      <c r="AO326" t="b">
        <f t="shared" si="76"/>
        <v>1</v>
      </c>
      <c r="AP326" t="str">
        <f>INDEX('Density Lookup'!B:B,MATCH('2014_acs_select'!AK326,'Density Lookup'!A:A,1))</f>
        <v>Low</v>
      </c>
      <c r="AQ326" t="b">
        <f t="shared" si="77"/>
        <v>1</v>
      </c>
    </row>
    <row r="327" spans="1:43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65"/>
        <v>0.51373465809468144</v>
      </c>
      <c r="I327" s="2">
        <f t="shared" si="66"/>
        <v>0.4862653419053185</v>
      </c>
      <c r="J327" s="1">
        <v>776</v>
      </c>
      <c r="K327" s="2">
        <f t="shared" si="67"/>
        <v>0.45353594389246055</v>
      </c>
      <c r="L327" s="1">
        <v>586</v>
      </c>
      <c r="M327" s="1">
        <v>111</v>
      </c>
      <c r="N327" s="1">
        <v>23</v>
      </c>
      <c r="O327" s="2">
        <f t="shared" si="68"/>
        <v>0.75515463917525771</v>
      </c>
      <c r="P327" s="2">
        <f t="shared" si="69"/>
        <v>0.14304123711340205</v>
      </c>
      <c r="Q327" s="2">
        <f t="shared" si="70"/>
        <v>2.9639175257731958E-2</v>
      </c>
      <c r="R327" s="2">
        <v>0.17300000000000001</v>
      </c>
      <c r="S327" s="2">
        <v>0.192</v>
      </c>
      <c r="T327" s="2">
        <v>0.153</v>
      </c>
      <c r="U327" s="1">
        <v>1708</v>
      </c>
      <c r="V327" s="2">
        <f t="shared" si="71"/>
        <v>0.99824663939216829</v>
      </c>
      <c r="W327" s="2">
        <v>0.153</v>
      </c>
      <c r="X327" s="1">
        <v>521</v>
      </c>
      <c r="Y327" s="2">
        <f t="shared" si="72"/>
        <v>0.304500292226768</v>
      </c>
      <c r="Z327" s="2">
        <v>0.25900000000000001</v>
      </c>
      <c r="AA327" s="1">
        <v>1071</v>
      </c>
      <c r="AB327" s="2">
        <f t="shared" si="73"/>
        <v>0.62594973699590883</v>
      </c>
      <c r="AC327" s="2">
        <f t="shared" si="74"/>
        <v>6.9549970777323167E-2</v>
      </c>
      <c r="AD327" s="2">
        <v>0.113</v>
      </c>
      <c r="AE327" s="1">
        <v>49977</v>
      </c>
      <c r="AF327" s="1">
        <v>631</v>
      </c>
      <c r="AG327" s="1">
        <v>46098</v>
      </c>
      <c r="AH327" s="1">
        <v>1239</v>
      </c>
      <c r="AI327" s="2">
        <v>6.3E-2</v>
      </c>
      <c r="AJ327">
        <f>VLOOKUP(A327,census_tract_areas_WA!E:N,10,FALSE)</f>
        <v>3.7045555069999998</v>
      </c>
      <c r="AK327">
        <f t="shared" si="75"/>
        <v>461.86377738623531</v>
      </c>
      <c r="AL327" t="str">
        <f>VLOOKUP(AK327,'Density Lookup'!A:B,2,TRUE)</f>
        <v>Medium</v>
      </c>
      <c r="AM327" t="str">
        <f>VLOOKUP(A327,census_tract_county_names_WA!A:B,2,FALSE)</f>
        <v>Clark County, Washington</v>
      </c>
      <c r="AN327">
        <f>INDEX(census_tract_areas_WA!N:N, MATCH('2014_acs_select'!A327,census_tract_areas_WA!E:E,0))</f>
        <v>3.7045555069999998</v>
      </c>
      <c r="AO327" t="b">
        <f t="shared" si="76"/>
        <v>1</v>
      </c>
      <c r="AP327" t="str">
        <f>INDEX('Density Lookup'!B:B,MATCH('2014_acs_select'!AK327,'Density Lookup'!A:A,1))</f>
        <v>Medium</v>
      </c>
      <c r="AQ327" t="b">
        <f t="shared" si="77"/>
        <v>1</v>
      </c>
    </row>
    <row r="328" spans="1:43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65"/>
        <v>0.50037974683544306</v>
      </c>
      <c r="I328" s="2">
        <f t="shared" si="66"/>
        <v>0.49962025316455694</v>
      </c>
      <c r="J328" s="1">
        <v>5394</v>
      </c>
      <c r="K328" s="2">
        <f t="shared" si="67"/>
        <v>0.68278481012658232</v>
      </c>
      <c r="L328" s="1">
        <v>2628</v>
      </c>
      <c r="M328" s="1">
        <v>522</v>
      </c>
      <c r="N328" s="1">
        <v>987</v>
      </c>
      <c r="O328" s="2">
        <f t="shared" si="68"/>
        <v>0.48720800889877641</v>
      </c>
      <c r="P328" s="2">
        <f t="shared" si="69"/>
        <v>9.6774193548387094E-2</v>
      </c>
      <c r="Q328" s="2">
        <f t="shared" si="70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 s="1">
        <v>7873</v>
      </c>
      <c r="V328" s="2">
        <f t="shared" si="71"/>
        <v>0.99658227848101266</v>
      </c>
      <c r="W328" s="2">
        <v>6.6000000000000003E-2</v>
      </c>
      <c r="X328" s="1">
        <v>629</v>
      </c>
      <c r="Y328" s="2">
        <f t="shared" si="72"/>
        <v>7.9620253164556967E-2</v>
      </c>
      <c r="Z328" s="2">
        <v>5.5999999999999994E-2</v>
      </c>
      <c r="AA328" s="1">
        <v>6392</v>
      </c>
      <c r="AB328" s="2">
        <f t="shared" si="73"/>
        <v>0.80911392405063287</v>
      </c>
      <c r="AC328" s="2">
        <f t="shared" si="74"/>
        <v>0.11126582278481012</v>
      </c>
      <c r="AD328" s="2">
        <v>5.9000000000000004E-2</v>
      </c>
      <c r="AE328" s="1">
        <v>82696</v>
      </c>
      <c r="AF328" s="1">
        <v>4604</v>
      </c>
      <c r="AG328" s="1">
        <v>65891</v>
      </c>
      <c r="AH328" s="1">
        <v>7336</v>
      </c>
      <c r="AI328" s="2">
        <v>5.9000000000000004E-2</v>
      </c>
      <c r="AJ328">
        <f>VLOOKUP(A328,census_tract_areas_WA!E:N,10,FALSE)</f>
        <v>2.30400275</v>
      </c>
      <c r="AK328">
        <f t="shared" si="75"/>
        <v>3428.8153518913987</v>
      </c>
      <c r="AL328" t="str">
        <f>VLOOKUP(AK328,'Density Lookup'!A:B,2,TRUE)</f>
        <v>High</v>
      </c>
      <c r="AM328" t="str">
        <f>VLOOKUP(A328,census_tract_county_names_WA!A:B,2,FALSE)</f>
        <v>King County, Washington</v>
      </c>
      <c r="AN328">
        <f>INDEX(census_tract_areas_WA!N:N, MATCH('2014_acs_select'!A328,census_tract_areas_WA!E:E,0))</f>
        <v>2.30400275</v>
      </c>
      <c r="AO328" t="b">
        <f t="shared" si="76"/>
        <v>1</v>
      </c>
      <c r="AP328" t="str">
        <f>INDEX('Density Lookup'!B:B,MATCH('2014_acs_select'!AK328,'Density Lookup'!A:A,1))</f>
        <v>High</v>
      </c>
      <c r="AQ328" t="b">
        <f t="shared" si="77"/>
        <v>1</v>
      </c>
    </row>
    <row r="329" spans="1:43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65"/>
        <v>0.52046109510086458</v>
      </c>
      <c r="I329" s="2">
        <f t="shared" si="66"/>
        <v>0.47953890489913542</v>
      </c>
      <c r="J329" s="1">
        <v>1549</v>
      </c>
      <c r="K329" s="2">
        <f t="shared" si="67"/>
        <v>0.44639769452449568</v>
      </c>
      <c r="L329" s="1">
        <v>1223</v>
      </c>
      <c r="M329" s="1">
        <v>202</v>
      </c>
      <c r="N329" s="1">
        <v>80</v>
      </c>
      <c r="O329" s="2">
        <f t="shared" si="68"/>
        <v>0.78954163976759195</v>
      </c>
      <c r="P329" s="2">
        <f t="shared" si="69"/>
        <v>0.13040671400903808</v>
      </c>
      <c r="Q329" s="2">
        <f t="shared" si="70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 s="1">
        <v>3454</v>
      </c>
      <c r="V329" s="2">
        <f t="shared" si="71"/>
        <v>0.9953890489913545</v>
      </c>
      <c r="W329" s="2">
        <v>0.121</v>
      </c>
      <c r="X329" s="1">
        <v>1054</v>
      </c>
      <c r="Y329" s="2">
        <f t="shared" si="72"/>
        <v>0.30374639769452449</v>
      </c>
      <c r="Z329" s="2">
        <v>0.17499999999999999</v>
      </c>
      <c r="AA329" s="1">
        <v>2234</v>
      </c>
      <c r="AB329" s="2">
        <f t="shared" si="73"/>
        <v>0.64380403458213253</v>
      </c>
      <c r="AC329" s="2">
        <f t="shared" si="74"/>
        <v>5.2449567723342971E-2</v>
      </c>
      <c r="AD329" s="2">
        <v>0.10300000000000001</v>
      </c>
      <c r="AE329" s="1">
        <v>64712</v>
      </c>
      <c r="AF329" s="1">
        <v>1100</v>
      </c>
      <c r="AG329" s="1">
        <v>57578</v>
      </c>
      <c r="AH329" s="1">
        <v>2552</v>
      </c>
      <c r="AI329" s="2">
        <v>0.10300000000000001</v>
      </c>
      <c r="AJ329">
        <f>VLOOKUP(A329,census_tract_areas_WA!E:N,10,FALSE)</f>
        <v>3.1215148149999998</v>
      </c>
      <c r="AK329">
        <f t="shared" si="75"/>
        <v>1111.6397664766489</v>
      </c>
      <c r="AL329" t="str">
        <f>VLOOKUP(AK329,'Density Lookup'!A:B,2,TRUE)</f>
        <v>Medium</v>
      </c>
      <c r="AM329" t="str">
        <f>VLOOKUP(A329,census_tract_county_names_WA!A:B,2,FALSE)</f>
        <v>King County, Washington</v>
      </c>
      <c r="AN329">
        <f>INDEX(census_tract_areas_WA!N:N, MATCH('2014_acs_select'!A329,census_tract_areas_WA!E:E,0))</f>
        <v>3.1215148149999998</v>
      </c>
      <c r="AO329" t="b">
        <f t="shared" si="76"/>
        <v>1</v>
      </c>
      <c r="AP329" t="str">
        <f>INDEX('Density Lookup'!B:B,MATCH('2014_acs_select'!AK329,'Density Lookup'!A:A,1))</f>
        <v>Medium</v>
      </c>
      <c r="AQ329" t="b">
        <f t="shared" si="77"/>
        <v>1</v>
      </c>
    </row>
    <row r="330" spans="1:43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65"/>
        <v>0.51938177739000368</v>
      </c>
      <c r="I330" s="2">
        <f t="shared" si="66"/>
        <v>0.48061822260999626</v>
      </c>
      <c r="J330" s="1">
        <v>3769</v>
      </c>
      <c r="K330" s="2">
        <f t="shared" si="67"/>
        <v>0.46977439860401349</v>
      </c>
      <c r="L330" s="1">
        <v>2880</v>
      </c>
      <c r="M330" s="1">
        <v>500</v>
      </c>
      <c r="N330" s="1">
        <v>30</v>
      </c>
      <c r="O330" s="2">
        <f t="shared" si="68"/>
        <v>0.76412841602547099</v>
      </c>
      <c r="P330" s="2">
        <f t="shared" si="69"/>
        <v>0.13266118333775537</v>
      </c>
      <c r="Q330" s="2">
        <f t="shared" si="70"/>
        <v>7.9596710002653222E-3</v>
      </c>
      <c r="R330" s="2">
        <v>0.14599999999999999</v>
      </c>
      <c r="S330" s="2">
        <v>0.14099999999999999</v>
      </c>
      <c r="T330" s="2">
        <v>0.151</v>
      </c>
      <c r="U330" s="1">
        <v>8023</v>
      </c>
      <c r="V330" s="2">
        <f t="shared" si="71"/>
        <v>1</v>
      </c>
      <c r="W330" s="2">
        <v>0.106</v>
      </c>
      <c r="X330" s="1">
        <v>2198</v>
      </c>
      <c r="Y330" s="2">
        <f t="shared" si="72"/>
        <v>0.27396235822011716</v>
      </c>
      <c r="Z330" s="2">
        <v>0.14899999999999999</v>
      </c>
      <c r="AA330" s="1">
        <v>5142</v>
      </c>
      <c r="AB330" s="2">
        <f t="shared" si="73"/>
        <v>0.64090739125015583</v>
      </c>
      <c r="AC330" s="2">
        <f t="shared" si="74"/>
        <v>8.5130250529727003E-2</v>
      </c>
      <c r="AD330" s="2">
        <v>7.2000000000000008E-2</v>
      </c>
      <c r="AE330" s="1">
        <v>79162</v>
      </c>
      <c r="AF330" s="1">
        <v>2551</v>
      </c>
      <c r="AG330" s="1">
        <v>70820</v>
      </c>
      <c r="AH330" s="1">
        <v>6080</v>
      </c>
      <c r="AI330" s="2">
        <v>0.105</v>
      </c>
      <c r="AJ330">
        <f>VLOOKUP(A330,census_tract_areas_WA!E:N,10,FALSE)</f>
        <v>9.9021247849999998</v>
      </c>
      <c r="AK330">
        <f t="shared" si="75"/>
        <v>810.23014496378119</v>
      </c>
      <c r="AL330" t="str">
        <f>VLOOKUP(AK330,'Density Lookup'!A:B,2,TRUE)</f>
        <v>Medium</v>
      </c>
      <c r="AM330" t="str">
        <f>VLOOKUP(A330,census_tract_county_names_WA!A:B,2,FALSE)</f>
        <v>Pierce County, Washington</v>
      </c>
      <c r="AN330">
        <f>INDEX(census_tract_areas_WA!N:N, MATCH('2014_acs_select'!A330,census_tract_areas_WA!E:E,0))</f>
        <v>9.9021247849999998</v>
      </c>
      <c r="AO330" t="b">
        <f t="shared" si="76"/>
        <v>1</v>
      </c>
      <c r="AP330" t="str">
        <f>INDEX('Density Lookup'!B:B,MATCH('2014_acs_select'!AK330,'Density Lookup'!A:A,1))</f>
        <v>Medium</v>
      </c>
      <c r="AQ330" t="b">
        <f t="shared" si="77"/>
        <v>1</v>
      </c>
    </row>
    <row r="331" spans="1:43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65"/>
        <v>0.44170641229464758</v>
      </c>
      <c r="I331" s="2">
        <f t="shared" si="66"/>
        <v>0.55829358770535242</v>
      </c>
      <c r="J331" s="1">
        <v>1537</v>
      </c>
      <c r="K331" s="2">
        <f t="shared" si="67"/>
        <v>0.40726020137784846</v>
      </c>
      <c r="L331" s="1">
        <v>1134</v>
      </c>
      <c r="M331" s="1">
        <v>259</v>
      </c>
      <c r="N331" s="1">
        <v>60</v>
      </c>
      <c r="O331" s="2">
        <f t="shared" si="68"/>
        <v>0.73780091086532207</v>
      </c>
      <c r="P331" s="2">
        <f t="shared" si="69"/>
        <v>0.16851008458035133</v>
      </c>
      <c r="Q331" s="2">
        <f t="shared" si="70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 s="1">
        <v>3764</v>
      </c>
      <c r="V331" s="2">
        <f t="shared" si="71"/>
        <v>0.99735029146793852</v>
      </c>
      <c r="W331" s="2">
        <v>0.30399999999999999</v>
      </c>
      <c r="X331" s="1">
        <v>1044</v>
      </c>
      <c r="Y331" s="2">
        <f t="shared" si="72"/>
        <v>0.27662957074721778</v>
      </c>
      <c r="Z331" s="2">
        <v>0.33799999999999997</v>
      </c>
      <c r="AA331" s="1">
        <v>2222</v>
      </c>
      <c r="AB331" s="2">
        <f t="shared" si="73"/>
        <v>0.58876523582405937</v>
      </c>
      <c r="AC331" s="2">
        <f t="shared" si="74"/>
        <v>0.1346051934287229</v>
      </c>
      <c r="AD331" s="2">
        <v>0.245</v>
      </c>
      <c r="AE331" s="1">
        <v>39716</v>
      </c>
      <c r="AF331" s="1">
        <v>1416</v>
      </c>
      <c r="AG331" s="1">
        <v>37689</v>
      </c>
      <c r="AH331" s="1">
        <v>2761</v>
      </c>
      <c r="AI331" s="2">
        <v>9.8000000000000004E-2</v>
      </c>
      <c r="AJ331">
        <f>VLOOKUP(A331,census_tract_areas_WA!E:N,10,FALSE)</f>
        <v>2.102597469</v>
      </c>
      <c r="AK331">
        <f t="shared" si="75"/>
        <v>1794.9227351609638</v>
      </c>
      <c r="AL331" t="str">
        <f>VLOOKUP(AK331,'Density Lookup'!A:B,2,TRUE)</f>
        <v>High</v>
      </c>
      <c r="AM331" t="str">
        <f>VLOOKUP(A331,census_tract_county_names_WA!A:B,2,FALSE)</f>
        <v>Spokane County, Washington</v>
      </c>
      <c r="AN331">
        <f>INDEX(census_tract_areas_WA!N:N, MATCH('2014_acs_select'!A331,census_tract_areas_WA!E:E,0))</f>
        <v>2.102597469</v>
      </c>
      <c r="AO331" t="b">
        <f t="shared" si="76"/>
        <v>1</v>
      </c>
      <c r="AP331" t="str">
        <f>INDEX('Density Lookup'!B:B,MATCH('2014_acs_select'!AK331,'Density Lookup'!A:A,1))</f>
        <v>High</v>
      </c>
      <c r="AQ331" t="b">
        <f t="shared" si="77"/>
        <v>1</v>
      </c>
    </row>
    <row r="332" spans="1:43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65"/>
        <v>0.47014180147793089</v>
      </c>
      <c r="I332" s="2">
        <f t="shared" si="66"/>
        <v>0.52985819852206906</v>
      </c>
      <c r="J332" s="1">
        <v>2147</v>
      </c>
      <c r="K332" s="2">
        <f t="shared" si="67"/>
        <v>0.42879968044737365</v>
      </c>
      <c r="L332" s="1">
        <v>1608</v>
      </c>
      <c r="M332" s="1">
        <v>197</v>
      </c>
      <c r="N332" s="1">
        <v>60</v>
      </c>
      <c r="O332" s="2">
        <f t="shared" si="68"/>
        <v>0.74895202608290634</v>
      </c>
      <c r="P332" s="2">
        <f t="shared" si="69"/>
        <v>9.1755938518863531E-2</v>
      </c>
      <c r="Q332" s="2">
        <f t="shared" si="70"/>
        <v>2.7945971122496506E-2</v>
      </c>
      <c r="R332" s="2">
        <v>0.40600000000000003</v>
      </c>
      <c r="S332" s="2">
        <v>0.377</v>
      </c>
      <c r="T332" s="2">
        <v>0.43200000000000005</v>
      </c>
      <c r="U332" s="1">
        <v>4998</v>
      </c>
      <c r="V332" s="2">
        <f t="shared" si="71"/>
        <v>0.99820251647693226</v>
      </c>
      <c r="W332" s="2">
        <v>0.21899999999999997</v>
      </c>
      <c r="X332" s="1">
        <v>1314</v>
      </c>
      <c r="Y332" s="2">
        <f t="shared" si="72"/>
        <v>0.26243259436788496</v>
      </c>
      <c r="Z332" s="2">
        <v>0.3</v>
      </c>
      <c r="AA332" s="1">
        <v>3153</v>
      </c>
      <c r="AB332" s="2">
        <f t="shared" si="73"/>
        <v>0.62971839424805276</v>
      </c>
      <c r="AC332" s="2">
        <f t="shared" si="74"/>
        <v>0.10784901138406222</v>
      </c>
      <c r="AD332" s="2">
        <v>0.2</v>
      </c>
      <c r="AE332" s="1">
        <v>54429</v>
      </c>
      <c r="AF332" s="1">
        <v>2026</v>
      </c>
      <c r="AG332" s="1">
        <v>50278</v>
      </c>
      <c r="AH332" s="1">
        <v>3745</v>
      </c>
      <c r="AI332" s="2">
        <v>0.122</v>
      </c>
      <c r="AJ332">
        <f>VLOOKUP(A332,census_tract_areas_WA!E:N,10,FALSE)</f>
        <v>2.2650554629999999</v>
      </c>
      <c r="AK332">
        <f t="shared" si="75"/>
        <v>2210.541897004312</v>
      </c>
      <c r="AL332" t="str">
        <f>VLOOKUP(AK332,'Density Lookup'!A:B,2,TRUE)</f>
        <v>High</v>
      </c>
      <c r="AM332" t="str">
        <f>VLOOKUP(A332,census_tract_county_names_WA!A:B,2,FALSE)</f>
        <v>Spokane County, Washington</v>
      </c>
      <c r="AN332">
        <f>INDEX(census_tract_areas_WA!N:N, MATCH('2014_acs_select'!A332,census_tract_areas_WA!E:E,0))</f>
        <v>2.2650554629999999</v>
      </c>
      <c r="AO332" t="b">
        <f t="shared" si="76"/>
        <v>1</v>
      </c>
      <c r="AP332" t="str">
        <f>INDEX('Density Lookup'!B:B,MATCH('2014_acs_select'!AK332,'Density Lookup'!A:A,1))</f>
        <v>High</v>
      </c>
      <c r="AQ332" t="b">
        <f t="shared" si="77"/>
        <v>1</v>
      </c>
    </row>
    <row r="333" spans="1:43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65"/>
        <v>0.56041597887091454</v>
      </c>
      <c r="I333" s="2">
        <f t="shared" si="66"/>
        <v>0.43958402112908551</v>
      </c>
      <c r="J333" s="1">
        <v>2703</v>
      </c>
      <c r="K333" s="2">
        <f t="shared" si="67"/>
        <v>0.44618686034995048</v>
      </c>
      <c r="L333" s="1">
        <v>2031</v>
      </c>
      <c r="M333" s="1">
        <v>404</v>
      </c>
      <c r="N333" s="1">
        <v>94</v>
      </c>
      <c r="O333" s="2">
        <f t="shared" si="68"/>
        <v>0.75138734739178692</v>
      </c>
      <c r="P333" s="2">
        <f t="shared" si="69"/>
        <v>0.14946355900850905</v>
      </c>
      <c r="Q333" s="2">
        <f t="shared" si="70"/>
        <v>3.477617462079171E-2</v>
      </c>
      <c r="R333" s="2">
        <v>0.217</v>
      </c>
      <c r="S333" s="2">
        <v>0.18600000000000003</v>
      </c>
      <c r="T333" s="2">
        <v>0.252</v>
      </c>
      <c r="U333" s="1">
        <v>6056</v>
      </c>
      <c r="V333" s="2">
        <f t="shared" si="71"/>
        <v>0.9996698580389568</v>
      </c>
      <c r="W333" s="2">
        <v>0.15</v>
      </c>
      <c r="X333" s="1">
        <v>1546</v>
      </c>
      <c r="Y333" s="2">
        <f t="shared" si="72"/>
        <v>0.25519973588643119</v>
      </c>
      <c r="Z333" s="2">
        <v>0.19699999999999998</v>
      </c>
      <c r="AA333" s="1">
        <v>3916</v>
      </c>
      <c r="AB333" s="2">
        <f t="shared" si="73"/>
        <v>0.64641795972268079</v>
      </c>
      <c r="AC333" s="2">
        <f t="shared" si="74"/>
        <v>9.838230439088802E-2</v>
      </c>
      <c r="AD333" s="2">
        <v>0.14599999999999999</v>
      </c>
      <c r="AE333" s="1">
        <v>73508</v>
      </c>
      <c r="AF333" s="1">
        <v>2254</v>
      </c>
      <c r="AG333" s="1">
        <v>52541</v>
      </c>
      <c r="AH333" s="1">
        <v>4590</v>
      </c>
      <c r="AI333" s="2">
        <v>0.1</v>
      </c>
      <c r="AJ333">
        <f>VLOOKUP(A333,census_tract_areas_WA!E:N,10,FALSE)</f>
        <v>14.67872362</v>
      </c>
      <c r="AK333">
        <f t="shared" si="75"/>
        <v>412.70618323693191</v>
      </c>
      <c r="AL333" t="str">
        <f>VLOOKUP(AK333,'Density Lookup'!A:B,2,TRUE)</f>
        <v>Medium</v>
      </c>
      <c r="AM333" t="str">
        <f>VLOOKUP(A333,census_tract_county_names_WA!A:B,2,FALSE)</f>
        <v>Island County, Washington</v>
      </c>
      <c r="AN333">
        <f>INDEX(census_tract_areas_WA!N:N, MATCH('2014_acs_select'!A333,census_tract_areas_WA!E:E,0))</f>
        <v>14.67872362</v>
      </c>
      <c r="AO333" t="b">
        <f t="shared" si="76"/>
        <v>1</v>
      </c>
      <c r="AP333" t="str">
        <f>INDEX('Density Lookup'!B:B,MATCH('2014_acs_select'!AK333,'Density Lookup'!A:A,1))</f>
        <v>Medium</v>
      </c>
      <c r="AQ333" t="b">
        <f t="shared" si="77"/>
        <v>1</v>
      </c>
    </row>
    <row r="334" spans="1:43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65"/>
        <v>0.51333598726114649</v>
      </c>
      <c r="I334" s="2">
        <f t="shared" si="66"/>
        <v>0.48666401273885351</v>
      </c>
      <c r="J334" s="1">
        <v>2015</v>
      </c>
      <c r="K334" s="2">
        <f t="shared" si="67"/>
        <v>0.4010748407643312</v>
      </c>
      <c r="L334" s="1">
        <v>1576</v>
      </c>
      <c r="M334" s="1">
        <v>206</v>
      </c>
      <c r="N334" s="1">
        <v>56</v>
      </c>
      <c r="O334" s="2">
        <f t="shared" si="68"/>
        <v>0.78213399503722081</v>
      </c>
      <c r="P334" s="2">
        <f t="shared" si="69"/>
        <v>0.1022332506203474</v>
      </c>
      <c r="Q334" s="2">
        <f t="shared" si="70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 s="1">
        <v>4946</v>
      </c>
      <c r="V334" s="2">
        <f t="shared" si="71"/>
        <v>0.98447452229299359</v>
      </c>
      <c r="W334" s="2">
        <v>0.27100000000000002</v>
      </c>
      <c r="X334" s="1">
        <v>1425</v>
      </c>
      <c r="Y334" s="2">
        <f t="shared" si="72"/>
        <v>0.28363853503184716</v>
      </c>
      <c r="Z334" s="2">
        <v>0.45299999999999996</v>
      </c>
      <c r="AA334" s="1">
        <v>3018</v>
      </c>
      <c r="AB334" s="2">
        <f t="shared" si="73"/>
        <v>0.60071656050955413</v>
      </c>
      <c r="AC334" s="2">
        <f t="shared" si="74"/>
        <v>0.11564490445859876</v>
      </c>
      <c r="AD334" s="2">
        <v>0.21299999999999999</v>
      </c>
      <c r="AE334" s="1">
        <v>53697</v>
      </c>
      <c r="AF334" s="1">
        <v>1556</v>
      </c>
      <c r="AG334" s="1">
        <v>43294</v>
      </c>
      <c r="AH334" s="1">
        <v>3732</v>
      </c>
      <c r="AI334" s="2">
        <v>0.106</v>
      </c>
      <c r="AJ334">
        <f>VLOOKUP(A334,census_tract_areas_WA!E:N,10,FALSE)</f>
        <v>5.6617555030000002</v>
      </c>
      <c r="AK334">
        <f t="shared" si="75"/>
        <v>887.35728650555961</v>
      </c>
      <c r="AL334" t="str">
        <f>VLOOKUP(AK334,'Density Lookup'!A:B,2,TRUE)</f>
        <v>Medium</v>
      </c>
      <c r="AM334" t="str">
        <f>VLOOKUP(A334,census_tract_county_names_WA!A:B,2,FALSE)</f>
        <v>Mason County, Washington</v>
      </c>
      <c r="AN334">
        <f>INDEX(census_tract_areas_WA!N:N, MATCH('2014_acs_select'!A334,census_tract_areas_WA!E:E,0))</f>
        <v>5.6617555030000002</v>
      </c>
      <c r="AO334" t="b">
        <f t="shared" si="76"/>
        <v>1</v>
      </c>
      <c r="AP334" t="str">
        <f>INDEX('Density Lookup'!B:B,MATCH('2014_acs_select'!AK334,'Density Lookup'!A:A,1))</f>
        <v>Medium</v>
      </c>
      <c r="AQ334" t="b">
        <f t="shared" si="77"/>
        <v>1</v>
      </c>
    </row>
    <row r="335" spans="1:43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65"/>
        <v>0.51862464183381085</v>
      </c>
      <c r="I335" s="2">
        <f t="shared" si="66"/>
        <v>0.48137535816618909</v>
      </c>
      <c r="J335" s="1">
        <v>2758</v>
      </c>
      <c r="K335" s="2">
        <f t="shared" si="67"/>
        <v>0.49391117478510027</v>
      </c>
      <c r="L335" s="1">
        <v>2341</v>
      </c>
      <c r="M335" s="1">
        <v>202</v>
      </c>
      <c r="N335" s="1">
        <v>76</v>
      </c>
      <c r="O335" s="2">
        <f t="shared" si="68"/>
        <v>0.84880348078317625</v>
      </c>
      <c r="P335" s="2">
        <f t="shared" si="69"/>
        <v>7.3241479332849885E-2</v>
      </c>
      <c r="Q335" s="2">
        <f t="shared" si="70"/>
        <v>2.7556200145032631E-2</v>
      </c>
      <c r="R335" s="2">
        <v>0.20800000000000002</v>
      </c>
      <c r="S335" s="2">
        <v>0.19699999999999998</v>
      </c>
      <c r="T335" s="2">
        <v>0.22</v>
      </c>
      <c r="U335" s="1">
        <v>5555</v>
      </c>
      <c r="V335" s="2">
        <f t="shared" si="71"/>
        <v>0.99480659025787965</v>
      </c>
      <c r="W335" s="2">
        <v>4.4000000000000004E-2</v>
      </c>
      <c r="X335" s="1">
        <v>1672</v>
      </c>
      <c r="Y335" s="2">
        <f t="shared" si="72"/>
        <v>0.29942693409742122</v>
      </c>
      <c r="Z335" s="2">
        <v>0.08</v>
      </c>
      <c r="AA335" s="1">
        <v>3468</v>
      </c>
      <c r="AB335" s="2">
        <f t="shared" si="73"/>
        <v>0.62106017191977081</v>
      </c>
      <c r="AC335" s="2">
        <f t="shared" si="74"/>
        <v>7.9512893982808031E-2</v>
      </c>
      <c r="AD335" s="2">
        <v>2.6000000000000002E-2</v>
      </c>
      <c r="AE335" s="1">
        <v>93423</v>
      </c>
      <c r="AF335" s="1">
        <v>1821</v>
      </c>
      <c r="AG335" s="1">
        <v>82104</v>
      </c>
      <c r="AH335" s="1">
        <v>4080</v>
      </c>
      <c r="AI335" s="2">
        <v>4.4999999999999998E-2</v>
      </c>
      <c r="AJ335">
        <f>VLOOKUP(A335,census_tract_areas_WA!E:N,10,FALSE)</f>
        <v>36.052031810000003</v>
      </c>
      <c r="AK335">
        <f t="shared" si="75"/>
        <v>154.88724822580255</v>
      </c>
      <c r="AL335" t="str">
        <f>VLOOKUP(AK335,'Density Lookup'!A:B,2,TRUE)</f>
        <v>Low</v>
      </c>
      <c r="AM335" t="str">
        <f>VLOOKUP(A335,census_tract_county_names_WA!A:B,2,FALSE)</f>
        <v>Pierce County, Washington</v>
      </c>
      <c r="AN335">
        <f>INDEX(census_tract_areas_WA!N:N, MATCH('2014_acs_select'!A335,census_tract_areas_WA!E:E,0))</f>
        <v>36.052031810000003</v>
      </c>
      <c r="AO335" t="b">
        <f t="shared" si="76"/>
        <v>1</v>
      </c>
      <c r="AP335" t="str">
        <f>INDEX('Density Lookup'!B:B,MATCH('2014_acs_select'!AK335,'Density Lookup'!A:A,1))</f>
        <v>Low</v>
      </c>
      <c r="AQ335" t="b">
        <f t="shared" si="77"/>
        <v>1</v>
      </c>
    </row>
    <row r="336" spans="1:43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65"/>
        <v>0.4567669172932331</v>
      </c>
      <c r="I336" s="2">
        <f t="shared" si="66"/>
        <v>0.54323308270676696</v>
      </c>
      <c r="J336" s="1">
        <v>2480</v>
      </c>
      <c r="K336" s="2">
        <f t="shared" si="67"/>
        <v>0.46616541353383456</v>
      </c>
      <c r="L336" s="1">
        <v>1717</v>
      </c>
      <c r="M336" s="1">
        <v>456</v>
      </c>
      <c r="N336" s="1">
        <v>133</v>
      </c>
      <c r="O336" s="2">
        <f t="shared" si="68"/>
        <v>0.69233870967741939</v>
      </c>
      <c r="P336" s="2">
        <f t="shared" si="69"/>
        <v>0.18387096774193548</v>
      </c>
      <c r="Q336" s="2">
        <f t="shared" si="70"/>
        <v>5.3629032258064514E-2</v>
      </c>
      <c r="R336" s="2">
        <v>0.46299999999999997</v>
      </c>
      <c r="S336" s="2">
        <v>0.41600000000000004</v>
      </c>
      <c r="T336" s="2">
        <v>0.502</v>
      </c>
      <c r="U336" s="1">
        <v>5320</v>
      </c>
      <c r="V336" s="2">
        <f t="shared" si="71"/>
        <v>1</v>
      </c>
      <c r="W336" s="2">
        <v>8.900000000000001E-2</v>
      </c>
      <c r="X336" s="1">
        <v>1351</v>
      </c>
      <c r="Y336" s="2">
        <f t="shared" si="72"/>
        <v>0.25394736842105264</v>
      </c>
      <c r="Z336" s="2">
        <v>7.0999999999999994E-2</v>
      </c>
      <c r="AA336" s="1">
        <v>3528</v>
      </c>
      <c r="AB336" s="2">
        <f t="shared" si="73"/>
        <v>0.66315789473684206</v>
      </c>
      <c r="AC336" s="2">
        <f t="shared" si="74"/>
        <v>8.2894736842105354E-2</v>
      </c>
      <c r="AD336" s="2">
        <v>9.9000000000000005E-2</v>
      </c>
      <c r="AE336" s="1">
        <v>97098</v>
      </c>
      <c r="AF336" s="1">
        <v>1974</v>
      </c>
      <c r="AG336" s="1">
        <v>83879</v>
      </c>
      <c r="AH336" s="1">
        <v>4060</v>
      </c>
      <c r="AI336" s="2">
        <v>0.106</v>
      </c>
      <c r="AJ336">
        <f>VLOOKUP(A336,census_tract_areas_WA!E:N,10,FALSE)</f>
        <v>3.7190002450000001</v>
      </c>
      <c r="AK336">
        <f t="shared" si="75"/>
        <v>1430.4919735223089</v>
      </c>
      <c r="AL336" t="str">
        <f>VLOOKUP(AK336,'Density Lookup'!A:B,2,TRUE)</f>
        <v>High</v>
      </c>
      <c r="AM336" t="str">
        <f>VLOOKUP(A336,census_tract_county_names_WA!A:B,2,FALSE)</f>
        <v>Snohomish County, Washington</v>
      </c>
      <c r="AN336">
        <f>INDEX(census_tract_areas_WA!N:N, MATCH('2014_acs_select'!A336,census_tract_areas_WA!E:E,0))</f>
        <v>3.7190002450000001</v>
      </c>
      <c r="AO336" t="b">
        <f t="shared" si="76"/>
        <v>1</v>
      </c>
      <c r="AP336" t="str">
        <f>INDEX('Density Lookup'!B:B,MATCH('2014_acs_select'!AK336,'Density Lookup'!A:A,1))</f>
        <v>High</v>
      </c>
      <c r="AQ336" t="b">
        <f t="shared" si="77"/>
        <v>1</v>
      </c>
    </row>
    <row r="337" spans="1:43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65"/>
        <v>0.52402707275803717</v>
      </c>
      <c r="I337" s="2">
        <f t="shared" si="66"/>
        <v>0.47597292724196277</v>
      </c>
      <c r="J337" s="1">
        <v>2711</v>
      </c>
      <c r="K337" s="2">
        <f t="shared" si="67"/>
        <v>0.45871404399323179</v>
      </c>
      <c r="L337" s="1">
        <v>2240</v>
      </c>
      <c r="M337" s="1">
        <v>173</v>
      </c>
      <c r="N337" s="1">
        <v>108</v>
      </c>
      <c r="O337" s="2">
        <f t="shared" si="68"/>
        <v>0.82626337144964956</v>
      </c>
      <c r="P337" s="2">
        <f t="shared" si="69"/>
        <v>6.3814090741423829E-2</v>
      </c>
      <c r="Q337" s="2">
        <f t="shared" si="70"/>
        <v>3.9837698266322392E-2</v>
      </c>
      <c r="R337" s="2">
        <v>0.24199999999999999</v>
      </c>
      <c r="S337" s="2">
        <v>0.21299999999999999</v>
      </c>
      <c r="T337" s="2">
        <v>0.27</v>
      </c>
      <c r="U337" s="1">
        <v>5884</v>
      </c>
      <c r="V337" s="2">
        <f t="shared" si="71"/>
        <v>0.99560067681895092</v>
      </c>
      <c r="W337" s="2">
        <v>4.7E-2</v>
      </c>
      <c r="X337" s="1">
        <v>1779</v>
      </c>
      <c r="Y337" s="2">
        <f t="shared" si="72"/>
        <v>0.30101522842639594</v>
      </c>
      <c r="Z337" s="2">
        <v>4.4000000000000004E-2</v>
      </c>
      <c r="AA337" s="1">
        <v>3694</v>
      </c>
      <c r="AB337" s="2">
        <f t="shared" si="73"/>
        <v>0.62504230118443316</v>
      </c>
      <c r="AC337" s="2">
        <f t="shared" si="74"/>
        <v>7.39424703891709E-2</v>
      </c>
      <c r="AD337" s="2">
        <v>5.4000000000000006E-2</v>
      </c>
      <c r="AE337" s="1">
        <v>86401</v>
      </c>
      <c r="AF337" s="1">
        <v>1907</v>
      </c>
      <c r="AG337" s="1">
        <v>77101</v>
      </c>
      <c r="AH337" s="1">
        <v>4289</v>
      </c>
      <c r="AI337" s="2">
        <v>0.11900000000000001</v>
      </c>
      <c r="AJ337">
        <f>VLOOKUP(A337,census_tract_areas_WA!E:N,10,FALSE)</f>
        <v>4.984608433</v>
      </c>
      <c r="AK337">
        <f t="shared" si="75"/>
        <v>1185.6498016721948</v>
      </c>
      <c r="AL337" t="str">
        <f>VLOOKUP(AK337,'Density Lookup'!A:B,2,TRUE)</f>
        <v>Medium</v>
      </c>
      <c r="AM337" t="str">
        <f>VLOOKUP(A337,census_tract_county_names_WA!A:B,2,FALSE)</f>
        <v>Snohomish County, Washington</v>
      </c>
      <c r="AN337">
        <f>INDEX(census_tract_areas_WA!N:N, MATCH('2014_acs_select'!A337,census_tract_areas_WA!E:E,0))</f>
        <v>4.984608433</v>
      </c>
      <c r="AO337" t="b">
        <f t="shared" si="76"/>
        <v>1</v>
      </c>
      <c r="AP337" t="str">
        <f>INDEX('Density Lookup'!B:B,MATCH('2014_acs_select'!AK337,'Density Lookup'!A:A,1))</f>
        <v>Medium</v>
      </c>
      <c r="AQ337" t="b">
        <f t="shared" si="77"/>
        <v>1</v>
      </c>
    </row>
    <row r="338" spans="1:43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65"/>
        <v>0.50726590318544895</v>
      </c>
      <c r="I338" s="2">
        <f t="shared" si="66"/>
        <v>0.49273409681455105</v>
      </c>
      <c r="J338" s="1">
        <v>4087</v>
      </c>
      <c r="K338" s="2">
        <f t="shared" si="67"/>
        <v>0.39332114329708401</v>
      </c>
      <c r="L338" s="1">
        <v>3423</v>
      </c>
      <c r="M338" s="1">
        <v>360</v>
      </c>
      <c r="N338" s="1">
        <v>0</v>
      </c>
      <c r="O338" s="2">
        <f t="shared" si="68"/>
        <v>0.83753364325911428</v>
      </c>
      <c r="P338" s="2">
        <f t="shared" si="69"/>
        <v>8.8084169317347694E-2</v>
      </c>
      <c r="Q338" s="2">
        <f t="shared" si="70"/>
        <v>0</v>
      </c>
      <c r="R338" s="2">
        <v>0.17100000000000001</v>
      </c>
      <c r="S338" s="2">
        <v>0.17800000000000002</v>
      </c>
      <c r="T338" s="2">
        <v>0.16399999999999998</v>
      </c>
      <c r="U338" s="1">
        <v>10370</v>
      </c>
      <c r="V338" s="2">
        <f t="shared" si="71"/>
        <v>0.99797902030603403</v>
      </c>
      <c r="W338" s="2">
        <v>0.16</v>
      </c>
      <c r="X338" s="1">
        <v>2886</v>
      </c>
      <c r="Y338" s="2">
        <f t="shared" si="72"/>
        <v>0.27774035222788951</v>
      </c>
      <c r="Z338" s="2">
        <v>0.15</v>
      </c>
      <c r="AA338" s="1">
        <v>6040</v>
      </c>
      <c r="AB338" s="2">
        <f t="shared" si="73"/>
        <v>0.58127225483591571</v>
      </c>
      <c r="AC338" s="2">
        <f t="shared" si="74"/>
        <v>0.14098739293619478</v>
      </c>
      <c r="AD338" s="2">
        <v>0.188</v>
      </c>
      <c r="AE338" s="1">
        <v>53790</v>
      </c>
      <c r="AF338" s="1">
        <v>3834</v>
      </c>
      <c r="AG338" s="1">
        <v>42160</v>
      </c>
      <c r="AH338" s="1">
        <v>7803</v>
      </c>
      <c r="AI338" s="2">
        <v>0.126</v>
      </c>
      <c r="AJ338">
        <f>VLOOKUP(A338,census_tract_areas_WA!E:N,10,FALSE)</f>
        <v>22.39177767</v>
      </c>
      <c r="AK338">
        <f t="shared" si="75"/>
        <v>464.05426818441612</v>
      </c>
      <c r="AL338" t="str">
        <f>VLOOKUP(AK338,'Density Lookup'!A:B,2,TRUE)</f>
        <v>Medium</v>
      </c>
      <c r="AM338" t="str">
        <f>VLOOKUP(A338,census_tract_county_names_WA!A:B,2,FALSE)</f>
        <v>Grant County, Washington</v>
      </c>
      <c r="AN338">
        <f>INDEX(census_tract_areas_WA!N:N, MATCH('2014_acs_select'!A338,census_tract_areas_WA!E:E,0))</f>
        <v>22.39177767</v>
      </c>
      <c r="AO338" t="b">
        <f t="shared" si="76"/>
        <v>1</v>
      </c>
      <c r="AP338" t="str">
        <f>INDEX('Density Lookup'!B:B,MATCH('2014_acs_select'!AK338,'Density Lookup'!A:A,1))</f>
        <v>Medium</v>
      </c>
      <c r="AQ338" t="b">
        <f t="shared" si="77"/>
        <v>1</v>
      </c>
    </row>
    <row r="339" spans="1:43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65"/>
        <v>0.45262189512419504</v>
      </c>
      <c r="I339" s="2">
        <f t="shared" si="66"/>
        <v>0.54737810487580496</v>
      </c>
      <c r="J339" s="1">
        <v>2732</v>
      </c>
      <c r="K339" s="2">
        <f t="shared" si="67"/>
        <v>0.62833486660533577</v>
      </c>
      <c r="L339" s="1">
        <v>1310</v>
      </c>
      <c r="M339" s="1">
        <v>581</v>
      </c>
      <c r="N339" s="1">
        <v>542</v>
      </c>
      <c r="O339" s="2">
        <f t="shared" si="68"/>
        <v>0.47950219619326501</v>
      </c>
      <c r="P339" s="2">
        <f t="shared" si="69"/>
        <v>0.21266471449487556</v>
      </c>
      <c r="Q339" s="2">
        <f t="shared" si="70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 s="1">
        <v>4330</v>
      </c>
      <c r="V339" s="2">
        <f t="shared" si="71"/>
        <v>0.99586016559337631</v>
      </c>
      <c r="W339" s="2">
        <v>0.154</v>
      </c>
      <c r="X339" s="1">
        <v>561</v>
      </c>
      <c r="Y339" s="2">
        <f t="shared" si="72"/>
        <v>0.12902483900643974</v>
      </c>
      <c r="Z339" s="2">
        <v>0.2</v>
      </c>
      <c r="AA339" s="1">
        <v>3419</v>
      </c>
      <c r="AB339" s="2">
        <f t="shared" si="73"/>
        <v>0.78633854645814172</v>
      </c>
      <c r="AC339" s="2">
        <f t="shared" si="74"/>
        <v>8.4636614535418486E-2</v>
      </c>
      <c r="AD339" s="2">
        <v>0.13600000000000001</v>
      </c>
      <c r="AE339" s="1">
        <v>70768</v>
      </c>
      <c r="AF339" s="1">
        <v>2152</v>
      </c>
      <c r="AG339" s="1">
        <v>53962</v>
      </c>
      <c r="AH339" s="1">
        <v>3787</v>
      </c>
      <c r="AI339" s="2">
        <v>7.9000000000000001E-2</v>
      </c>
      <c r="AJ339">
        <f>VLOOKUP(A339,census_tract_areas_WA!E:N,10,FALSE)</f>
        <v>1.18390719</v>
      </c>
      <c r="AK339">
        <f t="shared" si="75"/>
        <v>3672.5851795865856</v>
      </c>
      <c r="AL339" t="str">
        <f>VLOOKUP(AK339,'Density Lookup'!A:B,2,TRUE)</f>
        <v>High</v>
      </c>
      <c r="AM339" t="str">
        <f>VLOOKUP(A339,census_tract_county_names_WA!A:B,2,FALSE)</f>
        <v>King County, Washington</v>
      </c>
      <c r="AN339">
        <f>INDEX(census_tract_areas_WA!N:N, MATCH('2014_acs_select'!A339,census_tract_areas_WA!E:E,0))</f>
        <v>1.18390719</v>
      </c>
      <c r="AO339" t="b">
        <f t="shared" si="76"/>
        <v>1</v>
      </c>
      <c r="AP339" t="str">
        <f>INDEX('Density Lookup'!B:B,MATCH('2014_acs_select'!AK339,'Density Lookup'!A:A,1))</f>
        <v>High</v>
      </c>
      <c r="AQ339" t="b">
        <f t="shared" si="77"/>
        <v>1</v>
      </c>
    </row>
    <row r="340" spans="1:43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65"/>
        <v>0.48934628206986519</v>
      </c>
      <c r="I340" s="2">
        <f t="shared" si="66"/>
        <v>0.51065371793013481</v>
      </c>
      <c r="J340" s="1">
        <v>3254</v>
      </c>
      <c r="K340" s="2">
        <f t="shared" si="67"/>
        <v>0.47166255979127408</v>
      </c>
      <c r="L340" s="1">
        <v>2452</v>
      </c>
      <c r="M340" s="1">
        <v>459</v>
      </c>
      <c r="N340" s="1">
        <v>66</v>
      </c>
      <c r="O340" s="2">
        <f t="shared" si="68"/>
        <v>0.75353411186232333</v>
      </c>
      <c r="P340" s="2">
        <f t="shared" si="69"/>
        <v>0.14105716041794714</v>
      </c>
      <c r="Q340" s="2">
        <f t="shared" si="70"/>
        <v>2.0282728948985862E-2</v>
      </c>
      <c r="R340" s="2">
        <v>0.21100000000000002</v>
      </c>
      <c r="S340" s="2">
        <v>0.161</v>
      </c>
      <c r="T340" s="2">
        <v>0.25600000000000001</v>
      </c>
      <c r="U340" s="1">
        <v>6880</v>
      </c>
      <c r="V340" s="2">
        <f t="shared" si="71"/>
        <v>0.99724597767792433</v>
      </c>
      <c r="W340" s="2">
        <v>9.3000000000000013E-2</v>
      </c>
      <c r="X340" s="1">
        <v>1694</v>
      </c>
      <c r="Y340" s="2">
        <f t="shared" si="72"/>
        <v>0.24554283229453544</v>
      </c>
      <c r="Z340" s="2">
        <v>9.3000000000000013E-2</v>
      </c>
      <c r="AA340" s="1">
        <v>4507</v>
      </c>
      <c r="AB340" s="2">
        <f t="shared" si="73"/>
        <v>0.65328308450500072</v>
      </c>
      <c r="AC340" s="2">
        <f t="shared" si="74"/>
        <v>0.10117408320046384</v>
      </c>
      <c r="AD340" s="2">
        <v>0.10400000000000001</v>
      </c>
      <c r="AE340" s="1">
        <v>82609</v>
      </c>
      <c r="AF340" s="1">
        <v>2637</v>
      </c>
      <c r="AG340" s="1">
        <v>62951</v>
      </c>
      <c r="AH340" s="1">
        <v>5356</v>
      </c>
      <c r="AI340" s="2">
        <v>0.13400000000000001</v>
      </c>
      <c r="AJ340">
        <f>VLOOKUP(A340,census_tract_areas_WA!E:N,10,FALSE)</f>
        <v>7.8906344329999998</v>
      </c>
      <c r="AK340">
        <f t="shared" si="75"/>
        <v>874.32766763939628</v>
      </c>
      <c r="AL340" t="str">
        <f>VLOOKUP(AK340,'Density Lookup'!A:B,2,TRUE)</f>
        <v>Medium</v>
      </c>
      <c r="AM340" t="str">
        <f>VLOOKUP(A340,census_tract_county_names_WA!A:B,2,FALSE)</f>
        <v>Pierce County, Washington</v>
      </c>
      <c r="AN340">
        <f>INDEX(census_tract_areas_WA!N:N, MATCH('2014_acs_select'!A340,census_tract_areas_WA!E:E,0))</f>
        <v>7.8906344329999998</v>
      </c>
      <c r="AO340" t="b">
        <f t="shared" si="76"/>
        <v>1</v>
      </c>
      <c r="AP340" t="str">
        <f>INDEX('Density Lookup'!B:B,MATCH('2014_acs_select'!AK340,'Density Lookup'!A:A,1))</f>
        <v>Medium</v>
      </c>
      <c r="AQ340" t="b">
        <f t="shared" si="77"/>
        <v>1</v>
      </c>
    </row>
    <row r="341" spans="1:43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65"/>
        <v>0.48098115890508353</v>
      </c>
      <c r="I341" s="2">
        <f t="shared" si="66"/>
        <v>0.51901884109491647</v>
      </c>
      <c r="J341" s="1">
        <v>1163</v>
      </c>
      <c r="K341" s="2">
        <f t="shared" si="67"/>
        <v>0.41343761109136151</v>
      </c>
      <c r="L341" s="1">
        <v>815</v>
      </c>
      <c r="M341" s="1">
        <v>150</v>
      </c>
      <c r="N341" s="1">
        <v>77</v>
      </c>
      <c r="O341" s="2">
        <f t="shared" si="68"/>
        <v>0.70077386070507308</v>
      </c>
      <c r="P341" s="2">
        <f t="shared" si="69"/>
        <v>0.12897678417884781</v>
      </c>
      <c r="Q341" s="2">
        <f t="shared" si="70"/>
        <v>6.6208082545141878E-2</v>
      </c>
      <c r="R341" s="2">
        <v>9.0999999999999998E-2</v>
      </c>
      <c r="S341" s="2">
        <v>6.9000000000000006E-2</v>
      </c>
      <c r="T341" s="2">
        <v>0.11</v>
      </c>
      <c r="U341" s="1">
        <v>2801</v>
      </c>
      <c r="V341" s="2">
        <f t="shared" si="71"/>
        <v>0.99573409171702809</v>
      </c>
      <c r="W341" s="2">
        <v>0.19899999999999998</v>
      </c>
      <c r="X341" s="1">
        <v>622</v>
      </c>
      <c r="Y341" s="2">
        <f t="shared" si="72"/>
        <v>0.22111624600071098</v>
      </c>
      <c r="Z341" s="2">
        <v>0.28000000000000003</v>
      </c>
      <c r="AA341" s="1">
        <v>1896</v>
      </c>
      <c r="AB341" s="2">
        <f t="shared" si="73"/>
        <v>0.67401350870956278</v>
      </c>
      <c r="AC341" s="2">
        <f t="shared" si="74"/>
        <v>0.10487024528972622</v>
      </c>
      <c r="AD341" s="2">
        <v>0.192</v>
      </c>
      <c r="AE341" s="1">
        <v>47479</v>
      </c>
      <c r="AF341" s="1">
        <v>1018</v>
      </c>
      <c r="AG341" s="1">
        <v>41625</v>
      </c>
      <c r="AH341" s="1">
        <v>2224</v>
      </c>
      <c r="AI341" s="2">
        <v>0.16300000000000001</v>
      </c>
      <c r="AJ341">
        <f>VLOOKUP(A341,census_tract_areas_WA!E:N,10,FALSE)</f>
        <v>1.269311971</v>
      </c>
      <c r="AK341">
        <f t="shared" si="75"/>
        <v>2216.1612466191732</v>
      </c>
      <c r="AL341" t="str">
        <f>VLOOKUP(AK341,'Density Lookup'!A:B,2,TRUE)</f>
        <v>High</v>
      </c>
      <c r="AM341" t="str">
        <f>VLOOKUP(A341,census_tract_county_names_WA!A:B,2,FALSE)</f>
        <v>Pierce County, Washington</v>
      </c>
      <c r="AN341">
        <f>INDEX(census_tract_areas_WA!N:N, MATCH('2014_acs_select'!A341,census_tract_areas_WA!E:E,0))</f>
        <v>1.269311971</v>
      </c>
      <c r="AO341" t="b">
        <f t="shared" si="76"/>
        <v>1</v>
      </c>
      <c r="AP341" t="str">
        <f>INDEX('Density Lookup'!B:B,MATCH('2014_acs_select'!AK341,'Density Lookup'!A:A,1))</f>
        <v>High</v>
      </c>
      <c r="AQ341" t="b">
        <f t="shared" si="77"/>
        <v>1</v>
      </c>
    </row>
    <row r="342" spans="1:43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65"/>
        <v>0.52256855731561913</v>
      </c>
      <c r="I342" s="2">
        <f t="shared" si="66"/>
        <v>0.47743144268438087</v>
      </c>
      <c r="J342" s="1">
        <v>2828</v>
      </c>
      <c r="K342" s="2">
        <f t="shared" si="67"/>
        <v>0.48168966104581845</v>
      </c>
      <c r="L342" s="1">
        <v>2389</v>
      </c>
      <c r="M342" s="1">
        <v>131</v>
      </c>
      <c r="N342" s="1">
        <v>21</v>
      </c>
      <c r="O342" s="2">
        <f t="shared" si="68"/>
        <v>0.84476661951909482</v>
      </c>
      <c r="P342" s="2">
        <f t="shared" si="69"/>
        <v>4.6322489391796319E-2</v>
      </c>
      <c r="Q342" s="2">
        <f t="shared" si="70"/>
        <v>7.4257425742574254E-3</v>
      </c>
      <c r="R342" s="2">
        <v>0.184</v>
      </c>
      <c r="S342" s="2">
        <v>0.16200000000000001</v>
      </c>
      <c r="T342" s="2">
        <v>0.20499999999999999</v>
      </c>
      <c r="U342" s="1">
        <v>5862</v>
      </c>
      <c r="V342" s="2">
        <f t="shared" si="71"/>
        <v>0.99846704138988251</v>
      </c>
      <c r="W342" s="2">
        <v>0.22</v>
      </c>
      <c r="X342" s="1">
        <v>1368</v>
      </c>
      <c r="Y342" s="2">
        <f t="shared" si="72"/>
        <v>0.23300970873786409</v>
      </c>
      <c r="Z342" s="2">
        <v>0.36099999999999999</v>
      </c>
      <c r="AA342" s="1">
        <v>3896</v>
      </c>
      <c r="AB342" s="2">
        <f t="shared" si="73"/>
        <v>0.66360074944643166</v>
      </c>
      <c r="AC342" s="2">
        <f t="shared" si="74"/>
        <v>0.10338954181570426</v>
      </c>
      <c r="AD342" s="2">
        <v>0.20499999999999999</v>
      </c>
      <c r="AE342" s="1">
        <v>61682</v>
      </c>
      <c r="AF342" s="1">
        <v>2191</v>
      </c>
      <c r="AG342" s="1">
        <v>53082</v>
      </c>
      <c r="AH342" s="1">
        <v>4577</v>
      </c>
      <c r="AI342" s="2">
        <v>7.4999999999999997E-2</v>
      </c>
      <c r="AJ342">
        <f>VLOOKUP(A342,census_tract_areas_WA!E:N,10,FALSE)</f>
        <v>4.4552887280000002</v>
      </c>
      <c r="AK342">
        <f t="shared" si="75"/>
        <v>1317.7597140007397</v>
      </c>
      <c r="AL342" t="str">
        <f>VLOOKUP(AK342,'Density Lookup'!A:B,2,TRUE)</f>
        <v>Medium</v>
      </c>
      <c r="AM342" t="str">
        <f>VLOOKUP(A342,census_tract_county_names_WA!A:B,2,FALSE)</f>
        <v>Thurston County, Washington</v>
      </c>
      <c r="AN342">
        <f>INDEX(census_tract_areas_WA!N:N, MATCH('2014_acs_select'!A342,census_tract_areas_WA!E:E,0))</f>
        <v>4.4552887280000002</v>
      </c>
      <c r="AO342" t="b">
        <f t="shared" si="76"/>
        <v>1</v>
      </c>
      <c r="AP342" t="str">
        <f>INDEX('Density Lookup'!B:B,MATCH('2014_acs_select'!AK342,'Density Lookup'!A:A,1))</f>
        <v>Medium</v>
      </c>
      <c r="AQ342" t="b">
        <f t="shared" si="77"/>
        <v>1</v>
      </c>
    </row>
    <row r="343" spans="1:43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65"/>
        <v>0.53674418604651164</v>
      </c>
      <c r="I343" s="2">
        <f t="shared" si="66"/>
        <v>0.46325581395348836</v>
      </c>
      <c r="J343" s="1">
        <v>1864</v>
      </c>
      <c r="K343" s="2">
        <f t="shared" si="67"/>
        <v>0.43348837209302327</v>
      </c>
      <c r="L343" s="1">
        <v>1590</v>
      </c>
      <c r="M343" s="1">
        <v>158</v>
      </c>
      <c r="N343" s="1">
        <v>0</v>
      </c>
      <c r="O343" s="2">
        <f t="shared" si="68"/>
        <v>0.85300429184549353</v>
      </c>
      <c r="P343" s="2">
        <f t="shared" si="69"/>
        <v>8.4763948497854083E-2</v>
      </c>
      <c r="Q343" s="2">
        <f t="shared" si="70"/>
        <v>0</v>
      </c>
      <c r="R343" s="2">
        <v>0.315</v>
      </c>
      <c r="S343" s="2">
        <v>0.311</v>
      </c>
      <c r="T343" s="2">
        <v>0.31900000000000001</v>
      </c>
      <c r="U343" s="1">
        <v>4266</v>
      </c>
      <c r="V343" s="2">
        <f t="shared" si="71"/>
        <v>0.99209302325581394</v>
      </c>
      <c r="W343" s="2">
        <v>0.184</v>
      </c>
      <c r="X343" s="1">
        <v>1304</v>
      </c>
      <c r="Y343" s="2">
        <f t="shared" si="72"/>
        <v>0.30325581395348838</v>
      </c>
      <c r="Z343" s="2">
        <v>0.27500000000000002</v>
      </c>
      <c r="AA343" s="1">
        <v>2373</v>
      </c>
      <c r="AB343" s="2">
        <f t="shared" si="73"/>
        <v>0.55186046511627906</v>
      </c>
      <c r="AC343" s="2">
        <f t="shared" si="74"/>
        <v>0.1448837209302325</v>
      </c>
      <c r="AD343" s="2">
        <v>0.17499999999999999</v>
      </c>
      <c r="AE343" s="1">
        <v>75160</v>
      </c>
      <c r="AF343" s="1">
        <v>1356</v>
      </c>
      <c r="AG343" s="1">
        <v>52627</v>
      </c>
      <c r="AH343" s="1">
        <v>3058</v>
      </c>
      <c r="AI343" s="2">
        <v>8.199999999999999E-2</v>
      </c>
      <c r="AJ343">
        <f>VLOOKUP(A343,census_tract_areas_WA!E:N,10,FALSE)</f>
        <v>70.591277270000006</v>
      </c>
      <c r="AK343">
        <f t="shared" si="75"/>
        <v>60.914041596856343</v>
      </c>
      <c r="AL343" t="str">
        <f>VLOOKUP(AK343,'Density Lookup'!A:B,2,TRUE)</f>
        <v>Low</v>
      </c>
      <c r="AM343" t="str">
        <f>VLOOKUP(A343,census_tract_county_names_WA!A:B,2,FALSE)</f>
        <v>Walla Walla County, Washington</v>
      </c>
      <c r="AN343">
        <f>INDEX(census_tract_areas_WA!N:N, MATCH('2014_acs_select'!A343,census_tract_areas_WA!E:E,0))</f>
        <v>70.591277270000006</v>
      </c>
      <c r="AO343" t="b">
        <f t="shared" si="76"/>
        <v>1</v>
      </c>
      <c r="AP343" t="str">
        <f>INDEX('Density Lookup'!B:B,MATCH('2014_acs_select'!AK343,'Density Lookup'!A:A,1))</f>
        <v>Low</v>
      </c>
      <c r="AQ343" t="b">
        <f t="shared" si="77"/>
        <v>1</v>
      </c>
    </row>
    <row r="344" spans="1:43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65"/>
        <v>0.4761714056868242</v>
      </c>
      <c r="I344" s="2">
        <f t="shared" si="66"/>
        <v>0.52382859431317585</v>
      </c>
      <c r="J344" s="1">
        <v>2259</v>
      </c>
      <c r="K344" s="2">
        <f t="shared" si="67"/>
        <v>0.4523428113736484</v>
      </c>
      <c r="L344" s="1">
        <v>1737</v>
      </c>
      <c r="M344" s="1">
        <v>281</v>
      </c>
      <c r="N344" s="1">
        <v>56</v>
      </c>
      <c r="O344" s="2">
        <f t="shared" si="68"/>
        <v>0.7689243027888446</v>
      </c>
      <c r="P344" s="2">
        <f t="shared" si="69"/>
        <v>0.12439132359451084</v>
      </c>
      <c r="Q344" s="2">
        <f t="shared" si="70"/>
        <v>2.4789729969012839E-2</v>
      </c>
      <c r="R344" s="2">
        <v>0.19</v>
      </c>
      <c r="S344" s="2">
        <v>0.153</v>
      </c>
      <c r="T344" s="2">
        <v>0.223</v>
      </c>
      <c r="U344" s="1">
        <v>4979</v>
      </c>
      <c r="V344" s="2">
        <f t="shared" si="71"/>
        <v>0.9969963956748098</v>
      </c>
      <c r="W344" s="2">
        <v>0.10800000000000001</v>
      </c>
      <c r="X344" s="1">
        <v>1235</v>
      </c>
      <c r="Y344" s="2">
        <f t="shared" si="72"/>
        <v>0.24729675610732879</v>
      </c>
      <c r="Z344" s="2">
        <v>0.14699999999999999</v>
      </c>
      <c r="AA344" s="1">
        <v>3105</v>
      </c>
      <c r="AB344" s="2">
        <f t="shared" si="73"/>
        <v>0.6217460953143773</v>
      </c>
      <c r="AC344" s="2">
        <f t="shared" si="74"/>
        <v>0.13095714857829388</v>
      </c>
      <c r="AD344" s="2">
        <v>0.11199999999999999</v>
      </c>
      <c r="AE344" s="1">
        <v>71623</v>
      </c>
      <c r="AF344" s="1">
        <v>1725</v>
      </c>
      <c r="AG344" s="1">
        <v>57137</v>
      </c>
      <c r="AH344" s="1">
        <v>3889</v>
      </c>
      <c r="AI344" s="2">
        <v>0.10800000000000001</v>
      </c>
      <c r="AJ344">
        <f>VLOOKUP(A344,census_tract_areas_WA!E:N,10,FALSE)</f>
        <v>3.9063673460000001</v>
      </c>
      <c r="AK344">
        <f t="shared" si="75"/>
        <v>1278.4255953587422</v>
      </c>
      <c r="AL344" t="str">
        <f>VLOOKUP(AK344,'Density Lookup'!A:B,2,TRUE)</f>
        <v>Medium</v>
      </c>
      <c r="AM344" t="str">
        <f>VLOOKUP(A344,census_tract_county_names_WA!A:B,2,FALSE)</f>
        <v>Clark County, Washington</v>
      </c>
      <c r="AN344">
        <f>INDEX(census_tract_areas_WA!N:N, MATCH('2014_acs_select'!A344,census_tract_areas_WA!E:E,0))</f>
        <v>3.9063673460000001</v>
      </c>
      <c r="AO344" t="b">
        <f t="shared" si="76"/>
        <v>1</v>
      </c>
      <c r="AP344" t="str">
        <f>INDEX('Density Lookup'!B:B,MATCH('2014_acs_select'!AK344,'Density Lookup'!A:A,1))</f>
        <v>Medium</v>
      </c>
      <c r="AQ344" t="b">
        <f t="shared" si="77"/>
        <v>1</v>
      </c>
    </row>
    <row r="345" spans="1:43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65"/>
        <v>0.59526996876394467</v>
      </c>
      <c r="I345" s="2">
        <f t="shared" si="66"/>
        <v>0.40473003123605533</v>
      </c>
      <c r="J345" s="1">
        <v>747</v>
      </c>
      <c r="K345" s="2">
        <f t="shared" si="67"/>
        <v>0.33333333333333331</v>
      </c>
      <c r="L345" s="1">
        <v>384</v>
      </c>
      <c r="M345" s="1">
        <v>36</v>
      </c>
      <c r="N345" s="1">
        <v>100</v>
      </c>
      <c r="O345" s="2">
        <f t="shared" si="68"/>
        <v>0.51405622489959835</v>
      </c>
      <c r="P345" s="2">
        <f t="shared" si="69"/>
        <v>4.8192771084337352E-2</v>
      </c>
      <c r="Q345" s="2">
        <f t="shared" si="70"/>
        <v>0.13386880856760375</v>
      </c>
      <c r="R345" s="2">
        <v>0.24299999999999999</v>
      </c>
      <c r="S345" s="2">
        <v>0.249</v>
      </c>
      <c r="T345" s="2">
        <v>0.23699999999999999</v>
      </c>
      <c r="U345" s="1">
        <v>1337</v>
      </c>
      <c r="V345" s="2">
        <f t="shared" si="71"/>
        <v>0.59660865684962072</v>
      </c>
      <c r="W345" s="2">
        <v>0.27</v>
      </c>
      <c r="X345" s="1">
        <v>65</v>
      </c>
      <c r="Y345" s="2">
        <f t="shared" si="72"/>
        <v>2.9004908522980811E-2</v>
      </c>
      <c r="Z345" s="2">
        <v>0.308</v>
      </c>
      <c r="AA345" s="1">
        <v>938</v>
      </c>
      <c r="AB345" s="2">
        <f t="shared" si="73"/>
        <v>0.41856314145470774</v>
      </c>
      <c r="AC345" s="2">
        <f t="shared" si="74"/>
        <v>0.55243195002231138</v>
      </c>
      <c r="AD345" s="2">
        <v>0.30599999999999999</v>
      </c>
      <c r="AE345" s="1">
        <v>63639</v>
      </c>
      <c r="AF345" s="1">
        <v>848</v>
      </c>
      <c r="AG345" s="1">
        <v>33372</v>
      </c>
      <c r="AH345" s="1">
        <v>2107</v>
      </c>
      <c r="AI345" s="2">
        <v>0.13600000000000001</v>
      </c>
      <c r="AJ345">
        <f>VLOOKUP(A345,census_tract_areas_WA!E:N,10,FALSE)</f>
        <v>1.466078996</v>
      </c>
      <c r="AK345">
        <f t="shared" si="75"/>
        <v>1528.5670186356042</v>
      </c>
      <c r="AL345" t="str">
        <f>VLOOKUP(AK345,'Density Lookup'!A:B,2,TRUE)</f>
        <v>High</v>
      </c>
      <c r="AM345" t="str">
        <f>VLOOKUP(A345,census_tract_county_names_WA!A:B,2,FALSE)</f>
        <v>Clark County, Washington</v>
      </c>
      <c r="AN345">
        <f>INDEX(census_tract_areas_WA!N:N, MATCH('2014_acs_select'!A345,census_tract_areas_WA!E:E,0))</f>
        <v>1.466078996</v>
      </c>
      <c r="AO345" t="b">
        <f t="shared" si="76"/>
        <v>1</v>
      </c>
      <c r="AP345" t="str">
        <f>INDEX('Density Lookup'!B:B,MATCH('2014_acs_select'!AK345,'Density Lookup'!A:A,1))</f>
        <v>High</v>
      </c>
      <c r="AQ345" t="b">
        <f t="shared" si="77"/>
        <v>1</v>
      </c>
    </row>
    <row r="346" spans="1:43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65"/>
        <v>0.4960022844089092</v>
      </c>
      <c r="I346" s="2">
        <f t="shared" si="66"/>
        <v>0.50399771559109086</v>
      </c>
      <c r="J346" s="1">
        <v>1642</v>
      </c>
      <c r="K346" s="2">
        <f t="shared" si="67"/>
        <v>0.46887492861222158</v>
      </c>
      <c r="L346" s="1">
        <v>1445</v>
      </c>
      <c r="M346" s="1">
        <v>115</v>
      </c>
      <c r="N346" s="1">
        <v>0</v>
      </c>
      <c r="O346" s="2">
        <f t="shared" si="68"/>
        <v>0.8800243605359318</v>
      </c>
      <c r="P346" s="2">
        <f t="shared" si="69"/>
        <v>7.0036540803897679E-2</v>
      </c>
      <c r="Q346" s="2">
        <f t="shared" si="70"/>
        <v>0</v>
      </c>
      <c r="R346" s="2">
        <v>0.17800000000000002</v>
      </c>
      <c r="S346" s="2">
        <v>0.17600000000000002</v>
      </c>
      <c r="T346" s="2">
        <v>0.18</v>
      </c>
      <c r="U346" s="1">
        <v>3473</v>
      </c>
      <c r="V346" s="2">
        <f t="shared" si="71"/>
        <v>0.99171901770416904</v>
      </c>
      <c r="W346" s="2">
        <v>0.105</v>
      </c>
      <c r="X346" s="1">
        <v>758</v>
      </c>
      <c r="Y346" s="2">
        <f t="shared" si="72"/>
        <v>0.21644774414620216</v>
      </c>
      <c r="Z346" s="2">
        <v>0.14599999999999999</v>
      </c>
      <c r="AA346" s="1">
        <v>2246</v>
      </c>
      <c r="AB346" s="2">
        <f t="shared" si="73"/>
        <v>0.64134780125642488</v>
      </c>
      <c r="AC346" s="2">
        <f t="shared" si="74"/>
        <v>0.14220445459737296</v>
      </c>
      <c r="AD346" s="2">
        <v>0.113</v>
      </c>
      <c r="AE346" s="1">
        <v>56377</v>
      </c>
      <c r="AF346" s="1">
        <v>1417</v>
      </c>
      <c r="AG346" s="1">
        <v>49527</v>
      </c>
      <c r="AH346" s="1">
        <v>2763</v>
      </c>
      <c r="AI346" s="2">
        <v>0.08</v>
      </c>
      <c r="AJ346">
        <f>VLOOKUP(A346,census_tract_areas_WA!E:N,10,FALSE)</f>
        <v>1.6275168689999999</v>
      </c>
      <c r="AK346">
        <f t="shared" si="75"/>
        <v>2151.7442102776754</v>
      </c>
      <c r="AL346" t="str">
        <f>VLOOKUP(AK346,'Density Lookup'!A:B,2,TRUE)</f>
        <v>High</v>
      </c>
      <c r="AM346" t="str">
        <f>VLOOKUP(A346,census_tract_county_names_WA!A:B,2,FALSE)</f>
        <v>Island County, Washington</v>
      </c>
      <c r="AN346">
        <f>INDEX(census_tract_areas_WA!N:N, MATCH('2014_acs_select'!A346,census_tract_areas_WA!E:E,0))</f>
        <v>1.6275168689999999</v>
      </c>
      <c r="AO346" t="b">
        <f t="shared" si="76"/>
        <v>1</v>
      </c>
      <c r="AP346" t="str">
        <f>INDEX('Density Lookup'!B:B,MATCH('2014_acs_select'!AK346,'Density Lookup'!A:A,1))</f>
        <v>High</v>
      </c>
      <c r="AQ346" t="b">
        <f t="shared" si="77"/>
        <v>1</v>
      </c>
    </row>
    <row r="347" spans="1:43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65"/>
        <v>0.41035548686244205</v>
      </c>
      <c r="I347" s="2">
        <f t="shared" si="66"/>
        <v>0.58964451313755795</v>
      </c>
      <c r="J347" s="1">
        <v>1722</v>
      </c>
      <c r="K347" s="2">
        <f t="shared" si="67"/>
        <v>0.44358578052550229</v>
      </c>
      <c r="L347" s="1">
        <v>934</v>
      </c>
      <c r="M347" s="1">
        <v>378</v>
      </c>
      <c r="N347" s="1">
        <v>181</v>
      </c>
      <c r="O347" s="2">
        <f t="shared" si="68"/>
        <v>0.54239256678281067</v>
      </c>
      <c r="P347" s="2">
        <f t="shared" si="69"/>
        <v>0.21951219512195122</v>
      </c>
      <c r="Q347" s="2">
        <f t="shared" si="70"/>
        <v>0.10511033681765389</v>
      </c>
      <c r="R347" s="2">
        <v>0.157</v>
      </c>
      <c r="S347" s="2">
        <v>0.14899999999999999</v>
      </c>
      <c r="T347" s="2">
        <v>0.161</v>
      </c>
      <c r="U347" s="1">
        <v>3882</v>
      </c>
      <c r="V347" s="2">
        <f t="shared" si="71"/>
        <v>1</v>
      </c>
      <c r="W347" s="2">
        <v>0.29600000000000004</v>
      </c>
      <c r="X347" s="1">
        <v>947</v>
      </c>
      <c r="Y347" s="2">
        <f t="shared" si="72"/>
        <v>0.243946419371458</v>
      </c>
      <c r="Z347" s="2">
        <v>0.41399999999999998</v>
      </c>
      <c r="AA347" s="1">
        <v>2408</v>
      </c>
      <c r="AB347" s="2">
        <f t="shared" si="73"/>
        <v>0.62029881504379181</v>
      </c>
      <c r="AC347" s="2">
        <f t="shared" si="74"/>
        <v>0.13575476558475019</v>
      </c>
      <c r="AD347" s="2">
        <v>0.255</v>
      </c>
      <c r="AE347" s="1">
        <v>33005</v>
      </c>
      <c r="AF347" s="1">
        <v>1822</v>
      </c>
      <c r="AG347" s="1">
        <v>26994</v>
      </c>
      <c r="AH347" s="1">
        <v>3072</v>
      </c>
      <c r="AI347" s="2">
        <v>0.10400000000000001</v>
      </c>
      <c r="AJ347">
        <f>VLOOKUP(A347,census_tract_areas_WA!E:N,10,FALSE)</f>
        <v>17.427002080000001</v>
      </c>
      <c r="AK347">
        <f t="shared" si="75"/>
        <v>222.75776304951239</v>
      </c>
      <c r="AL347" t="str">
        <f>VLOOKUP(AK347,'Density Lookup'!A:B,2,TRUE)</f>
        <v>Low</v>
      </c>
      <c r="AM347" t="str">
        <f>VLOOKUP(A347,census_tract_county_names_WA!A:B,2,FALSE)</f>
        <v>King County, Washington</v>
      </c>
      <c r="AN347">
        <f>INDEX(census_tract_areas_WA!N:N, MATCH('2014_acs_select'!A347,census_tract_areas_WA!E:E,0))</f>
        <v>17.427002080000001</v>
      </c>
      <c r="AO347" t="b">
        <f t="shared" si="76"/>
        <v>1</v>
      </c>
      <c r="AP347" t="str">
        <f>INDEX('Density Lookup'!B:B,MATCH('2014_acs_select'!AK347,'Density Lookup'!A:A,1))</f>
        <v>Low</v>
      </c>
      <c r="AQ347" t="b">
        <f t="shared" si="77"/>
        <v>1</v>
      </c>
    </row>
    <row r="348" spans="1:43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65"/>
        <v>0.55418559377027909</v>
      </c>
      <c r="I348" s="2">
        <f t="shared" si="66"/>
        <v>0.44581440622972096</v>
      </c>
      <c r="J348" s="1">
        <v>1469</v>
      </c>
      <c r="K348" s="2">
        <f t="shared" si="67"/>
        <v>0.47663854639844255</v>
      </c>
      <c r="L348" s="1">
        <v>835</v>
      </c>
      <c r="M348" s="1">
        <v>178</v>
      </c>
      <c r="N348" s="1">
        <v>94</v>
      </c>
      <c r="O348" s="2">
        <f t="shared" si="68"/>
        <v>0.56841388699795781</v>
      </c>
      <c r="P348" s="2">
        <f t="shared" si="69"/>
        <v>0.1211708645336964</v>
      </c>
      <c r="Q348" s="2">
        <f t="shared" si="70"/>
        <v>6.3989108236895853E-2</v>
      </c>
      <c r="R348" s="2">
        <v>0.157</v>
      </c>
      <c r="S348" s="2">
        <v>0.128</v>
      </c>
      <c r="T348" s="2">
        <v>0.191</v>
      </c>
      <c r="U348" s="1">
        <v>3082</v>
      </c>
      <c r="V348" s="2">
        <f t="shared" si="71"/>
        <v>1</v>
      </c>
      <c r="W348" s="2">
        <v>0.255</v>
      </c>
      <c r="X348" s="1">
        <v>629</v>
      </c>
      <c r="Y348" s="2">
        <f t="shared" si="72"/>
        <v>0.20408825438027256</v>
      </c>
      <c r="Z348" s="2">
        <v>0.33500000000000002</v>
      </c>
      <c r="AA348" s="1">
        <v>2181</v>
      </c>
      <c r="AB348" s="2">
        <f t="shared" si="73"/>
        <v>0.70765736534717716</v>
      </c>
      <c r="AC348" s="2">
        <f t="shared" si="74"/>
        <v>8.8254380272550281E-2</v>
      </c>
      <c r="AD348" s="2">
        <v>0.23800000000000002</v>
      </c>
      <c r="AE348" s="1">
        <v>43691</v>
      </c>
      <c r="AF348" s="1">
        <v>1381</v>
      </c>
      <c r="AG348" s="1">
        <v>36678</v>
      </c>
      <c r="AH348" s="1">
        <v>2522</v>
      </c>
      <c r="AI348" s="2">
        <v>0.13699999999999998</v>
      </c>
      <c r="AJ348">
        <f>VLOOKUP(A348,census_tract_areas_WA!E:N,10,FALSE)</f>
        <v>0.87517950799999999</v>
      </c>
      <c r="AK348">
        <f t="shared" si="75"/>
        <v>3521.5632585400981</v>
      </c>
      <c r="AL348" t="str">
        <f>VLOOKUP(AK348,'Density Lookup'!A:B,2,TRUE)</f>
        <v>High</v>
      </c>
      <c r="AM348" t="str">
        <f>VLOOKUP(A348,census_tract_county_names_WA!A:B,2,FALSE)</f>
        <v>Kitsap County, Washington</v>
      </c>
      <c r="AN348">
        <f>INDEX(census_tract_areas_WA!N:N, MATCH('2014_acs_select'!A348,census_tract_areas_WA!E:E,0))</f>
        <v>0.87517950799999999</v>
      </c>
      <c r="AO348" t="b">
        <f t="shared" si="76"/>
        <v>1</v>
      </c>
      <c r="AP348" t="str">
        <f>INDEX('Density Lookup'!B:B,MATCH('2014_acs_select'!AK348,'Density Lookup'!A:A,1))</f>
        <v>High</v>
      </c>
      <c r="AQ348" t="b">
        <f t="shared" si="77"/>
        <v>1</v>
      </c>
    </row>
    <row r="349" spans="1:43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65"/>
        <v>0.5181669394435352</v>
      </c>
      <c r="I349" s="2">
        <f t="shared" si="66"/>
        <v>0.4818330605564648</v>
      </c>
      <c r="J349" s="1">
        <v>2426</v>
      </c>
      <c r="K349" s="2">
        <f t="shared" si="67"/>
        <v>0.39705400981996725</v>
      </c>
      <c r="L349" s="1">
        <v>1638</v>
      </c>
      <c r="M349" s="1">
        <v>441</v>
      </c>
      <c r="N349" s="1">
        <v>193</v>
      </c>
      <c r="O349" s="2">
        <f t="shared" si="68"/>
        <v>0.67518549051937349</v>
      </c>
      <c r="P349" s="2">
        <f t="shared" si="69"/>
        <v>0.18178070898598517</v>
      </c>
      <c r="Q349" s="2">
        <f t="shared" si="70"/>
        <v>7.9554822753503715E-2</v>
      </c>
      <c r="R349" s="2">
        <v>0.155</v>
      </c>
      <c r="S349" s="2">
        <v>0.19500000000000001</v>
      </c>
      <c r="T349" s="2">
        <v>0.115</v>
      </c>
      <c r="U349" s="1">
        <v>5902</v>
      </c>
      <c r="V349" s="2">
        <f t="shared" si="71"/>
        <v>0.96595744680851059</v>
      </c>
      <c r="W349" s="2">
        <v>0.14699999999999999</v>
      </c>
      <c r="X349" s="1">
        <v>1254</v>
      </c>
      <c r="Y349" s="2">
        <f t="shared" si="72"/>
        <v>0.20523731587561375</v>
      </c>
      <c r="Z349" s="2">
        <v>0.22600000000000001</v>
      </c>
      <c r="AA349" s="1">
        <v>3828</v>
      </c>
      <c r="AB349" s="2">
        <f t="shared" si="73"/>
        <v>0.62651391162029457</v>
      </c>
      <c r="AC349" s="2">
        <f t="shared" si="74"/>
        <v>0.16824877250409165</v>
      </c>
      <c r="AD349" s="2">
        <v>0.13300000000000001</v>
      </c>
      <c r="AE349" s="1">
        <v>58759</v>
      </c>
      <c r="AF349" s="1">
        <v>2437</v>
      </c>
      <c r="AG349" s="1">
        <v>48967</v>
      </c>
      <c r="AH349" s="1">
        <v>4813</v>
      </c>
      <c r="AI349" s="2">
        <v>9.4E-2</v>
      </c>
      <c r="AJ349">
        <f>VLOOKUP(A349,census_tract_areas_WA!E:N,10,FALSE)</f>
        <v>7.4456215129999999</v>
      </c>
      <c r="AK349">
        <f t="shared" si="75"/>
        <v>820.61651795380487</v>
      </c>
      <c r="AL349" t="str">
        <f>VLOOKUP(AK349,'Density Lookup'!A:B,2,TRUE)</f>
        <v>Medium</v>
      </c>
      <c r="AM349" t="str">
        <f>VLOOKUP(A349,census_tract_county_names_WA!A:B,2,FALSE)</f>
        <v>Kitsap County, Washington</v>
      </c>
      <c r="AN349">
        <f>INDEX(census_tract_areas_WA!N:N, MATCH('2014_acs_select'!A349,census_tract_areas_WA!E:E,0))</f>
        <v>7.4456215129999999</v>
      </c>
      <c r="AO349" t="b">
        <f t="shared" si="76"/>
        <v>1</v>
      </c>
      <c r="AP349" t="str">
        <f>INDEX('Density Lookup'!B:B,MATCH('2014_acs_select'!AK349,'Density Lookup'!A:A,1))</f>
        <v>Medium</v>
      </c>
      <c r="AQ349" t="b">
        <f t="shared" si="77"/>
        <v>1</v>
      </c>
    </row>
    <row r="350" spans="1:43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65"/>
        <v>0.46543040293040294</v>
      </c>
      <c r="I350" s="2">
        <f t="shared" si="66"/>
        <v>0.53456959706959706</v>
      </c>
      <c r="J350" s="1">
        <v>1703</v>
      </c>
      <c r="K350" s="2">
        <f t="shared" si="67"/>
        <v>0.38988095238095238</v>
      </c>
      <c r="L350" s="1">
        <v>1380</v>
      </c>
      <c r="M350" s="1">
        <v>178</v>
      </c>
      <c r="N350" s="1">
        <v>125</v>
      </c>
      <c r="O350" s="2">
        <f t="shared" si="68"/>
        <v>0.81033470346447445</v>
      </c>
      <c r="P350" s="2">
        <f t="shared" si="69"/>
        <v>0.10452143276570758</v>
      </c>
      <c r="Q350" s="2">
        <f t="shared" si="70"/>
        <v>7.339988256018791E-2</v>
      </c>
      <c r="R350" s="2">
        <v>0.14400000000000002</v>
      </c>
      <c r="S350" s="2">
        <v>0.16800000000000001</v>
      </c>
      <c r="T350" s="2">
        <v>0.124</v>
      </c>
      <c r="U350" s="1">
        <v>4270</v>
      </c>
      <c r="V350" s="2">
        <f t="shared" si="71"/>
        <v>0.97756410256410253</v>
      </c>
      <c r="W350" s="2">
        <v>0.18</v>
      </c>
      <c r="X350" s="1">
        <v>1125</v>
      </c>
      <c r="Y350" s="2">
        <f t="shared" si="72"/>
        <v>0.25755494505494503</v>
      </c>
      <c r="Z350" s="2">
        <v>0.36399999999999999</v>
      </c>
      <c r="AA350" s="1">
        <v>2485</v>
      </c>
      <c r="AB350" s="2">
        <f t="shared" si="73"/>
        <v>0.56891025641025639</v>
      </c>
      <c r="AC350" s="2">
        <f t="shared" si="74"/>
        <v>0.17353479853479858</v>
      </c>
      <c r="AD350" s="2">
        <v>0.126</v>
      </c>
      <c r="AE350" s="1">
        <v>59709</v>
      </c>
      <c r="AF350" s="1">
        <v>1501</v>
      </c>
      <c r="AG350" s="1">
        <v>53139</v>
      </c>
      <c r="AH350" s="1">
        <v>3322</v>
      </c>
      <c r="AI350" s="2">
        <v>9.6999999999999989E-2</v>
      </c>
      <c r="AJ350">
        <f>VLOOKUP(A350,census_tract_areas_WA!E:N,10,FALSE)</f>
        <v>2.4477055710000002</v>
      </c>
      <c r="AK350">
        <f t="shared" si="75"/>
        <v>1784.5283565765924</v>
      </c>
      <c r="AL350" t="str">
        <f>VLOOKUP(AK350,'Density Lookup'!A:B,2,TRUE)</f>
        <v>High</v>
      </c>
      <c r="AM350" t="str">
        <f>VLOOKUP(A350,census_tract_county_names_WA!A:B,2,FALSE)</f>
        <v>Pierce County, Washington</v>
      </c>
      <c r="AN350">
        <f>INDEX(census_tract_areas_WA!N:N, MATCH('2014_acs_select'!A350,census_tract_areas_WA!E:E,0))</f>
        <v>2.4477055710000002</v>
      </c>
      <c r="AO350" t="b">
        <f t="shared" si="76"/>
        <v>1</v>
      </c>
      <c r="AP350" t="str">
        <f>INDEX('Density Lookup'!B:B,MATCH('2014_acs_select'!AK350,'Density Lookup'!A:A,1))</f>
        <v>High</v>
      </c>
      <c r="AQ350" t="b">
        <f t="shared" si="77"/>
        <v>1</v>
      </c>
    </row>
    <row r="351" spans="1:43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65"/>
        <v>0.51455068755996158</v>
      </c>
      <c r="I351" s="2">
        <f t="shared" si="66"/>
        <v>0.48544931244003836</v>
      </c>
      <c r="J351" s="1">
        <v>1316</v>
      </c>
      <c r="K351" s="2">
        <f t="shared" si="67"/>
        <v>0.4208506555804285</v>
      </c>
      <c r="L351" s="1">
        <v>1072</v>
      </c>
      <c r="M351" s="1">
        <v>143</v>
      </c>
      <c r="N351" s="1">
        <v>28</v>
      </c>
      <c r="O351" s="2">
        <f t="shared" si="68"/>
        <v>0.81458966565349544</v>
      </c>
      <c r="P351" s="2">
        <f t="shared" si="69"/>
        <v>0.10866261398176291</v>
      </c>
      <c r="Q351" s="2">
        <f t="shared" si="70"/>
        <v>2.1276595744680851E-2</v>
      </c>
      <c r="R351" s="2">
        <v>0.151</v>
      </c>
      <c r="S351" s="2">
        <v>0.13600000000000001</v>
      </c>
      <c r="T351" s="2">
        <v>0.16699999999999998</v>
      </c>
      <c r="U351" s="1">
        <v>3096</v>
      </c>
      <c r="V351" s="2">
        <f t="shared" si="71"/>
        <v>0.99008634473936685</v>
      </c>
      <c r="W351" s="2">
        <v>0.13</v>
      </c>
      <c r="X351" s="1">
        <v>714</v>
      </c>
      <c r="Y351" s="2">
        <f t="shared" si="72"/>
        <v>0.22833386632555164</v>
      </c>
      <c r="Z351" s="2">
        <v>0.125</v>
      </c>
      <c r="AA351" s="1">
        <v>1943</v>
      </c>
      <c r="AB351" s="2">
        <f t="shared" si="73"/>
        <v>0.62136232811000958</v>
      </c>
      <c r="AC351" s="2">
        <f t="shared" si="74"/>
        <v>0.15030380556443879</v>
      </c>
      <c r="AD351" s="2">
        <v>0.13699999999999998</v>
      </c>
      <c r="AE351" s="1">
        <v>48077</v>
      </c>
      <c r="AF351" s="1">
        <v>1363</v>
      </c>
      <c r="AG351" s="1">
        <v>47798</v>
      </c>
      <c r="AH351" s="1">
        <v>2436</v>
      </c>
      <c r="AI351" s="2">
        <v>0.105</v>
      </c>
      <c r="AJ351">
        <f>VLOOKUP(A351,census_tract_areas_WA!E:N,10,FALSE)</f>
        <v>1.743257437</v>
      </c>
      <c r="AK351">
        <f t="shared" si="75"/>
        <v>1793.7683405965013</v>
      </c>
      <c r="AL351" t="str">
        <f>VLOOKUP(AK351,'Density Lookup'!A:B,2,TRUE)</f>
        <v>High</v>
      </c>
      <c r="AM351" t="str">
        <f>VLOOKUP(A351,census_tract_county_names_WA!A:B,2,FALSE)</f>
        <v>Spokane County, Washington</v>
      </c>
      <c r="AN351">
        <f>INDEX(census_tract_areas_WA!N:N, MATCH('2014_acs_select'!A351,census_tract_areas_WA!E:E,0))</f>
        <v>1.743257437</v>
      </c>
      <c r="AO351" t="b">
        <f t="shared" si="76"/>
        <v>1</v>
      </c>
      <c r="AP351" t="str">
        <f>INDEX('Density Lookup'!B:B,MATCH('2014_acs_select'!AK351,'Density Lookup'!A:A,1))</f>
        <v>High</v>
      </c>
      <c r="AQ351" t="b">
        <f t="shared" si="77"/>
        <v>1</v>
      </c>
    </row>
    <row r="352" spans="1:43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65"/>
        <v>0.4410134600158353</v>
      </c>
      <c r="I352" s="2">
        <f t="shared" si="66"/>
        <v>0.5589865399841647</v>
      </c>
      <c r="J352" s="1">
        <v>2303</v>
      </c>
      <c r="K352" s="2">
        <f t="shared" si="67"/>
        <v>0.45585906571654788</v>
      </c>
      <c r="L352" s="1">
        <v>1607</v>
      </c>
      <c r="M352" s="1">
        <v>349</v>
      </c>
      <c r="N352" s="1">
        <v>98</v>
      </c>
      <c r="O352" s="2">
        <f t="shared" si="68"/>
        <v>0.69778549717759442</v>
      </c>
      <c r="P352" s="2">
        <f t="shared" si="69"/>
        <v>0.15154146765089013</v>
      </c>
      <c r="Q352" s="2">
        <f t="shared" si="70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 s="1">
        <v>4905</v>
      </c>
      <c r="V352" s="2">
        <f t="shared" si="71"/>
        <v>0.97090261282660328</v>
      </c>
      <c r="W352" s="2">
        <v>0.127</v>
      </c>
      <c r="X352" s="1">
        <v>981</v>
      </c>
      <c r="Y352" s="2">
        <f t="shared" si="72"/>
        <v>0.19418052256532067</v>
      </c>
      <c r="Z352" s="2">
        <v>0.17499999999999999</v>
      </c>
      <c r="AA352" s="1">
        <v>3318</v>
      </c>
      <c r="AB352" s="2">
        <f t="shared" si="73"/>
        <v>0.65676959619952491</v>
      </c>
      <c r="AC352" s="2">
        <f t="shared" si="74"/>
        <v>0.14904988123515439</v>
      </c>
      <c r="AD352" s="2">
        <v>0.125</v>
      </c>
      <c r="AE352" s="1">
        <v>59695</v>
      </c>
      <c r="AF352" s="1">
        <v>1860</v>
      </c>
      <c r="AG352" s="1">
        <v>56786</v>
      </c>
      <c r="AH352" s="1">
        <v>4108</v>
      </c>
      <c r="AI352" s="2">
        <v>7.8E-2</v>
      </c>
      <c r="AJ352">
        <f>VLOOKUP(A352,census_tract_areas_WA!E:N,10,FALSE)</f>
        <v>2.64801274</v>
      </c>
      <c r="AK352">
        <f t="shared" si="75"/>
        <v>1907.8458059080185</v>
      </c>
      <c r="AL352" t="str">
        <f>VLOOKUP(AK352,'Density Lookup'!A:B,2,TRUE)</f>
        <v>High</v>
      </c>
      <c r="AM352" t="str">
        <f>VLOOKUP(A352,census_tract_county_names_WA!A:B,2,FALSE)</f>
        <v>Thurston County, Washington</v>
      </c>
      <c r="AN352">
        <f>INDEX(census_tract_areas_WA!N:N, MATCH('2014_acs_select'!A352,census_tract_areas_WA!E:E,0))</f>
        <v>2.64801274</v>
      </c>
      <c r="AO352" t="b">
        <f t="shared" si="76"/>
        <v>1</v>
      </c>
      <c r="AP352" t="str">
        <f>INDEX('Density Lookup'!B:B,MATCH('2014_acs_select'!AK352,'Density Lookup'!A:A,1))</f>
        <v>High</v>
      </c>
      <c r="AQ352" t="b">
        <f t="shared" si="77"/>
        <v>1</v>
      </c>
    </row>
    <row r="353" spans="1:43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65"/>
        <v>0.51981351981351986</v>
      </c>
      <c r="I353" s="2">
        <f t="shared" si="66"/>
        <v>0.48018648018648019</v>
      </c>
      <c r="J353" s="1">
        <v>1390</v>
      </c>
      <c r="K353" s="2">
        <f t="shared" si="67"/>
        <v>0.40501165501165504</v>
      </c>
      <c r="L353" s="1">
        <v>1045</v>
      </c>
      <c r="M353" s="1">
        <v>172</v>
      </c>
      <c r="N353" s="1">
        <v>20</v>
      </c>
      <c r="O353" s="2">
        <f t="shared" si="68"/>
        <v>0.75179856115107913</v>
      </c>
      <c r="P353" s="2">
        <f t="shared" si="69"/>
        <v>0.12374100719424461</v>
      </c>
      <c r="Q353" s="2">
        <f t="shared" si="70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 s="1">
        <v>3432</v>
      </c>
      <c r="V353" s="2">
        <f t="shared" si="71"/>
        <v>1</v>
      </c>
      <c r="W353" s="2">
        <v>0.316</v>
      </c>
      <c r="X353" s="1">
        <v>851</v>
      </c>
      <c r="Y353" s="2">
        <f t="shared" si="72"/>
        <v>0.24796037296037296</v>
      </c>
      <c r="Z353" s="2">
        <v>0.38799999999999996</v>
      </c>
      <c r="AA353" s="1">
        <v>2287</v>
      </c>
      <c r="AB353" s="2">
        <f t="shared" si="73"/>
        <v>0.66637529137529139</v>
      </c>
      <c r="AC353" s="2">
        <f t="shared" si="74"/>
        <v>8.5664335664335622E-2</v>
      </c>
      <c r="AD353" s="2">
        <v>0.29600000000000004</v>
      </c>
      <c r="AE353" s="1">
        <v>39413</v>
      </c>
      <c r="AF353" s="1">
        <v>1531</v>
      </c>
      <c r="AG353" s="1">
        <v>32097</v>
      </c>
      <c r="AH353" s="1">
        <v>2618</v>
      </c>
      <c r="AI353" s="2">
        <v>0.17699999999999999</v>
      </c>
      <c r="AJ353">
        <f>VLOOKUP(A353,census_tract_areas_WA!E:N,10,FALSE)</f>
        <v>1.1333268489999999</v>
      </c>
      <c r="AK353">
        <f t="shared" si="75"/>
        <v>3028.2526201759474</v>
      </c>
      <c r="AL353" t="str">
        <f>VLOOKUP(AK353,'Density Lookup'!A:B,2,TRUE)</f>
        <v>High</v>
      </c>
      <c r="AM353" t="str">
        <f>VLOOKUP(A353,census_tract_county_names_WA!A:B,2,FALSE)</f>
        <v>Clark County, Washington</v>
      </c>
      <c r="AN353">
        <f>INDEX(census_tract_areas_WA!N:N, MATCH('2014_acs_select'!A353,census_tract_areas_WA!E:E,0))</f>
        <v>1.1333268489999999</v>
      </c>
      <c r="AO353" t="b">
        <f t="shared" si="76"/>
        <v>1</v>
      </c>
      <c r="AP353" t="str">
        <f>INDEX('Density Lookup'!B:B,MATCH('2014_acs_select'!AK353,'Density Lookup'!A:A,1))</f>
        <v>High</v>
      </c>
      <c r="AQ353" t="b">
        <f t="shared" si="77"/>
        <v>1</v>
      </c>
    </row>
    <row r="354" spans="1:43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65"/>
        <v>0.46649127665466628</v>
      </c>
      <c r="I354" s="2">
        <f t="shared" si="66"/>
        <v>0.53350872334533372</v>
      </c>
      <c r="J354" s="1">
        <v>2893</v>
      </c>
      <c r="K354" s="2">
        <f t="shared" si="67"/>
        <v>0.40058155635558018</v>
      </c>
      <c r="L354" s="1">
        <v>1952</v>
      </c>
      <c r="M354" s="1">
        <v>672</v>
      </c>
      <c r="N354" s="1">
        <v>0</v>
      </c>
      <c r="O354" s="2">
        <f t="shared" si="68"/>
        <v>0.67473211199446936</v>
      </c>
      <c r="P354" s="2">
        <f t="shared" si="69"/>
        <v>0.23228482544071899</v>
      </c>
      <c r="Q354" s="2">
        <f t="shared" si="70"/>
        <v>0</v>
      </c>
      <c r="R354" s="2">
        <v>0.184</v>
      </c>
      <c r="S354" s="2">
        <v>0.20899999999999999</v>
      </c>
      <c r="T354" s="2">
        <v>0.16</v>
      </c>
      <c r="U354" s="1">
        <v>7137</v>
      </c>
      <c r="V354" s="2">
        <f t="shared" si="71"/>
        <v>0.98823040708944887</v>
      </c>
      <c r="W354" s="2">
        <v>0.223</v>
      </c>
      <c r="X354" s="1">
        <v>2367</v>
      </c>
      <c r="Y354" s="2">
        <f t="shared" si="72"/>
        <v>0.32774854610911103</v>
      </c>
      <c r="Z354" s="2">
        <v>0.32299999999999995</v>
      </c>
      <c r="AA354" s="1">
        <v>3912</v>
      </c>
      <c r="AB354" s="2">
        <f t="shared" si="73"/>
        <v>0.54167820548324563</v>
      </c>
      <c r="AC354" s="2">
        <f t="shared" si="74"/>
        <v>0.13057324840764339</v>
      </c>
      <c r="AD354" s="2">
        <v>0.18100000000000002</v>
      </c>
      <c r="AE354" s="1">
        <v>71298</v>
      </c>
      <c r="AF354" s="1">
        <v>2337</v>
      </c>
      <c r="AG354" s="1">
        <v>62590</v>
      </c>
      <c r="AH354" s="1">
        <v>5203</v>
      </c>
      <c r="AI354" s="2">
        <v>0.122</v>
      </c>
      <c r="AJ354">
        <f>VLOOKUP(A354,census_tract_areas_WA!E:N,10,FALSE)</f>
        <v>81.113505689999997</v>
      </c>
      <c r="AK354">
        <f t="shared" si="75"/>
        <v>89.035727633337359</v>
      </c>
      <c r="AL354" t="str">
        <f>VLOOKUP(AK354,'Density Lookup'!A:B,2,TRUE)</f>
        <v>Low</v>
      </c>
      <c r="AM354" t="str">
        <f>VLOOKUP(A354,census_tract_county_names_WA!A:B,2,FALSE)</f>
        <v>Cowlitz County, Washington</v>
      </c>
      <c r="AN354">
        <f>INDEX(census_tract_areas_WA!N:N, MATCH('2014_acs_select'!A354,census_tract_areas_WA!E:E,0))</f>
        <v>81.113505689999997</v>
      </c>
      <c r="AO354" t="b">
        <f t="shared" si="76"/>
        <v>1</v>
      </c>
      <c r="AP354" t="str">
        <f>INDEX('Density Lookup'!B:B,MATCH('2014_acs_select'!AK354,'Density Lookup'!A:A,1))</f>
        <v>Low</v>
      </c>
      <c r="AQ354" t="b">
        <f t="shared" si="77"/>
        <v>1</v>
      </c>
    </row>
    <row r="355" spans="1:43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65"/>
        <v>0.50955856795272858</v>
      </c>
      <c r="I355" s="2">
        <f t="shared" si="66"/>
        <v>0.49044143204727148</v>
      </c>
      <c r="J355" s="1">
        <v>895</v>
      </c>
      <c r="K355" s="2">
        <f t="shared" si="67"/>
        <v>0.31108793882516511</v>
      </c>
      <c r="L355" s="1">
        <v>691</v>
      </c>
      <c r="M355" s="1">
        <v>119</v>
      </c>
      <c r="N355" s="1">
        <v>0</v>
      </c>
      <c r="O355" s="2">
        <f t="shared" si="68"/>
        <v>0.77206703910614527</v>
      </c>
      <c r="P355" s="2">
        <f t="shared" si="69"/>
        <v>0.1329608938547486</v>
      </c>
      <c r="Q355" s="2">
        <f t="shared" si="70"/>
        <v>0</v>
      </c>
      <c r="R355" s="2">
        <v>0.16500000000000001</v>
      </c>
      <c r="S355" s="2">
        <v>0.161</v>
      </c>
      <c r="T355" s="2">
        <v>0.16899999999999998</v>
      </c>
      <c r="U355" s="1">
        <v>2819</v>
      </c>
      <c r="V355" s="2">
        <f t="shared" si="71"/>
        <v>0.97984011122697257</v>
      </c>
      <c r="W355" s="2">
        <v>0.32</v>
      </c>
      <c r="X355" s="1">
        <v>755</v>
      </c>
      <c r="Y355" s="2">
        <f t="shared" si="72"/>
        <v>0.26242613833854711</v>
      </c>
      <c r="Z355" s="2">
        <v>0.38299999999999995</v>
      </c>
      <c r="AA355" s="1">
        <v>1691</v>
      </c>
      <c r="AB355" s="2">
        <f t="shared" si="73"/>
        <v>0.58776503302050742</v>
      </c>
      <c r="AC355" s="2">
        <f t="shared" si="74"/>
        <v>0.14980882864094547</v>
      </c>
      <c r="AD355" s="2">
        <v>0.34200000000000003</v>
      </c>
      <c r="AE355" s="1">
        <v>50201</v>
      </c>
      <c r="AF355" s="1">
        <v>1017</v>
      </c>
      <c r="AG355" s="1">
        <v>40324</v>
      </c>
      <c r="AH355" s="1">
        <v>2160</v>
      </c>
      <c r="AI355" s="2">
        <v>0.24100000000000002</v>
      </c>
      <c r="AJ355">
        <f>VLOOKUP(A355,census_tract_areas_WA!E:N,10,FALSE)</f>
        <v>941.73438680000004</v>
      </c>
      <c r="AK355">
        <f t="shared" si="75"/>
        <v>3.0550015379347086</v>
      </c>
      <c r="AL355" t="str">
        <f>VLOOKUP(AK355,'Density Lookup'!A:B,2,TRUE)</f>
        <v>Low</v>
      </c>
      <c r="AM355" t="str">
        <f>VLOOKUP(A355,census_tract_county_names_WA!A:B,2,FALSE)</f>
        <v>Okanogan County, Washington</v>
      </c>
      <c r="AN355">
        <f>INDEX(census_tract_areas_WA!N:N, MATCH('2014_acs_select'!A355,census_tract_areas_WA!E:E,0))</f>
        <v>941.73438680000004</v>
      </c>
      <c r="AO355" t="b">
        <f t="shared" si="76"/>
        <v>1</v>
      </c>
      <c r="AP355" t="str">
        <f>INDEX('Density Lookup'!B:B,MATCH('2014_acs_select'!AK355,'Density Lookup'!A:A,1))</f>
        <v>Low</v>
      </c>
      <c r="AQ355" t="b">
        <f t="shared" si="77"/>
        <v>1</v>
      </c>
    </row>
    <row r="356" spans="1:43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65"/>
        <v>0.48853698889151503</v>
      </c>
      <c r="I356" s="2">
        <f t="shared" si="66"/>
        <v>0.51146301110848502</v>
      </c>
      <c r="J356" s="1">
        <v>1988</v>
      </c>
      <c r="K356" s="2">
        <f t="shared" si="67"/>
        <v>0.46986528007563222</v>
      </c>
      <c r="L356" s="1">
        <v>1598</v>
      </c>
      <c r="M356" s="1">
        <v>212</v>
      </c>
      <c r="N356" s="1">
        <v>52</v>
      </c>
      <c r="O356" s="2">
        <f t="shared" si="68"/>
        <v>0.80382293762575452</v>
      </c>
      <c r="P356" s="2">
        <f t="shared" si="69"/>
        <v>0.10663983903420524</v>
      </c>
      <c r="Q356" s="2">
        <f t="shared" si="70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 s="1">
        <v>4217</v>
      </c>
      <c r="V356" s="2">
        <f t="shared" si="71"/>
        <v>0.9966910895769322</v>
      </c>
      <c r="W356" s="2">
        <v>0.153</v>
      </c>
      <c r="X356" s="1">
        <v>1127</v>
      </c>
      <c r="Y356" s="2">
        <f t="shared" si="72"/>
        <v>0.26636728905696055</v>
      </c>
      <c r="Z356" s="2">
        <v>0.13</v>
      </c>
      <c r="AA356" s="1">
        <v>2798</v>
      </c>
      <c r="AB356" s="2">
        <f t="shared" si="73"/>
        <v>0.66130938312455689</v>
      </c>
      <c r="AC356" s="2">
        <f t="shared" si="74"/>
        <v>7.2323327818482497E-2</v>
      </c>
      <c r="AD356" s="2">
        <v>0.17800000000000002</v>
      </c>
      <c r="AE356" s="1">
        <v>71246</v>
      </c>
      <c r="AF356" s="1">
        <v>1441</v>
      </c>
      <c r="AG356" s="1">
        <v>65903</v>
      </c>
      <c r="AH356" s="1">
        <v>3249</v>
      </c>
      <c r="AI356" s="2">
        <v>0.13400000000000001</v>
      </c>
      <c r="AJ356">
        <f>VLOOKUP(A356,census_tract_areas_WA!E:N,10,FALSE)</f>
        <v>4.1336413949999997</v>
      </c>
      <c r="AK356">
        <f t="shared" si="75"/>
        <v>1023.5527457988408</v>
      </c>
      <c r="AL356" t="str">
        <f>VLOOKUP(AK356,'Density Lookup'!A:B,2,TRUE)</f>
        <v>Medium</v>
      </c>
      <c r="AM356" t="str">
        <f>VLOOKUP(A356,census_tract_county_names_WA!A:B,2,FALSE)</f>
        <v>Pierce County, Washington</v>
      </c>
      <c r="AN356">
        <f>INDEX(census_tract_areas_WA!N:N, MATCH('2014_acs_select'!A356,census_tract_areas_WA!E:E,0))</f>
        <v>4.1336413949999997</v>
      </c>
      <c r="AO356" t="b">
        <f t="shared" si="76"/>
        <v>1</v>
      </c>
      <c r="AP356" t="str">
        <f>INDEX('Density Lookup'!B:B,MATCH('2014_acs_select'!AK356,'Density Lookup'!A:A,1))</f>
        <v>Medium</v>
      </c>
      <c r="AQ356" t="b">
        <f t="shared" si="77"/>
        <v>1</v>
      </c>
    </row>
    <row r="357" spans="1:43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65"/>
        <v>0.46320346320346323</v>
      </c>
      <c r="I357" s="2">
        <f t="shared" si="66"/>
        <v>0.53679653679653683</v>
      </c>
      <c r="J357" s="1">
        <v>1034</v>
      </c>
      <c r="K357" s="2">
        <f t="shared" si="67"/>
        <v>0.49735449735449733</v>
      </c>
      <c r="L357" s="1">
        <v>816</v>
      </c>
      <c r="M357" s="1">
        <v>109</v>
      </c>
      <c r="N357" s="1">
        <v>53</v>
      </c>
      <c r="O357" s="2">
        <f t="shared" si="68"/>
        <v>0.78916827852998062</v>
      </c>
      <c r="P357" s="2">
        <f t="shared" si="69"/>
        <v>0.10541586073500966</v>
      </c>
      <c r="Q357" s="2">
        <f t="shared" si="70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 s="1">
        <v>2063</v>
      </c>
      <c r="V357" s="2">
        <f t="shared" si="71"/>
        <v>0.99230399230399235</v>
      </c>
      <c r="W357" s="2">
        <v>0.14000000000000001</v>
      </c>
      <c r="X357" s="1">
        <v>467</v>
      </c>
      <c r="Y357" s="2">
        <f t="shared" si="72"/>
        <v>0.22462722462722462</v>
      </c>
      <c r="Z357" s="2">
        <v>0.11800000000000001</v>
      </c>
      <c r="AA357" s="1">
        <v>1306</v>
      </c>
      <c r="AB357" s="2">
        <f t="shared" si="73"/>
        <v>0.62818662818662818</v>
      </c>
      <c r="AC357" s="2">
        <f t="shared" si="74"/>
        <v>0.1471861471861472</v>
      </c>
      <c r="AD357" s="2">
        <v>0.13200000000000001</v>
      </c>
      <c r="AE357" s="1">
        <v>54419</v>
      </c>
      <c r="AF357" s="1">
        <v>861</v>
      </c>
      <c r="AG357" s="1">
        <v>38656</v>
      </c>
      <c r="AH357" s="1">
        <v>1659</v>
      </c>
      <c r="AI357" s="2">
        <v>3.5000000000000003E-2</v>
      </c>
      <c r="AJ357">
        <f>VLOOKUP(A357,census_tract_areas_WA!E:N,10,FALSE)</f>
        <v>1.000476884</v>
      </c>
      <c r="AK357">
        <f t="shared" si="75"/>
        <v>2078.0090307413839</v>
      </c>
      <c r="AL357" t="str">
        <f>VLOOKUP(AK357,'Density Lookup'!A:B,2,TRUE)</f>
        <v>High</v>
      </c>
      <c r="AM357" t="str">
        <f>VLOOKUP(A357,census_tract_county_names_WA!A:B,2,FALSE)</f>
        <v>Spokane County, Washington</v>
      </c>
      <c r="AN357">
        <f>INDEX(census_tract_areas_WA!N:N, MATCH('2014_acs_select'!A357,census_tract_areas_WA!E:E,0))</f>
        <v>1.000476884</v>
      </c>
      <c r="AO357" t="b">
        <f t="shared" si="76"/>
        <v>1</v>
      </c>
      <c r="AP357" t="str">
        <f>INDEX('Density Lookup'!B:B,MATCH('2014_acs_select'!AK357,'Density Lookup'!A:A,1))</f>
        <v>High</v>
      </c>
      <c r="AQ357" t="b">
        <f t="shared" si="77"/>
        <v>1</v>
      </c>
    </row>
    <row r="358" spans="1:43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65"/>
        <v>0.49281132492811325</v>
      </c>
      <c r="I358" s="2">
        <f t="shared" si="66"/>
        <v>0.5071886750718867</v>
      </c>
      <c r="J358" s="1">
        <v>2402</v>
      </c>
      <c r="K358" s="2">
        <f t="shared" si="67"/>
        <v>0.5312983853129839</v>
      </c>
      <c r="L358" s="1">
        <v>1138</v>
      </c>
      <c r="M358" s="1">
        <v>71</v>
      </c>
      <c r="N358" s="1">
        <v>303</v>
      </c>
      <c r="O358" s="2">
        <f t="shared" si="68"/>
        <v>0.47377185678601164</v>
      </c>
      <c r="P358" s="2">
        <f t="shared" si="69"/>
        <v>2.9558701082431308E-2</v>
      </c>
      <c r="Q358" s="2">
        <f t="shared" si="70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 s="1">
        <v>4473</v>
      </c>
      <c r="V358" s="2">
        <f t="shared" si="71"/>
        <v>0.98938287989382878</v>
      </c>
      <c r="W358" s="2">
        <v>0.125</v>
      </c>
      <c r="X358" s="1">
        <v>406</v>
      </c>
      <c r="Y358" s="2">
        <f t="shared" si="72"/>
        <v>8.9803140898031403E-2</v>
      </c>
      <c r="Z358" s="2">
        <v>0.38400000000000001</v>
      </c>
      <c r="AA358" s="1">
        <v>3213</v>
      </c>
      <c r="AB358" s="2">
        <f t="shared" si="73"/>
        <v>0.71068347710683477</v>
      </c>
      <c r="AC358" s="2">
        <f t="shared" si="74"/>
        <v>0.1995133819951338</v>
      </c>
      <c r="AD358" s="2">
        <v>0.11199999999999999</v>
      </c>
      <c r="AE358" s="1">
        <v>107899</v>
      </c>
      <c r="AF358" s="1">
        <v>2540</v>
      </c>
      <c r="AG358" s="1">
        <v>99677</v>
      </c>
      <c r="AH358" s="1">
        <v>4219</v>
      </c>
      <c r="AI358" s="2">
        <v>9.4E-2</v>
      </c>
      <c r="AJ358">
        <f>VLOOKUP(A358,census_tract_areas_WA!E:N,10,FALSE)</f>
        <v>0.56396762</v>
      </c>
      <c r="AK358">
        <f t="shared" si="75"/>
        <v>8016.4176801497933</v>
      </c>
      <c r="AL358" t="str">
        <f>VLOOKUP(AK358,'Density Lookup'!A:B,2,TRUE)</f>
        <v>High</v>
      </c>
      <c r="AM358" t="str">
        <f>VLOOKUP(A358,census_tract_county_names_WA!A:B,2,FALSE)</f>
        <v>King County, Washington</v>
      </c>
      <c r="AN358">
        <f>INDEX(census_tract_areas_WA!N:N, MATCH('2014_acs_select'!A358,census_tract_areas_WA!E:E,0))</f>
        <v>0.56396762</v>
      </c>
      <c r="AO358" t="b">
        <f t="shared" si="76"/>
        <v>1</v>
      </c>
      <c r="AP358" t="str">
        <f>INDEX('Density Lookup'!B:B,MATCH('2014_acs_select'!AK358,'Density Lookup'!A:A,1))</f>
        <v>High</v>
      </c>
      <c r="AQ358" t="b">
        <f t="shared" si="77"/>
        <v>1</v>
      </c>
    </row>
    <row r="359" spans="1:43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65"/>
        <v>0.51417803302225418</v>
      </c>
      <c r="I359" s="2">
        <f t="shared" si="66"/>
        <v>0.48582196697774588</v>
      </c>
      <c r="J359" s="1">
        <v>3540</v>
      </c>
      <c r="K359" s="2">
        <f t="shared" si="67"/>
        <v>0.63531945441493176</v>
      </c>
      <c r="L359" s="1">
        <v>2044</v>
      </c>
      <c r="M359" s="1">
        <v>175</v>
      </c>
      <c r="N359" s="1">
        <v>270</v>
      </c>
      <c r="O359" s="2">
        <f t="shared" si="68"/>
        <v>0.57740112994350279</v>
      </c>
      <c r="P359" s="2">
        <f t="shared" si="69"/>
        <v>4.9435028248587573E-2</v>
      </c>
      <c r="Q359" s="2">
        <f t="shared" si="70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 s="1">
        <v>5572</v>
      </c>
      <c r="V359" s="2">
        <f t="shared" si="71"/>
        <v>1</v>
      </c>
      <c r="W359" s="2">
        <v>0.1</v>
      </c>
      <c r="X359" s="1">
        <v>442</v>
      </c>
      <c r="Y359" s="2">
        <f t="shared" si="72"/>
        <v>7.9325197415649681E-2</v>
      </c>
      <c r="Z359" s="2">
        <v>0.21</v>
      </c>
      <c r="AA359" s="1">
        <v>4376</v>
      </c>
      <c r="AB359" s="2">
        <f t="shared" si="73"/>
        <v>0.78535534816941854</v>
      </c>
      <c r="AC359" s="2">
        <f t="shared" si="74"/>
        <v>0.13531945441493176</v>
      </c>
      <c r="AD359" s="2">
        <v>9.0999999999999998E-2</v>
      </c>
      <c r="AE359" s="1">
        <v>107981</v>
      </c>
      <c r="AF359" s="1">
        <v>3562</v>
      </c>
      <c r="AG359" s="1">
        <v>80786</v>
      </c>
      <c r="AH359" s="1">
        <v>5189</v>
      </c>
      <c r="AI359" s="2">
        <v>4.2000000000000003E-2</v>
      </c>
      <c r="AJ359">
        <f>VLOOKUP(A359,census_tract_areas_WA!E:N,10,FALSE)</f>
        <v>1.2211730380000001</v>
      </c>
      <c r="AK359">
        <f t="shared" si="75"/>
        <v>4562.8259277044399</v>
      </c>
      <c r="AL359" t="str">
        <f>VLOOKUP(AK359,'Density Lookup'!A:B,2,TRUE)</f>
        <v>High</v>
      </c>
      <c r="AM359" t="str">
        <f>VLOOKUP(A359,census_tract_county_names_WA!A:B,2,FALSE)</f>
        <v>King County, Washington</v>
      </c>
      <c r="AN359">
        <f>INDEX(census_tract_areas_WA!N:N, MATCH('2014_acs_select'!A359,census_tract_areas_WA!E:E,0))</f>
        <v>1.2211730380000001</v>
      </c>
      <c r="AO359" t="b">
        <f t="shared" si="76"/>
        <v>1</v>
      </c>
      <c r="AP359" t="str">
        <f>INDEX('Density Lookup'!B:B,MATCH('2014_acs_select'!AK359,'Density Lookup'!A:A,1))</f>
        <v>High</v>
      </c>
      <c r="AQ359" t="b">
        <f t="shared" si="77"/>
        <v>1</v>
      </c>
    </row>
    <row r="360" spans="1:43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65"/>
        <v>0.46643240244127981</v>
      </c>
      <c r="I360" s="2">
        <f t="shared" si="66"/>
        <v>0.53356759755872019</v>
      </c>
      <c r="J360" s="1">
        <v>2570</v>
      </c>
      <c r="K360" s="2">
        <f t="shared" si="67"/>
        <v>0.47530978361383391</v>
      </c>
      <c r="L360" s="1">
        <v>2176</v>
      </c>
      <c r="M360" s="1">
        <v>224</v>
      </c>
      <c r="N360" s="1">
        <v>91</v>
      </c>
      <c r="O360" s="2">
        <f t="shared" si="68"/>
        <v>0.84669260700389104</v>
      </c>
      <c r="P360" s="2">
        <f t="shared" si="69"/>
        <v>8.7159533073929957E-2</v>
      </c>
      <c r="Q360" s="2">
        <f t="shared" si="70"/>
        <v>3.5408560311284046E-2</v>
      </c>
      <c r="R360" s="2">
        <v>0.20100000000000001</v>
      </c>
      <c r="S360" s="2">
        <v>0.157</v>
      </c>
      <c r="T360" s="2">
        <v>0.247</v>
      </c>
      <c r="U360" s="1">
        <v>5404</v>
      </c>
      <c r="V360" s="2">
        <f t="shared" si="71"/>
        <v>0.99944516367671532</v>
      </c>
      <c r="W360" s="2">
        <v>0.19500000000000001</v>
      </c>
      <c r="X360" s="1">
        <v>1287</v>
      </c>
      <c r="Y360" s="2">
        <f t="shared" si="72"/>
        <v>0.23802478268910671</v>
      </c>
      <c r="Z360" s="2">
        <v>0.32100000000000001</v>
      </c>
      <c r="AA360" s="1">
        <v>3643</v>
      </c>
      <c r="AB360" s="2">
        <f t="shared" si="73"/>
        <v>0.67375624190863692</v>
      </c>
      <c r="AC360" s="2">
        <f t="shared" si="74"/>
        <v>8.8218975402256428E-2</v>
      </c>
      <c r="AD360" s="2">
        <v>0.14499999999999999</v>
      </c>
      <c r="AE360" s="1">
        <v>52803</v>
      </c>
      <c r="AF360" s="1">
        <v>2526</v>
      </c>
      <c r="AG360" s="1">
        <v>43386</v>
      </c>
      <c r="AH360" s="1">
        <v>4310</v>
      </c>
      <c r="AI360" s="2">
        <v>0.14000000000000001</v>
      </c>
      <c r="AJ360">
        <f>VLOOKUP(A360,census_tract_areas_WA!E:N,10,FALSE)</f>
        <v>4.6018729900000004</v>
      </c>
      <c r="AK360">
        <f t="shared" si="75"/>
        <v>1174.956373578663</v>
      </c>
      <c r="AL360" t="str">
        <f>VLOOKUP(AK360,'Density Lookup'!A:B,2,TRUE)</f>
        <v>Medium</v>
      </c>
      <c r="AM360" t="str">
        <f>VLOOKUP(A360,census_tract_county_names_WA!A:B,2,FALSE)</f>
        <v>Pierce County, Washington</v>
      </c>
      <c r="AN360">
        <f>INDEX(census_tract_areas_WA!N:N, MATCH('2014_acs_select'!A360,census_tract_areas_WA!E:E,0))</f>
        <v>4.6018729900000004</v>
      </c>
      <c r="AO360" t="b">
        <f t="shared" si="76"/>
        <v>1</v>
      </c>
      <c r="AP360" t="str">
        <f>INDEX('Density Lookup'!B:B,MATCH('2014_acs_select'!AK360,'Density Lookup'!A:A,1))</f>
        <v>Medium</v>
      </c>
      <c r="AQ360" t="b">
        <f t="shared" si="77"/>
        <v>1</v>
      </c>
    </row>
    <row r="361" spans="1:43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65"/>
        <v>0.4691950464396285</v>
      </c>
      <c r="I361" s="2">
        <f t="shared" si="66"/>
        <v>0.5308049535603715</v>
      </c>
      <c r="J361" s="1">
        <v>2551</v>
      </c>
      <c r="K361" s="2">
        <f t="shared" si="67"/>
        <v>0.39489164086687306</v>
      </c>
      <c r="L361" s="1">
        <v>1681</v>
      </c>
      <c r="M361" s="1">
        <v>465</v>
      </c>
      <c r="N361" s="1">
        <v>133</v>
      </c>
      <c r="O361" s="2">
        <f t="shared" si="68"/>
        <v>0.6589572716581733</v>
      </c>
      <c r="P361" s="2">
        <f t="shared" si="69"/>
        <v>0.182281458251666</v>
      </c>
      <c r="Q361" s="2">
        <f t="shared" si="70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 s="1">
        <v>6188</v>
      </c>
      <c r="V361" s="2">
        <f t="shared" si="71"/>
        <v>0.95789473684210524</v>
      </c>
      <c r="W361" s="2">
        <v>0.315</v>
      </c>
      <c r="X361" s="1">
        <v>1157</v>
      </c>
      <c r="Y361" s="2">
        <f t="shared" si="72"/>
        <v>0.17910216718266253</v>
      </c>
      <c r="Z361" s="2">
        <v>0.503</v>
      </c>
      <c r="AA361" s="1">
        <v>4249</v>
      </c>
      <c r="AB361" s="2">
        <f t="shared" si="73"/>
        <v>0.65773993808049536</v>
      </c>
      <c r="AC361" s="2">
        <f t="shared" si="74"/>
        <v>0.16315789473684217</v>
      </c>
      <c r="AD361" s="2">
        <v>0.28699999999999998</v>
      </c>
      <c r="AE361" s="1">
        <v>40328</v>
      </c>
      <c r="AF361" s="1">
        <v>2640</v>
      </c>
      <c r="AG361" s="1">
        <v>32226</v>
      </c>
      <c r="AH361" s="1">
        <v>5216</v>
      </c>
      <c r="AI361" s="2">
        <v>0.13800000000000001</v>
      </c>
      <c r="AJ361">
        <f>VLOOKUP(A361,census_tract_areas_WA!E:N,10,FALSE)</f>
        <v>2.9995837179999998</v>
      </c>
      <c r="AK361">
        <f t="shared" si="75"/>
        <v>2153.6321727693817</v>
      </c>
      <c r="AL361" t="str">
        <f>VLOOKUP(AK361,'Density Lookup'!A:B,2,TRUE)</f>
        <v>High</v>
      </c>
      <c r="AM361" t="str">
        <f>VLOOKUP(A361,census_tract_county_names_WA!A:B,2,FALSE)</f>
        <v>Snohomish County, Washington</v>
      </c>
      <c r="AN361">
        <f>INDEX(census_tract_areas_WA!N:N, MATCH('2014_acs_select'!A361,census_tract_areas_WA!E:E,0))</f>
        <v>2.9995837179999998</v>
      </c>
      <c r="AO361" t="b">
        <f t="shared" si="76"/>
        <v>1</v>
      </c>
      <c r="AP361" t="str">
        <f>INDEX('Density Lookup'!B:B,MATCH('2014_acs_select'!AK361,'Density Lookup'!A:A,1))</f>
        <v>High</v>
      </c>
      <c r="AQ361" t="b">
        <f t="shared" si="77"/>
        <v>1</v>
      </c>
    </row>
    <row r="362" spans="1:43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65"/>
        <v>0.5258215962441315</v>
      </c>
      <c r="I362" s="2">
        <f t="shared" si="66"/>
        <v>0.47417840375586856</v>
      </c>
      <c r="J362" s="1">
        <v>2487</v>
      </c>
      <c r="K362" s="2">
        <f t="shared" si="67"/>
        <v>0.53072983354673497</v>
      </c>
      <c r="L362" s="1">
        <v>1694</v>
      </c>
      <c r="M362" s="1">
        <v>273</v>
      </c>
      <c r="N362" s="1">
        <v>139</v>
      </c>
      <c r="O362" s="2">
        <f t="shared" si="68"/>
        <v>0.6811419380780056</v>
      </c>
      <c r="P362" s="2">
        <f t="shared" si="69"/>
        <v>0.10977080820265379</v>
      </c>
      <c r="Q362" s="2">
        <f t="shared" si="70"/>
        <v>5.5890631282669884E-2</v>
      </c>
      <c r="R362" s="2">
        <v>0.40600000000000003</v>
      </c>
      <c r="S362" s="2">
        <v>0.38</v>
      </c>
      <c r="T362" s="2">
        <v>0.435</v>
      </c>
      <c r="U362" s="1">
        <v>4686</v>
      </c>
      <c r="V362" s="2">
        <f t="shared" si="71"/>
        <v>1</v>
      </c>
      <c r="W362" s="2">
        <v>0.26</v>
      </c>
      <c r="X362" s="1">
        <v>646</v>
      </c>
      <c r="Y362" s="2">
        <f t="shared" si="72"/>
        <v>0.13785744771660263</v>
      </c>
      <c r="Z362" s="2">
        <v>0.254</v>
      </c>
      <c r="AA362" s="1">
        <v>3634</v>
      </c>
      <c r="AB362" s="2">
        <f t="shared" si="73"/>
        <v>0.77550149381135292</v>
      </c>
      <c r="AC362" s="2">
        <f t="shared" si="74"/>
        <v>8.6641058472044508E-2</v>
      </c>
      <c r="AD362" s="2">
        <v>0.28199999999999997</v>
      </c>
      <c r="AE362" s="1">
        <v>45025</v>
      </c>
      <c r="AF362" s="1">
        <v>2612</v>
      </c>
      <c r="AG362" s="1">
        <v>27632</v>
      </c>
      <c r="AH362" s="1">
        <v>4073</v>
      </c>
      <c r="AI362" s="2">
        <v>8.6999999999999994E-2</v>
      </c>
      <c r="AJ362">
        <f>VLOOKUP(A362,census_tract_areas_WA!E:N,10,FALSE)</f>
        <v>1.55194586</v>
      </c>
      <c r="AK362">
        <f t="shared" si="75"/>
        <v>3019.4352269479296</v>
      </c>
      <c r="AL362" t="str">
        <f>VLOOKUP(AK362,'Density Lookup'!A:B,2,TRUE)</f>
        <v>High</v>
      </c>
      <c r="AM362" t="str">
        <f>VLOOKUP(A362,census_tract_county_names_WA!A:B,2,FALSE)</f>
        <v>Spokane County, Washington</v>
      </c>
      <c r="AN362">
        <f>INDEX(census_tract_areas_WA!N:N, MATCH('2014_acs_select'!A362,census_tract_areas_WA!E:E,0))</f>
        <v>1.55194586</v>
      </c>
      <c r="AO362" t="b">
        <f t="shared" si="76"/>
        <v>1</v>
      </c>
      <c r="AP362" t="str">
        <f>INDEX('Density Lookup'!B:B,MATCH('2014_acs_select'!AK362,'Density Lookup'!A:A,1))</f>
        <v>High</v>
      </c>
      <c r="AQ362" t="b">
        <f t="shared" si="77"/>
        <v>1</v>
      </c>
    </row>
    <row r="363" spans="1:43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65"/>
        <v>0.54503676470588236</v>
      </c>
      <c r="I363" s="2">
        <f t="shared" si="66"/>
        <v>0.45496323529411764</v>
      </c>
      <c r="J363" s="1">
        <v>315</v>
      </c>
      <c r="K363" s="2">
        <f t="shared" si="67"/>
        <v>0.28952205882352944</v>
      </c>
      <c r="L363" s="1">
        <v>215</v>
      </c>
      <c r="M363" s="1">
        <v>44</v>
      </c>
      <c r="N363" s="1">
        <v>5</v>
      </c>
      <c r="O363" s="2">
        <f t="shared" si="68"/>
        <v>0.68253968253968256</v>
      </c>
      <c r="P363" s="2">
        <f t="shared" si="69"/>
        <v>0.13968253968253969</v>
      </c>
      <c r="Q363" s="2">
        <f t="shared" si="70"/>
        <v>1.5873015873015872E-2</v>
      </c>
      <c r="R363" s="2">
        <v>0.152</v>
      </c>
      <c r="S363" s="2">
        <v>0.159</v>
      </c>
      <c r="T363" s="2">
        <v>0.14499999999999999</v>
      </c>
      <c r="U363" s="1">
        <v>1072</v>
      </c>
      <c r="V363" s="2">
        <f t="shared" si="71"/>
        <v>0.98529411764705888</v>
      </c>
      <c r="W363" s="2">
        <v>0.36299999999999999</v>
      </c>
      <c r="X363" s="1">
        <v>285</v>
      </c>
      <c r="Y363" s="2">
        <f t="shared" si="72"/>
        <v>0.26194852941176472</v>
      </c>
      <c r="Z363" s="2">
        <v>0.45299999999999996</v>
      </c>
      <c r="AA363" s="1">
        <v>645</v>
      </c>
      <c r="AB363" s="2">
        <f t="shared" si="73"/>
        <v>0.59283088235294112</v>
      </c>
      <c r="AC363" s="2">
        <f t="shared" si="74"/>
        <v>0.14522058823529416</v>
      </c>
      <c r="AD363" s="2">
        <v>0.35200000000000004</v>
      </c>
      <c r="AE363" s="1">
        <v>46859</v>
      </c>
      <c r="AF363" s="1">
        <v>339</v>
      </c>
      <c r="AG363" s="1">
        <v>29489</v>
      </c>
      <c r="AH363" s="1">
        <v>820</v>
      </c>
      <c r="AI363" s="2">
        <v>0.28300000000000003</v>
      </c>
      <c r="AJ363">
        <f>VLOOKUP(A363,census_tract_areas_WA!E:N,10,FALSE)</f>
        <v>825.61407959999997</v>
      </c>
      <c r="AK363">
        <f t="shared" si="75"/>
        <v>1.3178069837751831</v>
      </c>
      <c r="AL363" t="str">
        <f>VLOOKUP(AK363,'Density Lookup'!A:B,2,TRUE)</f>
        <v>Low</v>
      </c>
      <c r="AM363" t="str">
        <f>VLOOKUP(A363,census_tract_county_names_WA!A:B,2,FALSE)</f>
        <v>Grays Harbor County, Washington</v>
      </c>
      <c r="AN363">
        <f>INDEX(census_tract_areas_WA!N:N, MATCH('2014_acs_select'!A363,census_tract_areas_WA!E:E,0))</f>
        <v>825.61407959999997</v>
      </c>
      <c r="AO363" t="b">
        <f t="shared" si="76"/>
        <v>1</v>
      </c>
      <c r="AP363" t="str">
        <f>INDEX('Density Lookup'!B:B,MATCH('2014_acs_select'!AK363,'Density Lookup'!A:A,1))</f>
        <v>Low</v>
      </c>
      <c r="AQ363" t="b">
        <f t="shared" si="77"/>
        <v>1</v>
      </c>
    </row>
    <row r="364" spans="1:43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65"/>
        <v>0.50136870920193721</v>
      </c>
      <c r="I364" s="2">
        <f t="shared" si="66"/>
        <v>0.49863129079806273</v>
      </c>
      <c r="J364" s="1">
        <v>2049</v>
      </c>
      <c r="K364" s="2">
        <f t="shared" si="67"/>
        <v>0.43145925457991158</v>
      </c>
      <c r="L364" s="1">
        <v>1226</v>
      </c>
      <c r="M364" s="1">
        <v>402</v>
      </c>
      <c r="N364" s="1">
        <v>263</v>
      </c>
      <c r="O364" s="2">
        <f t="shared" si="68"/>
        <v>0.59834065397754999</v>
      </c>
      <c r="P364" s="2">
        <f t="shared" si="69"/>
        <v>0.19619326500732065</v>
      </c>
      <c r="Q364" s="2">
        <f t="shared" si="70"/>
        <v>0.12835529526598341</v>
      </c>
      <c r="R364" s="2">
        <v>0.14899999999999999</v>
      </c>
      <c r="S364" s="2">
        <v>0.17699999999999999</v>
      </c>
      <c r="T364" s="2">
        <v>0.122</v>
      </c>
      <c r="U364" s="1">
        <v>4724</v>
      </c>
      <c r="V364" s="2">
        <f t="shared" si="71"/>
        <v>0.99473573383870284</v>
      </c>
      <c r="W364" s="2">
        <v>0.16899999999999998</v>
      </c>
      <c r="X364" s="1">
        <v>1282</v>
      </c>
      <c r="Y364" s="2">
        <f t="shared" si="72"/>
        <v>0.26995156875131604</v>
      </c>
      <c r="Z364" s="2">
        <v>0.19699999999999998</v>
      </c>
      <c r="AA364" s="1">
        <v>2943</v>
      </c>
      <c r="AB364" s="2">
        <f t="shared" si="73"/>
        <v>0.61970941250789635</v>
      </c>
      <c r="AC364" s="2">
        <f t="shared" si="74"/>
        <v>0.11033901874078755</v>
      </c>
      <c r="AD364" s="2">
        <v>0.14899999999999999</v>
      </c>
      <c r="AE364" s="1">
        <v>57140</v>
      </c>
      <c r="AF364" s="1">
        <v>1522</v>
      </c>
      <c r="AG364" s="1">
        <v>45781</v>
      </c>
      <c r="AH364" s="1">
        <v>3604</v>
      </c>
      <c r="AI364" s="2">
        <v>9.6999999999999989E-2</v>
      </c>
      <c r="AJ364">
        <f>VLOOKUP(A364,census_tract_areas_WA!E:N,10,FALSE)</f>
        <v>2.053862342</v>
      </c>
      <c r="AK364">
        <f t="shared" si="75"/>
        <v>2312.2289663169645</v>
      </c>
      <c r="AL364" t="str">
        <f>VLOOKUP(AK364,'Density Lookup'!A:B,2,TRUE)</f>
        <v>High</v>
      </c>
      <c r="AM364" t="str">
        <f>VLOOKUP(A364,census_tract_county_names_WA!A:B,2,FALSE)</f>
        <v>King County, Washington</v>
      </c>
      <c r="AN364">
        <f>INDEX(census_tract_areas_WA!N:N, MATCH('2014_acs_select'!A364,census_tract_areas_WA!E:E,0))</f>
        <v>2.053862342</v>
      </c>
      <c r="AO364" t="b">
        <f t="shared" si="76"/>
        <v>1</v>
      </c>
      <c r="AP364" t="str">
        <f>INDEX('Density Lookup'!B:B,MATCH('2014_acs_select'!AK364,'Density Lookup'!A:A,1))</f>
        <v>High</v>
      </c>
      <c r="AQ364" t="b">
        <f t="shared" si="77"/>
        <v>1</v>
      </c>
    </row>
    <row r="365" spans="1:43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65"/>
        <v>0.53003533568904593</v>
      </c>
      <c r="I365" s="2">
        <f t="shared" si="66"/>
        <v>0.46996466431095407</v>
      </c>
      <c r="J365" s="1">
        <v>1629</v>
      </c>
      <c r="K365" s="2">
        <f t="shared" si="67"/>
        <v>0.41115598182735991</v>
      </c>
      <c r="L365" s="1">
        <v>1139</v>
      </c>
      <c r="M365" s="1">
        <v>206</v>
      </c>
      <c r="N365" s="1">
        <v>93</v>
      </c>
      <c r="O365" s="2">
        <f t="shared" si="68"/>
        <v>0.69920196439533455</v>
      </c>
      <c r="P365" s="2">
        <f t="shared" si="69"/>
        <v>0.12645794966236956</v>
      </c>
      <c r="Q365" s="2">
        <f t="shared" si="70"/>
        <v>5.70902394106814E-2</v>
      </c>
      <c r="R365" s="2">
        <v>0.128</v>
      </c>
      <c r="S365" s="2">
        <v>0.114</v>
      </c>
      <c r="T365" s="2">
        <v>0.14300000000000002</v>
      </c>
      <c r="U365" s="1">
        <v>3962</v>
      </c>
      <c r="V365" s="2">
        <f t="shared" si="71"/>
        <v>1</v>
      </c>
      <c r="W365" s="2">
        <v>0.22399999999999998</v>
      </c>
      <c r="X365" s="1">
        <v>974</v>
      </c>
      <c r="Y365" s="2">
        <f t="shared" si="72"/>
        <v>0.24583543664815749</v>
      </c>
      <c r="Z365" s="2">
        <v>0.20300000000000001</v>
      </c>
      <c r="AA365" s="1">
        <v>2635</v>
      </c>
      <c r="AB365" s="2">
        <f t="shared" si="73"/>
        <v>0.66506814740030284</v>
      </c>
      <c r="AC365" s="2">
        <f t="shared" si="74"/>
        <v>8.909641595153972E-2</v>
      </c>
      <c r="AD365" s="2">
        <v>0.23699999999999999</v>
      </c>
      <c r="AE365" s="1">
        <v>48080</v>
      </c>
      <c r="AF365" s="1">
        <v>1734</v>
      </c>
      <c r="AG365" s="1">
        <v>44875</v>
      </c>
      <c r="AH365" s="1">
        <v>3145</v>
      </c>
      <c r="AI365" s="2">
        <v>0.17399999999999999</v>
      </c>
      <c r="AJ365">
        <f>VLOOKUP(A365,census_tract_areas_WA!E:N,10,FALSE)</f>
        <v>4.3764997829999999</v>
      </c>
      <c r="AK365">
        <f t="shared" si="75"/>
        <v>905.28965987612389</v>
      </c>
      <c r="AL365" t="str">
        <f>VLOOKUP(AK365,'Density Lookup'!A:B,2,TRUE)</f>
        <v>Medium</v>
      </c>
      <c r="AM365" t="str">
        <f>VLOOKUP(A365,census_tract_county_names_WA!A:B,2,FALSE)</f>
        <v>Kitsap County, Washington</v>
      </c>
      <c r="AN365">
        <f>INDEX(census_tract_areas_WA!N:N, MATCH('2014_acs_select'!A365,census_tract_areas_WA!E:E,0))</f>
        <v>4.3764997829999999</v>
      </c>
      <c r="AO365" t="b">
        <f t="shared" si="76"/>
        <v>1</v>
      </c>
      <c r="AP365" t="str">
        <f>INDEX('Density Lookup'!B:B,MATCH('2014_acs_select'!AK365,'Density Lookup'!A:A,1))</f>
        <v>Medium</v>
      </c>
      <c r="AQ365" t="b">
        <f t="shared" si="77"/>
        <v>1</v>
      </c>
    </row>
    <row r="366" spans="1:43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65"/>
        <v>0.45862884160756501</v>
      </c>
      <c r="I366" s="2">
        <f t="shared" si="66"/>
        <v>0.54137115839243499</v>
      </c>
      <c r="J366" s="1">
        <v>2460</v>
      </c>
      <c r="K366" s="2">
        <f t="shared" si="67"/>
        <v>0.44735406437534098</v>
      </c>
      <c r="L366" s="1">
        <v>1868</v>
      </c>
      <c r="M366" s="1">
        <v>295</v>
      </c>
      <c r="N366" s="1">
        <v>120</v>
      </c>
      <c r="O366" s="2">
        <f t="shared" si="68"/>
        <v>0.759349593495935</v>
      </c>
      <c r="P366" s="2">
        <f t="shared" si="69"/>
        <v>0.11991869918699187</v>
      </c>
      <c r="Q366" s="2">
        <f t="shared" si="70"/>
        <v>4.878048780487805E-2</v>
      </c>
      <c r="R366" s="2">
        <v>0.29699999999999999</v>
      </c>
      <c r="S366" s="2">
        <v>0.34299999999999997</v>
      </c>
      <c r="T366" s="2">
        <v>0.26</v>
      </c>
      <c r="U366" s="1">
        <v>5352</v>
      </c>
      <c r="V366" s="2">
        <f t="shared" si="71"/>
        <v>0.9732678668848882</v>
      </c>
      <c r="W366" s="2">
        <v>7.400000000000001E-2</v>
      </c>
      <c r="X366" s="1">
        <v>1336</v>
      </c>
      <c r="Y366" s="2">
        <f t="shared" si="72"/>
        <v>0.24295326422985997</v>
      </c>
      <c r="Z366" s="2">
        <v>8.5000000000000006E-2</v>
      </c>
      <c r="AA366" s="1">
        <v>3478</v>
      </c>
      <c r="AB366" s="2">
        <f t="shared" si="73"/>
        <v>0.63247863247863245</v>
      </c>
      <c r="AC366" s="2">
        <f t="shared" si="74"/>
        <v>0.12456810329150758</v>
      </c>
      <c r="AD366" s="2">
        <v>0.06</v>
      </c>
      <c r="AE366" s="1">
        <v>82317</v>
      </c>
      <c r="AF366" s="1">
        <v>1888</v>
      </c>
      <c r="AG366" s="1">
        <v>75000</v>
      </c>
      <c r="AH366" s="1">
        <v>4296</v>
      </c>
      <c r="AI366" s="2">
        <v>8.4000000000000005E-2</v>
      </c>
      <c r="AJ366">
        <f>VLOOKUP(A366,census_tract_areas_WA!E:N,10,FALSE)</f>
        <v>2.5712945110000001</v>
      </c>
      <c r="AK366">
        <f t="shared" si="75"/>
        <v>2138.611495678645</v>
      </c>
      <c r="AL366" t="str">
        <f>VLOOKUP(AK366,'Density Lookup'!A:B,2,TRUE)</f>
        <v>High</v>
      </c>
      <c r="AM366" t="str">
        <f>VLOOKUP(A366,census_tract_county_names_WA!A:B,2,FALSE)</f>
        <v>Snohomish County, Washington</v>
      </c>
      <c r="AN366">
        <f>INDEX(census_tract_areas_WA!N:N, MATCH('2014_acs_select'!A366,census_tract_areas_WA!E:E,0))</f>
        <v>2.5712945110000001</v>
      </c>
      <c r="AO366" t="b">
        <f t="shared" si="76"/>
        <v>1</v>
      </c>
      <c r="AP366" t="str">
        <f>INDEX('Density Lookup'!B:B,MATCH('2014_acs_select'!AK366,'Density Lookup'!A:A,1))</f>
        <v>High</v>
      </c>
      <c r="AQ366" t="b">
        <f t="shared" si="77"/>
        <v>1</v>
      </c>
    </row>
    <row r="367" spans="1:43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65"/>
        <v>0.45749297932090888</v>
      </c>
      <c r="I367" s="2">
        <f t="shared" si="66"/>
        <v>0.54250702067909118</v>
      </c>
      <c r="J367" s="1">
        <v>1797</v>
      </c>
      <c r="K367" s="2">
        <f t="shared" si="67"/>
        <v>0.45876946642838906</v>
      </c>
      <c r="L367" s="1">
        <v>1342</v>
      </c>
      <c r="M367" s="1">
        <v>271</v>
      </c>
      <c r="N367" s="1">
        <v>61</v>
      </c>
      <c r="O367" s="2">
        <f t="shared" si="68"/>
        <v>0.74680022259321088</v>
      </c>
      <c r="P367" s="2">
        <f t="shared" si="69"/>
        <v>0.15080690038953812</v>
      </c>
      <c r="Q367" s="2">
        <f t="shared" si="70"/>
        <v>3.3945464663327769E-2</v>
      </c>
      <c r="R367" s="2">
        <v>8.5000000000000006E-2</v>
      </c>
      <c r="S367" s="2">
        <v>5.5E-2</v>
      </c>
      <c r="T367" s="2">
        <v>0.10800000000000001</v>
      </c>
      <c r="U367" s="1">
        <v>3850</v>
      </c>
      <c r="V367" s="2">
        <f t="shared" si="71"/>
        <v>0.98289507275976518</v>
      </c>
      <c r="W367" s="2">
        <v>0.22899999999999998</v>
      </c>
      <c r="X367" s="1">
        <v>914</v>
      </c>
      <c r="Y367" s="2">
        <f t="shared" si="72"/>
        <v>0.23334184324738319</v>
      </c>
      <c r="Z367" s="2">
        <v>0.255</v>
      </c>
      <c r="AA367" s="1">
        <v>2603</v>
      </c>
      <c r="AB367" s="2">
        <f t="shared" si="73"/>
        <v>0.66453918815419966</v>
      </c>
      <c r="AC367" s="2">
        <f t="shared" si="74"/>
        <v>0.10211896859841718</v>
      </c>
      <c r="AD367" s="2">
        <v>0.23800000000000002</v>
      </c>
      <c r="AE367" s="1">
        <v>47574</v>
      </c>
      <c r="AF367" s="1">
        <v>1660</v>
      </c>
      <c r="AG367" s="1">
        <v>40165</v>
      </c>
      <c r="AH367" s="1">
        <v>3105</v>
      </c>
      <c r="AI367" s="2">
        <v>0.106</v>
      </c>
      <c r="AJ367">
        <f>VLOOKUP(A367,census_tract_areas_WA!E:N,10,FALSE)</f>
        <v>3.335171297</v>
      </c>
      <c r="AK367">
        <f t="shared" si="75"/>
        <v>1174.4524197372882</v>
      </c>
      <c r="AL367" t="str">
        <f>VLOOKUP(AK367,'Density Lookup'!A:B,2,TRUE)</f>
        <v>Medium</v>
      </c>
      <c r="AM367" t="str">
        <f>VLOOKUP(A367,census_tract_county_names_WA!A:B,2,FALSE)</f>
        <v>Snohomish County, Washington</v>
      </c>
      <c r="AN367">
        <f>INDEX(census_tract_areas_WA!N:N, MATCH('2014_acs_select'!A367,census_tract_areas_WA!E:E,0))</f>
        <v>3.335171297</v>
      </c>
      <c r="AO367" t="b">
        <f t="shared" si="76"/>
        <v>1</v>
      </c>
      <c r="AP367" t="str">
        <f>INDEX('Density Lookup'!B:B,MATCH('2014_acs_select'!AK367,'Density Lookup'!A:A,1))</f>
        <v>Medium</v>
      </c>
      <c r="AQ367" t="b">
        <f t="shared" si="77"/>
        <v>1</v>
      </c>
    </row>
    <row r="368" spans="1:43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65"/>
        <v>0.48855101666971973</v>
      </c>
      <c r="I368" s="2">
        <f t="shared" si="66"/>
        <v>0.51144898333028022</v>
      </c>
      <c r="J368" s="1">
        <v>2768</v>
      </c>
      <c r="K368" s="2">
        <f t="shared" si="67"/>
        <v>0.50705257373145263</v>
      </c>
      <c r="L368" s="1">
        <v>1638</v>
      </c>
      <c r="M368" s="1">
        <v>460</v>
      </c>
      <c r="N368" s="1">
        <v>141</v>
      </c>
      <c r="O368" s="2">
        <f t="shared" si="68"/>
        <v>0.5917630057803468</v>
      </c>
      <c r="P368" s="2">
        <f t="shared" si="69"/>
        <v>0.16618497109826588</v>
      </c>
      <c r="Q368" s="2">
        <f t="shared" si="70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 s="1">
        <v>4973</v>
      </c>
      <c r="V368" s="2">
        <f t="shared" si="71"/>
        <v>0.91097270562374066</v>
      </c>
      <c r="W368" s="2">
        <v>0.21</v>
      </c>
      <c r="X368" s="1">
        <v>731</v>
      </c>
      <c r="Y368" s="2">
        <f t="shared" si="72"/>
        <v>0.13390730903095804</v>
      </c>
      <c r="Z368" s="2">
        <v>0.28000000000000003</v>
      </c>
      <c r="AA368" s="1">
        <v>3499</v>
      </c>
      <c r="AB368" s="2">
        <f t="shared" si="73"/>
        <v>0.64095988276241067</v>
      </c>
      <c r="AC368" s="2">
        <f t="shared" si="74"/>
        <v>0.22513280820663129</v>
      </c>
      <c r="AD368" s="2">
        <v>0.21</v>
      </c>
      <c r="AE368" s="1">
        <v>58497</v>
      </c>
      <c r="AF368" s="1">
        <v>2627</v>
      </c>
      <c r="AG368" s="1">
        <v>42825</v>
      </c>
      <c r="AH368" s="1">
        <v>4794</v>
      </c>
      <c r="AI368" s="2">
        <v>6.0999999999999999E-2</v>
      </c>
      <c r="AJ368">
        <f>VLOOKUP(A368,census_tract_areas_WA!E:N,10,FALSE)</f>
        <v>4.3011997409999996</v>
      </c>
      <c r="AK368">
        <f t="shared" si="75"/>
        <v>1269.1807701845578</v>
      </c>
      <c r="AL368" t="str">
        <f>VLOOKUP(AK368,'Density Lookup'!A:B,2,TRUE)</f>
        <v>Medium</v>
      </c>
      <c r="AM368" t="str">
        <f>VLOOKUP(A368,census_tract_county_names_WA!A:B,2,FALSE)</f>
        <v>Thurston County, Washington</v>
      </c>
      <c r="AN368">
        <f>INDEX(census_tract_areas_WA!N:N, MATCH('2014_acs_select'!A368,census_tract_areas_WA!E:E,0))</f>
        <v>4.3011997409999996</v>
      </c>
      <c r="AO368" t="b">
        <f t="shared" si="76"/>
        <v>1</v>
      </c>
      <c r="AP368" t="str">
        <f>INDEX('Density Lookup'!B:B,MATCH('2014_acs_select'!AK368,'Density Lookup'!A:A,1))</f>
        <v>Medium</v>
      </c>
      <c r="AQ368" t="b">
        <f t="shared" si="77"/>
        <v>1</v>
      </c>
    </row>
    <row r="369" spans="1:43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65"/>
        <v>0.54619250096637029</v>
      </c>
      <c r="I369" s="2">
        <f t="shared" si="66"/>
        <v>0.45380749903362971</v>
      </c>
      <c r="J369" s="1">
        <v>1542</v>
      </c>
      <c r="K369" s="2">
        <f t="shared" si="67"/>
        <v>0.59605720912253579</v>
      </c>
      <c r="L369" s="1">
        <v>1082</v>
      </c>
      <c r="M369" s="1">
        <v>10</v>
      </c>
      <c r="N369" s="1">
        <v>39</v>
      </c>
      <c r="O369" s="2">
        <f t="shared" si="68"/>
        <v>0.7016861219195849</v>
      </c>
      <c r="P369" s="2">
        <f t="shared" si="69"/>
        <v>6.4850843060959796E-3</v>
      </c>
      <c r="Q369" s="2">
        <f t="shared" si="70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 s="1">
        <v>2555</v>
      </c>
      <c r="V369" s="2">
        <f t="shared" si="71"/>
        <v>0.98763045999226906</v>
      </c>
      <c r="W369" s="2">
        <v>0.20899999999999999</v>
      </c>
      <c r="X369" s="1">
        <v>420</v>
      </c>
      <c r="Y369" s="2">
        <f t="shared" si="72"/>
        <v>0.1623502126014689</v>
      </c>
      <c r="Z369" s="2">
        <v>0.27899999999999997</v>
      </c>
      <c r="AA369" s="1">
        <v>1962</v>
      </c>
      <c r="AB369" s="2">
        <f t="shared" si="73"/>
        <v>0.75840742172400466</v>
      </c>
      <c r="AC369" s="2">
        <f t="shared" si="74"/>
        <v>7.9242365674526472E-2</v>
      </c>
      <c r="AD369" s="2">
        <v>0.193</v>
      </c>
      <c r="AE369" s="1">
        <v>54968</v>
      </c>
      <c r="AF369" s="1">
        <v>1216</v>
      </c>
      <c r="AG369" s="1">
        <v>36500</v>
      </c>
      <c r="AH369" s="1">
        <v>2161</v>
      </c>
      <c r="AI369" s="2">
        <v>8.1000000000000003E-2</v>
      </c>
      <c r="AJ369">
        <f>VLOOKUP(A369,census_tract_areas_WA!E:N,10,FALSE)</f>
        <v>1.669946218</v>
      </c>
      <c r="AK369">
        <f t="shared" si="75"/>
        <v>1549.1516865125773</v>
      </c>
      <c r="AL369" t="str">
        <f>VLOOKUP(AK369,'Density Lookup'!A:B,2,TRUE)</f>
        <v>High</v>
      </c>
      <c r="AM369" t="str">
        <f>VLOOKUP(A369,census_tract_county_names_WA!A:B,2,FALSE)</f>
        <v>Whatcom County, Washington</v>
      </c>
      <c r="AN369">
        <f>INDEX(census_tract_areas_WA!N:N, MATCH('2014_acs_select'!A369,census_tract_areas_WA!E:E,0))</f>
        <v>1.669946218</v>
      </c>
      <c r="AO369" t="b">
        <f t="shared" si="76"/>
        <v>1</v>
      </c>
      <c r="AP369" t="str">
        <f>INDEX('Density Lookup'!B:B,MATCH('2014_acs_select'!AK369,'Density Lookup'!A:A,1))</f>
        <v>High</v>
      </c>
      <c r="AQ369" t="b">
        <f t="shared" si="77"/>
        <v>1</v>
      </c>
    </row>
    <row r="370" spans="1:43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65"/>
        <v>0.49615278922780987</v>
      </c>
      <c r="I370" s="2">
        <f t="shared" si="66"/>
        <v>0.50384721077219019</v>
      </c>
      <c r="J370" s="1">
        <v>2992</v>
      </c>
      <c r="K370" s="2">
        <f t="shared" si="67"/>
        <v>0.41110195108546305</v>
      </c>
      <c r="L370" s="1">
        <v>2535</v>
      </c>
      <c r="M370" s="1">
        <v>319</v>
      </c>
      <c r="N370" s="1">
        <v>0</v>
      </c>
      <c r="O370" s="2">
        <f t="shared" si="68"/>
        <v>0.84725935828877008</v>
      </c>
      <c r="P370" s="2">
        <f t="shared" si="69"/>
        <v>0.10661764705882353</v>
      </c>
      <c r="Q370" s="2">
        <f t="shared" si="70"/>
        <v>0</v>
      </c>
      <c r="R370" s="2">
        <v>0.19800000000000001</v>
      </c>
      <c r="S370" s="2">
        <v>0.21899999999999997</v>
      </c>
      <c r="T370" s="2">
        <v>0.17699999999999999</v>
      </c>
      <c r="U370" s="1">
        <v>7271</v>
      </c>
      <c r="V370" s="2">
        <f t="shared" si="71"/>
        <v>0.99903819730695242</v>
      </c>
      <c r="W370" s="2">
        <v>9.9000000000000005E-2</v>
      </c>
      <c r="X370" s="1">
        <v>2003</v>
      </c>
      <c r="Y370" s="2">
        <f t="shared" si="72"/>
        <v>0.27521297059631766</v>
      </c>
      <c r="Z370" s="2">
        <v>0.13600000000000001</v>
      </c>
      <c r="AA370" s="1">
        <v>4188</v>
      </c>
      <c r="AB370" s="2">
        <f t="shared" si="73"/>
        <v>0.5754328112118714</v>
      </c>
      <c r="AC370" s="2">
        <f t="shared" si="74"/>
        <v>0.14935421819181094</v>
      </c>
      <c r="AD370" s="2">
        <v>0.10199999999999999</v>
      </c>
      <c r="AE370" s="1">
        <v>64808</v>
      </c>
      <c r="AF370" s="1">
        <v>2731</v>
      </c>
      <c r="AG370" s="1">
        <v>55386</v>
      </c>
      <c r="AH370" s="1">
        <v>5388</v>
      </c>
      <c r="AI370" s="2">
        <v>0.13100000000000001</v>
      </c>
      <c r="AJ370">
        <f>VLOOKUP(A370,census_tract_areas_WA!E:N,10,FALSE)</f>
        <v>35.848229089999997</v>
      </c>
      <c r="AK370">
        <f t="shared" si="75"/>
        <v>203.02258116371573</v>
      </c>
      <c r="AL370" t="str">
        <f>VLOOKUP(AK370,'Density Lookup'!A:B,2,TRUE)</f>
        <v>Low</v>
      </c>
      <c r="AM370" t="str">
        <f>VLOOKUP(A370,census_tract_county_names_WA!A:B,2,FALSE)</f>
        <v>Benton County, Washington</v>
      </c>
      <c r="AN370">
        <f>INDEX(census_tract_areas_WA!N:N, MATCH('2014_acs_select'!A370,census_tract_areas_WA!E:E,0))</f>
        <v>35.848229089999997</v>
      </c>
      <c r="AO370" t="b">
        <f t="shared" si="76"/>
        <v>1</v>
      </c>
      <c r="AP370" t="str">
        <f>INDEX('Density Lookup'!B:B,MATCH('2014_acs_select'!AK370,'Density Lookup'!A:A,1))</f>
        <v>Low</v>
      </c>
      <c r="AQ370" t="b">
        <f t="shared" si="77"/>
        <v>1</v>
      </c>
    </row>
    <row r="371" spans="1:43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65"/>
        <v>0.5414057063326374</v>
      </c>
      <c r="I371" s="2">
        <f t="shared" si="66"/>
        <v>0.45859429366736254</v>
      </c>
      <c r="J371" s="1">
        <v>745</v>
      </c>
      <c r="K371" s="2">
        <f t="shared" si="67"/>
        <v>0.51844119693806545</v>
      </c>
      <c r="L371" s="1">
        <v>638</v>
      </c>
      <c r="M371" s="1">
        <v>11</v>
      </c>
      <c r="N371" s="1">
        <v>0</v>
      </c>
      <c r="O371" s="2">
        <f t="shared" si="68"/>
        <v>0.85637583892617453</v>
      </c>
      <c r="P371" s="2">
        <f t="shared" si="69"/>
        <v>1.4765100671140939E-2</v>
      </c>
      <c r="Q371" s="2">
        <f t="shared" si="70"/>
        <v>0</v>
      </c>
      <c r="R371" s="2">
        <v>0.16300000000000001</v>
      </c>
      <c r="S371" s="2">
        <v>0.19399999999999998</v>
      </c>
      <c r="T371" s="2">
        <v>0.13200000000000001</v>
      </c>
      <c r="U371" s="1">
        <v>1413</v>
      </c>
      <c r="V371" s="2">
        <f t="shared" si="71"/>
        <v>0.98329853862212946</v>
      </c>
      <c r="W371" s="2">
        <v>5.7999999999999996E-2</v>
      </c>
      <c r="X371" s="1">
        <v>389</v>
      </c>
      <c r="Y371" s="2">
        <f t="shared" si="72"/>
        <v>0.2707028531663187</v>
      </c>
      <c r="Z371" s="2">
        <v>9.8000000000000004E-2</v>
      </c>
      <c r="AA371" s="1">
        <v>876</v>
      </c>
      <c r="AB371" s="2">
        <f t="shared" si="73"/>
        <v>0.60960334029227559</v>
      </c>
      <c r="AC371" s="2">
        <f t="shared" si="74"/>
        <v>0.11969380654140571</v>
      </c>
      <c r="AD371" s="2">
        <v>4.0999999999999995E-2</v>
      </c>
      <c r="AE371" s="1">
        <v>74435</v>
      </c>
      <c r="AF371" s="1">
        <v>475</v>
      </c>
      <c r="AG371" s="1">
        <v>76050</v>
      </c>
      <c r="AH371" s="1">
        <v>1039</v>
      </c>
      <c r="AI371" s="2">
        <v>0.03</v>
      </c>
      <c r="AJ371">
        <f>VLOOKUP(A371,census_tract_areas_WA!E:N,10,FALSE)</f>
        <v>1439.0427099999999</v>
      </c>
      <c r="AK371">
        <f t="shared" si="75"/>
        <v>0.99858050773211593</v>
      </c>
      <c r="AL371" t="str">
        <f>VLOOKUP(AK371,'Density Lookup'!A:B,2,TRUE)</f>
        <v>Low</v>
      </c>
      <c r="AM371" t="str">
        <f>VLOOKUP(A371,census_tract_county_names_WA!A:B,2,FALSE)</f>
        <v>Franklin County, Washington</v>
      </c>
      <c r="AN371">
        <f>INDEX(census_tract_areas_WA!N:N, MATCH('2014_acs_select'!A371,census_tract_areas_WA!E:E,0))</f>
        <v>1439.0427099999999</v>
      </c>
      <c r="AO371" t="b">
        <f t="shared" si="76"/>
        <v>1</v>
      </c>
      <c r="AP371" t="str">
        <f>INDEX('Density Lookup'!B:B,MATCH('2014_acs_select'!AK371,'Density Lookup'!A:A,1))</f>
        <v>Low</v>
      </c>
      <c r="AQ371" t="b">
        <f t="shared" si="77"/>
        <v>1</v>
      </c>
    </row>
    <row r="372" spans="1:43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65"/>
        <v>0.55276836158192089</v>
      </c>
      <c r="I372" s="2">
        <f t="shared" si="66"/>
        <v>0.44723163841807911</v>
      </c>
      <c r="J372" s="1">
        <v>2205</v>
      </c>
      <c r="K372" s="2">
        <f t="shared" si="67"/>
        <v>0.49830508474576274</v>
      </c>
      <c r="L372" s="1">
        <v>1349</v>
      </c>
      <c r="M372" s="1">
        <v>312</v>
      </c>
      <c r="N372" s="1">
        <v>436</v>
      </c>
      <c r="O372" s="2">
        <f t="shared" si="68"/>
        <v>0.61179138321995463</v>
      </c>
      <c r="P372" s="2">
        <f t="shared" si="69"/>
        <v>0.1414965986394558</v>
      </c>
      <c r="Q372" s="2">
        <f t="shared" si="70"/>
        <v>0.19773242630385487</v>
      </c>
      <c r="R372" s="2">
        <v>0.20800000000000002</v>
      </c>
      <c r="S372" s="2">
        <v>0.252</v>
      </c>
      <c r="T372" s="2">
        <v>0.14699999999999999</v>
      </c>
      <c r="U372" s="1">
        <v>4421</v>
      </c>
      <c r="V372" s="2">
        <f t="shared" si="71"/>
        <v>0.99909604519774009</v>
      </c>
      <c r="W372" s="2">
        <v>0.27300000000000002</v>
      </c>
      <c r="X372" s="1">
        <v>958</v>
      </c>
      <c r="Y372" s="2">
        <f t="shared" si="72"/>
        <v>0.21649717514124295</v>
      </c>
      <c r="Z372" s="2">
        <v>0.57799999999999996</v>
      </c>
      <c r="AA372" s="1">
        <v>2981</v>
      </c>
      <c r="AB372" s="2">
        <f t="shared" si="73"/>
        <v>0.67367231638418079</v>
      </c>
      <c r="AC372" s="2">
        <f t="shared" si="74"/>
        <v>0.10983050847457632</v>
      </c>
      <c r="AD372" s="2">
        <v>0.2</v>
      </c>
      <c r="AE372" s="1">
        <v>53343</v>
      </c>
      <c r="AF372" s="1">
        <v>1841</v>
      </c>
      <c r="AG372" s="1">
        <v>38770</v>
      </c>
      <c r="AH372" s="1">
        <v>3569</v>
      </c>
      <c r="AI372" s="2">
        <v>8.4000000000000005E-2</v>
      </c>
      <c r="AJ372">
        <f>VLOOKUP(A372,census_tract_areas_WA!E:N,10,FALSE)</f>
        <v>2.6981722869999998</v>
      </c>
      <c r="AK372">
        <f t="shared" si="75"/>
        <v>1639.9990546637766</v>
      </c>
      <c r="AL372" t="str">
        <f>VLOOKUP(AK372,'Density Lookup'!A:B,2,TRUE)</f>
        <v>High</v>
      </c>
      <c r="AM372" t="str">
        <f>VLOOKUP(A372,census_tract_county_names_WA!A:B,2,FALSE)</f>
        <v>King County, Washington</v>
      </c>
      <c r="AN372">
        <f>INDEX(census_tract_areas_WA!N:N, MATCH('2014_acs_select'!A372,census_tract_areas_WA!E:E,0))</f>
        <v>2.6981722869999998</v>
      </c>
      <c r="AO372" t="b">
        <f t="shared" si="76"/>
        <v>1</v>
      </c>
      <c r="AP372" t="str">
        <f>INDEX('Density Lookup'!B:B,MATCH('2014_acs_select'!AK372,'Density Lookup'!A:A,1))</f>
        <v>High</v>
      </c>
      <c r="AQ372" t="b">
        <f t="shared" si="77"/>
        <v>1</v>
      </c>
    </row>
    <row r="373" spans="1:43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65"/>
        <v>0.51507686243594797</v>
      </c>
      <c r="I373" s="2">
        <f t="shared" si="66"/>
        <v>0.48492313756405203</v>
      </c>
      <c r="J373" s="1">
        <v>4981</v>
      </c>
      <c r="K373" s="2">
        <f t="shared" si="67"/>
        <v>0.49083563263697283</v>
      </c>
      <c r="L373" s="1">
        <v>3906</v>
      </c>
      <c r="M373" s="1">
        <v>699</v>
      </c>
      <c r="N373" s="1">
        <v>125</v>
      </c>
      <c r="O373" s="2">
        <f t="shared" si="68"/>
        <v>0.78417988355751855</v>
      </c>
      <c r="P373" s="2">
        <f t="shared" si="69"/>
        <v>0.14033326641236699</v>
      </c>
      <c r="Q373" s="2">
        <f t="shared" si="70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 s="1">
        <v>10148</v>
      </c>
      <c r="V373" s="2">
        <f t="shared" si="71"/>
        <v>1</v>
      </c>
      <c r="W373" s="2">
        <v>4.5999999999999999E-2</v>
      </c>
      <c r="X373" s="1">
        <v>2318</v>
      </c>
      <c r="Y373" s="2">
        <f t="shared" si="72"/>
        <v>0.22841939298383918</v>
      </c>
      <c r="Z373" s="2">
        <v>2.7999999999999997E-2</v>
      </c>
      <c r="AA373" s="1">
        <v>6643</v>
      </c>
      <c r="AB373" s="2">
        <f t="shared" si="73"/>
        <v>0.65461174615687823</v>
      </c>
      <c r="AC373" s="2">
        <f t="shared" si="74"/>
        <v>0.1169688608592826</v>
      </c>
      <c r="AD373" s="2">
        <v>5.7999999999999996E-2</v>
      </c>
      <c r="AE373" s="1">
        <v>86441</v>
      </c>
      <c r="AF373" s="1">
        <v>3429</v>
      </c>
      <c r="AG373" s="1">
        <v>73172</v>
      </c>
      <c r="AH373" s="1">
        <v>8087</v>
      </c>
      <c r="AI373" s="2">
        <v>0.10400000000000001</v>
      </c>
      <c r="AJ373">
        <f>VLOOKUP(A373,census_tract_areas_WA!E:N,10,FALSE)</f>
        <v>13.257786490000001</v>
      </c>
      <c r="AK373">
        <f t="shared" si="75"/>
        <v>765.43697604832971</v>
      </c>
      <c r="AL373" t="str">
        <f>VLOOKUP(AK373,'Density Lookup'!A:B,2,TRUE)</f>
        <v>Medium</v>
      </c>
      <c r="AM373" t="str">
        <f>VLOOKUP(A373,census_tract_county_names_WA!A:B,2,FALSE)</f>
        <v>Thurston County, Washington</v>
      </c>
      <c r="AN373">
        <f>INDEX(census_tract_areas_WA!N:N, MATCH('2014_acs_select'!A373,census_tract_areas_WA!E:E,0))</f>
        <v>13.257786490000001</v>
      </c>
      <c r="AO373" t="b">
        <f t="shared" si="76"/>
        <v>1</v>
      </c>
      <c r="AP373" t="str">
        <f>INDEX('Density Lookup'!B:B,MATCH('2014_acs_select'!AK373,'Density Lookup'!A:A,1))</f>
        <v>Medium</v>
      </c>
      <c r="AQ373" t="b">
        <f t="shared" si="77"/>
        <v>1</v>
      </c>
    </row>
    <row r="374" spans="1:43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65"/>
        <v>0.5464121132323897</v>
      </c>
      <c r="I374" s="2">
        <f t="shared" si="66"/>
        <v>0.45358788676761025</v>
      </c>
      <c r="J374" s="1">
        <v>2228</v>
      </c>
      <c r="K374" s="2">
        <f t="shared" si="67"/>
        <v>0.48891814790432303</v>
      </c>
      <c r="L374" s="1">
        <v>1295</v>
      </c>
      <c r="M374" s="1">
        <v>186</v>
      </c>
      <c r="N374" s="1">
        <v>506</v>
      </c>
      <c r="O374" s="2">
        <f t="shared" si="68"/>
        <v>0.58123877917414724</v>
      </c>
      <c r="P374" s="2">
        <f t="shared" si="69"/>
        <v>8.3482944344703769E-2</v>
      </c>
      <c r="Q374" s="2">
        <f t="shared" si="70"/>
        <v>0.22710951526032316</v>
      </c>
      <c r="R374" s="2">
        <v>0.376</v>
      </c>
      <c r="S374" s="2">
        <v>0.42299999999999999</v>
      </c>
      <c r="T374" s="2">
        <v>0.32400000000000001</v>
      </c>
      <c r="U374" s="1">
        <v>4553</v>
      </c>
      <c r="V374" s="2">
        <f t="shared" si="71"/>
        <v>0.99912222953697605</v>
      </c>
      <c r="W374" s="2">
        <v>0.23</v>
      </c>
      <c r="X374" s="1">
        <v>1065</v>
      </c>
      <c r="Y374" s="2">
        <f t="shared" si="72"/>
        <v>0.23370638578011849</v>
      </c>
      <c r="Z374" s="2">
        <v>0.30399999999999999</v>
      </c>
      <c r="AA374" s="1">
        <v>2945</v>
      </c>
      <c r="AB374" s="2">
        <f t="shared" si="73"/>
        <v>0.6462585034013606</v>
      </c>
      <c r="AC374" s="2">
        <f t="shared" si="74"/>
        <v>0.12003511081852092</v>
      </c>
      <c r="AD374" s="2">
        <v>0.192</v>
      </c>
      <c r="AE374" s="1">
        <v>69267</v>
      </c>
      <c r="AF374" s="1">
        <v>1781</v>
      </c>
      <c r="AG374" s="1">
        <v>45791</v>
      </c>
      <c r="AH374" s="1">
        <v>3628</v>
      </c>
      <c r="AI374" s="2">
        <v>0.1</v>
      </c>
      <c r="AJ374">
        <f>VLOOKUP(A374,census_tract_areas_WA!E:N,10,FALSE)</f>
        <v>1.470664395</v>
      </c>
      <c r="AK374">
        <f t="shared" si="75"/>
        <v>3098.5995278684909</v>
      </c>
      <c r="AL374" t="str">
        <f>VLOOKUP(AK374,'Density Lookup'!A:B,2,TRUE)</f>
        <v>High</v>
      </c>
      <c r="AM374" t="str">
        <f>VLOOKUP(A374,census_tract_county_names_WA!A:B,2,FALSE)</f>
        <v>King County, Washington</v>
      </c>
      <c r="AN374">
        <f>INDEX(census_tract_areas_WA!N:N, MATCH('2014_acs_select'!A374,census_tract_areas_WA!E:E,0))</f>
        <v>1.470664395</v>
      </c>
      <c r="AO374" t="b">
        <f t="shared" si="76"/>
        <v>1</v>
      </c>
      <c r="AP374" t="str">
        <f>INDEX('Density Lookup'!B:B,MATCH('2014_acs_select'!AK374,'Density Lookup'!A:A,1))</f>
        <v>High</v>
      </c>
      <c r="AQ374" t="b">
        <f t="shared" si="77"/>
        <v>1</v>
      </c>
    </row>
    <row r="375" spans="1:43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65"/>
        <v>0.47679477882523569</v>
      </c>
      <c r="I375" s="2">
        <f t="shared" si="66"/>
        <v>0.52320522117476431</v>
      </c>
      <c r="J375" s="1">
        <v>2758</v>
      </c>
      <c r="K375" s="2">
        <f t="shared" si="67"/>
        <v>0.5</v>
      </c>
      <c r="L375" s="1">
        <v>2053</v>
      </c>
      <c r="M375" s="1">
        <v>420</v>
      </c>
      <c r="N375" s="1">
        <v>255</v>
      </c>
      <c r="O375" s="2">
        <f t="shared" si="68"/>
        <v>0.74437998549673678</v>
      </c>
      <c r="P375" s="2">
        <f t="shared" si="69"/>
        <v>0.15228426395939088</v>
      </c>
      <c r="Q375" s="2">
        <f t="shared" si="70"/>
        <v>9.2458303118201593E-2</v>
      </c>
      <c r="R375" s="2">
        <v>0.3</v>
      </c>
      <c r="S375" s="2">
        <v>0.30299999999999999</v>
      </c>
      <c r="T375" s="2">
        <v>0.29799999999999999</v>
      </c>
      <c r="U375" s="1">
        <v>5516</v>
      </c>
      <c r="V375" s="2">
        <f t="shared" si="71"/>
        <v>1</v>
      </c>
      <c r="W375" s="2">
        <v>0.13500000000000001</v>
      </c>
      <c r="X375" s="1">
        <v>1309</v>
      </c>
      <c r="Y375" s="2">
        <f t="shared" si="72"/>
        <v>0.23730964467005075</v>
      </c>
      <c r="Z375" s="2">
        <v>0.15</v>
      </c>
      <c r="AA375" s="1">
        <v>3819</v>
      </c>
      <c r="AB375" s="2">
        <f t="shared" si="73"/>
        <v>0.69234952864394483</v>
      </c>
      <c r="AC375" s="2">
        <f t="shared" si="74"/>
        <v>7.0340826686004387E-2</v>
      </c>
      <c r="AD375" s="2">
        <v>0.14000000000000001</v>
      </c>
      <c r="AE375" s="1">
        <v>55042</v>
      </c>
      <c r="AF375" s="1">
        <v>2354</v>
      </c>
      <c r="AG375" s="1">
        <v>45060</v>
      </c>
      <c r="AH375" s="1">
        <v>4274</v>
      </c>
      <c r="AI375" s="2">
        <v>0.126</v>
      </c>
      <c r="AJ375">
        <f>VLOOKUP(A375,census_tract_areas_WA!E:N,10,FALSE)</f>
        <v>15.7695112</v>
      </c>
      <c r="AK375">
        <f t="shared" si="75"/>
        <v>349.78890151014951</v>
      </c>
      <c r="AL375" t="str">
        <f>VLOOKUP(AK375,'Density Lookup'!A:B,2,TRUE)</f>
        <v>Low</v>
      </c>
      <c r="AM375" t="str">
        <f>VLOOKUP(A375,census_tract_county_names_WA!A:B,2,FALSE)</f>
        <v>King County, Washington</v>
      </c>
      <c r="AN375">
        <f>INDEX(census_tract_areas_WA!N:N, MATCH('2014_acs_select'!A375,census_tract_areas_WA!E:E,0))</f>
        <v>15.7695112</v>
      </c>
      <c r="AO375" t="b">
        <f t="shared" si="76"/>
        <v>1</v>
      </c>
      <c r="AP375" t="str">
        <f>INDEX('Density Lookup'!B:B,MATCH('2014_acs_select'!AK375,'Density Lookup'!A:A,1))</f>
        <v>Low</v>
      </c>
      <c r="AQ375" t="b">
        <f t="shared" si="77"/>
        <v>1</v>
      </c>
    </row>
    <row r="376" spans="1:43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65"/>
        <v>0.49195487331237286</v>
      </c>
      <c r="I376" s="2">
        <f t="shared" si="66"/>
        <v>0.50804512668762714</v>
      </c>
      <c r="J376" s="1">
        <v>2608</v>
      </c>
      <c r="K376" s="2">
        <f t="shared" si="67"/>
        <v>0.48233771037543927</v>
      </c>
      <c r="L376" s="1">
        <v>1969</v>
      </c>
      <c r="M376" s="1">
        <v>355</v>
      </c>
      <c r="N376" s="1">
        <v>141</v>
      </c>
      <c r="O376" s="2">
        <f t="shared" si="68"/>
        <v>0.75498466257668717</v>
      </c>
      <c r="P376" s="2">
        <f t="shared" si="69"/>
        <v>0.13611963190184048</v>
      </c>
      <c r="Q376" s="2">
        <f t="shared" si="70"/>
        <v>5.4064417177914111E-2</v>
      </c>
      <c r="R376" s="2">
        <v>0.40600000000000003</v>
      </c>
      <c r="S376" s="2">
        <v>0.377</v>
      </c>
      <c r="T376" s="2">
        <v>0.434</v>
      </c>
      <c r="U376" s="1">
        <v>5398</v>
      </c>
      <c r="V376" s="2">
        <f t="shared" si="71"/>
        <v>0.99833549103014607</v>
      </c>
      <c r="W376" s="2">
        <v>0.105</v>
      </c>
      <c r="X376" s="1">
        <v>1525</v>
      </c>
      <c r="Y376" s="2">
        <f t="shared" si="72"/>
        <v>0.28204179766968746</v>
      </c>
      <c r="Z376" s="2">
        <v>0.214</v>
      </c>
      <c r="AA376" s="1">
        <v>3370</v>
      </c>
      <c r="AB376" s="2">
        <f t="shared" si="73"/>
        <v>0.6232661364897355</v>
      </c>
      <c r="AC376" s="2">
        <f t="shared" si="74"/>
        <v>9.4692065840576989E-2</v>
      </c>
      <c r="AD376" s="2">
        <v>6.9000000000000006E-2</v>
      </c>
      <c r="AE376" s="1">
        <v>99263</v>
      </c>
      <c r="AF376" s="1">
        <v>1603</v>
      </c>
      <c r="AG376" s="1">
        <v>86375</v>
      </c>
      <c r="AH376" s="1">
        <v>4025</v>
      </c>
      <c r="AI376" s="2">
        <v>6.9000000000000006E-2</v>
      </c>
      <c r="AJ376">
        <f>VLOOKUP(A376,census_tract_areas_WA!E:N,10,FALSE)</f>
        <v>2.709762027</v>
      </c>
      <c r="AK376">
        <f t="shared" si="75"/>
        <v>1995.378172003589</v>
      </c>
      <c r="AL376" t="str">
        <f>VLOOKUP(AK376,'Density Lookup'!A:B,2,TRUE)</f>
        <v>High</v>
      </c>
      <c r="AM376" t="str">
        <f>VLOOKUP(A376,census_tract_county_names_WA!A:B,2,FALSE)</f>
        <v>King County, Washington</v>
      </c>
      <c r="AN376">
        <f>INDEX(census_tract_areas_WA!N:N, MATCH('2014_acs_select'!A376,census_tract_areas_WA!E:E,0))</f>
        <v>2.709762027</v>
      </c>
      <c r="AO376" t="b">
        <f t="shared" si="76"/>
        <v>1</v>
      </c>
      <c r="AP376" t="str">
        <f>INDEX('Density Lookup'!B:B,MATCH('2014_acs_select'!AK376,'Density Lookup'!A:A,1))</f>
        <v>High</v>
      </c>
      <c r="AQ376" t="b">
        <f t="shared" si="77"/>
        <v>1</v>
      </c>
    </row>
    <row r="377" spans="1:43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65"/>
        <v>0.50485236423704316</v>
      </c>
      <c r="I377" s="2">
        <f t="shared" si="66"/>
        <v>0.49514763576295684</v>
      </c>
      <c r="J377" s="1">
        <v>2440</v>
      </c>
      <c r="K377" s="2">
        <f t="shared" si="67"/>
        <v>0.50381994631426796</v>
      </c>
      <c r="L377" s="1">
        <v>1615</v>
      </c>
      <c r="M377" s="1">
        <v>372</v>
      </c>
      <c r="N377" s="1">
        <v>256</v>
      </c>
      <c r="O377" s="2">
        <f t="shared" si="68"/>
        <v>0.66188524590163933</v>
      </c>
      <c r="P377" s="2">
        <f t="shared" si="69"/>
        <v>0.15245901639344261</v>
      </c>
      <c r="Q377" s="2">
        <f t="shared" si="70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 s="1">
        <v>4738</v>
      </c>
      <c r="V377" s="2">
        <f t="shared" si="71"/>
        <v>0.97831922362172208</v>
      </c>
      <c r="W377" s="2">
        <v>0.107</v>
      </c>
      <c r="X377" s="1">
        <v>1220</v>
      </c>
      <c r="Y377" s="2">
        <f t="shared" si="72"/>
        <v>0.25190997315713398</v>
      </c>
      <c r="Z377" s="2">
        <v>7.0999999999999994E-2</v>
      </c>
      <c r="AA377" s="1">
        <v>3145</v>
      </c>
      <c r="AB377" s="2">
        <f t="shared" si="73"/>
        <v>0.64939087342556268</v>
      </c>
      <c r="AC377" s="2">
        <f t="shared" si="74"/>
        <v>9.8699153417303398E-2</v>
      </c>
      <c r="AD377" s="2">
        <v>9.6999999999999989E-2</v>
      </c>
      <c r="AE377" s="1">
        <v>79805</v>
      </c>
      <c r="AF377" s="1">
        <v>1771</v>
      </c>
      <c r="AG377" s="1">
        <v>56023</v>
      </c>
      <c r="AH377" s="1">
        <v>3690</v>
      </c>
      <c r="AI377" s="2">
        <v>0.11</v>
      </c>
      <c r="AJ377">
        <f>VLOOKUP(A377,census_tract_areas_WA!E:N,10,FALSE)</f>
        <v>1.855242039</v>
      </c>
      <c r="AK377">
        <f t="shared" si="75"/>
        <v>2610.4410627793027</v>
      </c>
      <c r="AL377" t="str">
        <f>VLOOKUP(AK377,'Density Lookup'!A:B,2,TRUE)</f>
        <v>High</v>
      </c>
      <c r="AM377" t="str">
        <f>VLOOKUP(A377,census_tract_county_names_WA!A:B,2,FALSE)</f>
        <v>King County, Washington</v>
      </c>
      <c r="AN377">
        <f>INDEX(census_tract_areas_WA!N:N, MATCH('2014_acs_select'!A377,census_tract_areas_WA!E:E,0))</f>
        <v>1.855242039</v>
      </c>
      <c r="AO377" t="b">
        <f t="shared" si="76"/>
        <v>1</v>
      </c>
      <c r="AP377" t="str">
        <f>INDEX('Density Lookup'!B:B,MATCH('2014_acs_select'!AK377,'Density Lookup'!A:A,1))</f>
        <v>High</v>
      </c>
      <c r="AQ377" t="b">
        <f t="shared" si="77"/>
        <v>1</v>
      </c>
    </row>
    <row r="378" spans="1:43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65"/>
        <v>0.51319693893487428</v>
      </c>
      <c r="I378" s="2">
        <f t="shared" si="66"/>
        <v>0.48680306106512572</v>
      </c>
      <c r="J378" s="1">
        <v>3636</v>
      </c>
      <c r="K378" s="2">
        <f t="shared" si="67"/>
        <v>0.56785881617991563</v>
      </c>
      <c r="L378" s="1">
        <v>2677</v>
      </c>
      <c r="M378" s="1">
        <v>446</v>
      </c>
      <c r="N378" s="1">
        <v>210</v>
      </c>
      <c r="O378" s="2">
        <f t="shared" si="68"/>
        <v>0.73624862486248621</v>
      </c>
      <c r="P378" s="2">
        <f t="shared" si="69"/>
        <v>0.12266226622662266</v>
      </c>
      <c r="Q378" s="2">
        <f t="shared" si="70"/>
        <v>5.7755775577557754E-2</v>
      </c>
      <c r="R378" s="2">
        <v>0.51500000000000001</v>
      </c>
      <c r="S378" s="2">
        <v>0.54</v>
      </c>
      <c r="T378" s="2">
        <v>0.48899999999999999</v>
      </c>
      <c r="U378" s="1">
        <v>6403</v>
      </c>
      <c r="V378" s="2">
        <f t="shared" si="71"/>
        <v>1</v>
      </c>
      <c r="W378" s="2">
        <v>4.4999999999999998E-2</v>
      </c>
      <c r="X378" s="1">
        <v>1613</v>
      </c>
      <c r="Y378" s="2">
        <f t="shared" si="72"/>
        <v>0.25191316570357647</v>
      </c>
      <c r="Z378" s="2">
        <v>9.0000000000000011E-3</v>
      </c>
      <c r="AA378" s="1">
        <v>4294</v>
      </c>
      <c r="AB378" s="2">
        <f t="shared" si="73"/>
        <v>0.67062314540059342</v>
      </c>
      <c r="AC378" s="2">
        <f t="shared" si="74"/>
        <v>7.7463688895830107E-2</v>
      </c>
      <c r="AD378" s="2">
        <v>5.2000000000000005E-2</v>
      </c>
      <c r="AE378" s="1">
        <v>88120</v>
      </c>
      <c r="AF378" s="1">
        <v>2558</v>
      </c>
      <c r="AG378" s="1">
        <v>75409</v>
      </c>
      <c r="AH378" s="1">
        <v>4955</v>
      </c>
      <c r="AI378" s="2">
        <v>3.3000000000000002E-2</v>
      </c>
      <c r="AJ378">
        <f>VLOOKUP(A378,census_tract_areas_WA!E:N,10,FALSE)</f>
        <v>2.6560414269999999</v>
      </c>
      <c r="AK378">
        <f t="shared" si="75"/>
        <v>2410.7304708843308</v>
      </c>
      <c r="AL378" t="str">
        <f>VLOOKUP(AK378,'Density Lookup'!A:B,2,TRUE)</f>
        <v>High</v>
      </c>
      <c r="AM378" t="str">
        <f>VLOOKUP(A378,census_tract_county_names_WA!A:B,2,FALSE)</f>
        <v>Snohomish County, Washington</v>
      </c>
      <c r="AN378">
        <f>INDEX(census_tract_areas_WA!N:N, MATCH('2014_acs_select'!A378,census_tract_areas_WA!E:E,0))</f>
        <v>2.6560414269999999</v>
      </c>
      <c r="AO378" t="b">
        <f t="shared" si="76"/>
        <v>1</v>
      </c>
      <c r="AP378" t="str">
        <f>INDEX('Density Lookup'!B:B,MATCH('2014_acs_select'!AK378,'Density Lookup'!A:A,1))</f>
        <v>High</v>
      </c>
      <c r="AQ378" t="b">
        <f t="shared" si="77"/>
        <v>1</v>
      </c>
    </row>
    <row r="379" spans="1:43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65"/>
        <v>0.49277141298417892</v>
      </c>
      <c r="I379" s="2">
        <f t="shared" si="66"/>
        <v>0.50722858701582108</v>
      </c>
      <c r="J379" s="1">
        <v>4044</v>
      </c>
      <c r="K379" s="2">
        <f t="shared" si="67"/>
        <v>0.55155482815057288</v>
      </c>
      <c r="L379" s="1">
        <v>3356</v>
      </c>
      <c r="M379" s="1">
        <v>325</v>
      </c>
      <c r="N379" s="1">
        <v>97</v>
      </c>
      <c r="O379" s="2">
        <f t="shared" si="68"/>
        <v>0.82987141444114743</v>
      </c>
      <c r="P379" s="2">
        <f t="shared" si="69"/>
        <v>8.0365974282888233E-2</v>
      </c>
      <c r="Q379" s="2">
        <f t="shared" si="70"/>
        <v>2.3986152324431256E-2</v>
      </c>
      <c r="R379" s="2">
        <v>0.51100000000000001</v>
      </c>
      <c r="S379" s="2">
        <v>0.52300000000000002</v>
      </c>
      <c r="T379" s="2">
        <v>0.5</v>
      </c>
      <c r="U379" s="1">
        <v>7332</v>
      </c>
      <c r="V379" s="2">
        <f t="shared" si="71"/>
        <v>1</v>
      </c>
      <c r="W379" s="2">
        <v>2.5000000000000001E-2</v>
      </c>
      <c r="X379" s="1">
        <v>1920</v>
      </c>
      <c r="Y379" s="2">
        <f t="shared" si="72"/>
        <v>0.26186579378068742</v>
      </c>
      <c r="Z379" s="2">
        <v>3.6000000000000004E-2</v>
      </c>
      <c r="AA379" s="1">
        <v>4952</v>
      </c>
      <c r="AB379" s="2">
        <f t="shared" si="73"/>
        <v>0.6753955264593563</v>
      </c>
      <c r="AC379" s="2">
        <f t="shared" si="74"/>
        <v>6.2738679759956284E-2</v>
      </c>
      <c r="AD379" s="2">
        <v>1.8000000000000002E-2</v>
      </c>
      <c r="AE379" s="1">
        <v>106258</v>
      </c>
      <c r="AF379" s="1">
        <v>2217</v>
      </c>
      <c r="AG379" s="1">
        <v>96823</v>
      </c>
      <c r="AH379" s="1">
        <v>5738</v>
      </c>
      <c r="AI379" s="2">
        <v>3.7999999999999999E-2</v>
      </c>
      <c r="AJ379">
        <f>VLOOKUP(A379,census_tract_areas_WA!E:N,10,FALSE)</f>
        <v>3.0562909989999998</v>
      </c>
      <c r="AK379">
        <f t="shared" si="75"/>
        <v>2398.9862229738551</v>
      </c>
      <c r="AL379" t="str">
        <f>VLOOKUP(AK379,'Density Lookup'!A:B,2,TRUE)</f>
        <v>High</v>
      </c>
      <c r="AM379" t="str">
        <f>VLOOKUP(A379,census_tract_county_names_WA!A:B,2,FALSE)</f>
        <v>Snohomish County, Washington</v>
      </c>
      <c r="AN379">
        <f>INDEX(census_tract_areas_WA!N:N, MATCH('2014_acs_select'!A379,census_tract_areas_WA!E:E,0))</f>
        <v>3.0562909989999998</v>
      </c>
      <c r="AO379" t="b">
        <f t="shared" si="76"/>
        <v>1</v>
      </c>
      <c r="AP379" t="str">
        <f>INDEX('Density Lookup'!B:B,MATCH('2014_acs_select'!AK379,'Density Lookup'!A:A,1))</f>
        <v>High</v>
      </c>
      <c r="AQ379" t="b">
        <f t="shared" si="77"/>
        <v>1</v>
      </c>
    </row>
    <row r="380" spans="1:43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65"/>
        <v>0.52329382917858602</v>
      </c>
      <c r="I380" s="2">
        <f t="shared" si="66"/>
        <v>0.47670617082141398</v>
      </c>
      <c r="J380" s="1">
        <v>1886</v>
      </c>
      <c r="K380" s="2">
        <f t="shared" si="67"/>
        <v>0.3853698406211688</v>
      </c>
      <c r="L380" s="1">
        <v>1415</v>
      </c>
      <c r="M380" s="1">
        <v>196</v>
      </c>
      <c r="N380" s="1">
        <v>77</v>
      </c>
      <c r="O380" s="2">
        <f t="shared" si="68"/>
        <v>0.75026511134676566</v>
      </c>
      <c r="P380" s="2">
        <f t="shared" si="69"/>
        <v>0.10392364793213149</v>
      </c>
      <c r="Q380" s="2">
        <f t="shared" si="70"/>
        <v>4.0827147401908799E-2</v>
      </c>
      <c r="R380" s="2">
        <v>0.14699999999999999</v>
      </c>
      <c r="S380" s="2">
        <v>0.11599999999999999</v>
      </c>
      <c r="T380" s="2">
        <v>0.183</v>
      </c>
      <c r="U380" s="1">
        <v>4842</v>
      </c>
      <c r="V380" s="2">
        <f t="shared" si="71"/>
        <v>0.98937474458520636</v>
      </c>
      <c r="W380" s="2">
        <v>0.311</v>
      </c>
      <c r="X380" s="1">
        <v>1192</v>
      </c>
      <c r="Y380" s="2">
        <f t="shared" si="72"/>
        <v>0.24356354720065387</v>
      </c>
      <c r="Z380" s="2">
        <v>0.41399999999999998</v>
      </c>
      <c r="AA380" s="1">
        <v>3149</v>
      </c>
      <c r="AB380" s="2">
        <f t="shared" si="73"/>
        <v>0.64344094809971397</v>
      </c>
      <c r="AC380" s="2">
        <f t="shared" si="74"/>
        <v>0.11299550469963215</v>
      </c>
      <c r="AD380" s="2">
        <v>0.29499999999999998</v>
      </c>
      <c r="AE380" s="1">
        <v>43796</v>
      </c>
      <c r="AF380" s="1">
        <v>1872</v>
      </c>
      <c r="AG380" s="1">
        <v>33855</v>
      </c>
      <c r="AH380" s="1">
        <v>3784</v>
      </c>
      <c r="AI380" s="2">
        <v>0.14499999999999999</v>
      </c>
      <c r="AJ380">
        <f>VLOOKUP(A380,census_tract_areas_WA!E:N,10,FALSE)</f>
        <v>1.881303057</v>
      </c>
      <c r="AK380">
        <f t="shared" si="75"/>
        <v>2601.3884269152072</v>
      </c>
      <c r="AL380" t="str">
        <f>VLOOKUP(AK380,'Density Lookup'!A:B,2,TRUE)</f>
        <v>High</v>
      </c>
      <c r="AM380" t="str">
        <f>VLOOKUP(A380,census_tract_county_names_WA!A:B,2,FALSE)</f>
        <v>Spokane County, Washington</v>
      </c>
      <c r="AN380">
        <f>INDEX(census_tract_areas_WA!N:N, MATCH('2014_acs_select'!A380,census_tract_areas_WA!E:E,0))</f>
        <v>1.881303057</v>
      </c>
      <c r="AO380" t="b">
        <f t="shared" si="76"/>
        <v>1</v>
      </c>
      <c r="AP380" t="str">
        <f>INDEX('Density Lookup'!B:B,MATCH('2014_acs_select'!AK380,'Density Lookup'!A:A,1))</f>
        <v>High</v>
      </c>
      <c r="AQ380" t="b">
        <f t="shared" si="77"/>
        <v>1</v>
      </c>
    </row>
    <row r="381" spans="1:43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65"/>
        <v>0.41046658259773011</v>
      </c>
      <c r="I381" s="2">
        <f t="shared" si="66"/>
        <v>0.58953341740226983</v>
      </c>
      <c r="J381" s="1">
        <v>1586</v>
      </c>
      <c r="K381" s="2">
        <f t="shared" si="67"/>
        <v>0.5</v>
      </c>
      <c r="L381" s="1">
        <v>1206</v>
      </c>
      <c r="M381" s="1">
        <v>136</v>
      </c>
      <c r="N381" s="1">
        <v>65</v>
      </c>
      <c r="O381" s="2">
        <f t="shared" si="68"/>
        <v>0.76040353089533419</v>
      </c>
      <c r="P381" s="2">
        <f t="shared" si="69"/>
        <v>8.5750315258511983E-2</v>
      </c>
      <c r="Q381" s="2">
        <f t="shared" si="70"/>
        <v>4.0983606557377046E-2</v>
      </c>
      <c r="R381" s="2">
        <v>0.19699999999999998</v>
      </c>
      <c r="S381" s="2">
        <v>0.16800000000000001</v>
      </c>
      <c r="T381" s="2">
        <v>0.217</v>
      </c>
      <c r="U381" s="1">
        <v>3118</v>
      </c>
      <c r="V381" s="2">
        <f t="shared" si="71"/>
        <v>0.9829760403530895</v>
      </c>
      <c r="W381" s="2">
        <v>0.09</v>
      </c>
      <c r="X381" s="1">
        <v>811</v>
      </c>
      <c r="Y381" s="2">
        <f t="shared" si="72"/>
        <v>0.25567465321563682</v>
      </c>
      <c r="Z381" s="2">
        <v>0.182</v>
      </c>
      <c r="AA381" s="1">
        <v>1899</v>
      </c>
      <c r="AB381" s="2">
        <f t="shared" si="73"/>
        <v>0.59867591424968469</v>
      </c>
      <c r="AC381" s="2">
        <f t="shared" si="74"/>
        <v>0.14564943253467844</v>
      </c>
      <c r="AD381" s="2">
        <v>7.0000000000000007E-2</v>
      </c>
      <c r="AE381" s="1">
        <v>59663</v>
      </c>
      <c r="AF381" s="1">
        <v>1212</v>
      </c>
      <c r="AG381" s="1">
        <v>51017</v>
      </c>
      <c r="AH381" s="1">
        <v>2467</v>
      </c>
      <c r="AI381" s="2">
        <v>3.2000000000000001E-2</v>
      </c>
      <c r="AJ381">
        <f>VLOOKUP(A381,census_tract_areas_WA!E:N,10,FALSE)</f>
        <v>1.299934412</v>
      </c>
      <c r="AK381">
        <f t="shared" si="75"/>
        <v>2440.1231098419448</v>
      </c>
      <c r="AL381" t="str">
        <f>VLOOKUP(AK381,'Density Lookup'!A:B,2,TRUE)</f>
        <v>High</v>
      </c>
      <c r="AM381" t="str">
        <f>VLOOKUP(A381,census_tract_county_names_WA!A:B,2,FALSE)</f>
        <v>Spokane County, Washington</v>
      </c>
      <c r="AN381">
        <f>INDEX(census_tract_areas_WA!N:N, MATCH('2014_acs_select'!A381,census_tract_areas_WA!E:E,0))</f>
        <v>1.299934412</v>
      </c>
      <c r="AO381" t="b">
        <f t="shared" si="76"/>
        <v>1</v>
      </c>
      <c r="AP381" t="str">
        <f>INDEX('Density Lookup'!B:B,MATCH('2014_acs_select'!AK381,'Density Lookup'!A:A,1))</f>
        <v>High</v>
      </c>
      <c r="AQ381" t="b">
        <f t="shared" si="77"/>
        <v>1</v>
      </c>
    </row>
    <row r="382" spans="1:43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65"/>
        <v>0.53827519379844957</v>
      </c>
      <c r="I382" s="2">
        <f t="shared" si="66"/>
        <v>0.46172480620155038</v>
      </c>
      <c r="J382" s="1">
        <v>676</v>
      </c>
      <c r="K382" s="2">
        <f t="shared" si="67"/>
        <v>0.32751937984496127</v>
      </c>
      <c r="L382" s="1">
        <v>540</v>
      </c>
      <c r="M382" s="1">
        <v>110</v>
      </c>
      <c r="N382" s="1">
        <v>0</v>
      </c>
      <c r="O382" s="2">
        <f t="shared" si="68"/>
        <v>0.79881656804733725</v>
      </c>
      <c r="P382" s="2">
        <f t="shared" si="69"/>
        <v>0.16272189349112426</v>
      </c>
      <c r="Q382" s="2">
        <f t="shared" si="70"/>
        <v>0</v>
      </c>
      <c r="R382" s="2">
        <v>7.5999999999999998E-2</v>
      </c>
      <c r="S382" s="2">
        <v>0.05</v>
      </c>
      <c r="T382" s="2">
        <v>0.10300000000000001</v>
      </c>
      <c r="U382" s="1">
        <v>2052</v>
      </c>
      <c r="V382" s="2">
        <f t="shared" si="71"/>
        <v>0.9941860465116279</v>
      </c>
      <c r="W382" s="2">
        <v>0.33500000000000002</v>
      </c>
      <c r="X382" s="1">
        <v>609</v>
      </c>
      <c r="Y382" s="2">
        <f t="shared" si="72"/>
        <v>0.29505813953488375</v>
      </c>
      <c r="Z382" s="2">
        <v>0.40100000000000002</v>
      </c>
      <c r="AA382" s="1">
        <v>1207</v>
      </c>
      <c r="AB382" s="2">
        <f t="shared" si="73"/>
        <v>0.5847868217054264</v>
      </c>
      <c r="AC382" s="2">
        <f t="shared" si="74"/>
        <v>0.12015503875968991</v>
      </c>
      <c r="AD382" s="2">
        <v>0.33299999999999996</v>
      </c>
      <c r="AE382" s="1">
        <v>43145</v>
      </c>
      <c r="AF382" s="1">
        <v>809</v>
      </c>
      <c r="AG382" s="1">
        <v>28576</v>
      </c>
      <c r="AH382" s="1">
        <v>1478</v>
      </c>
      <c r="AI382" s="2">
        <v>0.16</v>
      </c>
      <c r="AJ382">
        <f>VLOOKUP(A382,census_tract_areas_WA!E:N,10,FALSE)</f>
        <v>634.03073259999996</v>
      </c>
      <c r="AK382">
        <f t="shared" si="75"/>
        <v>3.2553627038488453</v>
      </c>
      <c r="AL382" t="str">
        <f>VLOOKUP(AK382,'Density Lookup'!A:B,2,TRUE)</f>
        <v>Low</v>
      </c>
      <c r="AM382" t="str">
        <f>VLOOKUP(A382,census_tract_county_names_WA!A:B,2,FALSE)</f>
        <v>Stevens County, Washington</v>
      </c>
      <c r="AN382">
        <f>INDEX(census_tract_areas_WA!N:N, MATCH('2014_acs_select'!A382,census_tract_areas_WA!E:E,0))</f>
        <v>634.03073259999996</v>
      </c>
      <c r="AO382" t="b">
        <f t="shared" si="76"/>
        <v>1</v>
      </c>
      <c r="AP382" t="str">
        <f>INDEX('Density Lookup'!B:B,MATCH('2014_acs_select'!AK382,'Density Lookup'!A:A,1))</f>
        <v>Low</v>
      </c>
      <c r="AQ382" t="b">
        <f t="shared" si="77"/>
        <v>1</v>
      </c>
    </row>
    <row r="383" spans="1:43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65"/>
        <v>0.52475404633449696</v>
      </c>
      <c r="I383" s="2">
        <f t="shared" si="66"/>
        <v>0.47524595366550304</v>
      </c>
      <c r="J383" s="1">
        <v>2875</v>
      </c>
      <c r="K383" s="2">
        <f t="shared" si="67"/>
        <v>0.45620437956204379</v>
      </c>
      <c r="L383" s="1">
        <v>2335</v>
      </c>
      <c r="M383" s="1">
        <v>229</v>
      </c>
      <c r="N383" s="1">
        <v>87</v>
      </c>
      <c r="O383" s="2">
        <f t="shared" si="68"/>
        <v>0.8121739130434783</v>
      </c>
      <c r="P383" s="2">
        <f t="shared" si="69"/>
        <v>7.9652173913043481E-2</v>
      </c>
      <c r="Q383" s="2">
        <f t="shared" si="70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 s="1">
        <v>6238</v>
      </c>
      <c r="V383" s="2">
        <f t="shared" si="71"/>
        <v>0.98984449381148842</v>
      </c>
      <c r="W383" s="2">
        <v>0.21100000000000002</v>
      </c>
      <c r="X383" s="1">
        <v>1592</v>
      </c>
      <c r="Y383" s="2">
        <f t="shared" si="72"/>
        <v>0.25261821643922566</v>
      </c>
      <c r="Z383" s="2">
        <v>0.376</v>
      </c>
      <c r="AA383" s="1">
        <v>3799</v>
      </c>
      <c r="AB383" s="2">
        <f t="shared" si="73"/>
        <v>0.60282450015867983</v>
      </c>
      <c r="AC383" s="2">
        <f t="shared" si="74"/>
        <v>0.14455728340209451</v>
      </c>
      <c r="AD383" s="2">
        <v>0.17</v>
      </c>
      <c r="AE383" s="1">
        <v>61663</v>
      </c>
      <c r="AF383" s="1">
        <v>2860</v>
      </c>
      <c r="AG383" s="1">
        <v>50464</v>
      </c>
      <c r="AH383" s="1">
        <v>4904</v>
      </c>
      <c r="AI383" s="2">
        <v>6.3E-2</v>
      </c>
      <c r="AJ383">
        <f>VLOOKUP(A383,census_tract_areas_WA!E:N,10,FALSE)</f>
        <v>5.2241630739999998</v>
      </c>
      <c r="AK383">
        <f t="shared" si="75"/>
        <v>1206.3176265236166</v>
      </c>
      <c r="AL383" t="str">
        <f>VLOOKUP(AK383,'Density Lookup'!A:B,2,TRUE)</f>
        <v>Medium</v>
      </c>
      <c r="AM383" t="str">
        <f>VLOOKUP(A383,census_tract_county_names_WA!A:B,2,FALSE)</f>
        <v>Benton County, Washington</v>
      </c>
      <c r="AN383">
        <f>INDEX(census_tract_areas_WA!N:N, MATCH('2014_acs_select'!A383,census_tract_areas_WA!E:E,0))</f>
        <v>5.2241630739999998</v>
      </c>
      <c r="AO383" t="b">
        <f t="shared" si="76"/>
        <v>1</v>
      </c>
      <c r="AP383" t="str">
        <f>INDEX('Density Lookup'!B:B,MATCH('2014_acs_select'!AK383,'Density Lookup'!A:A,1))</f>
        <v>Medium</v>
      </c>
      <c r="AQ383" t="b">
        <f t="shared" si="77"/>
        <v>1</v>
      </c>
    </row>
    <row r="384" spans="1:43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65"/>
        <v>0.52964285714285719</v>
      </c>
      <c r="I384" s="2">
        <f t="shared" si="66"/>
        <v>0.47035714285714286</v>
      </c>
      <c r="J384" s="1">
        <v>1358</v>
      </c>
      <c r="K384" s="2">
        <f t="shared" si="67"/>
        <v>0.48499999999999999</v>
      </c>
      <c r="L384" s="1">
        <v>1232</v>
      </c>
      <c r="M384" s="1">
        <v>85</v>
      </c>
      <c r="N384" s="1">
        <v>0</v>
      </c>
      <c r="O384" s="2">
        <f t="shared" si="68"/>
        <v>0.90721649484536082</v>
      </c>
      <c r="P384" s="2">
        <f t="shared" si="69"/>
        <v>6.2592047128129602E-2</v>
      </c>
      <c r="Q384" s="2">
        <f t="shared" si="70"/>
        <v>0</v>
      </c>
      <c r="R384" s="2">
        <v>0.42799999999999999</v>
      </c>
      <c r="S384" s="2">
        <v>0.434</v>
      </c>
      <c r="T384" s="2">
        <v>0.42100000000000004</v>
      </c>
      <c r="U384" s="1">
        <v>2800</v>
      </c>
      <c r="V384" s="2">
        <f t="shared" si="71"/>
        <v>1</v>
      </c>
      <c r="W384" s="2">
        <v>2.7999999999999997E-2</v>
      </c>
      <c r="X384" s="1">
        <v>880</v>
      </c>
      <c r="Y384" s="2">
        <f t="shared" si="72"/>
        <v>0.31428571428571428</v>
      </c>
      <c r="Z384" s="2">
        <v>2.7000000000000003E-2</v>
      </c>
      <c r="AA384" s="1">
        <v>1737</v>
      </c>
      <c r="AB384" s="2">
        <f t="shared" si="73"/>
        <v>0.62035714285714283</v>
      </c>
      <c r="AC384" s="2">
        <f t="shared" si="74"/>
        <v>6.5357142857142891E-2</v>
      </c>
      <c r="AD384" s="2">
        <v>3.1E-2</v>
      </c>
      <c r="AE384" s="1">
        <v>111309</v>
      </c>
      <c r="AF384" s="1">
        <v>935</v>
      </c>
      <c r="AG384" s="1">
        <v>96779</v>
      </c>
      <c r="AH384" s="1">
        <v>2054</v>
      </c>
      <c r="AI384" s="2">
        <v>9.6000000000000002E-2</v>
      </c>
      <c r="AJ384">
        <f>VLOOKUP(A384,census_tract_areas_WA!E:N,10,FALSE)</f>
        <v>5.5803653320000004</v>
      </c>
      <c r="AK384">
        <f t="shared" si="75"/>
        <v>501.75926367109037</v>
      </c>
      <c r="AL384" t="str">
        <f>VLOOKUP(AK384,'Density Lookup'!A:B,2,TRUE)</f>
        <v>Medium</v>
      </c>
      <c r="AM384" t="str">
        <f>VLOOKUP(A384,census_tract_county_names_WA!A:B,2,FALSE)</f>
        <v>Benton County, Washington</v>
      </c>
      <c r="AN384">
        <f>INDEX(census_tract_areas_WA!N:N, MATCH('2014_acs_select'!A384,census_tract_areas_WA!E:E,0))</f>
        <v>5.5803653320000004</v>
      </c>
      <c r="AO384" t="b">
        <f t="shared" si="76"/>
        <v>1</v>
      </c>
      <c r="AP384" t="str">
        <f>INDEX('Density Lookup'!B:B,MATCH('2014_acs_select'!AK384,'Density Lookup'!A:A,1))</f>
        <v>Medium</v>
      </c>
      <c r="AQ384" t="b">
        <f t="shared" si="77"/>
        <v>1</v>
      </c>
    </row>
    <row r="385" spans="1:43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65"/>
        <v>0.47817299919159256</v>
      </c>
      <c r="I385" s="2">
        <f t="shared" si="66"/>
        <v>0.52182700080840738</v>
      </c>
      <c r="J385" s="1">
        <v>2208</v>
      </c>
      <c r="K385" s="2">
        <f t="shared" si="67"/>
        <v>0.44624090541632982</v>
      </c>
      <c r="L385" s="1">
        <v>1868</v>
      </c>
      <c r="M385" s="1">
        <v>151</v>
      </c>
      <c r="N385" s="1">
        <v>36</v>
      </c>
      <c r="O385" s="2">
        <f t="shared" si="68"/>
        <v>0.84601449275362317</v>
      </c>
      <c r="P385" s="2">
        <f t="shared" si="69"/>
        <v>6.8387681159420288E-2</v>
      </c>
      <c r="Q385" s="2">
        <f t="shared" si="70"/>
        <v>1.6304347826086956E-2</v>
      </c>
      <c r="R385" s="2">
        <v>0.24600000000000002</v>
      </c>
      <c r="S385" s="2">
        <v>0.26</v>
      </c>
      <c r="T385" s="2">
        <v>0.23399999999999999</v>
      </c>
      <c r="U385" s="1">
        <v>4948</v>
      </c>
      <c r="V385" s="2">
        <f t="shared" si="71"/>
        <v>1</v>
      </c>
      <c r="W385" s="2">
        <v>0.14699999999999999</v>
      </c>
      <c r="X385" s="1">
        <v>1431</v>
      </c>
      <c r="Y385" s="2">
        <f t="shared" si="72"/>
        <v>0.28920776071139853</v>
      </c>
      <c r="Z385" s="2">
        <v>0.20800000000000002</v>
      </c>
      <c r="AA385" s="1">
        <v>2901</v>
      </c>
      <c r="AB385" s="2">
        <f t="shared" si="73"/>
        <v>0.58629749393694419</v>
      </c>
      <c r="AC385" s="2">
        <f t="shared" si="74"/>
        <v>0.12449474535165728</v>
      </c>
      <c r="AD385" s="2">
        <v>0.128</v>
      </c>
      <c r="AE385" s="1">
        <v>60584</v>
      </c>
      <c r="AF385" s="1">
        <v>1846</v>
      </c>
      <c r="AG385" s="1">
        <v>50039</v>
      </c>
      <c r="AH385" s="1">
        <v>3702</v>
      </c>
      <c r="AI385" s="2">
        <v>6.5000000000000002E-2</v>
      </c>
      <c r="AJ385">
        <f>VLOOKUP(A385,census_tract_areas_WA!E:N,10,FALSE)</f>
        <v>3.4706473959999999</v>
      </c>
      <c r="AK385">
        <f t="shared" si="75"/>
        <v>1425.6706128380206</v>
      </c>
      <c r="AL385" t="str">
        <f>VLOOKUP(AK385,'Density Lookup'!A:B,2,TRUE)</f>
        <v>High</v>
      </c>
      <c r="AM385" t="str">
        <f>VLOOKUP(A385,census_tract_county_names_WA!A:B,2,FALSE)</f>
        <v>Clark County, Washington</v>
      </c>
      <c r="AN385">
        <f>INDEX(census_tract_areas_WA!N:N, MATCH('2014_acs_select'!A385,census_tract_areas_WA!E:E,0))</f>
        <v>3.4706473959999999</v>
      </c>
      <c r="AO385" t="b">
        <f t="shared" si="76"/>
        <v>1</v>
      </c>
      <c r="AP385" t="str">
        <f>INDEX('Density Lookup'!B:B,MATCH('2014_acs_select'!AK385,'Density Lookup'!A:A,1))</f>
        <v>High</v>
      </c>
      <c r="AQ385" t="b">
        <f t="shared" si="77"/>
        <v>1</v>
      </c>
    </row>
    <row r="386" spans="1:43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78">F386/E386</f>
        <v>0.52959028831562971</v>
      </c>
      <c r="I386" s="2">
        <f t="shared" ref="I386:I449" si="79">G386/E386</f>
        <v>0.47040971168437024</v>
      </c>
      <c r="J386" s="1">
        <v>3114</v>
      </c>
      <c r="K386" s="2">
        <f t="shared" ref="K386:K449" si="80">J386/E386</f>
        <v>0.67504877520052031</v>
      </c>
      <c r="L386" s="1">
        <v>1580</v>
      </c>
      <c r="M386" s="1">
        <v>323</v>
      </c>
      <c r="N386" s="1">
        <v>681</v>
      </c>
      <c r="O386" s="2">
        <f t="shared" ref="O386:O449" si="81">L386/$J386</f>
        <v>0.50738599871547851</v>
      </c>
      <c r="P386" s="2">
        <f t="shared" ref="P386:P449" si="82">M386/$J386</f>
        <v>0.10372511239563263</v>
      </c>
      <c r="Q386" s="2">
        <f t="shared" ref="Q386:Q449" si="83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 s="1">
        <v>4613</v>
      </c>
      <c r="V386" s="2">
        <f t="shared" ref="V386:V449" si="84">U386/E386</f>
        <v>1</v>
      </c>
      <c r="W386" s="2">
        <v>7.0999999999999994E-2</v>
      </c>
      <c r="X386" s="1">
        <v>586</v>
      </c>
      <c r="Y386" s="2">
        <f t="shared" ref="Y386:Y449" si="85">X386/E386</f>
        <v>0.12703230002167787</v>
      </c>
      <c r="Z386" s="2">
        <v>4.4000000000000004E-2</v>
      </c>
      <c r="AA386" s="1">
        <v>3766</v>
      </c>
      <c r="AB386" s="2">
        <f t="shared" ref="AB386:AB449" si="86">AA386/E386</f>
        <v>0.8163884673748103</v>
      </c>
      <c r="AC386" s="2">
        <f t="shared" ref="AC386:AC449" si="87">1-(AB386+Y386)</f>
        <v>5.6579232603511831E-2</v>
      </c>
      <c r="AD386" s="2">
        <v>0.08</v>
      </c>
      <c r="AE386" s="1">
        <v>102154</v>
      </c>
      <c r="AF386" s="1">
        <v>2126</v>
      </c>
      <c r="AG386" s="1">
        <v>89054</v>
      </c>
      <c r="AH386" s="1">
        <v>4039</v>
      </c>
      <c r="AI386" s="2">
        <v>7.2999999999999995E-2</v>
      </c>
      <c r="AJ386">
        <f>VLOOKUP(A386,census_tract_areas_WA!E:N,10,FALSE)</f>
        <v>1.360121852</v>
      </c>
      <c r="AK386">
        <f t="shared" si="75"/>
        <v>3391.607886614559</v>
      </c>
      <c r="AL386" t="str">
        <f>VLOOKUP(AK386,'Density Lookup'!A:B,2,TRUE)</f>
        <v>High</v>
      </c>
      <c r="AM386" t="str">
        <f>VLOOKUP(A386,census_tract_county_names_WA!A:B,2,FALSE)</f>
        <v>King County, Washington</v>
      </c>
      <c r="AN386">
        <f>INDEX(census_tract_areas_WA!N:N, MATCH('2014_acs_select'!A386,census_tract_areas_WA!E:E,0))</f>
        <v>1.360121852</v>
      </c>
      <c r="AO386" t="b">
        <f t="shared" si="76"/>
        <v>1</v>
      </c>
      <c r="AP386" t="str">
        <f>INDEX('Density Lookup'!B:B,MATCH('2014_acs_select'!AK386,'Density Lookup'!A:A,1))</f>
        <v>High</v>
      </c>
      <c r="AQ386" t="b">
        <f t="shared" si="77"/>
        <v>1</v>
      </c>
    </row>
    <row r="387" spans="1:43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78"/>
        <v>0.51665243381725023</v>
      </c>
      <c r="I387" s="2">
        <f t="shared" si="79"/>
        <v>0.48334756618274977</v>
      </c>
      <c r="J387" s="1">
        <v>2086</v>
      </c>
      <c r="K387" s="2">
        <f t="shared" si="80"/>
        <v>0.44534585824081979</v>
      </c>
      <c r="L387" s="1">
        <v>1522</v>
      </c>
      <c r="M387" s="1">
        <v>334</v>
      </c>
      <c r="N387" s="1">
        <v>3</v>
      </c>
      <c r="O387" s="2">
        <f t="shared" si="81"/>
        <v>0.72962607861936724</v>
      </c>
      <c r="P387" s="2">
        <f t="shared" si="82"/>
        <v>0.1601150527325024</v>
      </c>
      <c r="Q387" s="2">
        <f t="shared" si="83"/>
        <v>1.4381591562799617E-3</v>
      </c>
      <c r="R387" s="2">
        <v>0.21899999999999997</v>
      </c>
      <c r="S387" s="2">
        <v>0.25700000000000001</v>
      </c>
      <c r="T387" s="2">
        <v>0.185</v>
      </c>
      <c r="U387" s="1">
        <v>4667</v>
      </c>
      <c r="V387" s="2">
        <f t="shared" si="84"/>
        <v>0.99637062339880444</v>
      </c>
      <c r="W387" s="2">
        <v>0.193</v>
      </c>
      <c r="X387" s="1">
        <v>1336</v>
      </c>
      <c r="Y387" s="2">
        <f t="shared" si="85"/>
        <v>0.2852263023057216</v>
      </c>
      <c r="Z387" s="2">
        <v>0.26700000000000002</v>
      </c>
      <c r="AA387" s="1">
        <v>2960</v>
      </c>
      <c r="AB387" s="2">
        <f t="shared" si="86"/>
        <v>0.63193851409052093</v>
      </c>
      <c r="AC387" s="2">
        <f t="shared" si="87"/>
        <v>8.2835183603757523E-2</v>
      </c>
      <c r="AD387" s="2">
        <v>0.17800000000000002</v>
      </c>
      <c r="AE387" s="1">
        <v>67298</v>
      </c>
      <c r="AF387" s="1">
        <v>1529</v>
      </c>
      <c r="AG387" s="1">
        <v>56498</v>
      </c>
      <c r="AH387" s="1">
        <v>3469</v>
      </c>
      <c r="AI387" s="2">
        <v>0.109</v>
      </c>
      <c r="AJ387">
        <f>VLOOKUP(A387,census_tract_areas_WA!E:N,10,FALSE)</f>
        <v>22.041564139999998</v>
      </c>
      <c r="AK387">
        <f t="shared" ref="AK387:AK450" si="88">E387/AJ387</f>
        <v>212.50760473480628</v>
      </c>
      <c r="AL387" t="str">
        <f>VLOOKUP(AK387,'Density Lookup'!A:B,2,TRUE)</f>
        <v>Low</v>
      </c>
      <c r="AM387" t="str">
        <f>VLOOKUP(A387,census_tract_county_names_WA!A:B,2,FALSE)</f>
        <v>Thurston County, Washington</v>
      </c>
      <c r="AN387">
        <f>INDEX(census_tract_areas_WA!N:N, MATCH('2014_acs_select'!A387,census_tract_areas_WA!E:E,0))</f>
        <v>22.041564139999998</v>
      </c>
      <c r="AO387" t="b">
        <f t="shared" ref="AO387:AO450" si="89">AN387=AJ387</f>
        <v>1</v>
      </c>
      <c r="AP387" t="str">
        <f>INDEX('Density Lookup'!B:B,MATCH('2014_acs_select'!AK387,'Density Lookup'!A:A,1))</f>
        <v>Low</v>
      </c>
      <c r="AQ387" t="b">
        <f t="shared" ref="AQ387:AQ450" si="90">AP387=AL387</f>
        <v>1</v>
      </c>
    </row>
    <row r="388" spans="1:43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78"/>
        <v>0.50342384887839431</v>
      </c>
      <c r="I388" s="2">
        <f t="shared" si="79"/>
        <v>0.49657615112160569</v>
      </c>
      <c r="J388" s="1">
        <v>2064</v>
      </c>
      <c r="K388" s="2">
        <f t="shared" si="80"/>
        <v>0.48736717827626919</v>
      </c>
      <c r="L388" s="1">
        <v>1730</v>
      </c>
      <c r="M388" s="1">
        <v>166</v>
      </c>
      <c r="N388" s="1">
        <v>1</v>
      </c>
      <c r="O388" s="2">
        <f t="shared" si="81"/>
        <v>0.83817829457364346</v>
      </c>
      <c r="P388" s="2">
        <f t="shared" si="82"/>
        <v>8.0426356589147291E-2</v>
      </c>
      <c r="Q388" s="2">
        <f t="shared" si="83"/>
        <v>4.8449612403100775E-4</v>
      </c>
      <c r="R388" s="2">
        <v>0.21199999999999999</v>
      </c>
      <c r="S388" s="2">
        <v>0.17600000000000002</v>
      </c>
      <c r="T388" s="2">
        <v>0.252</v>
      </c>
      <c r="U388" s="1">
        <v>4224</v>
      </c>
      <c r="V388" s="2">
        <f t="shared" si="84"/>
        <v>0.9974025974025974</v>
      </c>
      <c r="W388" s="2">
        <v>0.13100000000000001</v>
      </c>
      <c r="X388" s="1">
        <v>1141</v>
      </c>
      <c r="Y388" s="2">
        <f t="shared" si="85"/>
        <v>0.26942148760330581</v>
      </c>
      <c r="Z388" s="2">
        <v>0.161</v>
      </c>
      <c r="AA388" s="1">
        <v>2688</v>
      </c>
      <c r="AB388" s="2">
        <f t="shared" si="86"/>
        <v>0.63471074380165293</v>
      </c>
      <c r="AC388" s="2">
        <f t="shared" si="87"/>
        <v>9.5867768595041314E-2</v>
      </c>
      <c r="AD388" s="2">
        <v>0.124</v>
      </c>
      <c r="AE388" s="1">
        <v>79016</v>
      </c>
      <c r="AF388" s="1">
        <v>1359</v>
      </c>
      <c r="AG388" s="1">
        <v>59479</v>
      </c>
      <c r="AH388" s="1">
        <v>3228</v>
      </c>
      <c r="AI388" s="2">
        <v>7.2999999999999995E-2</v>
      </c>
      <c r="AJ388">
        <f>VLOOKUP(A388,census_tract_areas_WA!E:N,10,FALSE)</f>
        <v>59.407649390000003</v>
      </c>
      <c r="AK388">
        <f t="shared" si="88"/>
        <v>71.287116111900417</v>
      </c>
      <c r="AL388" t="str">
        <f>VLOOKUP(AK388,'Density Lookup'!A:B,2,TRUE)</f>
        <v>Low</v>
      </c>
      <c r="AM388" t="str">
        <f>VLOOKUP(A388,census_tract_county_names_WA!A:B,2,FALSE)</f>
        <v>Whatcom County, Washington</v>
      </c>
      <c r="AN388">
        <f>INDEX(census_tract_areas_WA!N:N, MATCH('2014_acs_select'!A388,census_tract_areas_WA!E:E,0))</f>
        <v>59.407649390000003</v>
      </c>
      <c r="AO388" t="b">
        <f t="shared" si="89"/>
        <v>1</v>
      </c>
      <c r="AP388" t="str">
        <f>INDEX('Density Lookup'!B:B,MATCH('2014_acs_select'!AK388,'Density Lookup'!A:A,1))</f>
        <v>Low</v>
      </c>
      <c r="AQ388" t="b">
        <f t="shared" si="90"/>
        <v>1</v>
      </c>
    </row>
    <row r="389" spans="1:43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78"/>
        <v>0.53356890459363959</v>
      </c>
      <c r="I389" s="2">
        <f t="shared" si="79"/>
        <v>0.46643109540636041</v>
      </c>
      <c r="J389" s="1">
        <v>418</v>
      </c>
      <c r="K389" s="2">
        <f t="shared" si="80"/>
        <v>0.49234393404004712</v>
      </c>
      <c r="L389" s="1">
        <v>239</v>
      </c>
      <c r="M389" s="1">
        <v>66</v>
      </c>
      <c r="N389" s="1">
        <v>0</v>
      </c>
      <c r="O389" s="2">
        <f t="shared" si="81"/>
        <v>0.57177033492822971</v>
      </c>
      <c r="P389" s="2">
        <f t="shared" si="82"/>
        <v>0.15789473684210525</v>
      </c>
      <c r="Q389" s="2">
        <f t="shared" si="83"/>
        <v>0</v>
      </c>
      <c r="R389" s="2">
        <v>0.157</v>
      </c>
      <c r="S389" s="2">
        <v>0.16399999999999998</v>
      </c>
      <c r="T389" s="2">
        <v>0.14899999999999999</v>
      </c>
      <c r="U389" s="1">
        <v>826</v>
      </c>
      <c r="V389" s="2">
        <f t="shared" si="84"/>
        <v>0.97290930506478213</v>
      </c>
      <c r="W389" s="2">
        <v>8.5000000000000006E-2</v>
      </c>
      <c r="X389" s="1">
        <v>173</v>
      </c>
      <c r="Y389" s="2">
        <f t="shared" si="85"/>
        <v>0.20376914016489989</v>
      </c>
      <c r="Z389" s="2">
        <v>0.04</v>
      </c>
      <c r="AA389" s="1">
        <v>520</v>
      </c>
      <c r="AB389" s="2">
        <f t="shared" si="86"/>
        <v>0.61248527679623088</v>
      </c>
      <c r="AC389" s="2">
        <f t="shared" si="87"/>
        <v>0.18374558303886923</v>
      </c>
      <c r="AD389" s="2">
        <v>4.4000000000000004E-2</v>
      </c>
      <c r="AE389" s="1">
        <v>75408</v>
      </c>
      <c r="AF389" s="1">
        <v>325</v>
      </c>
      <c r="AG389" s="1">
        <v>42438</v>
      </c>
      <c r="AH389" s="1">
        <v>658</v>
      </c>
      <c r="AI389" s="2">
        <v>8.5000000000000006E-2</v>
      </c>
      <c r="AJ389">
        <f>VLOOKUP(A389,census_tract_areas_WA!E:N,10,FALSE)</f>
        <v>1637.927169</v>
      </c>
      <c r="AK389">
        <f t="shared" si="88"/>
        <v>0.51833806537218508</v>
      </c>
      <c r="AL389" t="str">
        <f>VLOOKUP(AK389,'Density Lookup'!A:B,2,TRUE)</f>
        <v>Low</v>
      </c>
      <c r="AM389" t="str">
        <f>VLOOKUP(A389,census_tract_county_names_WA!A:B,2,FALSE)</f>
        <v>Benton County, Washington</v>
      </c>
      <c r="AN389">
        <f>INDEX(census_tract_areas_WA!N:N, MATCH('2014_acs_select'!A389,census_tract_areas_WA!E:E,0))</f>
        <v>1637.927169</v>
      </c>
      <c r="AO389" t="b">
        <f t="shared" si="89"/>
        <v>1</v>
      </c>
      <c r="AP389" t="str">
        <f>INDEX('Density Lookup'!B:B,MATCH('2014_acs_select'!AK389,'Density Lookup'!A:A,1))</f>
        <v>Low</v>
      </c>
      <c r="AQ389" t="b">
        <f t="shared" si="90"/>
        <v>1</v>
      </c>
    </row>
    <row r="390" spans="1:43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78"/>
        <v>0.44005102040816324</v>
      </c>
      <c r="I390" s="2">
        <f t="shared" si="79"/>
        <v>0.55994897959183676</v>
      </c>
      <c r="J390" s="1">
        <v>916</v>
      </c>
      <c r="K390" s="2">
        <f t="shared" si="80"/>
        <v>0.38945578231292516</v>
      </c>
      <c r="L390" s="1">
        <v>747</v>
      </c>
      <c r="M390" s="1">
        <v>57</v>
      </c>
      <c r="N390" s="1">
        <v>62</v>
      </c>
      <c r="O390" s="2">
        <f t="shared" si="81"/>
        <v>0.81550218340611358</v>
      </c>
      <c r="P390" s="2">
        <f t="shared" si="82"/>
        <v>6.222707423580786E-2</v>
      </c>
      <c r="Q390" s="2">
        <f t="shared" si="83"/>
        <v>6.768558951965066E-2</v>
      </c>
      <c r="R390" s="2">
        <v>9.6999999999999989E-2</v>
      </c>
      <c r="S390" s="2">
        <v>0.154</v>
      </c>
      <c r="T390" s="2">
        <v>4.4999999999999998E-2</v>
      </c>
      <c r="U390" s="1">
        <v>2340</v>
      </c>
      <c r="V390" s="2">
        <f t="shared" si="84"/>
        <v>0.99489795918367352</v>
      </c>
      <c r="W390" s="2">
        <v>0.17</v>
      </c>
      <c r="X390" s="1">
        <v>548</v>
      </c>
      <c r="Y390" s="2">
        <f t="shared" si="85"/>
        <v>0.23299319727891157</v>
      </c>
      <c r="Z390" s="2">
        <v>0.23899999999999999</v>
      </c>
      <c r="AA390" s="1">
        <v>1559</v>
      </c>
      <c r="AB390" s="2">
        <f t="shared" si="86"/>
        <v>0.66284013605442171</v>
      </c>
      <c r="AC390" s="2">
        <f t="shared" si="87"/>
        <v>0.10416666666666674</v>
      </c>
      <c r="AD390" s="2">
        <v>0.16399999999999998</v>
      </c>
      <c r="AE390" s="1">
        <v>52444</v>
      </c>
      <c r="AF390" s="1">
        <v>823</v>
      </c>
      <c r="AG390" s="1">
        <v>45750</v>
      </c>
      <c r="AH390" s="1">
        <v>1814</v>
      </c>
      <c r="AI390" s="2">
        <v>0.153</v>
      </c>
      <c r="AJ390">
        <f>VLOOKUP(A390,census_tract_areas_WA!E:N,10,FALSE)</f>
        <v>33.679544020000002</v>
      </c>
      <c r="AK390">
        <f t="shared" si="88"/>
        <v>69.834674679779113</v>
      </c>
      <c r="AL390" t="str">
        <f>VLOOKUP(AK390,'Density Lookup'!A:B,2,TRUE)</f>
        <v>Low</v>
      </c>
      <c r="AM390" t="str">
        <f>VLOOKUP(A390,census_tract_county_names_WA!A:B,2,FALSE)</f>
        <v>Clark County, Washington</v>
      </c>
      <c r="AN390">
        <f>INDEX(census_tract_areas_WA!N:N, MATCH('2014_acs_select'!A390,census_tract_areas_WA!E:E,0))</f>
        <v>33.679544020000002</v>
      </c>
      <c r="AO390" t="b">
        <f t="shared" si="89"/>
        <v>1</v>
      </c>
      <c r="AP390" t="str">
        <f>INDEX('Density Lookup'!B:B,MATCH('2014_acs_select'!AK390,'Density Lookup'!A:A,1))</f>
        <v>Low</v>
      </c>
      <c r="AQ390" t="b">
        <f t="shared" si="90"/>
        <v>1</v>
      </c>
    </row>
    <row r="391" spans="1:43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78"/>
        <v>0.55872913992297812</v>
      </c>
      <c r="I391" s="2">
        <f t="shared" si="79"/>
        <v>0.44127086007702182</v>
      </c>
      <c r="J391" s="1">
        <v>2757</v>
      </c>
      <c r="K391" s="2">
        <f t="shared" si="80"/>
        <v>0.44239409499358151</v>
      </c>
      <c r="L391" s="1">
        <v>1939</v>
      </c>
      <c r="M391" s="1">
        <v>291</v>
      </c>
      <c r="N391" s="1">
        <v>7</v>
      </c>
      <c r="O391" s="2">
        <f t="shared" si="81"/>
        <v>0.70330068915487853</v>
      </c>
      <c r="P391" s="2">
        <f t="shared" si="82"/>
        <v>0.10554951033732318</v>
      </c>
      <c r="Q391" s="2">
        <f t="shared" si="83"/>
        <v>2.5389916575988395E-3</v>
      </c>
      <c r="R391" s="2">
        <v>0.115</v>
      </c>
      <c r="S391" s="2">
        <v>0.114</v>
      </c>
      <c r="T391" s="2">
        <v>0.11800000000000001</v>
      </c>
      <c r="U391" s="1">
        <v>6158</v>
      </c>
      <c r="V391" s="2">
        <f t="shared" si="84"/>
        <v>0.98812580231065472</v>
      </c>
      <c r="W391" s="2">
        <v>0.19600000000000001</v>
      </c>
      <c r="X391" s="1">
        <v>1874</v>
      </c>
      <c r="Y391" s="2">
        <f t="shared" si="85"/>
        <v>0.30070603337612323</v>
      </c>
      <c r="Z391" s="2">
        <v>0.30499999999999999</v>
      </c>
      <c r="AA391" s="1">
        <v>3475</v>
      </c>
      <c r="AB391" s="2">
        <f t="shared" si="86"/>
        <v>0.55760590500641849</v>
      </c>
      <c r="AC391" s="2">
        <f t="shared" si="87"/>
        <v>0.14168806161745828</v>
      </c>
      <c r="AD391" s="2">
        <v>0.17300000000000001</v>
      </c>
      <c r="AE391" s="1">
        <v>55021</v>
      </c>
      <c r="AF391" s="1">
        <v>2098</v>
      </c>
      <c r="AG391" s="1">
        <v>41062</v>
      </c>
      <c r="AH391" s="1">
        <v>4500</v>
      </c>
      <c r="AI391" s="2">
        <v>5.9000000000000004E-2</v>
      </c>
      <c r="AJ391">
        <f>VLOOKUP(A391,census_tract_areas_WA!E:N,10,FALSE)</f>
        <v>2214.8310179999999</v>
      </c>
      <c r="AK391">
        <f t="shared" si="88"/>
        <v>2.8137586792637199</v>
      </c>
      <c r="AL391" t="str">
        <f>VLOOKUP(AK391,'Density Lookup'!A:B,2,TRUE)</f>
        <v>Low</v>
      </c>
      <c r="AM391" t="str">
        <f>VLOOKUP(A391,census_tract_county_names_WA!A:B,2,FALSE)</f>
        <v>Douglas County, Washington</v>
      </c>
      <c r="AN391">
        <f>INDEX(census_tract_areas_WA!N:N, MATCH('2014_acs_select'!A391,census_tract_areas_WA!E:E,0))</f>
        <v>2214.8310179999999</v>
      </c>
      <c r="AO391" t="b">
        <f t="shared" si="89"/>
        <v>1</v>
      </c>
      <c r="AP391" t="str">
        <f>INDEX('Density Lookup'!B:B,MATCH('2014_acs_select'!AK391,'Density Lookup'!A:A,1))</f>
        <v>Low</v>
      </c>
      <c r="AQ391" t="b">
        <f t="shared" si="90"/>
        <v>1</v>
      </c>
    </row>
    <row r="392" spans="1:43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78"/>
        <v>0.49375294672324377</v>
      </c>
      <c r="I392" s="2">
        <f t="shared" si="79"/>
        <v>0.50624705327675623</v>
      </c>
      <c r="J392" s="1">
        <v>4520</v>
      </c>
      <c r="K392" s="2">
        <f t="shared" si="80"/>
        <v>0.53276756247053281</v>
      </c>
      <c r="L392" s="1">
        <v>3168</v>
      </c>
      <c r="M392" s="1">
        <v>552</v>
      </c>
      <c r="N392" s="1">
        <v>391</v>
      </c>
      <c r="O392" s="2">
        <f t="shared" si="81"/>
        <v>0.70088495575221244</v>
      </c>
      <c r="P392" s="2">
        <f t="shared" si="82"/>
        <v>0.12212389380530973</v>
      </c>
      <c r="Q392" s="2">
        <f t="shared" si="83"/>
        <v>8.6504424778761066E-2</v>
      </c>
      <c r="R392" s="2">
        <v>0.47200000000000003</v>
      </c>
      <c r="S392" s="2">
        <v>0.51</v>
      </c>
      <c r="T392" s="2">
        <v>0.43700000000000006</v>
      </c>
      <c r="U392" s="1">
        <v>8458</v>
      </c>
      <c r="V392" s="2">
        <f t="shared" si="84"/>
        <v>0.99693540782649692</v>
      </c>
      <c r="W392" s="2">
        <v>5.5E-2</v>
      </c>
      <c r="X392" s="1">
        <v>2216</v>
      </c>
      <c r="Y392" s="2">
        <f t="shared" si="85"/>
        <v>0.26119754832626119</v>
      </c>
      <c r="Z392" s="2">
        <v>4.8000000000000001E-2</v>
      </c>
      <c r="AA392" s="1">
        <v>5761</v>
      </c>
      <c r="AB392" s="2">
        <f t="shared" si="86"/>
        <v>0.67904290429042902</v>
      </c>
      <c r="AC392" s="2">
        <f t="shared" si="87"/>
        <v>5.9759547383309797E-2</v>
      </c>
      <c r="AD392" s="2">
        <v>5.2999999999999999E-2</v>
      </c>
      <c r="AE392" s="1">
        <v>116460</v>
      </c>
      <c r="AF392" s="1">
        <v>2743</v>
      </c>
      <c r="AG392" s="1">
        <v>111229</v>
      </c>
      <c r="AH392" s="1">
        <v>6295</v>
      </c>
      <c r="AI392" s="2">
        <v>5.7000000000000002E-2</v>
      </c>
      <c r="AJ392">
        <f>VLOOKUP(A392,census_tract_areas_WA!E:N,10,FALSE)</f>
        <v>5.8821628449999999</v>
      </c>
      <c r="AK392">
        <f t="shared" si="88"/>
        <v>1442.3266107315667</v>
      </c>
      <c r="AL392" t="str">
        <f>VLOOKUP(AK392,'Density Lookup'!A:B,2,TRUE)</f>
        <v>High</v>
      </c>
      <c r="AM392" t="str">
        <f>VLOOKUP(A392,census_tract_county_names_WA!A:B,2,FALSE)</f>
        <v>Snohomish County, Washington</v>
      </c>
      <c r="AN392">
        <f>INDEX(census_tract_areas_WA!N:N, MATCH('2014_acs_select'!A392,census_tract_areas_WA!E:E,0))</f>
        <v>5.8821628449999999</v>
      </c>
      <c r="AO392" t="b">
        <f t="shared" si="89"/>
        <v>1</v>
      </c>
      <c r="AP392" t="str">
        <f>INDEX('Density Lookup'!B:B,MATCH('2014_acs_select'!AK392,'Density Lookup'!A:A,1))</f>
        <v>High</v>
      </c>
      <c r="AQ392" t="b">
        <f t="shared" si="90"/>
        <v>1</v>
      </c>
    </row>
    <row r="393" spans="1:43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78"/>
        <v>0.51589331384727799</v>
      </c>
      <c r="I393" s="2">
        <f t="shared" si="79"/>
        <v>0.48410668615272195</v>
      </c>
      <c r="J393" s="1">
        <v>2623</v>
      </c>
      <c r="K393" s="2">
        <f t="shared" si="80"/>
        <v>0.47917427840701499</v>
      </c>
      <c r="L393" s="1">
        <v>2245</v>
      </c>
      <c r="M393" s="1">
        <v>165</v>
      </c>
      <c r="N393" s="1">
        <v>37</v>
      </c>
      <c r="O393" s="2">
        <f t="shared" si="81"/>
        <v>0.85589020205871136</v>
      </c>
      <c r="P393" s="2">
        <f t="shared" si="82"/>
        <v>6.2905070529927568E-2</v>
      </c>
      <c r="Q393" s="2">
        <f t="shared" si="83"/>
        <v>1.4105985512771636E-2</v>
      </c>
      <c r="R393" s="2">
        <v>0.192</v>
      </c>
      <c r="S393" s="2">
        <v>0.16800000000000001</v>
      </c>
      <c r="T393" s="2">
        <v>0.214</v>
      </c>
      <c r="U393" s="1">
        <v>5441</v>
      </c>
      <c r="V393" s="2">
        <f t="shared" si="84"/>
        <v>0.99397150164413595</v>
      </c>
      <c r="W393" s="2">
        <v>0.14000000000000001</v>
      </c>
      <c r="X393" s="1">
        <v>1478</v>
      </c>
      <c r="Y393" s="2">
        <f t="shared" si="85"/>
        <v>0.27000365363536721</v>
      </c>
      <c r="Z393" s="2">
        <v>0.26400000000000001</v>
      </c>
      <c r="AA393" s="1">
        <v>3313</v>
      </c>
      <c r="AB393" s="2">
        <f t="shared" si="86"/>
        <v>0.60522469857508221</v>
      </c>
      <c r="AC393" s="2">
        <f t="shared" si="87"/>
        <v>0.12477164778955063</v>
      </c>
      <c r="AD393" s="2">
        <v>9.6999999999999989E-2</v>
      </c>
      <c r="AE393" s="1">
        <v>82748</v>
      </c>
      <c r="AF393" s="1">
        <v>1969</v>
      </c>
      <c r="AG393" s="1">
        <v>61375</v>
      </c>
      <c r="AH393" s="1">
        <v>4140</v>
      </c>
      <c r="AI393" s="2">
        <v>0.122</v>
      </c>
      <c r="AJ393">
        <f>VLOOKUP(A393,census_tract_areas_WA!E:N,10,FALSE)</f>
        <v>3.554270657</v>
      </c>
      <c r="AK393">
        <f t="shared" si="88"/>
        <v>1540.1190647142098</v>
      </c>
      <c r="AL393" t="str">
        <f>VLOOKUP(AK393,'Density Lookup'!A:B,2,TRUE)</f>
        <v>High</v>
      </c>
      <c r="AM393" t="str">
        <f>VLOOKUP(A393,census_tract_county_names_WA!A:B,2,FALSE)</f>
        <v>Snohomish County, Washington</v>
      </c>
      <c r="AN393">
        <f>INDEX(census_tract_areas_WA!N:N, MATCH('2014_acs_select'!A393,census_tract_areas_WA!E:E,0))</f>
        <v>3.554270657</v>
      </c>
      <c r="AO393" t="b">
        <f t="shared" si="89"/>
        <v>1</v>
      </c>
      <c r="AP393" t="str">
        <f>INDEX('Density Lookup'!B:B,MATCH('2014_acs_select'!AK393,'Density Lookup'!A:A,1))</f>
        <v>High</v>
      </c>
      <c r="AQ393" t="b">
        <f t="shared" si="90"/>
        <v>1</v>
      </c>
    </row>
    <row r="394" spans="1:43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78"/>
        <v>0.49664952470001561</v>
      </c>
      <c r="I394" s="2">
        <f t="shared" si="79"/>
        <v>0.50335047529998445</v>
      </c>
      <c r="J394" s="1">
        <v>2803</v>
      </c>
      <c r="K394" s="2">
        <f t="shared" si="80"/>
        <v>0.43680847748168927</v>
      </c>
      <c r="L394" s="1">
        <v>2028</v>
      </c>
      <c r="M394" s="1">
        <v>354</v>
      </c>
      <c r="N394" s="1">
        <v>24</v>
      </c>
      <c r="O394" s="2">
        <f t="shared" si="81"/>
        <v>0.72351052443810204</v>
      </c>
      <c r="P394" s="2">
        <f t="shared" si="82"/>
        <v>0.12629325722440243</v>
      </c>
      <c r="Q394" s="2">
        <f t="shared" si="83"/>
        <v>8.5622547270781304E-3</v>
      </c>
      <c r="R394" s="2">
        <v>0.54</v>
      </c>
      <c r="S394" s="2">
        <v>0.56799999999999995</v>
      </c>
      <c r="T394" s="2">
        <v>0.51200000000000001</v>
      </c>
      <c r="U394" s="1">
        <v>6360</v>
      </c>
      <c r="V394" s="2">
        <f t="shared" si="84"/>
        <v>0.99111734455352973</v>
      </c>
      <c r="W394" s="2">
        <v>1.7000000000000001E-2</v>
      </c>
      <c r="X394" s="1">
        <v>2064</v>
      </c>
      <c r="Y394" s="2">
        <f t="shared" si="85"/>
        <v>0.32164562879850395</v>
      </c>
      <c r="Z394" s="2">
        <v>0</v>
      </c>
      <c r="AA394" s="1">
        <v>3844</v>
      </c>
      <c r="AB394" s="2">
        <f t="shared" si="86"/>
        <v>0.59903381642512077</v>
      </c>
      <c r="AC394" s="2">
        <f t="shared" si="87"/>
        <v>7.932055477637534E-2</v>
      </c>
      <c r="AD394" s="2">
        <v>2.5000000000000001E-2</v>
      </c>
      <c r="AE394" s="1">
        <v>105268</v>
      </c>
      <c r="AF394" s="1">
        <v>2188</v>
      </c>
      <c r="AG394" s="1">
        <v>91952</v>
      </c>
      <c r="AH394" s="1">
        <v>4405</v>
      </c>
      <c r="AI394" s="2">
        <v>4.5999999999999999E-2</v>
      </c>
      <c r="AJ394">
        <f>VLOOKUP(A394,census_tract_areas_WA!E:N,10,FALSE)</f>
        <v>12.16415306</v>
      </c>
      <c r="AK394">
        <f t="shared" si="88"/>
        <v>527.5336448290301</v>
      </c>
      <c r="AL394" t="str">
        <f>VLOOKUP(AK394,'Density Lookup'!A:B,2,TRUE)</f>
        <v>Medium</v>
      </c>
      <c r="AM394" t="str">
        <f>VLOOKUP(A394,census_tract_county_names_WA!A:B,2,FALSE)</f>
        <v>Spokane County, Washington</v>
      </c>
      <c r="AN394">
        <f>INDEX(census_tract_areas_WA!N:N, MATCH('2014_acs_select'!A394,census_tract_areas_WA!E:E,0))</f>
        <v>12.16415306</v>
      </c>
      <c r="AO394" t="b">
        <f t="shared" si="89"/>
        <v>1</v>
      </c>
      <c r="AP394" t="str">
        <f>INDEX('Density Lookup'!B:B,MATCH('2014_acs_select'!AK394,'Density Lookup'!A:A,1))</f>
        <v>Medium</v>
      </c>
      <c r="AQ394" t="b">
        <f t="shared" si="90"/>
        <v>1</v>
      </c>
    </row>
    <row r="395" spans="1:43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78"/>
        <v>0.46110009910802774</v>
      </c>
      <c r="I395" s="2">
        <f t="shared" si="79"/>
        <v>0.53889990089197226</v>
      </c>
      <c r="J395" s="1">
        <v>2292</v>
      </c>
      <c r="K395" s="2">
        <f t="shared" si="80"/>
        <v>0.56788899900891976</v>
      </c>
      <c r="L395" s="1">
        <v>1459</v>
      </c>
      <c r="M395" s="1">
        <v>286</v>
      </c>
      <c r="N395" s="1">
        <v>406</v>
      </c>
      <c r="O395" s="2">
        <f t="shared" si="81"/>
        <v>0.63656195462478182</v>
      </c>
      <c r="P395" s="2">
        <f t="shared" si="82"/>
        <v>0.12478184991273997</v>
      </c>
      <c r="Q395" s="2">
        <f t="shared" si="83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 s="1">
        <v>4036</v>
      </c>
      <c r="V395" s="2">
        <f t="shared" si="84"/>
        <v>1</v>
      </c>
      <c r="W395" s="2">
        <v>0.16300000000000001</v>
      </c>
      <c r="X395" s="1">
        <v>711</v>
      </c>
      <c r="Y395" s="2">
        <f t="shared" si="85"/>
        <v>0.17616451932606542</v>
      </c>
      <c r="Z395" s="2">
        <v>0.28600000000000003</v>
      </c>
      <c r="AA395" s="1">
        <v>3132</v>
      </c>
      <c r="AB395" s="2">
        <f t="shared" si="86"/>
        <v>0.77601585728444</v>
      </c>
      <c r="AC395" s="2">
        <f t="shared" si="87"/>
        <v>4.7819623389494526E-2</v>
      </c>
      <c r="AD395" s="2">
        <v>0.13600000000000001</v>
      </c>
      <c r="AE395" s="1">
        <v>64951</v>
      </c>
      <c r="AF395" s="1">
        <v>1708</v>
      </c>
      <c r="AG395" s="1">
        <v>55956</v>
      </c>
      <c r="AH395" s="1">
        <v>3483</v>
      </c>
      <c r="AI395" s="2">
        <v>0.114</v>
      </c>
      <c r="AJ395">
        <f>VLOOKUP(A395,census_tract_areas_WA!E:N,10,FALSE)</f>
        <v>1.2331552690000001</v>
      </c>
      <c r="AK395">
        <f t="shared" si="88"/>
        <v>3272.9049629515875</v>
      </c>
      <c r="AL395" t="str">
        <f>VLOOKUP(AK395,'Density Lookup'!A:B,2,TRUE)</f>
        <v>High</v>
      </c>
      <c r="AM395" t="str">
        <f>VLOOKUP(A395,census_tract_county_names_WA!A:B,2,FALSE)</f>
        <v>King County, Washington</v>
      </c>
      <c r="AN395">
        <f>INDEX(census_tract_areas_WA!N:N, MATCH('2014_acs_select'!A395,census_tract_areas_WA!E:E,0))</f>
        <v>1.2331552690000001</v>
      </c>
      <c r="AO395" t="b">
        <f t="shared" si="89"/>
        <v>1</v>
      </c>
      <c r="AP395" t="str">
        <f>INDEX('Density Lookup'!B:B,MATCH('2014_acs_select'!AK395,'Density Lookup'!A:A,1))</f>
        <v>High</v>
      </c>
      <c r="AQ395" t="b">
        <f t="shared" si="90"/>
        <v>1</v>
      </c>
    </row>
    <row r="396" spans="1:43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78"/>
        <v>0.47398506766215587</v>
      </c>
      <c r="I396" s="2">
        <f t="shared" si="79"/>
        <v>0.52601493233784413</v>
      </c>
      <c r="J396" s="1">
        <v>4449</v>
      </c>
      <c r="K396" s="2">
        <f t="shared" si="80"/>
        <v>0.51901539897340176</v>
      </c>
      <c r="L396" s="1">
        <v>2769</v>
      </c>
      <c r="M396" s="1">
        <v>854</v>
      </c>
      <c r="N396" s="1">
        <v>225</v>
      </c>
      <c r="O396" s="2">
        <f t="shared" si="81"/>
        <v>0.62238705327039789</v>
      </c>
      <c r="P396" s="2">
        <f t="shared" si="82"/>
        <v>0.19195324792088109</v>
      </c>
      <c r="Q396" s="2">
        <f t="shared" si="83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 s="1">
        <v>8572</v>
      </c>
      <c r="V396" s="2">
        <f t="shared" si="84"/>
        <v>1</v>
      </c>
      <c r="W396" s="2">
        <v>2.7999999999999997E-2</v>
      </c>
      <c r="X396" s="1">
        <v>2521</v>
      </c>
      <c r="Y396" s="2">
        <f t="shared" si="85"/>
        <v>0.29409706019598691</v>
      </c>
      <c r="Z396" s="2">
        <v>3.7000000000000005E-2</v>
      </c>
      <c r="AA396" s="1">
        <v>5632</v>
      </c>
      <c r="AB396" s="2">
        <f t="shared" si="86"/>
        <v>0.65702286514232389</v>
      </c>
      <c r="AC396" s="2">
        <f t="shared" si="87"/>
        <v>4.8880074661689199E-2</v>
      </c>
      <c r="AD396" s="2">
        <v>2.6000000000000002E-2</v>
      </c>
      <c r="AE396" s="1">
        <v>126225</v>
      </c>
      <c r="AF396" s="1">
        <v>2956</v>
      </c>
      <c r="AG396" s="1">
        <v>117526</v>
      </c>
      <c r="AH396" s="1">
        <v>6341</v>
      </c>
      <c r="AI396" s="2">
        <v>7.400000000000001E-2</v>
      </c>
      <c r="AJ396">
        <f>VLOOKUP(A396,census_tract_areas_WA!E:N,10,FALSE)</f>
        <v>3.4147346760000001</v>
      </c>
      <c r="AK396">
        <f t="shared" si="88"/>
        <v>2510.2975233323809</v>
      </c>
      <c r="AL396" t="str">
        <f>VLOOKUP(AK396,'Density Lookup'!A:B,2,TRUE)</f>
        <v>High</v>
      </c>
      <c r="AM396" t="str">
        <f>VLOOKUP(A396,census_tract_county_names_WA!A:B,2,FALSE)</f>
        <v>King County, Washington</v>
      </c>
      <c r="AN396">
        <f>INDEX(census_tract_areas_WA!N:N, MATCH('2014_acs_select'!A396,census_tract_areas_WA!E:E,0))</f>
        <v>3.4147346760000001</v>
      </c>
      <c r="AO396" t="b">
        <f t="shared" si="89"/>
        <v>1</v>
      </c>
      <c r="AP396" t="str">
        <f>INDEX('Density Lookup'!B:B,MATCH('2014_acs_select'!AK396,'Density Lookup'!A:A,1))</f>
        <v>High</v>
      </c>
      <c r="AQ396" t="b">
        <f t="shared" si="90"/>
        <v>1</v>
      </c>
    </row>
    <row r="397" spans="1:43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78"/>
        <v>0.49263932702418506</v>
      </c>
      <c r="I397" s="2">
        <f t="shared" si="79"/>
        <v>0.50736067297581489</v>
      </c>
      <c r="J397" s="1">
        <v>788</v>
      </c>
      <c r="K397" s="2">
        <f t="shared" si="80"/>
        <v>0.41430073606729756</v>
      </c>
      <c r="L397" s="1">
        <v>590</v>
      </c>
      <c r="M397" s="1">
        <v>88</v>
      </c>
      <c r="N397" s="1">
        <v>3</v>
      </c>
      <c r="O397" s="2">
        <f t="shared" si="81"/>
        <v>0.74873096446700504</v>
      </c>
      <c r="P397" s="2">
        <f t="shared" si="82"/>
        <v>0.1116751269035533</v>
      </c>
      <c r="Q397" s="2">
        <f t="shared" si="83"/>
        <v>3.8071065989847717E-3</v>
      </c>
      <c r="R397" s="2">
        <v>0.18600000000000003</v>
      </c>
      <c r="S397" s="2">
        <v>0.154</v>
      </c>
      <c r="T397" s="2">
        <v>0.22</v>
      </c>
      <c r="U397" s="1">
        <v>1902</v>
      </c>
      <c r="V397" s="2">
        <f t="shared" si="84"/>
        <v>1</v>
      </c>
      <c r="W397" s="2">
        <v>0.11800000000000001</v>
      </c>
      <c r="X397" s="1">
        <v>422</v>
      </c>
      <c r="Y397" s="2">
        <f t="shared" si="85"/>
        <v>0.22187171398527866</v>
      </c>
      <c r="Z397" s="2">
        <v>0.128</v>
      </c>
      <c r="AA397" s="1">
        <v>1238</v>
      </c>
      <c r="AB397" s="2">
        <f t="shared" si="86"/>
        <v>0.65089379600420605</v>
      </c>
      <c r="AC397" s="2">
        <f t="shared" si="87"/>
        <v>0.12723449001051534</v>
      </c>
      <c r="AD397" s="2">
        <v>0.128</v>
      </c>
      <c r="AE397" s="1">
        <v>55501</v>
      </c>
      <c r="AF397" s="1">
        <v>734</v>
      </c>
      <c r="AG397" s="1">
        <v>46824</v>
      </c>
      <c r="AH397" s="1">
        <v>1516</v>
      </c>
      <c r="AI397" s="2">
        <v>0.13200000000000001</v>
      </c>
      <c r="AJ397">
        <f>VLOOKUP(A397,census_tract_areas_WA!E:N,10,FALSE)</f>
        <v>2.5322173810000002</v>
      </c>
      <c r="AK397">
        <f t="shared" si="88"/>
        <v>751.12034783083254</v>
      </c>
      <c r="AL397" t="str">
        <f>VLOOKUP(AK397,'Density Lookup'!A:B,2,TRUE)</f>
        <v>Medium</v>
      </c>
      <c r="AM397" t="str">
        <f>VLOOKUP(A397,census_tract_county_names_WA!A:B,2,FALSE)</f>
        <v>Lewis County, Washington</v>
      </c>
      <c r="AN397">
        <f>INDEX(census_tract_areas_WA!N:N, MATCH('2014_acs_select'!A397,census_tract_areas_WA!E:E,0))</f>
        <v>2.5322173810000002</v>
      </c>
      <c r="AO397" t="b">
        <f t="shared" si="89"/>
        <v>1</v>
      </c>
      <c r="AP397" t="str">
        <f>INDEX('Density Lookup'!B:B,MATCH('2014_acs_select'!AK397,'Density Lookup'!A:A,1))</f>
        <v>Medium</v>
      </c>
      <c r="AQ397" t="b">
        <f t="shared" si="90"/>
        <v>1</v>
      </c>
    </row>
    <row r="398" spans="1:43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78"/>
        <v>0.51343283582089549</v>
      </c>
      <c r="I398" s="2">
        <f t="shared" si="79"/>
        <v>0.48656716417910445</v>
      </c>
      <c r="J398" s="1">
        <v>2620</v>
      </c>
      <c r="K398" s="2">
        <f t="shared" si="80"/>
        <v>0.46005267778753295</v>
      </c>
      <c r="L398" s="1">
        <v>2274</v>
      </c>
      <c r="M398" s="1">
        <v>264</v>
      </c>
      <c r="N398" s="1">
        <v>35</v>
      </c>
      <c r="O398" s="2">
        <f t="shared" si="81"/>
        <v>0.86793893129770994</v>
      </c>
      <c r="P398" s="2">
        <f t="shared" si="82"/>
        <v>0.10076335877862595</v>
      </c>
      <c r="Q398" s="2">
        <f t="shared" si="83"/>
        <v>1.3358778625954198E-2</v>
      </c>
      <c r="R398" s="2">
        <v>0.192</v>
      </c>
      <c r="S398" s="2">
        <v>0.22899999999999998</v>
      </c>
      <c r="T398" s="2">
        <v>0.159</v>
      </c>
      <c r="U398" s="1">
        <v>5630</v>
      </c>
      <c r="V398" s="2">
        <f t="shared" si="84"/>
        <v>0.98858647936786659</v>
      </c>
      <c r="W398" s="2">
        <v>0.106</v>
      </c>
      <c r="X398" s="1">
        <v>1361</v>
      </c>
      <c r="Y398" s="2">
        <f t="shared" si="85"/>
        <v>0.23898156277436347</v>
      </c>
      <c r="Z398" s="2">
        <v>0.129</v>
      </c>
      <c r="AA398" s="1">
        <v>3633</v>
      </c>
      <c r="AB398" s="2">
        <f t="shared" si="86"/>
        <v>0.637928007023705</v>
      </c>
      <c r="AC398" s="2">
        <f t="shared" si="87"/>
        <v>0.12309043020193156</v>
      </c>
      <c r="AD398" s="2">
        <v>0.10300000000000001</v>
      </c>
      <c r="AE398" s="1">
        <v>69248</v>
      </c>
      <c r="AF398" s="1">
        <v>2297</v>
      </c>
      <c r="AG398" s="1">
        <v>61250</v>
      </c>
      <c r="AH398" s="1">
        <v>4532</v>
      </c>
      <c r="AI398" s="2">
        <v>0.17300000000000001</v>
      </c>
      <c r="AJ398">
        <f>VLOOKUP(A398,census_tract_areas_WA!E:N,10,FALSE)</f>
        <v>5.3738487299999997</v>
      </c>
      <c r="AK398">
        <f t="shared" si="88"/>
        <v>1059.7618738702383</v>
      </c>
      <c r="AL398" t="str">
        <f>VLOOKUP(AK398,'Density Lookup'!A:B,2,TRUE)</f>
        <v>Medium</v>
      </c>
      <c r="AM398" t="str">
        <f>VLOOKUP(A398,census_tract_county_names_WA!A:B,2,FALSE)</f>
        <v>Pierce County, Washington</v>
      </c>
      <c r="AN398">
        <f>INDEX(census_tract_areas_WA!N:N, MATCH('2014_acs_select'!A398,census_tract_areas_WA!E:E,0))</f>
        <v>5.3738487299999997</v>
      </c>
      <c r="AO398" t="b">
        <f t="shared" si="89"/>
        <v>1</v>
      </c>
      <c r="AP398" t="str">
        <f>INDEX('Density Lookup'!B:B,MATCH('2014_acs_select'!AK398,'Density Lookup'!A:A,1))</f>
        <v>Medium</v>
      </c>
      <c r="AQ398" t="b">
        <f t="shared" si="90"/>
        <v>1</v>
      </c>
    </row>
    <row r="399" spans="1:43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78"/>
        <v>0.47989756722151089</v>
      </c>
      <c r="I399" s="2">
        <f t="shared" si="79"/>
        <v>0.52010243277848911</v>
      </c>
      <c r="J399" s="1">
        <v>1662</v>
      </c>
      <c r="K399" s="2">
        <f t="shared" si="80"/>
        <v>0.42560819462227911</v>
      </c>
      <c r="L399" s="1">
        <v>1307</v>
      </c>
      <c r="M399" s="1">
        <v>309</v>
      </c>
      <c r="N399" s="1">
        <v>15</v>
      </c>
      <c r="O399" s="2">
        <f t="shared" si="81"/>
        <v>0.7864019253910951</v>
      </c>
      <c r="P399" s="2">
        <f t="shared" si="82"/>
        <v>0.18592057761732853</v>
      </c>
      <c r="Q399" s="2">
        <f t="shared" si="83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 s="1">
        <v>3905</v>
      </c>
      <c r="V399" s="2">
        <f t="shared" si="84"/>
        <v>1</v>
      </c>
      <c r="W399" s="2">
        <v>0.14199999999999999</v>
      </c>
      <c r="X399" s="1">
        <v>863</v>
      </c>
      <c r="Y399" s="2">
        <f t="shared" si="85"/>
        <v>0.2209987195902689</v>
      </c>
      <c r="Z399" s="2">
        <v>0.23300000000000001</v>
      </c>
      <c r="AA399" s="1">
        <v>2630</v>
      </c>
      <c r="AB399" s="2">
        <f t="shared" si="86"/>
        <v>0.67349551856594114</v>
      </c>
      <c r="AC399" s="2">
        <f t="shared" si="87"/>
        <v>0.10550576184379001</v>
      </c>
      <c r="AD399" s="2">
        <v>0.114</v>
      </c>
      <c r="AE399" s="1">
        <v>64422</v>
      </c>
      <c r="AF399" s="1">
        <v>1390</v>
      </c>
      <c r="AG399" s="1">
        <v>50000</v>
      </c>
      <c r="AH399" s="1">
        <v>3164</v>
      </c>
      <c r="AI399" s="2">
        <v>0.111</v>
      </c>
      <c r="AJ399">
        <f>VLOOKUP(A399,census_tract_areas_WA!E:N,10,FALSE)</f>
        <v>2.9238535790000002</v>
      </c>
      <c r="AK399">
        <f t="shared" si="88"/>
        <v>1335.5661952591915</v>
      </c>
      <c r="AL399" t="str">
        <f>VLOOKUP(AK399,'Density Lookup'!A:B,2,TRUE)</f>
        <v>Medium</v>
      </c>
      <c r="AM399" t="str">
        <f>VLOOKUP(A399,census_tract_county_names_WA!A:B,2,FALSE)</f>
        <v>Pierce County, Washington</v>
      </c>
      <c r="AN399">
        <f>INDEX(census_tract_areas_WA!N:N, MATCH('2014_acs_select'!A399,census_tract_areas_WA!E:E,0))</f>
        <v>2.9238535790000002</v>
      </c>
      <c r="AO399" t="b">
        <f t="shared" si="89"/>
        <v>1</v>
      </c>
      <c r="AP399" t="str">
        <f>INDEX('Density Lookup'!B:B,MATCH('2014_acs_select'!AK399,'Density Lookup'!A:A,1))</f>
        <v>Medium</v>
      </c>
      <c r="AQ399" t="b">
        <f t="shared" si="90"/>
        <v>1</v>
      </c>
    </row>
    <row r="400" spans="1:43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78"/>
        <v>0.48141664422300029</v>
      </c>
      <c r="I400" s="2">
        <f t="shared" si="79"/>
        <v>0.51858335577699977</v>
      </c>
      <c r="J400" s="1">
        <v>3881</v>
      </c>
      <c r="K400" s="2">
        <f t="shared" si="80"/>
        <v>0.52262321572852144</v>
      </c>
      <c r="L400" s="1">
        <v>2547</v>
      </c>
      <c r="M400" s="1">
        <v>741</v>
      </c>
      <c r="N400" s="1">
        <v>238</v>
      </c>
      <c r="O400" s="2">
        <f t="shared" si="81"/>
        <v>0.65627415614532336</v>
      </c>
      <c r="P400" s="2">
        <f t="shared" si="82"/>
        <v>0.19093017263591858</v>
      </c>
      <c r="Q400" s="2">
        <f t="shared" si="83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 s="1">
        <v>7406</v>
      </c>
      <c r="V400" s="2">
        <f t="shared" si="84"/>
        <v>0.99730676003231888</v>
      </c>
      <c r="W400" s="2">
        <v>3.2000000000000001E-2</v>
      </c>
      <c r="X400" s="1">
        <v>1897</v>
      </c>
      <c r="Y400" s="2">
        <f t="shared" si="85"/>
        <v>0.25545381093455427</v>
      </c>
      <c r="Z400" s="2">
        <v>2.4E-2</v>
      </c>
      <c r="AA400" s="1">
        <v>4988</v>
      </c>
      <c r="AB400" s="2">
        <f t="shared" si="86"/>
        <v>0.67169404793967147</v>
      </c>
      <c r="AC400" s="2">
        <f t="shared" si="87"/>
        <v>7.2852141125774317E-2</v>
      </c>
      <c r="AD400" s="2">
        <v>3.4000000000000002E-2</v>
      </c>
      <c r="AE400" s="1">
        <v>120652</v>
      </c>
      <c r="AF400" s="1">
        <v>2721</v>
      </c>
      <c r="AG400" s="1">
        <v>106645</v>
      </c>
      <c r="AH400" s="1">
        <v>5647</v>
      </c>
      <c r="AI400" s="2">
        <v>7.0000000000000007E-2</v>
      </c>
      <c r="AJ400">
        <f>VLOOKUP(A400,census_tract_areas_WA!E:N,10,FALSE)</f>
        <v>8.0386182080000008</v>
      </c>
      <c r="AK400">
        <f t="shared" si="88"/>
        <v>923.79060777008601</v>
      </c>
      <c r="AL400" t="str">
        <f>VLOOKUP(AK400,'Density Lookup'!A:B,2,TRUE)</f>
        <v>Medium</v>
      </c>
      <c r="AM400" t="str">
        <f>VLOOKUP(A400,census_tract_county_names_WA!A:B,2,FALSE)</f>
        <v>Snohomish County, Washington</v>
      </c>
      <c r="AN400">
        <f>INDEX(census_tract_areas_WA!N:N, MATCH('2014_acs_select'!A400,census_tract_areas_WA!E:E,0))</f>
        <v>8.0386182080000008</v>
      </c>
      <c r="AO400" t="b">
        <f t="shared" si="89"/>
        <v>1</v>
      </c>
      <c r="AP400" t="str">
        <f>INDEX('Density Lookup'!B:B,MATCH('2014_acs_select'!AK400,'Density Lookup'!A:A,1))</f>
        <v>Medium</v>
      </c>
      <c r="AQ400" t="b">
        <f t="shared" si="90"/>
        <v>1</v>
      </c>
    </row>
    <row r="401" spans="1:43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78"/>
        <v>0.51383253412025087</v>
      </c>
      <c r="I401" s="2">
        <f t="shared" si="79"/>
        <v>0.48616746587974918</v>
      </c>
      <c r="J401" s="1">
        <v>2641</v>
      </c>
      <c r="K401" s="2">
        <f t="shared" si="80"/>
        <v>0.48708963482109924</v>
      </c>
      <c r="L401" s="1">
        <v>2171</v>
      </c>
      <c r="M401" s="1">
        <v>239</v>
      </c>
      <c r="N401" s="1">
        <v>59</v>
      </c>
      <c r="O401" s="2">
        <f t="shared" si="81"/>
        <v>0.82203710715638012</v>
      </c>
      <c r="P401" s="2">
        <f t="shared" si="82"/>
        <v>9.0496024233244987E-2</v>
      </c>
      <c r="Q401" s="2">
        <f t="shared" si="83"/>
        <v>2.2340022718667172E-2</v>
      </c>
      <c r="R401" s="2">
        <v>0.28699999999999998</v>
      </c>
      <c r="S401" s="2">
        <v>0.22500000000000001</v>
      </c>
      <c r="T401" s="2">
        <v>0.35</v>
      </c>
      <c r="U401" s="1">
        <v>5409</v>
      </c>
      <c r="V401" s="2">
        <f t="shared" si="84"/>
        <v>0.99760236075248987</v>
      </c>
      <c r="W401" s="2">
        <v>3.3000000000000002E-2</v>
      </c>
      <c r="X401" s="1">
        <v>1785</v>
      </c>
      <c r="Y401" s="2">
        <f t="shared" si="85"/>
        <v>0.32921431206196977</v>
      </c>
      <c r="Z401" s="2">
        <v>2.7000000000000003E-2</v>
      </c>
      <c r="AA401" s="1">
        <v>3280</v>
      </c>
      <c r="AB401" s="2">
        <f t="shared" si="86"/>
        <v>0.60494282552563627</v>
      </c>
      <c r="AC401" s="2">
        <f t="shared" si="87"/>
        <v>6.5842862412393899E-2</v>
      </c>
      <c r="AD401" s="2">
        <v>3.5000000000000003E-2</v>
      </c>
      <c r="AE401" s="1">
        <v>101119</v>
      </c>
      <c r="AF401" s="1">
        <v>1670</v>
      </c>
      <c r="AG401" s="1">
        <v>99722</v>
      </c>
      <c r="AH401" s="1">
        <v>3862</v>
      </c>
      <c r="AI401" s="2">
        <v>4.4000000000000004E-2</v>
      </c>
      <c r="AJ401">
        <f>VLOOKUP(A401,census_tract_areas_WA!E:N,10,FALSE)</f>
        <v>16.233717739999999</v>
      </c>
      <c r="AK401">
        <f t="shared" si="88"/>
        <v>333.99619771878577</v>
      </c>
      <c r="AL401" t="str">
        <f>VLOOKUP(AK401,'Density Lookup'!A:B,2,TRUE)</f>
        <v>Low</v>
      </c>
      <c r="AM401" t="str">
        <f>VLOOKUP(A401,census_tract_county_names_WA!A:B,2,FALSE)</f>
        <v>Snohomish County, Washington</v>
      </c>
      <c r="AN401">
        <f>INDEX(census_tract_areas_WA!N:N, MATCH('2014_acs_select'!A401,census_tract_areas_WA!E:E,0))</f>
        <v>16.233717739999999</v>
      </c>
      <c r="AO401" t="b">
        <f t="shared" si="89"/>
        <v>1</v>
      </c>
      <c r="AP401" t="str">
        <f>INDEX('Density Lookup'!B:B,MATCH('2014_acs_select'!AK401,'Density Lookup'!A:A,1))</f>
        <v>Low</v>
      </c>
      <c r="AQ401" t="b">
        <f t="shared" si="90"/>
        <v>1</v>
      </c>
    </row>
    <row r="402" spans="1:43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78"/>
        <v>0.47056199821587869</v>
      </c>
      <c r="I402" s="2">
        <f t="shared" si="79"/>
        <v>0.52943800178412137</v>
      </c>
      <c r="J402" s="1">
        <v>2168</v>
      </c>
      <c r="K402" s="2">
        <f t="shared" si="80"/>
        <v>0.48349687778768957</v>
      </c>
      <c r="L402" s="1">
        <v>1773</v>
      </c>
      <c r="M402" s="1">
        <v>159</v>
      </c>
      <c r="N402" s="1">
        <v>37</v>
      </c>
      <c r="O402" s="2">
        <f t="shared" si="81"/>
        <v>0.81780442804428044</v>
      </c>
      <c r="P402" s="2">
        <f t="shared" si="82"/>
        <v>7.3339483394833954E-2</v>
      </c>
      <c r="Q402" s="2">
        <f t="shared" si="83"/>
        <v>1.7066420664206643E-2</v>
      </c>
      <c r="R402" s="2">
        <v>0.13400000000000001</v>
      </c>
      <c r="S402" s="2">
        <v>0.154</v>
      </c>
      <c r="T402" s="2">
        <v>0.11599999999999999</v>
      </c>
      <c r="U402" s="1">
        <v>4477</v>
      </c>
      <c r="V402" s="2">
        <f t="shared" si="84"/>
        <v>0.99843889384478146</v>
      </c>
      <c r="W402" s="2">
        <v>8.6999999999999994E-2</v>
      </c>
      <c r="X402" s="1">
        <v>1167</v>
      </c>
      <c r="Y402" s="2">
        <f t="shared" si="85"/>
        <v>0.26025869759143622</v>
      </c>
      <c r="Z402" s="2">
        <v>6.4000000000000001E-2</v>
      </c>
      <c r="AA402" s="1">
        <v>2991</v>
      </c>
      <c r="AB402" s="2">
        <f t="shared" si="86"/>
        <v>0.66703835860838534</v>
      </c>
      <c r="AC402" s="2">
        <f t="shared" si="87"/>
        <v>7.2702943800178499E-2</v>
      </c>
      <c r="AD402" s="2">
        <v>9.6999999999999989E-2</v>
      </c>
      <c r="AE402" s="1">
        <v>67884</v>
      </c>
      <c r="AF402" s="1">
        <v>1476</v>
      </c>
      <c r="AG402" s="1">
        <v>63106</v>
      </c>
      <c r="AH402" s="1">
        <v>3527</v>
      </c>
      <c r="AI402" s="2">
        <v>0.11</v>
      </c>
      <c r="AJ402">
        <f>VLOOKUP(A402,census_tract_areas_WA!E:N,10,FALSE)</f>
        <v>1.8380055</v>
      </c>
      <c r="AK402">
        <f t="shared" si="88"/>
        <v>2439.6009696380124</v>
      </c>
      <c r="AL402" t="str">
        <f>VLOOKUP(AK402,'Density Lookup'!A:B,2,TRUE)</f>
        <v>High</v>
      </c>
      <c r="AM402" t="str">
        <f>VLOOKUP(A402,census_tract_county_names_WA!A:B,2,FALSE)</f>
        <v>Clark County, Washington</v>
      </c>
      <c r="AN402">
        <f>INDEX(census_tract_areas_WA!N:N, MATCH('2014_acs_select'!A402,census_tract_areas_WA!E:E,0))</f>
        <v>1.8380055</v>
      </c>
      <c r="AO402" t="b">
        <f t="shared" si="89"/>
        <v>1</v>
      </c>
      <c r="AP402" t="str">
        <f>INDEX('Density Lookup'!B:B,MATCH('2014_acs_select'!AK402,'Density Lookup'!A:A,1))</f>
        <v>High</v>
      </c>
      <c r="AQ402" t="b">
        <f t="shared" si="90"/>
        <v>1</v>
      </c>
    </row>
    <row r="403" spans="1:43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78"/>
        <v>0.46545312194167154</v>
      </c>
      <c r="I403" s="2">
        <f t="shared" si="79"/>
        <v>0.53454687805832846</v>
      </c>
      <c r="J403" s="1">
        <v>3594</v>
      </c>
      <c r="K403" s="2">
        <f t="shared" si="80"/>
        <v>0.7034644744568409</v>
      </c>
      <c r="L403" s="1">
        <v>2113</v>
      </c>
      <c r="M403" s="1">
        <v>132</v>
      </c>
      <c r="N403" s="1">
        <v>522</v>
      </c>
      <c r="O403" s="2">
        <f t="shared" si="81"/>
        <v>0.58792431830829162</v>
      </c>
      <c r="P403" s="2">
        <f t="shared" si="82"/>
        <v>3.6727879799666109E-2</v>
      </c>
      <c r="Q403" s="2">
        <f t="shared" si="83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 s="1">
        <v>4831</v>
      </c>
      <c r="V403" s="2">
        <f t="shared" si="84"/>
        <v>0.94558622039538065</v>
      </c>
      <c r="W403" s="2">
        <v>5.2999999999999999E-2</v>
      </c>
      <c r="X403" s="1">
        <v>496</v>
      </c>
      <c r="Y403" s="2">
        <f t="shared" si="85"/>
        <v>9.7083577999608539E-2</v>
      </c>
      <c r="Z403" s="2">
        <v>3.4000000000000002E-2</v>
      </c>
      <c r="AA403" s="1">
        <v>3748</v>
      </c>
      <c r="AB403" s="2">
        <f t="shared" si="86"/>
        <v>0.73360735956155798</v>
      </c>
      <c r="AC403" s="2">
        <f t="shared" si="87"/>
        <v>0.16930906243883348</v>
      </c>
      <c r="AD403" s="2">
        <v>6.0999999999999999E-2</v>
      </c>
      <c r="AE403" s="1">
        <v>84490</v>
      </c>
      <c r="AF403" s="1">
        <v>2650</v>
      </c>
      <c r="AG403" s="1">
        <v>64451</v>
      </c>
      <c r="AH403" s="1">
        <v>4659</v>
      </c>
      <c r="AI403" s="2">
        <v>6.4000000000000001E-2</v>
      </c>
      <c r="AJ403">
        <f>VLOOKUP(A403,census_tract_areas_WA!E:N,10,FALSE)</f>
        <v>4.2483697200000003</v>
      </c>
      <c r="AK403">
        <f t="shared" si="88"/>
        <v>1202.5789506851111</v>
      </c>
      <c r="AL403" t="str">
        <f>VLOOKUP(AK403,'Density Lookup'!A:B,2,TRUE)</f>
        <v>Medium</v>
      </c>
      <c r="AM403" t="str">
        <f>VLOOKUP(A403,census_tract_county_names_WA!A:B,2,FALSE)</f>
        <v>King County, Washington</v>
      </c>
      <c r="AN403">
        <f>INDEX(census_tract_areas_WA!N:N, MATCH('2014_acs_select'!A403,census_tract_areas_WA!E:E,0))</f>
        <v>4.2483697200000003</v>
      </c>
      <c r="AO403" t="b">
        <f t="shared" si="89"/>
        <v>1</v>
      </c>
      <c r="AP403" t="str">
        <f>INDEX('Density Lookup'!B:B,MATCH('2014_acs_select'!AK403,'Density Lookup'!A:A,1))</f>
        <v>Medium</v>
      </c>
      <c r="AQ403" t="b">
        <f t="shared" si="90"/>
        <v>1</v>
      </c>
    </row>
    <row r="404" spans="1:43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78"/>
        <v>0.42520568436798806</v>
      </c>
      <c r="I404" s="2">
        <f t="shared" si="79"/>
        <v>0.574794315632012</v>
      </c>
      <c r="J404" s="1">
        <v>3744</v>
      </c>
      <c r="K404" s="2">
        <f t="shared" si="80"/>
        <v>0.70007479431563202</v>
      </c>
      <c r="L404" s="1">
        <v>2191</v>
      </c>
      <c r="M404" s="1">
        <v>46</v>
      </c>
      <c r="N404" s="1">
        <v>790</v>
      </c>
      <c r="O404" s="2">
        <f t="shared" si="81"/>
        <v>0.58520299145299148</v>
      </c>
      <c r="P404" s="2">
        <f t="shared" si="82"/>
        <v>1.2286324786324786E-2</v>
      </c>
      <c r="Q404" s="2">
        <f t="shared" si="83"/>
        <v>0.2110042735042735</v>
      </c>
      <c r="R404" s="2">
        <v>0.746</v>
      </c>
      <c r="S404" s="2">
        <v>0.73</v>
      </c>
      <c r="T404" s="2">
        <v>0.76</v>
      </c>
      <c r="U404" s="1">
        <v>5170</v>
      </c>
      <c r="V404" s="2">
        <f t="shared" si="84"/>
        <v>0.96671652954375464</v>
      </c>
      <c r="W404" s="2">
        <v>9.8000000000000004E-2</v>
      </c>
      <c r="X404" s="1">
        <v>636</v>
      </c>
      <c r="Y404" s="2">
        <f t="shared" si="85"/>
        <v>0.11892296185489903</v>
      </c>
      <c r="Z404" s="2">
        <v>0</v>
      </c>
      <c r="AA404" s="1">
        <v>3980</v>
      </c>
      <c r="AB404" s="2">
        <f t="shared" si="86"/>
        <v>0.74420344053851906</v>
      </c>
      <c r="AC404" s="2">
        <f t="shared" si="87"/>
        <v>0.13687359760658191</v>
      </c>
      <c r="AD404" s="2">
        <v>0.115</v>
      </c>
      <c r="AE404" s="1">
        <v>147247</v>
      </c>
      <c r="AF404" s="1">
        <v>2373</v>
      </c>
      <c r="AG404" s="1">
        <v>92344</v>
      </c>
      <c r="AH404" s="1">
        <v>4726</v>
      </c>
      <c r="AI404" s="2">
        <v>0.03</v>
      </c>
      <c r="AJ404">
        <f>VLOOKUP(A404,census_tract_areas_WA!E:N,10,FALSE)</f>
        <v>1.4995110330000001</v>
      </c>
      <c r="AK404">
        <f t="shared" si="88"/>
        <v>3566.495932544432</v>
      </c>
      <c r="AL404" t="str">
        <f>VLOOKUP(AK404,'Density Lookup'!A:B,2,TRUE)</f>
        <v>High</v>
      </c>
      <c r="AM404" t="str">
        <f>VLOOKUP(A404,census_tract_county_names_WA!A:B,2,FALSE)</f>
        <v>King County, Washington</v>
      </c>
      <c r="AN404">
        <f>INDEX(census_tract_areas_WA!N:N, MATCH('2014_acs_select'!A404,census_tract_areas_WA!E:E,0))</f>
        <v>1.4995110330000001</v>
      </c>
      <c r="AO404" t="b">
        <f t="shared" si="89"/>
        <v>1</v>
      </c>
      <c r="AP404" t="str">
        <f>INDEX('Density Lookup'!B:B,MATCH('2014_acs_select'!AK404,'Density Lookup'!A:A,1))</f>
        <v>High</v>
      </c>
      <c r="AQ404" t="b">
        <f t="shared" si="90"/>
        <v>1</v>
      </c>
    </row>
    <row r="405" spans="1:43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78"/>
        <v>0.49300393528640141</v>
      </c>
      <c r="I405" s="2">
        <f t="shared" si="79"/>
        <v>0.50699606471359859</v>
      </c>
      <c r="J405" s="1">
        <v>2817</v>
      </c>
      <c r="K405" s="2">
        <f t="shared" si="80"/>
        <v>0.61587232181897678</v>
      </c>
      <c r="L405" s="1">
        <v>1404</v>
      </c>
      <c r="M405" s="1">
        <v>275</v>
      </c>
      <c r="N405" s="1">
        <v>908</v>
      </c>
      <c r="O405" s="2">
        <f t="shared" si="81"/>
        <v>0.49840255591054311</v>
      </c>
      <c r="P405" s="2">
        <f t="shared" si="82"/>
        <v>9.7621583244586446E-2</v>
      </c>
      <c r="Q405" s="2">
        <f t="shared" si="83"/>
        <v>0.32232871849485267</v>
      </c>
      <c r="R405" s="2">
        <v>0.38600000000000001</v>
      </c>
      <c r="S405" s="2">
        <v>0.37</v>
      </c>
      <c r="T405" s="2">
        <v>0.40100000000000002</v>
      </c>
      <c r="U405" s="1">
        <v>4574</v>
      </c>
      <c r="V405" s="2">
        <f t="shared" si="84"/>
        <v>1</v>
      </c>
      <c r="W405" s="2">
        <v>9.3000000000000013E-2</v>
      </c>
      <c r="X405" s="1">
        <v>772</v>
      </c>
      <c r="Y405" s="2">
        <f t="shared" si="85"/>
        <v>0.16878006121556624</v>
      </c>
      <c r="Z405" s="2">
        <v>0.04</v>
      </c>
      <c r="AA405" s="1">
        <v>3288</v>
      </c>
      <c r="AB405" s="2">
        <f t="shared" si="86"/>
        <v>0.71884564932225625</v>
      </c>
      <c r="AC405" s="2">
        <f t="shared" si="87"/>
        <v>0.11237428946217753</v>
      </c>
      <c r="AD405" s="2">
        <v>9.5000000000000001E-2</v>
      </c>
      <c r="AE405" s="1">
        <v>79031</v>
      </c>
      <c r="AF405" s="1">
        <v>1698</v>
      </c>
      <c r="AG405" s="1">
        <v>67169</v>
      </c>
      <c r="AH405" s="1">
        <v>3923</v>
      </c>
      <c r="AI405" s="2">
        <v>6.9000000000000006E-2</v>
      </c>
      <c r="AJ405">
        <f>VLOOKUP(A405,census_tract_areas_WA!E:N,10,FALSE)</f>
        <v>0.94825242499999995</v>
      </c>
      <c r="AK405">
        <f t="shared" si="88"/>
        <v>4823.6101268077437</v>
      </c>
      <c r="AL405" t="str">
        <f>VLOOKUP(AK405,'Density Lookup'!A:B,2,TRUE)</f>
        <v>High</v>
      </c>
      <c r="AM405" t="str">
        <f>VLOOKUP(A405,census_tract_county_names_WA!A:B,2,FALSE)</f>
        <v>King County, Washington</v>
      </c>
      <c r="AN405">
        <f>INDEX(census_tract_areas_WA!N:N, MATCH('2014_acs_select'!A405,census_tract_areas_WA!E:E,0))</f>
        <v>0.94825242499999995</v>
      </c>
      <c r="AO405" t="b">
        <f t="shared" si="89"/>
        <v>1</v>
      </c>
      <c r="AP405" t="str">
        <f>INDEX('Density Lookup'!B:B,MATCH('2014_acs_select'!AK405,'Density Lookup'!A:A,1))</f>
        <v>High</v>
      </c>
      <c r="AQ405" t="b">
        <f t="shared" si="90"/>
        <v>1</v>
      </c>
    </row>
    <row r="406" spans="1:43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78"/>
        <v>0.49450795785698276</v>
      </c>
      <c r="I406" s="2">
        <f t="shared" si="79"/>
        <v>0.50549204214301724</v>
      </c>
      <c r="J406" s="1">
        <v>2273</v>
      </c>
      <c r="K406" s="2">
        <f t="shared" si="80"/>
        <v>0.50952701188074423</v>
      </c>
      <c r="L406" s="1">
        <v>1546</v>
      </c>
      <c r="M406" s="1">
        <v>320</v>
      </c>
      <c r="N406" s="1">
        <v>127</v>
      </c>
      <c r="O406" s="2">
        <f t="shared" si="81"/>
        <v>0.68015838099428072</v>
      </c>
      <c r="P406" s="2">
        <f t="shared" si="82"/>
        <v>0.14078310602727673</v>
      </c>
      <c r="Q406" s="2">
        <f t="shared" si="83"/>
        <v>5.587329520457545E-2</v>
      </c>
      <c r="R406" s="2">
        <v>0.442</v>
      </c>
      <c r="S406" s="2">
        <v>0.47600000000000003</v>
      </c>
      <c r="T406" s="2">
        <v>0.40799999999999997</v>
      </c>
      <c r="U406" s="1">
        <v>4407</v>
      </c>
      <c r="V406" s="2">
        <f t="shared" si="84"/>
        <v>0.98789509078681914</v>
      </c>
      <c r="W406" s="2">
        <v>8.4000000000000005E-2</v>
      </c>
      <c r="X406" s="1">
        <v>1052</v>
      </c>
      <c r="Y406" s="2">
        <f t="shared" si="85"/>
        <v>0.23582156467159829</v>
      </c>
      <c r="Z406" s="2">
        <v>0.13300000000000001</v>
      </c>
      <c r="AA406" s="1">
        <v>2853</v>
      </c>
      <c r="AB406" s="2">
        <f t="shared" si="86"/>
        <v>0.6395427034297243</v>
      </c>
      <c r="AC406" s="2">
        <f t="shared" si="87"/>
        <v>0.12463573189867738</v>
      </c>
      <c r="AD406" s="2">
        <v>7.400000000000001E-2</v>
      </c>
      <c r="AE406" s="1">
        <v>96724</v>
      </c>
      <c r="AF406" s="1">
        <v>1628</v>
      </c>
      <c r="AG406" s="1">
        <v>75769</v>
      </c>
      <c r="AH406" s="1">
        <v>3504</v>
      </c>
      <c r="AI406" s="2">
        <v>5.7999999999999996E-2</v>
      </c>
      <c r="AJ406">
        <f>VLOOKUP(A406,census_tract_areas_WA!E:N,10,FALSE)</f>
        <v>3.054686528</v>
      </c>
      <c r="AK406">
        <f t="shared" si="88"/>
        <v>1460.3789813158858</v>
      </c>
      <c r="AL406" t="str">
        <f>VLOOKUP(AK406,'Density Lookup'!A:B,2,TRUE)</f>
        <v>High</v>
      </c>
      <c r="AM406" t="str">
        <f>VLOOKUP(A406,census_tract_county_names_WA!A:B,2,FALSE)</f>
        <v>King County, Washington</v>
      </c>
      <c r="AN406">
        <f>INDEX(census_tract_areas_WA!N:N, MATCH('2014_acs_select'!A406,census_tract_areas_WA!E:E,0))</f>
        <v>3.054686528</v>
      </c>
      <c r="AO406" t="b">
        <f t="shared" si="89"/>
        <v>1</v>
      </c>
      <c r="AP406" t="str">
        <f>INDEX('Density Lookup'!B:B,MATCH('2014_acs_select'!AK406,'Density Lookup'!A:A,1))</f>
        <v>High</v>
      </c>
      <c r="AQ406" t="b">
        <f t="shared" si="90"/>
        <v>1</v>
      </c>
    </row>
    <row r="407" spans="1:43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78"/>
        <v>0.52333136444181927</v>
      </c>
      <c r="I407" s="2">
        <f t="shared" si="79"/>
        <v>0.47666863555818073</v>
      </c>
      <c r="J407" s="1">
        <v>1876</v>
      </c>
      <c r="K407" s="2">
        <f t="shared" si="80"/>
        <v>0.36936404804095296</v>
      </c>
      <c r="L407" s="1">
        <v>1416</v>
      </c>
      <c r="M407" s="1">
        <v>186</v>
      </c>
      <c r="N407" s="1">
        <v>45</v>
      </c>
      <c r="O407" s="2">
        <f t="shared" si="81"/>
        <v>0.75479744136460558</v>
      </c>
      <c r="P407" s="2">
        <f t="shared" si="82"/>
        <v>9.9147121535181237E-2</v>
      </c>
      <c r="Q407" s="2">
        <f t="shared" si="83"/>
        <v>2.3987206823027719E-2</v>
      </c>
      <c r="R407" s="2">
        <v>0.79599999999999993</v>
      </c>
      <c r="S407" s="2">
        <v>0.88500000000000001</v>
      </c>
      <c r="T407" s="2">
        <v>0.71</v>
      </c>
      <c r="U407" s="1">
        <v>5079</v>
      </c>
      <c r="V407" s="2">
        <f t="shared" si="84"/>
        <v>1</v>
      </c>
      <c r="W407" s="2">
        <v>1.1000000000000001E-2</v>
      </c>
      <c r="X407" s="1">
        <v>2129</v>
      </c>
      <c r="Y407" s="2">
        <f t="shared" si="85"/>
        <v>0.41917700334711555</v>
      </c>
      <c r="Z407" s="2">
        <v>1.1000000000000001E-2</v>
      </c>
      <c r="AA407" s="1">
        <v>2713</v>
      </c>
      <c r="AB407" s="2">
        <f t="shared" si="86"/>
        <v>0.53416026776924597</v>
      </c>
      <c r="AC407" s="2">
        <f t="shared" si="87"/>
        <v>4.6662728883638538E-2</v>
      </c>
      <c r="AD407" s="2">
        <v>1.2E-2</v>
      </c>
      <c r="AE407" s="1">
        <v>223330</v>
      </c>
      <c r="AF407" s="1">
        <v>1394</v>
      </c>
      <c r="AG407" s="1">
        <v>185333</v>
      </c>
      <c r="AH407" s="1">
        <v>3151</v>
      </c>
      <c r="AI407" s="2">
        <v>1.8000000000000002E-2</v>
      </c>
      <c r="AJ407">
        <f>VLOOKUP(A407,census_tract_areas_WA!E:N,10,FALSE)</f>
        <v>16.020070629999999</v>
      </c>
      <c r="AK407">
        <f t="shared" si="88"/>
        <v>317.03980071653405</v>
      </c>
      <c r="AL407" t="str">
        <f>VLOOKUP(AK407,'Density Lookup'!A:B,2,TRUE)</f>
        <v>Low</v>
      </c>
      <c r="AM407" t="str">
        <f>VLOOKUP(A407,census_tract_county_names_WA!A:B,2,FALSE)</f>
        <v>King County, Washington</v>
      </c>
      <c r="AN407">
        <f>INDEX(census_tract_areas_WA!N:N, MATCH('2014_acs_select'!A407,census_tract_areas_WA!E:E,0))</f>
        <v>16.020070629999999</v>
      </c>
      <c r="AO407" t="b">
        <f t="shared" si="89"/>
        <v>1</v>
      </c>
      <c r="AP407" t="str">
        <f>INDEX('Density Lookup'!B:B,MATCH('2014_acs_select'!AK407,'Density Lookup'!A:A,1))</f>
        <v>Low</v>
      </c>
      <c r="AQ407" t="b">
        <f t="shared" si="90"/>
        <v>1</v>
      </c>
    </row>
    <row r="408" spans="1:43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78"/>
        <v>0.49575242718446599</v>
      </c>
      <c r="I408" s="2">
        <f t="shared" si="79"/>
        <v>0.50424757281553401</v>
      </c>
      <c r="J408" s="1">
        <v>2410</v>
      </c>
      <c r="K408" s="2">
        <f t="shared" si="80"/>
        <v>0.48745954692556637</v>
      </c>
      <c r="L408" s="1">
        <v>1865</v>
      </c>
      <c r="M408" s="1">
        <v>304</v>
      </c>
      <c r="N408" s="1">
        <v>120</v>
      </c>
      <c r="O408" s="2">
        <f t="shared" si="81"/>
        <v>0.77385892116182575</v>
      </c>
      <c r="P408" s="2">
        <f t="shared" si="82"/>
        <v>0.12614107883817427</v>
      </c>
      <c r="Q408" s="2">
        <f t="shared" si="83"/>
        <v>4.9792531120331947E-2</v>
      </c>
      <c r="R408" s="2">
        <v>0.17199999999999999</v>
      </c>
      <c r="S408" s="2">
        <v>0.21</v>
      </c>
      <c r="T408" s="2">
        <v>0.13699999999999998</v>
      </c>
      <c r="U408" s="1">
        <v>4944</v>
      </c>
      <c r="V408" s="2">
        <f t="shared" si="84"/>
        <v>1</v>
      </c>
      <c r="W408" s="2">
        <v>0.16300000000000001</v>
      </c>
      <c r="X408" s="1">
        <v>1183</v>
      </c>
      <c r="Y408" s="2">
        <f t="shared" si="85"/>
        <v>0.2392799352750809</v>
      </c>
      <c r="Z408" s="2">
        <v>0.248</v>
      </c>
      <c r="AA408" s="1">
        <v>3246</v>
      </c>
      <c r="AB408" s="2">
        <f t="shared" si="86"/>
        <v>0.65655339805825241</v>
      </c>
      <c r="AC408" s="2">
        <f t="shared" si="87"/>
        <v>0.10416666666666674</v>
      </c>
      <c r="AD408" s="2">
        <v>0.14599999999999999</v>
      </c>
      <c r="AE408" s="1">
        <v>68413</v>
      </c>
      <c r="AF408" s="1">
        <v>1674</v>
      </c>
      <c r="AG408" s="1">
        <v>51136</v>
      </c>
      <c r="AH408" s="1">
        <v>3946</v>
      </c>
      <c r="AI408" s="2">
        <v>0.13500000000000001</v>
      </c>
      <c r="AJ408">
        <f>VLOOKUP(A408,census_tract_areas_WA!E:N,10,FALSE)</f>
        <v>1.9370312160000001</v>
      </c>
      <c r="AK408">
        <f t="shared" si="88"/>
        <v>2552.3594866010667</v>
      </c>
      <c r="AL408" t="str">
        <f>VLOOKUP(AK408,'Density Lookup'!A:B,2,TRUE)</f>
        <v>High</v>
      </c>
      <c r="AM408" t="str">
        <f>VLOOKUP(A408,census_tract_county_names_WA!A:B,2,FALSE)</f>
        <v>Pierce County, Washington</v>
      </c>
      <c r="AN408">
        <f>INDEX(census_tract_areas_WA!N:N, MATCH('2014_acs_select'!A408,census_tract_areas_WA!E:E,0))</f>
        <v>1.9370312160000001</v>
      </c>
      <c r="AO408" t="b">
        <f t="shared" si="89"/>
        <v>1</v>
      </c>
      <c r="AP408" t="str">
        <f>INDEX('Density Lookup'!B:B,MATCH('2014_acs_select'!AK408,'Density Lookup'!A:A,1))</f>
        <v>High</v>
      </c>
      <c r="AQ408" t="b">
        <f t="shared" si="90"/>
        <v>1</v>
      </c>
    </row>
    <row r="409" spans="1:43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78"/>
        <v>0.53523639607493312</v>
      </c>
      <c r="I409" s="2">
        <f t="shared" si="79"/>
        <v>0.46476360392506688</v>
      </c>
      <c r="J409" s="1">
        <v>1744</v>
      </c>
      <c r="K409" s="2">
        <f t="shared" si="80"/>
        <v>0.51858459708593518</v>
      </c>
      <c r="L409" s="1">
        <v>1422</v>
      </c>
      <c r="M409" s="1">
        <v>208</v>
      </c>
      <c r="N409" s="1">
        <v>15</v>
      </c>
      <c r="O409" s="2">
        <f t="shared" si="81"/>
        <v>0.81536697247706424</v>
      </c>
      <c r="P409" s="2">
        <f t="shared" si="82"/>
        <v>0.11926605504587157</v>
      </c>
      <c r="Q409" s="2">
        <f t="shared" si="83"/>
        <v>8.600917431192661E-3</v>
      </c>
      <c r="R409" s="2">
        <v>0.187</v>
      </c>
      <c r="S409" s="2">
        <v>0.19600000000000001</v>
      </c>
      <c r="T409" s="2">
        <v>0.17699999999999999</v>
      </c>
      <c r="U409" s="1">
        <v>3361</v>
      </c>
      <c r="V409" s="2">
        <f t="shared" si="84"/>
        <v>0.99940529289325009</v>
      </c>
      <c r="W409" s="2">
        <v>0.06</v>
      </c>
      <c r="X409" s="1">
        <v>806</v>
      </c>
      <c r="Y409" s="2">
        <f t="shared" si="85"/>
        <v>0.23966696402022003</v>
      </c>
      <c r="Z409" s="2">
        <v>0.13400000000000001</v>
      </c>
      <c r="AA409" s="1">
        <v>2369</v>
      </c>
      <c r="AB409" s="2">
        <f t="shared" si="86"/>
        <v>0.70443056794528691</v>
      </c>
      <c r="AC409" s="2">
        <f t="shared" si="87"/>
        <v>5.5902468034493058E-2</v>
      </c>
      <c r="AD409" s="2">
        <v>3.9E-2</v>
      </c>
      <c r="AE409" s="1">
        <v>87596</v>
      </c>
      <c r="AF409" s="1">
        <v>1127</v>
      </c>
      <c r="AG409" s="1">
        <v>81551</v>
      </c>
      <c r="AH409" s="1">
        <v>2627</v>
      </c>
      <c r="AI409" s="2">
        <v>0.127</v>
      </c>
      <c r="AJ409">
        <f>VLOOKUP(A409,census_tract_areas_WA!E:N,10,FALSE)</f>
        <v>3.2893735390000001</v>
      </c>
      <c r="AK409">
        <f t="shared" si="88"/>
        <v>1022.3831255790983</v>
      </c>
      <c r="AL409" t="str">
        <f>VLOOKUP(AK409,'Density Lookup'!A:B,2,TRUE)</f>
        <v>Medium</v>
      </c>
      <c r="AM409" t="str">
        <f>VLOOKUP(A409,census_tract_county_names_WA!A:B,2,FALSE)</f>
        <v>Pierce County, Washington</v>
      </c>
      <c r="AN409">
        <f>INDEX(census_tract_areas_WA!N:N, MATCH('2014_acs_select'!A409,census_tract_areas_WA!E:E,0))</f>
        <v>3.2893735390000001</v>
      </c>
      <c r="AO409" t="b">
        <f t="shared" si="89"/>
        <v>1</v>
      </c>
      <c r="AP409" t="str">
        <f>INDEX('Density Lookup'!B:B,MATCH('2014_acs_select'!AK409,'Density Lookup'!A:A,1))</f>
        <v>Medium</v>
      </c>
      <c r="AQ409" t="b">
        <f t="shared" si="90"/>
        <v>1</v>
      </c>
    </row>
    <row r="410" spans="1:43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78"/>
        <v>0.53416506717850287</v>
      </c>
      <c r="I410" s="2">
        <f t="shared" si="79"/>
        <v>0.46583493282149713</v>
      </c>
      <c r="J410" s="1">
        <v>2996</v>
      </c>
      <c r="K410" s="2">
        <f t="shared" si="80"/>
        <v>0.57504798464491358</v>
      </c>
      <c r="L410" s="1">
        <v>2172</v>
      </c>
      <c r="M410" s="1">
        <v>509</v>
      </c>
      <c r="N410" s="1">
        <v>189</v>
      </c>
      <c r="O410" s="2">
        <f t="shared" si="81"/>
        <v>0.72496662216288388</v>
      </c>
      <c r="P410" s="2">
        <f t="shared" si="82"/>
        <v>0.16989319092122832</v>
      </c>
      <c r="Q410" s="2">
        <f t="shared" si="83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 s="1">
        <v>5171</v>
      </c>
      <c r="V410" s="2">
        <f t="shared" si="84"/>
        <v>0.99251439539347408</v>
      </c>
      <c r="W410" s="2">
        <v>7.9000000000000001E-2</v>
      </c>
      <c r="X410" s="1">
        <v>1096</v>
      </c>
      <c r="Y410" s="2">
        <f t="shared" si="85"/>
        <v>0.21036468330134356</v>
      </c>
      <c r="Z410" s="2">
        <v>0.16</v>
      </c>
      <c r="AA410" s="1">
        <v>3737</v>
      </c>
      <c r="AB410" s="2">
        <f t="shared" si="86"/>
        <v>0.71727447216890594</v>
      </c>
      <c r="AC410" s="2">
        <f t="shared" si="87"/>
        <v>7.2360844529750556E-2</v>
      </c>
      <c r="AD410" s="2">
        <v>6.3E-2</v>
      </c>
      <c r="AE410" s="1">
        <v>80064</v>
      </c>
      <c r="AF410" s="1">
        <v>2210</v>
      </c>
      <c r="AG410" s="1">
        <v>75467</v>
      </c>
      <c r="AH410" s="1">
        <v>4339</v>
      </c>
      <c r="AI410" s="2">
        <v>6.9000000000000006E-2</v>
      </c>
      <c r="AJ410">
        <f>VLOOKUP(A410,census_tract_areas_WA!E:N,10,FALSE)</f>
        <v>2.6713321400000001</v>
      </c>
      <c r="AK410">
        <f t="shared" si="88"/>
        <v>1950.3377816582554</v>
      </c>
      <c r="AL410" t="str">
        <f>VLOOKUP(AK410,'Density Lookup'!A:B,2,TRUE)</f>
        <v>High</v>
      </c>
      <c r="AM410" t="str">
        <f>VLOOKUP(A410,census_tract_county_names_WA!A:B,2,FALSE)</f>
        <v>Snohomish County, Washington</v>
      </c>
      <c r="AN410">
        <f>INDEX(census_tract_areas_WA!N:N, MATCH('2014_acs_select'!A410,census_tract_areas_WA!E:E,0))</f>
        <v>2.6713321400000001</v>
      </c>
      <c r="AO410" t="b">
        <f t="shared" si="89"/>
        <v>1</v>
      </c>
      <c r="AP410" t="str">
        <f>INDEX('Density Lookup'!B:B,MATCH('2014_acs_select'!AK410,'Density Lookup'!A:A,1))</f>
        <v>High</v>
      </c>
      <c r="AQ410" t="b">
        <f t="shared" si="90"/>
        <v>1</v>
      </c>
    </row>
    <row r="411" spans="1:43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78"/>
        <v>0.52881578947368424</v>
      </c>
      <c r="I411" s="2">
        <f t="shared" si="79"/>
        <v>0.47118421052631582</v>
      </c>
      <c r="J411" s="1">
        <v>3609</v>
      </c>
      <c r="K411" s="2">
        <f t="shared" si="80"/>
        <v>0.47486842105263161</v>
      </c>
      <c r="L411" s="1">
        <v>2803</v>
      </c>
      <c r="M411" s="1">
        <v>497</v>
      </c>
      <c r="N411" s="1">
        <v>106</v>
      </c>
      <c r="O411" s="2">
        <f t="shared" si="81"/>
        <v>0.77666943751731776</v>
      </c>
      <c r="P411" s="2">
        <f t="shared" si="82"/>
        <v>0.13771127736215019</v>
      </c>
      <c r="Q411" s="2">
        <f t="shared" si="83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 s="1">
        <v>7569</v>
      </c>
      <c r="V411" s="2">
        <f t="shared" si="84"/>
        <v>0.99592105263157893</v>
      </c>
      <c r="W411" s="2">
        <v>6.7000000000000004E-2</v>
      </c>
      <c r="X411" s="1">
        <v>1823</v>
      </c>
      <c r="Y411" s="2">
        <f t="shared" si="85"/>
        <v>0.23986842105263159</v>
      </c>
      <c r="Z411" s="2">
        <v>4.5999999999999999E-2</v>
      </c>
      <c r="AA411" s="1">
        <v>5009</v>
      </c>
      <c r="AB411" s="2">
        <f t="shared" si="86"/>
        <v>0.6590789473684211</v>
      </c>
      <c r="AC411" s="2">
        <f t="shared" si="87"/>
        <v>0.10105263157894728</v>
      </c>
      <c r="AD411" s="2">
        <v>0.08</v>
      </c>
      <c r="AE411" s="1">
        <v>80585</v>
      </c>
      <c r="AF411" s="1">
        <v>2495</v>
      </c>
      <c r="AG411" s="1">
        <v>73051</v>
      </c>
      <c r="AH411" s="1">
        <v>5912</v>
      </c>
      <c r="AI411" s="2">
        <v>0.111</v>
      </c>
      <c r="AJ411">
        <f>VLOOKUP(A411,census_tract_areas_WA!E:N,10,FALSE)</f>
        <v>6.9314881020000003</v>
      </c>
      <c r="AK411">
        <f t="shared" si="88"/>
        <v>1096.4456532511551</v>
      </c>
      <c r="AL411" t="str">
        <f>VLOOKUP(AK411,'Density Lookup'!A:B,2,TRUE)</f>
        <v>Medium</v>
      </c>
      <c r="AM411" t="str">
        <f>VLOOKUP(A411,census_tract_county_names_WA!A:B,2,FALSE)</f>
        <v>Snohomish County, Washington</v>
      </c>
      <c r="AN411">
        <f>INDEX(census_tract_areas_WA!N:N, MATCH('2014_acs_select'!A411,census_tract_areas_WA!E:E,0))</f>
        <v>6.9314881020000003</v>
      </c>
      <c r="AO411" t="b">
        <f t="shared" si="89"/>
        <v>1</v>
      </c>
      <c r="AP411" t="str">
        <f>INDEX('Density Lookup'!B:B,MATCH('2014_acs_select'!AK411,'Density Lookup'!A:A,1))</f>
        <v>Medium</v>
      </c>
      <c r="AQ411" t="b">
        <f t="shared" si="90"/>
        <v>1</v>
      </c>
    </row>
    <row r="412" spans="1:43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78"/>
        <v>0.51134328358208958</v>
      </c>
      <c r="I412" s="2">
        <f t="shared" si="79"/>
        <v>0.48865671641791047</v>
      </c>
      <c r="J412" s="1">
        <v>3012</v>
      </c>
      <c r="K412" s="2">
        <f t="shared" si="80"/>
        <v>0.44955223880597017</v>
      </c>
      <c r="L412" s="1">
        <v>2555</v>
      </c>
      <c r="M412" s="1">
        <v>238</v>
      </c>
      <c r="N412" s="1">
        <v>18</v>
      </c>
      <c r="O412" s="2">
        <f t="shared" si="81"/>
        <v>0.84827357237715806</v>
      </c>
      <c r="P412" s="2">
        <f t="shared" si="82"/>
        <v>7.9017264276228419E-2</v>
      </c>
      <c r="Q412" s="2">
        <f t="shared" si="83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 s="1">
        <v>6593</v>
      </c>
      <c r="V412" s="2">
        <f t="shared" si="84"/>
        <v>0.9840298507462687</v>
      </c>
      <c r="W412" s="2">
        <v>0.14800000000000002</v>
      </c>
      <c r="X412" s="1">
        <v>1572</v>
      </c>
      <c r="Y412" s="2">
        <f t="shared" si="85"/>
        <v>0.23462686567164179</v>
      </c>
      <c r="Z412" s="2">
        <v>0.21199999999999999</v>
      </c>
      <c r="AA412" s="1">
        <v>4208</v>
      </c>
      <c r="AB412" s="2">
        <f t="shared" si="86"/>
        <v>0.62805970149253731</v>
      </c>
      <c r="AC412" s="2">
        <f t="shared" si="87"/>
        <v>0.13731343283582087</v>
      </c>
      <c r="AD412" s="2">
        <v>0.13200000000000001</v>
      </c>
      <c r="AE412" s="1">
        <v>64316</v>
      </c>
      <c r="AF412" s="1">
        <v>2701</v>
      </c>
      <c r="AG412" s="1">
        <v>55337</v>
      </c>
      <c r="AH412" s="1">
        <v>5214</v>
      </c>
      <c r="AI412" s="2">
        <v>9.6999999999999989E-2</v>
      </c>
      <c r="AJ412">
        <f>VLOOKUP(A412,census_tract_areas_WA!E:N,10,FALSE)</f>
        <v>11.973709019999999</v>
      </c>
      <c r="AK412">
        <f t="shared" si="88"/>
        <v>559.5592801536111</v>
      </c>
      <c r="AL412" t="str">
        <f>VLOOKUP(AK412,'Density Lookup'!A:B,2,TRUE)</f>
        <v>Medium</v>
      </c>
      <c r="AM412" t="str">
        <f>VLOOKUP(A412,census_tract_county_names_WA!A:B,2,FALSE)</f>
        <v>Snohomish County, Washington</v>
      </c>
      <c r="AN412">
        <f>INDEX(census_tract_areas_WA!N:N, MATCH('2014_acs_select'!A412,census_tract_areas_WA!E:E,0))</f>
        <v>11.973709019999999</v>
      </c>
      <c r="AO412" t="b">
        <f t="shared" si="89"/>
        <v>1</v>
      </c>
      <c r="AP412" t="str">
        <f>INDEX('Density Lookup'!B:B,MATCH('2014_acs_select'!AK412,'Density Lookup'!A:A,1))</f>
        <v>Medium</v>
      </c>
      <c r="AQ412" t="b">
        <f t="shared" si="90"/>
        <v>1</v>
      </c>
    </row>
    <row r="413" spans="1:43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78"/>
        <v>0.56030878095850756</v>
      </c>
      <c r="I413" s="2">
        <f t="shared" si="79"/>
        <v>0.43969121904149244</v>
      </c>
      <c r="J413" s="1">
        <v>1407</v>
      </c>
      <c r="K413" s="2">
        <f t="shared" si="80"/>
        <v>0.45255709231264074</v>
      </c>
      <c r="L413" s="1">
        <v>1027</v>
      </c>
      <c r="M413" s="1">
        <v>276</v>
      </c>
      <c r="N413" s="1">
        <v>13</v>
      </c>
      <c r="O413" s="2">
        <f t="shared" si="81"/>
        <v>0.72992181947405832</v>
      </c>
      <c r="P413" s="2">
        <f t="shared" si="82"/>
        <v>0.19616204690831557</v>
      </c>
      <c r="Q413" s="2">
        <f t="shared" si="83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 s="1">
        <v>3103</v>
      </c>
      <c r="V413" s="2">
        <f t="shared" si="84"/>
        <v>0.99807011900932774</v>
      </c>
      <c r="W413" s="2">
        <v>3.7999999999999999E-2</v>
      </c>
      <c r="X413" s="1">
        <v>733</v>
      </c>
      <c r="Y413" s="2">
        <f t="shared" si="85"/>
        <v>0.23576712769379221</v>
      </c>
      <c r="Z413" s="2">
        <v>5.5E-2</v>
      </c>
      <c r="AA413" s="1">
        <v>1922</v>
      </c>
      <c r="AB413" s="2">
        <f t="shared" si="86"/>
        <v>0.61820521067867484</v>
      </c>
      <c r="AC413" s="2">
        <f t="shared" si="87"/>
        <v>0.14602766162753289</v>
      </c>
      <c r="AD413" s="2">
        <v>2.6000000000000002E-2</v>
      </c>
      <c r="AE413" s="1">
        <v>77555</v>
      </c>
      <c r="AF413" s="1">
        <v>1132</v>
      </c>
      <c r="AG413" s="1">
        <v>59962</v>
      </c>
      <c r="AH413" s="1">
        <v>2395</v>
      </c>
      <c r="AI413" s="2">
        <v>5.0999999999999997E-2</v>
      </c>
      <c r="AJ413">
        <f>VLOOKUP(A413,census_tract_areas_WA!E:N,10,FALSE)</f>
        <v>3.8815076350000002</v>
      </c>
      <c r="AK413">
        <f t="shared" si="88"/>
        <v>800.97742742170328</v>
      </c>
      <c r="AL413" t="str">
        <f>VLOOKUP(AK413,'Density Lookup'!A:B,2,TRUE)</f>
        <v>Medium</v>
      </c>
      <c r="AM413" t="str">
        <f>VLOOKUP(A413,census_tract_county_names_WA!A:B,2,FALSE)</f>
        <v>Clark County, Washington</v>
      </c>
      <c r="AN413">
        <f>INDEX(census_tract_areas_WA!N:N, MATCH('2014_acs_select'!A413,census_tract_areas_WA!E:E,0))</f>
        <v>3.8815076350000002</v>
      </c>
      <c r="AO413" t="b">
        <f t="shared" si="89"/>
        <v>1</v>
      </c>
      <c r="AP413" t="str">
        <f>INDEX('Density Lookup'!B:B,MATCH('2014_acs_select'!AK413,'Density Lookup'!A:A,1))</f>
        <v>Medium</v>
      </c>
      <c r="AQ413" t="b">
        <f t="shared" si="90"/>
        <v>1</v>
      </c>
    </row>
    <row r="414" spans="1:43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78"/>
        <v>0.48190105319054782</v>
      </c>
      <c r="I414" s="2">
        <f t="shared" si="79"/>
        <v>0.51809894680945212</v>
      </c>
      <c r="J414" s="1">
        <v>4890</v>
      </c>
      <c r="K414" s="2">
        <f t="shared" si="80"/>
        <v>0.4327816620939906</v>
      </c>
      <c r="L414" s="1">
        <v>4138</v>
      </c>
      <c r="M414" s="1">
        <v>257</v>
      </c>
      <c r="N414" s="1">
        <v>80</v>
      </c>
      <c r="O414" s="2">
        <f t="shared" si="81"/>
        <v>0.84621676891615538</v>
      </c>
      <c r="P414" s="2">
        <f t="shared" si="82"/>
        <v>5.2556237218813903E-2</v>
      </c>
      <c r="Q414" s="2">
        <f t="shared" si="83"/>
        <v>1.6359918200408999E-2</v>
      </c>
      <c r="R414" s="2">
        <v>0.23300000000000001</v>
      </c>
      <c r="S414" s="2">
        <v>0.27300000000000002</v>
      </c>
      <c r="T414" s="2">
        <v>0.2</v>
      </c>
      <c r="U414" s="1">
        <v>11104</v>
      </c>
      <c r="V414" s="2">
        <f t="shared" si="84"/>
        <v>0.98274183556066907</v>
      </c>
      <c r="W414" s="2">
        <v>0.11599999999999999</v>
      </c>
      <c r="X414" s="1">
        <v>3310</v>
      </c>
      <c r="Y414" s="2">
        <f t="shared" si="85"/>
        <v>0.29294627843171961</v>
      </c>
      <c r="Z414" s="2">
        <v>0.16500000000000001</v>
      </c>
      <c r="AA414" s="1">
        <v>6439</v>
      </c>
      <c r="AB414" s="2">
        <f t="shared" si="86"/>
        <v>0.5698734401274449</v>
      </c>
      <c r="AC414" s="2">
        <f t="shared" si="87"/>
        <v>0.13718028144083549</v>
      </c>
      <c r="AD414" s="2">
        <v>8.5999999999999993E-2</v>
      </c>
      <c r="AE414" s="1">
        <v>69363</v>
      </c>
      <c r="AF414" s="1">
        <v>4008</v>
      </c>
      <c r="AG414" s="1">
        <v>65508</v>
      </c>
      <c r="AH414" s="1">
        <v>8400</v>
      </c>
      <c r="AI414" s="2">
        <v>9.9000000000000005E-2</v>
      </c>
      <c r="AJ414">
        <f>VLOOKUP(A414,census_tract_areas_WA!E:N,10,FALSE)</f>
        <v>100.9536019</v>
      </c>
      <c r="AK414">
        <f t="shared" si="88"/>
        <v>111.92270297787167</v>
      </c>
      <c r="AL414" t="str">
        <f>VLOOKUP(AK414,'Density Lookup'!A:B,2,TRUE)</f>
        <v>Low</v>
      </c>
      <c r="AM414" t="str">
        <f>VLOOKUP(A414,census_tract_county_names_WA!A:B,2,FALSE)</f>
        <v>Grant County, Washington</v>
      </c>
      <c r="AN414">
        <f>INDEX(census_tract_areas_WA!N:N, MATCH('2014_acs_select'!A414,census_tract_areas_WA!E:E,0))</f>
        <v>100.9536019</v>
      </c>
      <c r="AO414" t="b">
        <f t="shared" si="89"/>
        <v>1</v>
      </c>
      <c r="AP414" t="str">
        <f>INDEX('Density Lookup'!B:B,MATCH('2014_acs_select'!AK414,'Density Lookup'!A:A,1))</f>
        <v>Low</v>
      </c>
      <c r="AQ414" t="b">
        <f t="shared" si="90"/>
        <v>1</v>
      </c>
    </row>
    <row r="415" spans="1:43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78"/>
        <v>0.52422837038221659</v>
      </c>
      <c r="I415" s="2">
        <f t="shared" si="79"/>
        <v>0.47577162961778346</v>
      </c>
      <c r="J415" s="1">
        <v>2874</v>
      </c>
      <c r="K415" s="2">
        <f t="shared" si="80"/>
        <v>0.45961938269630576</v>
      </c>
      <c r="L415" s="1">
        <v>1754</v>
      </c>
      <c r="M415" s="1">
        <v>345</v>
      </c>
      <c r="N415" s="1">
        <v>570</v>
      </c>
      <c r="O415" s="2">
        <f t="shared" si="81"/>
        <v>0.61029923451635348</v>
      </c>
      <c r="P415" s="2">
        <f t="shared" si="82"/>
        <v>0.12004175365344467</v>
      </c>
      <c r="Q415" s="2">
        <f t="shared" si="83"/>
        <v>0.19832985386221294</v>
      </c>
      <c r="R415" s="2">
        <v>0.248</v>
      </c>
      <c r="S415" s="2">
        <v>0.252</v>
      </c>
      <c r="T415" s="2">
        <v>0.24399999999999999</v>
      </c>
      <c r="U415" s="1">
        <v>6253</v>
      </c>
      <c r="V415" s="2">
        <f t="shared" si="84"/>
        <v>1</v>
      </c>
      <c r="W415" s="2">
        <v>0.14499999999999999</v>
      </c>
      <c r="X415" s="1">
        <v>1654</v>
      </c>
      <c r="Y415" s="2">
        <f t="shared" si="85"/>
        <v>0.26451303374380297</v>
      </c>
      <c r="Z415" s="2">
        <v>0.27300000000000002</v>
      </c>
      <c r="AA415" s="1">
        <v>3947</v>
      </c>
      <c r="AB415" s="2">
        <f t="shared" si="86"/>
        <v>0.63121701583240042</v>
      </c>
      <c r="AC415" s="2">
        <f t="shared" si="87"/>
        <v>0.10426995042379661</v>
      </c>
      <c r="AD415" s="2">
        <v>9.6000000000000002E-2</v>
      </c>
      <c r="AE415" s="1">
        <v>71570</v>
      </c>
      <c r="AF415" s="1">
        <v>1647</v>
      </c>
      <c r="AG415" s="1">
        <v>60768</v>
      </c>
      <c r="AH415" s="1">
        <v>4801</v>
      </c>
      <c r="AI415" s="2">
        <v>0.10800000000000001</v>
      </c>
      <c r="AJ415">
        <f>VLOOKUP(A415,census_tract_areas_WA!E:N,10,FALSE)</f>
        <v>3.5067219089999999</v>
      </c>
      <c r="AK415">
        <f t="shared" si="88"/>
        <v>1783.1468141091195</v>
      </c>
      <c r="AL415" t="str">
        <f>VLOOKUP(AK415,'Density Lookup'!A:B,2,TRUE)</f>
        <v>High</v>
      </c>
      <c r="AM415" t="str">
        <f>VLOOKUP(A415,census_tract_county_names_WA!A:B,2,FALSE)</f>
        <v>King County, Washington</v>
      </c>
      <c r="AN415">
        <f>INDEX(census_tract_areas_WA!N:N, MATCH('2014_acs_select'!A415,census_tract_areas_WA!E:E,0))</f>
        <v>3.5067219089999999</v>
      </c>
      <c r="AO415" t="b">
        <f t="shared" si="89"/>
        <v>1</v>
      </c>
      <c r="AP415" t="str">
        <f>INDEX('Density Lookup'!B:B,MATCH('2014_acs_select'!AK415,'Density Lookup'!A:A,1))</f>
        <v>High</v>
      </c>
      <c r="AQ415" t="b">
        <f t="shared" si="90"/>
        <v>1</v>
      </c>
    </row>
    <row r="416" spans="1:43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78"/>
        <v>0.51833017975402085</v>
      </c>
      <c r="I416" s="2">
        <f t="shared" si="79"/>
        <v>0.48166982024597921</v>
      </c>
      <c r="J416" s="1">
        <v>4088</v>
      </c>
      <c r="K416" s="2">
        <f t="shared" si="80"/>
        <v>0.48344370860927155</v>
      </c>
      <c r="L416" s="1">
        <v>2640</v>
      </c>
      <c r="M416" s="1">
        <v>594</v>
      </c>
      <c r="N416" s="1">
        <v>477</v>
      </c>
      <c r="O416" s="2">
        <f t="shared" si="81"/>
        <v>0.64579256360078274</v>
      </c>
      <c r="P416" s="2">
        <f t="shared" si="82"/>
        <v>0.14530332681017613</v>
      </c>
      <c r="Q416" s="2">
        <f t="shared" si="83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 s="1">
        <v>8395</v>
      </c>
      <c r="V416" s="2">
        <f t="shared" si="84"/>
        <v>0.99278618732261115</v>
      </c>
      <c r="W416" s="2">
        <v>0.09</v>
      </c>
      <c r="X416" s="1">
        <v>2131</v>
      </c>
      <c r="Y416" s="2">
        <f t="shared" si="85"/>
        <v>0.25201040681173131</v>
      </c>
      <c r="Z416" s="2">
        <v>7.9000000000000001E-2</v>
      </c>
      <c r="AA416" s="1">
        <v>5454</v>
      </c>
      <c r="AB416" s="2">
        <f t="shared" si="86"/>
        <v>0.64498580889309365</v>
      </c>
      <c r="AC416" s="2">
        <f t="shared" si="87"/>
        <v>0.10300378429517498</v>
      </c>
      <c r="AD416" s="2">
        <v>8.3000000000000004E-2</v>
      </c>
      <c r="AE416" s="1">
        <v>79809</v>
      </c>
      <c r="AF416" s="1">
        <v>3317</v>
      </c>
      <c r="AG416" s="1">
        <v>66821</v>
      </c>
      <c r="AH416" s="1">
        <v>6564</v>
      </c>
      <c r="AI416" s="2">
        <v>8.900000000000001E-2</v>
      </c>
      <c r="AJ416">
        <f>VLOOKUP(A416,census_tract_areas_WA!E:N,10,FALSE)</f>
        <v>5.64663059</v>
      </c>
      <c r="AK416">
        <f t="shared" si="88"/>
        <v>1497.530228907714</v>
      </c>
      <c r="AL416" t="str">
        <f>VLOOKUP(AK416,'Density Lookup'!A:B,2,TRUE)</f>
        <v>High</v>
      </c>
      <c r="AM416" t="str">
        <f>VLOOKUP(A416,census_tract_county_names_WA!A:B,2,FALSE)</f>
        <v>King County, Washington</v>
      </c>
      <c r="AN416">
        <f>INDEX(census_tract_areas_WA!N:N, MATCH('2014_acs_select'!A416,census_tract_areas_WA!E:E,0))</f>
        <v>5.64663059</v>
      </c>
      <c r="AO416" t="b">
        <f t="shared" si="89"/>
        <v>1</v>
      </c>
      <c r="AP416" t="str">
        <f>INDEX('Density Lookup'!B:B,MATCH('2014_acs_select'!AK416,'Density Lookup'!A:A,1))</f>
        <v>High</v>
      </c>
      <c r="AQ416" t="b">
        <f t="shared" si="90"/>
        <v>1</v>
      </c>
    </row>
    <row r="417" spans="1:43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78"/>
        <v>0.48448864479738757</v>
      </c>
      <c r="I417" s="2">
        <f t="shared" si="79"/>
        <v>0.51551135520261249</v>
      </c>
      <c r="J417" s="1">
        <v>3028</v>
      </c>
      <c r="K417" s="2">
        <f t="shared" si="80"/>
        <v>0.44945821582306666</v>
      </c>
      <c r="L417" s="1">
        <v>2256</v>
      </c>
      <c r="M417" s="1">
        <v>402</v>
      </c>
      <c r="N417" s="1">
        <v>147</v>
      </c>
      <c r="O417" s="2">
        <f t="shared" si="81"/>
        <v>0.74504623513870538</v>
      </c>
      <c r="P417" s="2">
        <f t="shared" si="82"/>
        <v>0.13276089828269486</v>
      </c>
      <c r="Q417" s="2">
        <f t="shared" si="83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 s="1">
        <v>6711</v>
      </c>
      <c r="V417" s="2">
        <f t="shared" si="84"/>
        <v>0.99614071545198157</v>
      </c>
      <c r="W417" s="2">
        <v>0.105</v>
      </c>
      <c r="X417" s="1">
        <v>2082</v>
      </c>
      <c r="Y417" s="2">
        <f t="shared" si="85"/>
        <v>0.30903963188362771</v>
      </c>
      <c r="Z417" s="2">
        <v>0.11900000000000001</v>
      </c>
      <c r="AA417" s="1">
        <v>4024</v>
      </c>
      <c r="AB417" s="2">
        <f t="shared" si="86"/>
        <v>0.59729850081638713</v>
      </c>
      <c r="AC417" s="2">
        <f t="shared" si="87"/>
        <v>9.3661867299985158E-2</v>
      </c>
      <c r="AD417" s="2">
        <v>9.6999999999999989E-2</v>
      </c>
      <c r="AE417" s="1">
        <v>83858</v>
      </c>
      <c r="AF417" s="1">
        <v>2349</v>
      </c>
      <c r="AG417" s="1">
        <v>77422</v>
      </c>
      <c r="AH417" s="1">
        <v>4776</v>
      </c>
      <c r="AI417" s="2">
        <v>7.2999999999999995E-2</v>
      </c>
      <c r="AJ417">
        <f>VLOOKUP(A417,census_tract_areas_WA!E:N,10,FALSE)</f>
        <v>4.1759650019999999</v>
      </c>
      <c r="AK417">
        <f t="shared" si="88"/>
        <v>1613.279804014986</v>
      </c>
      <c r="AL417" t="str">
        <f>VLOOKUP(AK417,'Density Lookup'!A:B,2,TRUE)</f>
        <v>High</v>
      </c>
      <c r="AM417" t="str">
        <f>VLOOKUP(A417,census_tract_county_names_WA!A:B,2,FALSE)</f>
        <v>King County, Washington</v>
      </c>
      <c r="AN417">
        <f>INDEX(census_tract_areas_WA!N:N, MATCH('2014_acs_select'!A417,census_tract_areas_WA!E:E,0))</f>
        <v>4.1759650019999999</v>
      </c>
      <c r="AO417" t="b">
        <f t="shared" si="89"/>
        <v>1</v>
      </c>
      <c r="AP417" t="str">
        <f>INDEX('Density Lookup'!B:B,MATCH('2014_acs_select'!AK417,'Density Lookup'!A:A,1))</f>
        <v>High</v>
      </c>
      <c r="AQ417" t="b">
        <f t="shared" si="90"/>
        <v>1</v>
      </c>
    </row>
    <row r="418" spans="1:43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78"/>
        <v>0.50441966129698468</v>
      </c>
      <c r="I418" s="2">
        <f t="shared" si="79"/>
        <v>0.49558033870301527</v>
      </c>
      <c r="J418" s="1">
        <v>5823</v>
      </c>
      <c r="K418" s="2">
        <f t="shared" si="80"/>
        <v>0.48104089219330853</v>
      </c>
      <c r="L418" s="1">
        <v>4212</v>
      </c>
      <c r="M418" s="1">
        <v>712</v>
      </c>
      <c r="N418" s="1">
        <v>190</v>
      </c>
      <c r="O418" s="2">
        <f t="shared" si="81"/>
        <v>0.72333848531684697</v>
      </c>
      <c r="P418" s="2">
        <f t="shared" si="82"/>
        <v>0.12227374205735875</v>
      </c>
      <c r="Q418" s="2">
        <f t="shared" si="83"/>
        <v>3.2629228919800787E-2</v>
      </c>
      <c r="R418" s="2">
        <v>0.61399999999999999</v>
      </c>
      <c r="S418" s="2">
        <v>0.625</v>
      </c>
      <c r="T418" s="2">
        <v>0.60399999999999998</v>
      </c>
      <c r="U418" s="1">
        <v>11829</v>
      </c>
      <c r="V418" s="2">
        <f t="shared" si="84"/>
        <v>0.97719950433705083</v>
      </c>
      <c r="W418" s="2">
        <v>2.7999999999999997E-2</v>
      </c>
      <c r="X418" s="1">
        <v>4185</v>
      </c>
      <c r="Y418" s="2">
        <f t="shared" si="85"/>
        <v>0.34572490706319703</v>
      </c>
      <c r="Z418" s="2">
        <v>3.7000000000000005E-2</v>
      </c>
      <c r="AA418" s="1">
        <v>7153</v>
      </c>
      <c r="AB418" s="2">
        <f t="shared" si="86"/>
        <v>0.59091284593143334</v>
      </c>
      <c r="AC418" s="2">
        <f t="shared" si="87"/>
        <v>6.3362247005369632E-2</v>
      </c>
      <c r="AD418" s="2">
        <v>2.1000000000000001E-2</v>
      </c>
      <c r="AE418" s="1">
        <v>151297</v>
      </c>
      <c r="AF418" s="1">
        <v>3893</v>
      </c>
      <c r="AG418" s="1">
        <v>131650</v>
      </c>
      <c r="AH418" s="1">
        <v>7998</v>
      </c>
      <c r="AI418" s="2">
        <v>3.6000000000000004E-2</v>
      </c>
      <c r="AJ418">
        <f>VLOOKUP(A418,census_tract_areas_WA!E:N,10,FALSE)</f>
        <v>30.83969819</v>
      </c>
      <c r="AK418">
        <f t="shared" si="88"/>
        <v>392.51356888846391</v>
      </c>
      <c r="AL418" t="str">
        <f>VLOOKUP(AK418,'Density Lookup'!A:B,2,TRUE)</f>
        <v>Medium</v>
      </c>
      <c r="AM418" t="str">
        <f>VLOOKUP(A418,census_tract_county_names_WA!A:B,2,FALSE)</f>
        <v>King County, Washington</v>
      </c>
      <c r="AN418">
        <f>INDEX(census_tract_areas_WA!N:N, MATCH('2014_acs_select'!A418,census_tract_areas_WA!E:E,0))</f>
        <v>30.83969819</v>
      </c>
      <c r="AO418" t="b">
        <f t="shared" si="89"/>
        <v>1</v>
      </c>
      <c r="AP418" t="str">
        <f>INDEX('Density Lookup'!B:B,MATCH('2014_acs_select'!AK418,'Density Lookup'!A:A,1))</f>
        <v>Medium</v>
      </c>
      <c r="AQ418" t="b">
        <f t="shared" si="90"/>
        <v>1</v>
      </c>
    </row>
    <row r="419" spans="1:43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78"/>
        <v>0.51256830601092895</v>
      </c>
      <c r="I419" s="2">
        <f t="shared" si="79"/>
        <v>0.48743169398907105</v>
      </c>
      <c r="J419" s="1">
        <v>2919</v>
      </c>
      <c r="K419" s="2">
        <f t="shared" si="80"/>
        <v>0.45573770491803278</v>
      </c>
      <c r="L419" s="1">
        <v>2336</v>
      </c>
      <c r="M419" s="1">
        <v>427</v>
      </c>
      <c r="N419" s="1">
        <v>41</v>
      </c>
      <c r="O419" s="2">
        <f t="shared" si="81"/>
        <v>0.80027406646111687</v>
      </c>
      <c r="P419" s="2">
        <f t="shared" si="82"/>
        <v>0.14628297362110312</v>
      </c>
      <c r="Q419" s="2">
        <f t="shared" si="83"/>
        <v>1.4045906132237067E-2</v>
      </c>
      <c r="R419" s="2">
        <v>0.221</v>
      </c>
      <c r="S419" s="2">
        <v>0.21899999999999997</v>
      </c>
      <c r="T419" s="2">
        <v>0.223</v>
      </c>
      <c r="U419" s="1">
        <v>6340</v>
      </c>
      <c r="V419" s="2">
        <f t="shared" si="84"/>
        <v>0.98985167837626853</v>
      </c>
      <c r="W419" s="2">
        <v>0.13699999999999998</v>
      </c>
      <c r="X419" s="1">
        <v>1142</v>
      </c>
      <c r="Y419" s="2">
        <f t="shared" si="85"/>
        <v>0.17829820452771272</v>
      </c>
      <c r="Z419" s="2">
        <v>0.156</v>
      </c>
      <c r="AA419" s="1">
        <v>4326</v>
      </c>
      <c r="AB419" s="2">
        <f t="shared" si="86"/>
        <v>0.67540983606557381</v>
      </c>
      <c r="AC419" s="2">
        <f t="shared" si="87"/>
        <v>0.14629195940671347</v>
      </c>
      <c r="AD419" s="2">
        <v>0.14199999999999999</v>
      </c>
      <c r="AE419" s="1">
        <v>56197</v>
      </c>
      <c r="AF419" s="1">
        <v>2874</v>
      </c>
      <c r="AG419" s="1">
        <v>44354</v>
      </c>
      <c r="AH419" s="1">
        <v>5532</v>
      </c>
      <c r="AI419" s="2">
        <v>0.13500000000000001</v>
      </c>
      <c r="AJ419">
        <f>VLOOKUP(A419,census_tract_areas_WA!E:N,10,FALSE)</f>
        <v>3.4026376809999999</v>
      </c>
      <c r="AK419">
        <f t="shared" si="88"/>
        <v>1882.3632136224498</v>
      </c>
      <c r="AL419" t="str">
        <f>VLOOKUP(AK419,'Density Lookup'!A:B,2,TRUE)</f>
        <v>High</v>
      </c>
      <c r="AM419" t="str">
        <f>VLOOKUP(A419,census_tract_county_names_WA!A:B,2,FALSE)</f>
        <v>Pierce County, Washington</v>
      </c>
      <c r="AN419">
        <f>INDEX(census_tract_areas_WA!N:N, MATCH('2014_acs_select'!A419,census_tract_areas_WA!E:E,0))</f>
        <v>3.4026376809999999</v>
      </c>
      <c r="AO419" t="b">
        <f t="shared" si="89"/>
        <v>1</v>
      </c>
      <c r="AP419" t="str">
        <f>INDEX('Density Lookup'!B:B,MATCH('2014_acs_select'!AK419,'Density Lookup'!A:A,1))</f>
        <v>High</v>
      </c>
      <c r="AQ419" t="b">
        <f t="shared" si="90"/>
        <v>1</v>
      </c>
    </row>
    <row r="420" spans="1:43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78"/>
        <v>0.50648242920504949</v>
      </c>
      <c r="I420" s="2">
        <f t="shared" si="79"/>
        <v>0.49351757079495051</v>
      </c>
      <c r="J420" s="1">
        <v>2898</v>
      </c>
      <c r="K420" s="2">
        <f t="shared" si="80"/>
        <v>0.49437052200614123</v>
      </c>
      <c r="L420" s="1">
        <v>2287</v>
      </c>
      <c r="M420" s="1">
        <v>326</v>
      </c>
      <c r="N420" s="1">
        <v>152</v>
      </c>
      <c r="O420" s="2">
        <f t="shared" si="81"/>
        <v>0.7891649413388544</v>
      </c>
      <c r="P420" s="2">
        <f t="shared" si="82"/>
        <v>0.11249137336093858</v>
      </c>
      <c r="Q420" s="2">
        <f t="shared" si="83"/>
        <v>5.2449965493443752E-2</v>
      </c>
      <c r="R420" s="2">
        <v>0.23</v>
      </c>
      <c r="S420" s="2">
        <v>0.221</v>
      </c>
      <c r="T420" s="2">
        <v>0.23800000000000002</v>
      </c>
      <c r="U420" s="1">
        <v>5833</v>
      </c>
      <c r="V420" s="2">
        <f t="shared" si="84"/>
        <v>0.99505288297509387</v>
      </c>
      <c r="W420" s="2">
        <v>9.5000000000000001E-2</v>
      </c>
      <c r="X420" s="1">
        <v>1527</v>
      </c>
      <c r="Y420" s="2">
        <f t="shared" si="85"/>
        <v>0.26049129989764586</v>
      </c>
      <c r="Z420" s="2">
        <v>0.14899999999999999</v>
      </c>
      <c r="AA420" s="1">
        <v>3860</v>
      </c>
      <c r="AB420" s="2">
        <f t="shared" si="86"/>
        <v>0.65847833503923581</v>
      </c>
      <c r="AC420" s="2">
        <f t="shared" si="87"/>
        <v>8.1030365063118337E-2</v>
      </c>
      <c r="AD420" s="2">
        <v>0.08</v>
      </c>
      <c r="AE420" s="1">
        <v>82083</v>
      </c>
      <c r="AF420" s="1">
        <v>1915</v>
      </c>
      <c r="AG420" s="1">
        <v>77276</v>
      </c>
      <c r="AH420" s="1">
        <v>4554</v>
      </c>
      <c r="AI420" s="2">
        <v>7.9000000000000001E-2</v>
      </c>
      <c r="AJ420">
        <f>VLOOKUP(A420,census_tract_areas_WA!E:N,10,FALSE)</f>
        <v>4.2634756420000004</v>
      </c>
      <c r="AK420">
        <f t="shared" si="88"/>
        <v>1374.9345586152172</v>
      </c>
      <c r="AL420" t="str">
        <f>VLOOKUP(AK420,'Density Lookup'!A:B,2,TRUE)</f>
        <v>Medium</v>
      </c>
      <c r="AM420" t="str">
        <f>VLOOKUP(A420,census_tract_county_names_WA!A:B,2,FALSE)</f>
        <v>Pierce County, Washington</v>
      </c>
      <c r="AN420">
        <f>INDEX(census_tract_areas_WA!N:N, MATCH('2014_acs_select'!A420,census_tract_areas_WA!E:E,0))</f>
        <v>4.2634756420000004</v>
      </c>
      <c r="AO420" t="b">
        <f t="shared" si="89"/>
        <v>1</v>
      </c>
      <c r="AP420" t="str">
        <f>INDEX('Density Lookup'!B:B,MATCH('2014_acs_select'!AK420,'Density Lookup'!A:A,1))</f>
        <v>Medium</v>
      </c>
      <c r="AQ420" t="b">
        <f t="shared" si="90"/>
        <v>1</v>
      </c>
    </row>
    <row r="421" spans="1:43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78"/>
        <v>0.59656972408650266</v>
      </c>
      <c r="I421" s="2">
        <f t="shared" si="79"/>
        <v>0.40343027591349739</v>
      </c>
      <c r="J421" s="1">
        <v>1217</v>
      </c>
      <c r="K421" s="2">
        <f t="shared" si="80"/>
        <v>0.45376584638329603</v>
      </c>
      <c r="L421" s="1">
        <v>885</v>
      </c>
      <c r="M421" s="1">
        <v>99</v>
      </c>
      <c r="N421" s="1">
        <v>17</v>
      </c>
      <c r="O421" s="2">
        <f t="shared" si="81"/>
        <v>0.72719802793755139</v>
      </c>
      <c r="P421" s="2">
        <f t="shared" si="82"/>
        <v>8.1347576006573538E-2</v>
      </c>
      <c r="Q421" s="2">
        <f t="shared" si="83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 s="1">
        <v>2418</v>
      </c>
      <c r="V421" s="2">
        <f t="shared" si="84"/>
        <v>0.90156599552572703</v>
      </c>
      <c r="W421" s="2">
        <v>0.17899999999999999</v>
      </c>
      <c r="X421" s="1">
        <v>590</v>
      </c>
      <c r="Y421" s="2">
        <f t="shared" si="85"/>
        <v>0.21998508575689785</v>
      </c>
      <c r="Z421" s="2">
        <v>0.192</v>
      </c>
      <c r="AA421" s="1">
        <v>1653</v>
      </c>
      <c r="AB421" s="2">
        <f t="shared" si="86"/>
        <v>0.61633109619686799</v>
      </c>
      <c r="AC421" s="2">
        <f t="shared" si="87"/>
        <v>0.16368381804623411</v>
      </c>
      <c r="AD421" s="2">
        <v>0.18600000000000003</v>
      </c>
      <c r="AE421" s="1">
        <v>50467</v>
      </c>
      <c r="AF421" s="1">
        <v>1010</v>
      </c>
      <c r="AG421" s="1">
        <v>33071</v>
      </c>
      <c r="AH421" s="1">
        <v>2149</v>
      </c>
      <c r="AI421" s="2">
        <v>9.1999999999999998E-2</v>
      </c>
      <c r="AJ421">
        <f>VLOOKUP(A421,census_tract_areas_WA!E:N,10,FALSE)</f>
        <v>1.986003417</v>
      </c>
      <c r="AK421">
        <f t="shared" si="88"/>
        <v>1350.4508486955942</v>
      </c>
      <c r="AL421" t="str">
        <f>VLOOKUP(AK421,'Density Lookup'!A:B,2,TRUE)</f>
        <v>Medium</v>
      </c>
      <c r="AM421" t="str">
        <f>VLOOKUP(A421,census_tract_county_names_WA!A:B,2,FALSE)</f>
        <v>Skagit County, Washington</v>
      </c>
      <c r="AN421">
        <f>INDEX(census_tract_areas_WA!N:N, MATCH('2014_acs_select'!A421,census_tract_areas_WA!E:E,0))</f>
        <v>1.986003417</v>
      </c>
      <c r="AO421" t="b">
        <f t="shared" si="89"/>
        <v>1</v>
      </c>
      <c r="AP421" t="str">
        <f>INDEX('Density Lookup'!B:B,MATCH('2014_acs_select'!AK421,'Density Lookup'!A:A,1))</f>
        <v>Medium</v>
      </c>
      <c r="AQ421" t="b">
        <f t="shared" si="90"/>
        <v>1</v>
      </c>
    </row>
    <row r="422" spans="1:43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78"/>
        <v>0.5243243243243243</v>
      </c>
      <c r="I422" s="2">
        <f t="shared" si="79"/>
        <v>0.4756756756756757</v>
      </c>
      <c r="J422" s="1">
        <v>1079</v>
      </c>
      <c r="K422" s="2">
        <f t="shared" si="80"/>
        <v>0.44864864864864867</v>
      </c>
      <c r="L422" s="1">
        <v>912</v>
      </c>
      <c r="M422" s="1">
        <v>97</v>
      </c>
      <c r="N422" s="1">
        <v>18</v>
      </c>
      <c r="O422" s="2">
        <f t="shared" si="81"/>
        <v>0.84522706209453202</v>
      </c>
      <c r="P422" s="2">
        <f t="shared" si="82"/>
        <v>8.989805375347544E-2</v>
      </c>
      <c r="Q422" s="2">
        <f t="shared" si="83"/>
        <v>1.6682113067655237E-2</v>
      </c>
      <c r="R422" s="2">
        <v>0.221</v>
      </c>
      <c r="S422" s="2">
        <v>0.23600000000000002</v>
      </c>
      <c r="T422" s="2">
        <v>0.20499999999999999</v>
      </c>
      <c r="U422" s="1">
        <v>2403</v>
      </c>
      <c r="V422" s="2">
        <f t="shared" si="84"/>
        <v>0.99916839916839917</v>
      </c>
      <c r="W422" s="2">
        <v>7.5999999999999998E-2</v>
      </c>
      <c r="X422" s="1">
        <v>797</v>
      </c>
      <c r="Y422" s="2">
        <f t="shared" si="85"/>
        <v>0.33139293139293141</v>
      </c>
      <c r="Z422" s="2">
        <v>7.6999999999999999E-2</v>
      </c>
      <c r="AA422" s="1">
        <v>1490</v>
      </c>
      <c r="AB422" s="2">
        <f t="shared" si="86"/>
        <v>0.61954261954261958</v>
      </c>
      <c r="AC422" s="2">
        <f t="shared" si="87"/>
        <v>4.9064449064448956E-2</v>
      </c>
      <c r="AD422" s="2">
        <v>7.0000000000000007E-2</v>
      </c>
      <c r="AE422" s="1">
        <v>77862</v>
      </c>
      <c r="AF422" s="1">
        <v>815</v>
      </c>
      <c r="AG422" s="1">
        <v>70365</v>
      </c>
      <c r="AH422" s="1">
        <v>1681</v>
      </c>
      <c r="AI422" s="2">
        <v>8.199999999999999E-2</v>
      </c>
      <c r="AJ422">
        <f>VLOOKUP(A422,census_tract_areas_WA!E:N,10,FALSE)</f>
        <v>8.2213451430000006</v>
      </c>
      <c r="AK422">
        <f t="shared" si="88"/>
        <v>292.53120482938465</v>
      </c>
      <c r="AL422" t="str">
        <f>VLOOKUP(AK422,'Density Lookup'!A:B,2,TRUE)</f>
        <v>Low</v>
      </c>
      <c r="AM422" t="str">
        <f>VLOOKUP(A422,census_tract_county_names_WA!A:B,2,FALSE)</f>
        <v>Snohomish County, Washington</v>
      </c>
      <c r="AN422">
        <f>INDEX(census_tract_areas_WA!N:N, MATCH('2014_acs_select'!A422,census_tract_areas_WA!E:E,0))</f>
        <v>8.2213451430000006</v>
      </c>
      <c r="AO422" t="b">
        <f t="shared" si="89"/>
        <v>1</v>
      </c>
      <c r="AP422" t="str">
        <f>INDEX('Density Lookup'!B:B,MATCH('2014_acs_select'!AK422,'Density Lookup'!A:A,1))</f>
        <v>Low</v>
      </c>
      <c r="AQ422" t="b">
        <f t="shared" si="90"/>
        <v>1</v>
      </c>
    </row>
    <row r="423" spans="1:43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78"/>
        <v>0.5067567567567568</v>
      </c>
      <c r="I423" s="2">
        <f t="shared" si="79"/>
        <v>0.49324324324324326</v>
      </c>
      <c r="J423" s="1">
        <v>1627</v>
      </c>
      <c r="K423" s="2">
        <f t="shared" si="80"/>
        <v>0.42281704781704782</v>
      </c>
      <c r="L423" s="1">
        <v>1417</v>
      </c>
      <c r="M423" s="1">
        <v>112</v>
      </c>
      <c r="N423" s="1">
        <v>32</v>
      </c>
      <c r="O423" s="2">
        <f t="shared" si="81"/>
        <v>0.87092808850645365</v>
      </c>
      <c r="P423" s="2">
        <f t="shared" si="82"/>
        <v>6.8838352796558089E-2</v>
      </c>
      <c r="Q423" s="2">
        <f t="shared" si="83"/>
        <v>1.9668100799016593E-2</v>
      </c>
      <c r="R423" s="2">
        <v>0.17</v>
      </c>
      <c r="S423" s="2">
        <v>0.19399999999999998</v>
      </c>
      <c r="T423" s="2">
        <v>0.14499999999999999</v>
      </c>
      <c r="U423" s="1">
        <v>3840</v>
      </c>
      <c r="V423" s="2">
        <f t="shared" si="84"/>
        <v>0.99792099792099798</v>
      </c>
      <c r="W423" s="2">
        <v>0.107</v>
      </c>
      <c r="X423" s="1">
        <v>991</v>
      </c>
      <c r="Y423" s="2">
        <f t="shared" si="85"/>
        <v>0.25753638253638256</v>
      </c>
      <c r="Z423" s="2">
        <v>0.20399999999999999</v>
      </c>
      <c r="AA423" s="1">
        <v>2442</v>
      </c>
      <c r="AB423" s="2">
        <f t="shared" si="86"/>
        <v>0.63461538461538458</v>
      </c>
      <c r="AC423" s="2">
        <f t="shared" si="87"/>
        <v>0.10784823284823286</v>
      </c>
      <c r="AD423" s="2">
        <v>8.1000000000000003E-2</v>
      </c>
      <c r="AE423" s="1">
        <v>71216</v>
      </c>
      <c r="AF423" s="1">
        <v>1343</v>
      </c>
      <c r="AG423" s="1">
        <v>59691</v>
      </c>
      <c r="AH423" s="1">
        <v>2883</v>
      </c>
      <c r="AI423" s="2">
        <v>9.4E-2</v>
      </c>
      <c r="AJ423">
        <f>VLOOKUP(A423,census_tract_areas_WA!E:N,10,FALSE)</f>
        <v>27.408323360000001</v>
      </c>
      <c r="AK423">
        <f t="shared" si="88"/>
        <v>140.39530800398438</v>
      </c>
      <c r="AL423" t="str">
        <f>VLOOKUP(AK423,'Density Lookup'!A:B,2,TRUE)</f>
        <v>Low</v>
      </c>
      <c r="AM423" t="str">
        <f>VLOOKUP(A423,census_tract_county_names_WA!A:B,2,FALSE)</f>
        <v>Snohomish County, Washington</v>
      </c>
      <c r="AN423">
        <f>INDEX(census_tract_areas_WA!N:N, MATCH('2014_acs_select'!A423,census_tract_areas_WA!E:E,0))</f>
        <v>27.408323360000001</v>
      </c>
      <c r="AO423" t="b">
        <f t="shared" si="89"/>
        <v>1</v>
      </c>
      <c r="AP423" t="str">
        <f>INDEX('Density Lookup'!B:B,MATCH('2014_acs_select'!AK423,'Density Lookup'!A:A,1))</f>
        <v>Low</v>
      </c>
      <c r="AQ423" t="b">
        <f t="shared" si="90"/>
        <v>1</v>
      </c>
    </row>
    <row r="424" spans="1:43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78"/>
        <v>0.43961352657004832</v>
      </c>
      <c r="I424" s="2">
        <f t="shared" si="79"/>
        <v>0.56038647342995174</v>
      </c>
      <c r="J424" s="1">
        <v>523</v>
      </c>
      <c r="K424" s="2">
        <f t="shared" si="80"/>
        <v>0.42109500805152977</v>
      </c>
      <c r="L424" s="1">
        <v>438</v>
      </c>
      <c r="M424" s="1">
        <v>52</v>
      </c>
      <c r="N424" s="1">
        <v>0</v>
      </c>
      <c r="O424" s="2">
        <f t="shared" si="81"/>
        <v>0.83747609942638623</v>
      </c>
      <c r="P424" s="2">
        <f t="shared" si="82"/>
        <v>9.9426386233269604E-2</v>
      </c>
      <c r="Q424" s="2">
        <f t="shared" si="83"/>
        <v>0</v>
      </c>
      <c r="R424" s="2">
        <v>0.41100000000000003</v>
      </c>
      <c r="S424" s="2">
        <v>0.45700000000000002</v>
      </c>
      <c r="T424" s="2">
        <v>0.371</v>
      </c>
      <c r="U424" s="1">
        <v>1242</v>
      </c>
      <c r="V424" s="2">
        <f t="shared" si="84"/>
        <v>1</v>
      </c>
      <c r="W424" s="2">
        <v>0.105</v>
      </c>
      <c r="X424" s="1">
        <v>374</v>
      </c>
      <c r="Y424" s="2">
        <f t="shared" si="85"/>
        <v>0.30112721417069244</v>
      </c>
      <c r="Z424" s="2">
        <v>0.184</v>
      </c>
      <c r="AA424" s="1">
        <v>751</v>
      </c>
      <c r="AB424" s="2">
        <f t="shared" si="86"/>
        <v>0.60466988727858295</v>
      </c>
      <c r="AC424" s="2">
        <f t="shared" si="87"/>
        <v>9.4202898550724612E-2</v>
      </c>
      <c r="AD424" s="2">
        <v>4.9000000000000002E-2</v>
      </c>
      <c r="AE424" s="1">
        <v>107555</v>
      </c>
      <c r="AF424" s="1">
        <v>392</v>
      </c>
      <c r="AG424" s="1">
        <v>79107</v>
      </c>
      <c r="AH424" s="1">
        <v>932</v>
      </c>
      <c r="AI424" s="2">
        <v>5.7999999999999996E-2</v>
      </c>
      <c r="AJ424">
        <f>VLOOKUP(A424,census_tract_areas_WA!E:N,10,FALSE)</f>
        <v>97.486846639999996</v>
      </c>
      <c r="AK424">
        <f t="shared" si="88"/>
        <v>12.740180268487553</v>
      </c>
      <c r="AL424" t="str">
        <f>VLOOKUP(AK424,'Density Lookup'!A:B,2,TRUE)</f>
        <v>Low</v>
      </c>
      <c r="AM424" t="str">
        <f>VLOOKUP(A424,census_tract_county_names_WA!A:B,2,FALSE)</f>
        <v>Benton County, Washington</v>
      </c>
      <c r="AN424">
        <f>INDEX(census_tract_areas_WA!N:N, MATCH('2014_acs_select'!A424,census_tract_areas_WA!E:E,0))</f>
        <v>97.486846639999996</v>
      </c>
      <c r="AO424" t="b">
        <f t="shared" si="89"/>
        <v>1</v>
      </c>
      <c r="AP424" t="str">
        <f>INDEX('Density Lookup'!B:B,MATCH('2014_acs_select'!AK424,'Density Lookup'!A:A,1))</f>
        <v>Low</v>
      </c>
      <c r="AQ424" t="b">
        <f t="shared" si="90"/>
        <v>1</v>
      </c>
    </row>
    <row r="425" spans="1:43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78"/>
        <v>0.50699825043739066</v>
      </c>
      <c r="I425" s="2">
        <f t="shared" si="79"/>
        <v>0.49300174956260934</v>
      </c>
      <c r="J425" s="1">
        <v>3306</v>
      </c>
      <c r="K425" s="2">
        <f t="shared" si="80"/>
        <v>0.41314671332166958</v>
      </c>
      <c r="L425" s="1">
        <v>2721</v>
      </c>
      <c r="M425" s="1">
        <v>366</v>
      </c>
      <c r="N425" s="1">
        <v>81</v>
      </c>
      <c r="O425" s="2">
        <f t="shared" si="81"/>
        <v>0.82304900181488205</v>
      </c>
      <c r="P425" s="2">
        <f t="shared" si="82"/>
        <v>0.11070780399274047</v>
      </c>
      <c r="Q425" s="2">
        <f t="shared" si="83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 s="1">
        <v>7725</v>
      </c>
      <c r="V425" s="2">
        <f t="shared" si="84"/>
        <v>0.96538365408647842</v>
      </c>
      <c r="W425" s="2">
        <v>0.19699999999999998</v>
      </c>
      <c r="X425" s="1">
        <v>2357</v>
      </c>
      <c r="Y425" s="2">
        <f t="shared" si="85"/>
        <v>0.29455136215946015</v>
      </c>
      <c r="Z425" s="2">
        <v>0.28199999999999997</v>
      </c>
      <c r="AA425" s="1">
        <v>4445</v>
      </c>
      <c r="AB425" s="2">
        <f t="shared" si="86"/>
        <v>0.55548612846788303</v>
      </c>
      <c r="AC425" s="2">
        <f t="shared" si="87"/>
        <v>0.14996250937265687</v>
      </c>
      <c r="AD425" s="2">
        <v>0.161</v>
      </c>
      <c r="AE425" s="1">
        <v>56619</v>
      </c>
      <c r="AF425" s="1">
        <v>2784</v>
      </c>
      <c r="AG425" s="1">
        <v>54020</v>
      </c>
      <c r="AH425" s="1">
        <v>5948</v>
      </c>
      <c r="AI425" s="2">
        <v>6.7000000000000004E-2</v>
      </c>
      <c r="AJ425">
        <f>VLOOKUP(A425,census_tract_areas_WA!E:N,10,FALSE)</f>
        <v>82.411529880000003</v>
      </c>
      <c r="AK425">
        <f t="shared" si="88"/>
        <v>97.098063968133673</v>
      </c>
      <c r="AL425" t="str">
        <f>VLOOKUP(AK425,'Density Lookup'!A:B,2,TRUE)</f>
        <v>Low</v>
      </c>
      <c r="AM425" t="str">
        <f>VLOOKUP(A425,census_tract_county_names_WA!A:B,2,FALSE)</f>
        <v>Grant County, Washington</v>
      </c>
      <c r="AN425">
        <f>INDEX(census_tract_areas_WA!N:N, MATCH('2014_acs_select'!A425,census_tract_areas_WA!E:E,0))</f>
        <v>82.411529880000003</v>
      </c>
      <c r="AO425" t="b">
        <f t="shared" si="89"/>
        <v>1</v>
      </c>
      <c r="AP425" t="str">
        <f>INDEX('Density Lookup'!B:B,MATCH('2014_acs_select'!AK425,'Density Lookup'!A:A,1))</f>
        <v>Low</v>
      </c>
      <c r="AQ425" t="b">
        <f t="shared" si="90"/>
        <v>1</v>
      </c>
    </row>
    <row r="426" spans="1:43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78"/>
        <v>0.49777673765504332</v>
      </c>
      <c r="I426" s="2">
        <f t="shared" si="79"/>
        <v>0.50222326234495673</v>
      </c>
      <c r="J426" s="1">
        <v>2498</v>
      </c>
      <c r="K426" s="2">
        <f t="shared" si="80"/>
        <v>0.58460098291598406</v>
      </c>
      <c r="L426" s="1">
        <v>1490</v>
      </c>
      <c r="M426" s="1">
        <v>205</v>
      </c>
      <c r="N426" s="1">
        <v>656</v>
      </c>
      <c r="O426" s="2">
        <f t="shared" si="81"/>
        <v>0.59647718174539632</v>
      </c>
      <c r="P426" s="2">
        <f t="shared" si="82"/>
        <v>8.2065652522017613E-2</v>
      </c>
      <c r="Q426" s="2">
        <f t="shared" si="83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 s="1">
        <v>4265</v>
      </c>
      <c r="V426" s="2">
        <f t="shared" si="84"/>
        <v>0.99812777907793115</v>
      </c>
      <c r="W426" s="2">
        <v>0.10400000000000001</v>
      </c>
      <c r="X426" s="1">
        <v>575</v>
      </c>
      <c r="Y426" s="2">
        <f t="shared" si="85"/>
        <v>0.1345658787736953</v>
      </c>
      <c r="Z426" s="2">
        <v>0.188</v>
      </c>
      <c r="AA426" s="1">
        <v>3115</v>
      </c>
      <c r="AB426" s="2">
        <f t="shared" si="86"/>
        <v>0.72899602153054055</v>
      </c>
      <c r="AC426" s="2">
        <f t="shared" si="87"/>
        <v>0.13643809969576415</v>
      </c>
      <c r="AD426" s="2">
        <v>8.900000000000001E-2</v>
      </c>
      <c r="AE426" s="1">
        <v>68648</v>
      </c>
      <c r="AF426" s="1">
        <v>2065</v>
      </c>
      <c r="AG426" s="1">
        <v>51642</v>
      </c>
      <c r="AH426" s="1">
        <v>3741</v>
      </c>
      <c r="AI426" s="2">
        <v>5.2999999999999999E-2</v>
      </c>
      <c r="AJ426">
        <f>VLOOKUP(A426,census_tract_areas_WA!E:N,10,FALSE)</f>
        <v>1.2946753289999999</v>
      </c>
      <c r="AK426">
        <f t="shared" si="88"/>
        <v>3300.4413572169028</v>
      </c>
      <c r="AL426" t="str">
        <f>VLOOKUP(AK426,'Density Lookup'!A:B,2,TRUE)</f>
        <v>High</v>
      </c>
      <c r="AM426" t="str">
        <f>VLOOKUP(A426,census_tract_county_names_WA!A:B,2,FALSE)</f>
        <v>King County, Washington</v>
      </c>
      <c r="AN426">
        <f>INDEX(census_tract_areas_WA!N:N, MATCH('2014_acs_select'!A426,census_tract_areas_WA!E:E,0))</f>
        <v>1.2946753289999999</v>
      </c>
      <c r="AO426" t="b">
        <f t="shared" si="89"/>
        <v>1</v>
      </c>
      <c r="AP426" t="str">
        <f>INDEX('Density Lookup'!B:B,MATCH('2014_acs_select'!AK426,'Density Lookup'!A:A,1))</f>
        <v>High</v>
      </c>
      <c r="AQ426" t="b">
        <f t="shared" si="90"/>
        <v>1</v>
      </c>
    </row>
    <row r="427" spans="1:43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78"/>
        <v>0.49185765983112184</v>
      </c>
      <c r="I427" s="2">
        <f t="shared" si="79"/>
        <v>0.50814234016887816</v>
      </c>
      <c r="J427" s="1">
        <v>2043</v>
      </c>
      <c r="K427" s="2">
        <f t="shared" si="80"/>
        <v>0.61610373944511465</v>
      </c>
      <c r="L427" s="1">
        <v>1160</v>
      </c>
      <c r="M427" s="1">
        <v>208</v>
      </c>
      <c r="N427" s="1">
        <v>212</v>
      </c>
      <c r="O427" s="2">
        <f t="shared" si="81"/>
        <v>0.56779246206558986</v>
      </c>
      <c r="P427" s="2">
        <f t="shared" si="82"/>
        <v>0.10181106216348507</v>
      </c>
      <c r="Q427" s="2">
        <f t="shared" si="83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 s="1">
        <v>3316</v>
      </c>
      <c r="V427" s="2">
        <f t="shared" si="84"/>
        <v>1</v>
      </c>
      <c r="W427" s="2">
        <v>7.6999999999999999E-2</v>
      </c>
      <c r="X427" s="1">
        <v>538</v>
      </c>
      <c r="Y427" s="2">
        <f t="shared" si="85"/>
        <v>0.16224366706875754</v>
      </c>
      <c r="Z427" s="2">
        <v>6.5000000000000002E-2</v>
      </c>
      <c r="AA427" s="1">
        <v>2471</v>
      </c>
      <c r="AB427" s="2">
        <f t="shared" si="86"/>
        <v>0.74517490952955368</v>
      </c>
      <c r="AC427" s="2">
        <f t="shared" si="87"/>
        <v>9.2581423401688845E-2</v>
      </c>
      <c r="AD427" s="2">
        <v>8.900000000000001E-2</v>
      </c>
      <c r="AE427" s="1">
        <v>126193</v>
      </c>
      <c r="AF427" s="1">
        <v>1410</v>
      </c>
      <c r="AG427" s="1">
        <v>99868</v>
      </c>
      <c r="AH427" s="1">
        <v>2864</v>
      </c>
      <c r="AI427" s="2">
        <v>0.06</v>
      </c>
      <c r="AJ427">
        <f>VLOOKUP(A427,census_tract_areas_WA!E:N,10,FALSE)</f>
        <v>2.585588284</v>
      </c>
      <c r="AK427">
        <f t="shared" si="88"/>
        <v>1282.4934350607539</v>
      </c>
      <c r="AL427" t="str">
        <f>VLOOKUP(AK427,'Density Lookup'!A:B,2,TRUE)</f>
        <v>Medium</v>
      </c>
      <c r="AM427" t="str">
        <f>VLOOKUP(A427,census_tract_county_names_WA!A:B,2,FALSE)</f>
        <v>King County, Washington</v>
      </c>
      <c r="AN427">
        <f>INDEX(census_tract_areas_WA!N:N, MATCH('2014_acs_select'!A427,census_tract_areas_WA!E:E,0))</f>
        <v>2.585588284</v>
      </c>
      <c r="AO427" t="b">
        <f t="shared" si="89"/>
        <v>1</v>
      </c>
      <c r="AP427" t="str">
        <f>INDEX('Density Lookup'!B:B,MATCH('2014_acs_select'!AK427,'Density Lookup'!A:A,1))</f>
        <v>Medium</v>
      </c>
      <c r="AQ427" t="b">
        <f t="shared" si="90"/>
        <v>1</v>
      </c>
    </row>
    <row r="428" spans="1:43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78"/>
        <v>0.43420207985620746</v>
      </c>
      <c r="I428" s="2">
        <f t="shared" si="79"/>
        <v>0.56579792014379249</v>
      </c>
      <c r="J428" s="1">
        <v>4423</v>
      </c>
      <c r="K428" s="2">
        <f t="shared" si="80"/>
        <v>0.56785209911413537</v>
      </c>
      <c r="L428" s="1">
        <v>2989</v>
      </c>
      <c r="M428" s="1">
        <v>567</v>
      </c>
      <c r="N428" s="1">
        <v>341</v>
      </c>
      <c r="O428" s="2">
        <f t="shared" si="81"/>
        <v>0.67578566583766675</v>
      </c>
      <c r="P428" s="2">
        <f t="shared" si="82"/>
        <v>0.12819353380058784</v>
      </c>
      <c r="Q428" s="2">
        <f t="shared" si="83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 s="1">
        <v>7716</v>
      </c>
      <c r="V428" s="2">
        <f t="shared" si="84"/>
        <v>0.99062780844781106</v>
      </c>
      <c r="W428" s="2">
        <v>6.8000000000000005E-2</v>
      </c>
      <c r="X428" s="1">
        <v>1434</v>
      </c>
      <c r="Y428" s="2">
        <f t="shared" si="85"/>
        <v>0.18410579021697265</v>
      </c>
      <c r="Z428" s="2">
        <v>8.5999999999999993E-2</v>
      </c>
      <c r="AA428" s="1">
        <v>5577</v>
      </c>
      <c r="AB428" s="2">
        <f t="shared" si="86"/>
        <v>0.71600975735010908</v>
      </c>
      <c r="AC428" s="2">
        <f t="shared" si="87"/>
        <v>9.9884452432918325E-2</v>
      </c>
      <c r="AD428" s="2">
        <v>6.4000000000000001E-2</v>
      </c>
      <c r="AE428" s="1">
        <v>90661</v>
      </c>
      <c r="AF428" s="1">
        <v>3254</v>
      </c>
      <c r="AG428" s="1">
        <v>74547</v>
      </c>
      <c r="AH428" s="1">
        <v>6493</v>
      </c>
      <c r="AI428" s="2">
        <v>0.121</v>
      </c>
      <c r="AJ428">
        <f>VLOOKUP(A428,census_tract_areas_WA!E:N,10,FALSE)</f>
        <v>2.6138802569999999</v>
      </c>
      <c r="AK428">
        <f t="shared" si="88"/>
        <v>2979.8610625490487</v>
      </c>
      <c r="AL428" t="str">
        <f>VLOOKUP(AK428,'Density Lookup'!A:B,2,TRUE)</f>
        <v>High</v>
      </c>
      <c r="AM428" t="str">
        <f>VLOOKUP(A428,census_tract_county_names_WA!A:B,2,FALSE)</f>
        <v>King County, Washington</v>
      </c>
      <c r="AN428">
        <f>INDEX(census_tract_areas_WA!N:N, MATCH('2014_acs_select'!A428,census_tract_areas_WA!E:E,0))</f>
        <v>2.6138802569999999</v>
      </c>
      <c r="AO428" t="b">
        <f t="shared" si="89"/>
        <v>1</v>
      </c>
      <c r="AP428" t="str">
        <f>INDEX('Density Lookup'!B:B,MATCH('2014_acs_select'!AK428,'Density Lookup'!A:A,1))</f>
        <v>High</v>
      </c>
      <c r="AQ428" t="b">
        <f t="shared" si="90"/>
        <v>1</v>
      </c>
    </row>
    <row r="429" spans="1:43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78"/>
        <v>0.47470739932553063</v>
      </c>
      <c r="I429" s="2">
        <f t="shared" si="79"/>
        <v>0.52529260067446937</v>
      </c>
      <c r="J429" s="1">
        <v>2200</v>
      </c>
      <c r="K429" s="2">
        <f t="shared" si="80"/>
        <v>0.43642134497123586</v>
      </c>
      <c r="L429" s="1">
        <v>1250</v>
      </c>
      <c r="M429" s="1">
        <v>240</v>
      </c>
      <c r="N429" s="1">
        <v>420</v>
      </c>
      <c r="O429" s="2">
        <f t="shared" si="81"/>
        <v>0.56818181818181823</v>
      </c>
      <c r="P429" s="2">
        <f t="shared" si="82"/>
        <v>0.10909090909090909</v>
      </c>
      <c r="Q429" s="2">
        <f t="shared" si="83"/>
        <v>0.19090909090909092</v>
      </c>
      <c r="R429" s="2">
        <v>0.17399999999999999</v>
      </c>
      <c r="S429" s="2">
        <v>0.222</v>
      </c>
      <c r="T429" s="2">
        <v>0.126</v>
      </c>
      <c r="U429" s="1">
        <v>5034</v>
      </c>
      <c r="V429" s="2">
        <f t="shared" si="84"/>
        <v>0.998611386629637</v>
      </c>
      <c r="W429" s="2">
        <v>0.21899999999999997</v>
      </c>
      <c r="X429" s="1">
        <v>944</v>
      </c>
      <c r="Y429" s="2">
        <f t="shared" si="85"/>
        <v>0.18726443166038484</v>
      </c>
      <c r="Z429" s="2">
        <v>0.375</v>
      </c>
      <c r="AA429" s="1">
        <v>3236</v>
      </c>
      <c r="AB429" s="2">
        <f t="shared" si="86"/>
        <v>0.64193612378496334</v>
      </c>
      <c r="AC429" s="2">
        <f t="shared" si="87"/>
        <v>0.17079944455465179</v>
      </c>
      <c r="AD429" s="2">
        <v>0.19600000000000001</v>
      </c>
      <c r="AE429" s="1">
        <v>43979</v>
      </c>
      <c r="AF429" s="1">
        <v>2387</v>
      </c>
      <c r="AG429" s="1">
        <v>31466</v>
      </c>
      <c r="AH429" s="1">
        <v>4177</v>
      </c>
      <c r="AI429" s="2">
        <v>9.1999999999999998E-2</v>
      </c>
      <c r="AJ429">
        <f>VLOOKUP(A429,census_tract_areas_WA!E:N,10,FALSE)</f>
        <v>2.1273324570000001</v>
      </c>
      <c r="AK429">
        <f t="shared" si="88"/>
        <v>2369.6343199261401</v>
      </c>
      <c r="AL429" t="str">
        <f>VLOOKUP(AK429,'Density Lookup'!A:B,2,TRUE)</f>
        <v>High</v>
      </c>
      <c r="AM429" t="str">
        <f>VLOOKUP(A429,census_tract_county_names_WA!A:B,2,FALSE)</f>
        <v>King County, Washington</v>
      </c>
      <c r="AN429">
        <f>INDEX(census_tract_areas_WA!N:N, MATCH('2014_acs_select'!A429,census_tract_areas_WA!E:E,0))</f>
        <v>2.1273324570000001</v>
      </c>
      <c r="AO429" t="b">
        <f t="shared" si="89"/>
        <v>1</v>
      </c>
      <c r="AP429" t="str">
        <f>INDEX('Density Lookup'!B:B,MATCH('2014_acs_select'!AK429,'Density Lookup'!A:A,1))</f>
        <v>High</v>
      </c>
      <c r="AQ429" t="b">
        <f t="shared" si="90"/>
        <v>1</v>
      </c>
    </row>
    <row r="430" spans="1:43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78"/>
        <v>0.52612039246884112</v>
      </c>
      <c r="I430" s="2">
        <f t="shared" si="79"/>
        <v>0.47387960753115882</v>
      </c>
      <c r="J430" s="1">
        <v>1568</v>
      </c>
      <c r="K430" s="2">
        <f t="shared" si="80"/>
        <v>0.41580482630601961</v>
      </c>
      <c r="L430" s="1">
        <v>1390</v>
      </c>
      <c r="M430" s="1">
        <v>107</v>
      </c>
      <c r="N430" s="1">
        <v>7</v>
      </c>
      <c r="O430" s="2">
        <f t="shared" si="81"/>
        <v>0.88647959183673475</v>
      </c>
      <c r="P430" s="2">
        <f t="shared" si="82"/>
        <v>6.8239795918367346E-2</v>
      </c>
      <c r="Q430" s="2">
        <f t="shared" si="83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 s="1">
        <v>3642</v>
      </c>
      <c r="V430" s="2">
        <f t="shared" si="84"/>
        <v>0.96579156722354809</v>
      </c>
      <c r="W430" s="2">
        <v>0.16899999999999998</v>
      </c>
      <c r="X430" s="1">
        <v>908</v>
      </c>
      <c r="Y430" s="2">
        <f t="shared" si="85"/>
        <v>0.24078493768231238</v>
      </c>
      <c r="Z430" s="2">
        <v>0.24100000000000002</v>
      </c>
      <c r="AA430" s="1">
        <v>2389</v>
      </c>
      <c r="AB430" s="2">
        <f t="shared" si="86"/>
        <v>0.63351896048793421</v>
      </c>
      <c r="AC430" s="2">
        <f t="shared" si="87"/>
        <v>0.12569610182975344</v>
      </c>
      <c r="AD430" s="2">
        <v>0.16500000000000001</v>
      </c>
      <c r="AE430" s="1">
        <v>65211</v>
      </c>
      <c r="AF430" s="1">
        <v>1256</v>
      </c>
      <c r="AG430" s="1">
        <v>61034</v>
      </c>
      <c r="AH430" s="1">
        <v>2813</v>
      </c>
      <c r="AI430" s="2">
        <v>0.154</v>
      </c>
      <c r="AJ430">
        <f>VLOOKUP(A430,census_tract_areas_WA!E:N,10,FALSE)</f>
        <v>5.2391968130000004</v>
      </c>
      <c r="AK430">
        <f t="shared" si="88"/>
        <v>719.76681437945433</v>
      </c>
      <c r="AL430" t="str">
        <f>VLOOKUP(AK430,'Density Lookup'!A:B,2,TRUE)</f>
        <v>Medium</v>
      </c>
      <c r="AM430" t="str">
        <f>VLOOKUP(A430,census_tract_county_names_WA!A:B,2,FALSE)</f>
        <v>Pierce County, Washington</v>
      </c>
      <c r="AN430">
        <f>INDEX(census_tract_areas_WA!N:N, MATCH('2014_acs_select'!A430,census_tract_areas_WA!E:E,0))</f>
        <v>5.2391968130000004</v>
      </c>
      <c r="AO430" t="b">
        <f t="shared" si="89"/>
        <v>1</v>
      </c>
      <c r="AP430" t="str">
        <f>INDEX('Density Lookup'!B:B,MATCH('2014_acs_select'!AK430,'Density Lookup'!A:A,1))</f>
        <v>Medium</v>
      </c>
      <c r="AQ430" t="b">
        <f t="shared" si="90"/>
        <v>1</v>
      </c>
    </row>
    <row r="431" spans="1:43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78"/>
        <v>0.49760765550239233</v>
      </c>
      <c r="I431" s="2">
        <f t="shared" si="79"/>
        <v>0.50239234449760761</v>
      </c>
      <c r="J431" s="1">
        <v>2626</v>
      </c>
      <c r="K431" s="2">
        <f t="shared" si="80"/>
        <v>0.46535530746057063</v>
      </c>
      <c r="L431" s="1">
        <v>2083</v>
      </c>
      <c r="M431" s="1">
        <v>232</v>
      </c>
      <c r="N431" s="1">
        <v>141</v>
      </c>
      <c r="O431" s="2">
        <f t="shared" si="81"/>
        <v>0.79322162985529321</v>
      </c>
      <c r="P431" s="2">
        <f t="shared" si="82"/>
        <v>8.8347296268088349E-2</v>
      </c>
      <c r="Q431" s="2">
        <f t="shared" si="83"/>
        <v>5.3693830921553692E-2</v>
      </c>
      <c r="R431" s="2">
        <v>0.314</v>
      </c>
      <c r="S431" s="2">
        <v>0.31900000000000001</v>
      </c>
      <c r="T431" s="2">
        <v>0.309</v>
      </c>
      <c r="U431" s="1">
        <v>5510</v>
      </c>
      <c r="V431" s="2">
        <f t="shared" si="84"/>
        <v>0.97643097643097643</v>
      </c>
      <c r="W431" s="2">
        <v>0.19600000000000001</v>
      </c>
      <c r="X431" s="1">
        <v>1217</v>
      </c>
      <c r="Y431" s="2">
        <f t="shared" si="85"/>
        <v>0.21566542619174198</v>
      </c>
      <c r="Z431" s="2">
        <v>0.435</v>
      </c>
      <c r="AA431" s="1">
        <v>3751</v>
      </c>
      <c r="AB431" s="2">
        <f t="shared" si="86"/>
        <v>0.66471734892787526</v>
      </c>
      <c r="AC431" s="2">
        <f t="shared" si="87"/>
        <v>0.11961722488038273</v>
      </c>
      <c r="AD431" s="2">
        <v>0.129</v>
      </c>
      <c r="AE431" s="1">
        <v>61730</v>
      </c>
      <c r="AF431" s="1">
        <v>2339</v>
      </c>
      <c r="AG431" s="1">
        <v>48378</v>
      </c>
      <c r="AH431" s="1">
        <v>4483</v>
      </c>
      <c r="AI431" s="2">
        <v>0.156</v>
      </c>
      <c r="AJ431">
        <f>VLOOKUP(A431,census_tract_areas_WA!E:N,10,FALSE)</f>
        <v>2.4703661559999999</v>
      </c>
      <c r="AK431">
        <f t="shared" si="88"/>
        <v>2284.2767604690257</v>
      </c>
      <c r="AL431" t="str">
        <f>VLOOKUP(AK431,'Density Lookup'!A:B,2,TRUE)</f>
        <v>High</v>
      </c>
      <c r="AM431" t="str">
        <f>VLOOKUP(A431,census_tract_county_names_WA!A:B,2,FALSE)</f>
        <v>Pierce County, Washington</v>
      </c>
      <c r="AN431">
        <f>INDEX(census_tract_areas_WA!N:N, MATCH('2014_acs_select'!A431,census_tract_areas_WA!E:E,0))</f>
        <v>2.4703661559999999</v>
      </c>
      <c r="AO431" t="b">
        <f t="shared" si="89"/>
        <v>1</v>
      </c>
      <c r="AP431" t="str">
        <f>INDEX('Density Lookup'!B:B,MATCH('2014_acs_select'!AK431,'Density Lookup'!A:A,1))</f>
        <v>High</v>
      </c>
      <c r="AQ431" t="b">
        <f t="shared" si="90"/>
        <v>1</v>
      </c>
    </row>
    <row r="432" spans="1:43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78"/>
        <v>0.67409342347879531</v>
      </c>
      <c r="I432" s="2">
        <f t="shared" si="79"/>
        <v>0.32590657652120469</v>
      </c>
      <c r="J432" s="1">
        <v>1584</v>
      </c>
      <c r="K432" s="2">
        <f t="shared" si="80"/>
        <v>0.24339274738783037</v>
      </c>
      <c r="L432" s="1">
        <v>1262</v>
      </c>
      <c r="M432" s="1">
        <v>145</v>
      </c>
      <c r="N432" s="1">
        <v>81</v>
      </c>
      <c r="O432" s="2">
        <f t="shared" si="81"/>
        <v>0.79671717171717171</v>
      </c>
      <c r="P432" s="2">
        <f t="shared" si="82"/>
        <v>9.1540404040404047E-2</v>
      </c>
      <c r="Q432" s="2">
        <f t="shared" si="83"/>
        <v>5.113636363636364E-2</v>
      </c>
      <c r="R432" s="2">
        <v>8.4000000000000005E-2</v>
      </c>
      <c r="S432" s="2">
        <v>6.9000000000000006E-2</v>
      </c>
      <c r="T432" s="2">
        <v>0.126</v>
      </c>
      <c r="U432" s="1">
        <v>3697</v>
      </c>
      <c r="V432" s="2">
        <f t="shared" si="84"/>
        <v>0.56807006760909651</v>
      </c>
      <c r="W432" s="2">
        <v>0.245</v>
      </c>
      <c r="X432" s="1">
        <v>940</v>
      </c>
      <c r="Y432" s="2">
        <f t="shared" si="85"/>
        <v>0.14443761524277812</v>
      </c>
      <c r="Z432" s="2">
        <v>0.35200000000000004</v>
      </c>
      <c r="AA432" s="1">
        <v>2430</v>
      </c>
      <c r="AB432" s="2">
        <f t="shared" si="86"/>
        <v>0.37338660110633065</v>
      </c>
      <c r="AC432" s="2">
        <f t="shared" si="87"/>
        <v>0.4821757836508912</v>
      </c>
      <c r="AD432" s="2">
        <v>0.22800000000000001</v>
      </c>
      <c r="AE432" s="1">
        <v>46297</v>
      </c>
      <c r="AF432" s="1">
        <v>1474</v>
      </c>
      <c r="AG432" s="1">
        <v>38188</v>
      </c>
      <c r="AH432" s="1">
        <v>5607</v>
      </c>
      <c r="AI432" s="2">
        <v>0.11800000000000001</v>
      </c>
      <c r="AJ432">
        <f>VLOOKUP(A432,census_tract_areas_WA!E:N,10,FALSE)</f>
        <v>28.171425849999999</v>
      </c>
      <c r="AK432">
        <f t="shared" si="88"/>
        <v>231.01422109949755</v>
      </c>
      <c r="AL432" t="str">
        <f>VLOOKUP(AK432,'Density Lookup'!A:B,2,TRUE)</f>
        <v>Low</v>
      </c>
      <c r="AM432" t="str">
        <f>VLOOKUP(A432,census_tract_county_names_WA!A:B,2,FALSE)</f>
        <v>Spokane County, Washington</v>
      </c>
      <c r="AN432">
        <f>INDEX(census_tract_areas_WA!N:N, MATCH('2014_acs_select'!A432,census_tract_areas_WA!E:E,0))</f>
        <v>28.171425849999999</v>
      </c>
      <c r="AO432" t="b">
        <f t="shared" si="89"/>
        <v>1</v>
      </c>
      <c r="AP432" t="str">
        <f>INDEX('Density Lookup'!B:B,MATCH('2014_acs_select'!AK432,'Density Lookup'!A:A,1))</f>
        <v>Low</v>
      </c>
      <c r="AQ432" t="b">
        <f t="shared" si="90"/>
        <v>1</v>
      </c>
    </row>
    <row r="433" spans="1:43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78"/>
        <v>0.45157838416265383</v>
      </c>
      <c r="I433" s="2">
        <f t="shared" si="79"/>
        <v>0.54842161583734617</v>
      </c>
      <c r="J433" s="1">
        <v>2497</v>
      </c>
      <c r="K433" s="2">
        <f t="shared" si="80"/>
        <v>0.44533618690922061</v>
      </c>
      <c r="L433" s="1">
        <v>1874</v>
      </c>
      <c r="M433" s="1">
        <v>381</v>
      </c>
      <c r="N433" s="1">
        <v>75</v>
      </c>
      <c r="O433" s="2">
        <f t="shared" si="81"/>
        <v>0.750500600720865</v>
      </c>
      <c r="P433" s="2">
        <f t="shared" si="82"/>
        <v>0.15258309971966361</v>
      </c>
      <c r="Q433" s="2">
        <f t="shared" si="83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 s="1">
        <v>5501</v>
      </c>
      <c r="V433" s="2">
        <f t="shared" si="84"/>
        <v>0.98109505974674516</v>
      </c>
      <c r="W433" s="2">
        <v>8.5000000000000006E-2</v>
      </c>
      <c r="X433" s="1">
        <v>1547</v>
      </c>
      <c r="Y433" s="2">
        <f t="shared" si="85"/>
        <v>0.27590511860174782</v>
      </c>
      <c r="Z433" s="2">
        <v>0.11</v>
      </c>
      <c r="AA433" s="1">
        <v>3190</v>
      </c>
      <c r="AB433" s="2">
        <f t="shared" si="86"/>
        <v>0.56893169252719811</v>
      </c>
      <c r="AC433" s="2">
        <f t="shared" si="87"/>
        <v>0.15516318887105407</v>
      </c>
      <c r="AD433" s="2">
        <v>8.3000000000000004E-2</v>
      </c>
      <c r="AE433" s="1">
        <v>76489</v>
      </c>
      <c r="AF433" s="1">
        <v>1932</v>
      </c>
      <c r="AG433" s="1">
        <v>65000</v>
      </c>
      <c r="AH433" s="1">
        <v>4204</v>
      </c>
      <c r="AI433" s="2">
        <v>4.4000000000000004E-2</v>
      </c>
      <c r="AJ433">
        <f>VLOOKUP(A433,census_tract_areas_WA!E:N,10,FALSE)</f>
        <v>22.927561919999999</v>
      </c>
      <c r="AK433">
        <f t="shared" si="88"/>
        <v>244.55282334703648</v>
      </c>
      <c r="AL433" t="str">
        <f>VLOOKUP(AK433,'Density Lookup'!A:B,2,TRUE)</f>
        <v>Low</v>
      </c>
      <c r="AM433" t="str">
        <f>VLOOKUP(A433,census_tract_county_names_WA!A:B,2,FALSE)</f>
        <v>Whatcom County, Washington</v>
      </c>
      <c r="AN433">
        <f>INDEX(census_tract_areas_WA!N:N, MATCH('2014_acs_select'!A433,census_tract_areas_WA!E:E,0))</f>
        <v>22.927561919999999</v>
      </c>
      <c r="AO433" t="b">
        <f t="shared" si="89"/>
        <v>1</v>
      </c>
      <c r="AP433" t="str">
        <f>INDEX('Density Lookup'!B:B,MATCH('2014_acs_select'!AK433,'Density Lookup'!A:A,1))</f>
        <v>Low</v>
      </c>
      <c r="AQ433" t="b">
        <f t="shared" si="90"/>
        <v>1</v>
      </c>
    </row>
    <row r="434" spans="1:43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78"/>
        <v>0.42885440739517994</v>
      </c>
      <c r="I434" s="2">
        <f t="shared" si="79"/>
        <v>0.57114559260482012</v>
      </c>
      <c r="J434" s="1">
        <v>1369</v>
      </c>
      <c r="K434" s="2">
        <f t="shared" si="80"/>
        <v>0.45196434466820734</v>
      </c>
      <c r="L434" s="1">
        <v>1036</v>
      </c>
      <c r="M434" s="1">
        <v>157</v>
      </c>
      <c r="N434" s="1">
        <v>0</v>
      </c>
      <c r="O434" s="2">
        <f t="shared" si="81"/>
        <v>0.7567567567567568</v>
      </c>
      <c r="P434" s="2">
        <f t="shared" si="82"/>
        <v>0.11468224981738495</v>
      </c>
      <c r="Q434" s="2">
        <f t="shared" si="83"/>
        <v>0</v>
      </c>
      <c r="R434" s="2">
        <v>0.13100000000000001</v>
      </c>
      <c r="S434" s="2">
        <v>0.15</v>
      </c>
      <c r="T434" s="2">
        <v>0.115</v>
      </c>
      <c r="U434" s="1">
        <v>3025</v>
      </c>
      <c r="V434" s="2">
        <f t="shared" si="84"/>
        <v>0.998679432155827</v>
      </c>
      <c r="W434" s="2">
        <v>0.125</v>
      </c>
      <c r="X434" s="1">
        <v>688</v>
      </c>
      <c r="Y434" s="2">
        <f t="shared" si="85"/>
        <v>0.22713766919775502</v>
      </c>
      <c r="Z434" s="2">
        <v>0.193</v>
      </c>
      <c r="AA434" s="1">
        <v>1790</v>
      </c>
      <c r="AB434" s="2">
        <f t="shared" si="86"/>
        <v>0.59095411026741496</v>
      </c>
      <c r="AC434" s="2">
        <f t="shared" si="87"/>
        <v>0.18190822053483002</v>
      </c>
      <c r="AD434" s="2">
        <v>0.11699999999999999</v>
      </c>
      <c r="AE434" s="1">
        <v>54287</v>
      </c>
      <c r="AF434" s="1">
        <v>1304</v>
      </c>
      <c r="AG434" s="1">
        <v>46371</v>
      </c>
      <c r="AH434" s="1">
        <v>2416</v>
      </c>
      <c r="AI434" s="2">
        <v>0.14099999999999999</v>
      </c>
      <c r="AJ434">
        <f>VLOOKUP(A434,census_tract_areas_WA!E:N,10,FALSE)</f>
        <v>2.7401567230000001</v>
      </c>
      <c r="AK434">
        <f t="shared" si="88"/>
        <v>1105.4112250498454</v>
      </c>
      <c r="AL434" t="str">
        <f>VLOOKUP(AK434,'Density Lookup'!A:B,2,TRUE)</f>
        <v>Medium</v>
      </c>
      <c r="AM434" t="str">
        <f>VLOOKUP(A434,census_tract_county_names_WA!A:B,2,FALSE)</f>
        <v>Douglas County, Washington</v>
      </c>
      <c r="AN434">
        <f>INDEX(census_tract_areas_WA!N:N, MATCH('2014_acs_select'!A434,census_tract_areas_WA!E:E,0))</f>
        <v>2.7401567230000001</v>
      </c>
      <c r="AO434" t="b">
        <f t="shared" si="89"/>
        <v>1</v>
      </c>
      <c r="AP434" t="str">
        <f>INDEX('Density Lookup'!B:B,MATCH('2014_acs_select'!AK434,'Density Lookup'!A:A,1))</f>
        <v>Medium</v>
      </c>
      <c r="AQ434" t="b">
        <f t="shared" si="90"/>
        <v>1</v>
      </c>
    </row>
    <row r="435" spans="1:43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78"/>
        <v>0.51448995363214833</v>
      </c>
      <c r="I435" s="2">
        <f t="shared" si="79"/>
        <v>0.48551004636785161</v>
      </c>
      <c r="J435" s="1">
        <v>2652</v>
      </c>
      <c r="K435" s="2">
        <f t="shared" si="80"/>
        <v>0.51236476043276657</v>
      </c>
      <c r="L435" s="1">
        <v>2026</v>
      </c>
      <c r="M435" s="1">
        <v>416</v>
      </c>
      <c r="N435" s="1">
        <v>138</v>
      </c>
      <c r="O435" s="2">
        <f t="shared" si="81"/>
        <v>0.76395173453996978</v>
      </c>
      <c r="P435" s="2">
        <f t="shared" si="82"/>
        <v>0.15686274509803921</v>
      </c>
      <c r="Q435" s="2">
        <f t="shared" si="83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 s="1">
        <v>5158</v>
      </c>
      <c r="V435" s="2">
        <f t="shared" si="84"/>
        <v>0.99652241112828444</v>
      </c>
      <c r="W435" s="2">
        <v>0.14699999999999999</v>
      </c>
      <c r="X435" s="1">
        <v>1031</v>
      </c>
      <c r="Y435" s="2">
        <f t="shared" si="85"/>
        <v>0.1991885625965997</v>
      </c>
      <c r="Z435" s="2">
        <v>0.19500000000000001</v>
      </c>
      <c r="AA435" s="1">
        <v>3618</v>
      </c>
      <c r="AB435" s="2">
        <f t="shared" si="86"/>
        <v>0.69899536321483768</v>
      </c>
      <c r="AC435" s="2">
        <f t="shared" si="87"/>
        <v>0.10181607418856264</v>
      </c>
      <c r="AD435" s="2">
        <v>0.14699999999999999</v>
      </c>
      <c r="AE435" s="1">
        <v>62686</v>
      </c>
      <c r="AF435" s="1">
        <v>1925</v>
      </c>
      <c r="AG435" s="1">
        <v>55359</v>
      </c>
      <c r="AH435" s="1">
        <v>4280</v>
      </c>
      <c r="AI435" s="2">
        <v>8.6999999999999994E-2</v>
      </c>
      <c r="AJ435">
        <f>VLOOKUP(A435,census_tract_areas_WA!E:N,10,FALSE)</f>
        <v>1.5257670480000001</v>
      </c>
      <c r="AK435">
        <f t="shared" si="88"/>
        <v>3392.3920475178593</v>
      </c>
      <c r="AL435" t="str">
        <f>VLOOKUP(AK435,'Density Lookup'!A:B,2,TRUE)</f>
        <v>High</v>
      </c>
      <c r="AM435" t="str">
        <f>VLOOKUP(A435,census_tract_county_names_WA!A:B,2,FALSE)</f>
        <v>King County, Washington</v>
      </c>
      <c r="AN435">
        <f>INDEX(census_tract_areas_WA!N:N, MATCH('2014_acs_select'!A435,census_tract_areas_WA!E:E,0))</f>
        <v>1.5257670480000001</v>
      </c>
      <c r="AO435" t="b">
        <f t="shared" si="89"/>
        <v>1</v>
      </c>
      <c r="AP435" t="str">
        <f>INDEX('Density Lookup'!B:B,MATCH('2014_acs_select'!AK435,'Density Lookup'!A:A,1))</f>
        <v>High</v>
      </c>
      <c r="AQ435" t="b">
        <f t="shared" si="90"/>
        <v>1</v>
      </c>
    </row>
    <row r="436" spans="1:43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78"/>
        <v>0.49562624254473159</v>
      </c>
      <c r="I436" s="2">
        <f t="shared" si="79"/>
        <v>0.50437375745526836</v>
      </c>
      <c r="J436" s="1">
        <v>2432</v>
      </c>
      <c r="K436" s="2">
        <f t="shared" si="80"/>
        <v>0.48349900596421469</v>
      </c>
      <c r="L436" s="1">
        <v>1980</v>
      </c>
      <c r="M436" s="1">
        <v>242</v>
      </c>
      <c r="N436" s="1">
        <v>84</v>
      </c>
      <c r="O436" s="2">
        <f t="shared" si="81"/>
        <v>0.81414473684210531</v>
      </c>
      <c r="P436" s="2">
        <f t="shared" si="82"/>
        <v>9.9506578947368418E-2</v>
      </c>
      <c r="Q436" s="2">
        <f t="shared" si="83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 s="1">
        <v>5030</v>
      </c>
      <c r="V436" s="2">
        <f t="shared" si="84"/>
        <v>1</v>
      </c>
      <c r="W436" s="2">
        <v>7.0000000000000007E-2</v>
      </c>
      <c r="X436" s="1">
        <v>1311</v>
      </c>
      <c r="Y436" s="2">
        <f t="shared" si="85"/>
        <v>0.2606361829025845</v>
      </c>
      <c r="Z436" s="2">
        <v>3.7999999999999999E-2</v>
      </c>
      <c r="AA436" s="1">
        <v>3277</v>
      </c>
      <c r="AB436" s="2">
        <f t="shared" si="86"/>
        <v>0.65149105367793236</v>
      </c>
      <c r="AC436" s="2">
        <f t="shared" si="87"/>
        <v>8.7872763419483135E-2</v>
      </c>
      <c r="AD436" s="2">
        <v>7.5999999999999998E-2</v>
      </c>
      <c r="AE436" s="1">
        <v>92687</v>
      </c>
      <c r="AF436" s="1">
        <v>1639</v>
      </c>
      <c r="AG436" s="1">
        <v>85867</v>
      </c>
      <c r="AH436" s="1">
        <v>3834</v>
      </c>
      <c r="AI436" s="2">
        <v>0.10800000000000001</v>
      </c>
      <c r="AJ436">
        <f>VLOOKUP(A436,census_tract_areas_WA!E:N,10,FALSE)</f>
        <v>6.5021631099999997</v>
      </c>
      <c r="AK436">
        <f t="shared" si="88"/>
        <v>773.58871423328537</v>
      </c>
      <c r="AL436" t="str">
        <f>VLOOKUP(AK436,'Density Lookup'!A:B,2,TRUE)</f>
        <v>Medium</v>
      </c>
      <c r="AM436" t="str">
        <f>VLOOKUP(A436,census_tract_county_names_WA!A:B,2,FALSE)</f>
        <v>Pierce County, Washington</v>
      </c>
      <c r="AN436">
        <f>INDEX(census_tract_areas_WA!N:N, MATCH('2014_acs_select'!A436,census_tract_areas_WA!E:E,0))</f>
        <v>6.5021631099999997</v>
      </c>
      <c r="AO436" t="b">
        <f t="shared" si="89"/>
        <v>1</v>
      </c>
      <c r="AP436" t="str">
        <f>INDEX('Density Lookup'!B:B,MATCH('2014_acs_select'!AK436,'Density Lookup'!A:A,1))</f>
        <v>Medium</v>
      </c>
      <c r="AQ436" t="b">
        <f t="shared" si="90"/>
        <v>1</v>
      </c>
    </row>
    <row r="437" spans="1:43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78"/>
        <v>0.50114460129721483</v>
      </c>
      <c r="I437" s="2">
        <f t="shared" si="79"/>
        <v>0.49885539870278517</v>
      </c>
      <c r="J437" s="1">
        <v>3351</v>
      </c>
      <c r="K437" s="2">
        <f t="shared" si="80"/>
        <v>0.63925982449446772</v>
      </c>
      <c r="L437" s="1">
        <v>2002</v>
      </c>
      <c r="M437" s="1">
        <v>373</v>
      </c>
      <c r="N437" s="1">
        <v>629</v>
      </c>
      <c r="O437" s="2">
        <f t="shared" si="81"/>
        <v>0.5974336019098776</v>
      </c>
      <c r="P437" s="2">
        <f t="shared" si="82"/>
        <v>0.11131005669949269</v>
      </c>
      <c r="Q437" s="2">
        <f t="shared" si="83"/>
        <v>0.18770516263801851</v>
      </c>
      <c r="R437" s="2">
        <v>0.56999999999999995</v>
      </c>
      <c r="S437" s="2">
        <v>0.496</v>
      </c>
      <c r="T437" s="2">
        <v>0.64800000000000002</v>
      </c>
      <c r="U437" s="1">
        <v>5144</v>
      </c>
      <c r="V437" s="2">
        <f t="shared" si="84"/>
        <v>0.98130484547882491</v>
      </c>
      <c r="W437" s="2">
        <v>7.400000000000001E-2</v>
      </c>
      <c r="X437" s="1">
        <v>694</v>
      </c>
      <c r="Y437" s="2">
        <f t="shared" si="85"/>
        <v>0.13239221671117893</v>
      </c>
      <c r="Z437" s="2">
        <v>0</v>
      </c>
      <c r="AA437" s="1">
        <v>3993</v>
      </c>
      <c r="AB437" s="2">
        <f t="shared" si="86"/>
        <v>0.76173216329645177</v>
      </c>
      <c r="AC437" s="2">
        <f t="shared" si="87"/>
        <v>0.10587561999236927</v>
      </c>
      <c r="AD437" s="2">
        <v>8.199999999999999E-2</v>
      </c>
      <c r="AE437" s="1">
        <v>79526</v>
      </c>
      <c r="AF437" s="1">
        <v>2600</v>
      </c>
      <c r="AG437" s="1">
        <v>64144</v>
      </c>
      <c r="AH437" s="1">
        <v>4497</v>
      </c>
      <c r="AI437" s="2">
        <v>6.7000000000000004E-2</v>
      </c>
      <c r="AJ437">
        <f>VLOOKUP(A437,census_tract_areas_WA!E:N,10,FALSE)</f>
        <v>2.0791582449999999</v>
      </c>
      <c r="AK437">
        <f t="shared" si="88"/>
        <v>2521.2126169838507</v>
      </c>
      <c r="AL437" t="str">
        <f>VLOOKUP(AK437,'Density Lookup'!A:B,2,TRUE)</f>
        <v>High</v>
      </c>
      <c r="AM437" t="str">
        <f>VLOOKUP(A437,census_tract_county_names_WA!A:B,2,FALSE)</f>
        <v>King County, Washington</v>
      </c>
      <c r="AN437">
        <f>INDEX(census_tract_areas_WA!N:N, MATCH('2014_acs_select'!A437,census_tract_areas_WA!E:E,0))</f>
        <v>2.0791582449999999</v>
      </c>
      <c r="AO437" t="b">
        <f t="shared" si="89"/>
        <v>1</v>
      </c>
      <c r="AP437" t="str">
        <f>INDEX('Density Lookup'!B:B,MATCH('2014_acs_select'!AK437,'Density Lookup'!A:A,1))</f>
        <v>High</v>
      </c>
      <c r="AQ437" t="b">
        <f t="shared" si="90"/>
        <v>1</v>
      </c>
    </row>
    <row r="438" spans="1:43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78"/>
        <v>0.50664380625803684</v>
      </c>
      <c r="I438" s="2">
        <f t="shared" si="79"/>
        <v>0.49335619374196316</v>
      </c>
      <c r="J438" s="1">
        <v>2410</v>
      </c>
      <c r="K438" s="2">
        <f t="shared" si="80"/>
        <v>0.51650235747963991</v>
      </c>
      <c r="L438" s="1">
        <v>1570</v>
      </c>
      <c r="M438" s="1">
        <v>452</v>
      </c>
      <c r="N438" s="1">
        <v>201</v>
      </c>
      <c r="O438" s="2">
        <f t="shared" si="81"/>
        <v>0.65145228215767637</v>
      </c>
      <c r="P438" s="2">
        <f t="shared" si="82"/>
        <v>0.18755186721991701</v>
      </c>
      <c r="Q438" s="2">
        <f t="shared" si="83"/>
        <v>8.3402489626556012E-2</v>
      </c>
      <c r="R438" s="2">
        <v>0.37</v>
      </c>
      <c r="S438" s="2">
        <v>0.30199999999999999</v>
      </c>
      <c r="T438" s="2">
        <v>0.44299999999999995</v>
      </c>
      <c r="U438" s="1">
        <v>4657</v>
      </c>
      <c r="V438" s="2">
        <f t="shared" si="84"/>
        <v>0.99807115302186022</v>
      </c>
      <c r="W438" s="2">
        <v>6.4000000000000001E-2</v>
      </c>
      <c r="X438" s="1">
        <v>1103</v>
      </c>
      <c r="Y438" s="2">
        <f t="shared" si="85"/>
        <v>0.23639091298756965</v>
      </c>
      <c r="Z438" s="2">
        <v>0.13100000000000001</v>
      </c>
      <c r="AA438" s="1">
        <v>3139</v>
      </c>
      <c r="AB438" s="2">
        <f t="shared" si="86"/>
        <v>0.67273896270895839</v>
      </c>
      <c r="AC438" s="2">
        <f t="shared" si="87"/>
        <v>9.0870124303471966E-2</v>
      </c>
      <c r="AD438" s="2">
        <v>4.7E-2</v>
      </c>
      <c r="AE438" s="1">
        <v>92511</v>
      </c>
      <c r="AF438" s="1">
        <v>1679</v>
      </c>
      <c r="AG438" s="1">
        <v>83288</v>
      </c>
      <c r="AH438" s="1">
        <v>3716</v>
      </c>
      <c r="AI438" s="2">
        <v>6.3E-2</v>
      </c>
      <c r="AJ438">
        <f>VLOOKUP(A438,census_tract_areas_WA!E:N,10,FALSE)</f>
        <v>3.08697366</v>
      </c>
      <c r="AK438">
        <f t="shared" si="88"/>
        <v>1511.512735097325</v>
      </c>
      <c r="AL438" t="str">
        <f>VLOOKUP(AK438,'Density Lookup'!A:B,2,TRUE)</f>
        <v>High</v>
      </c>
      <c r="AM438" t="str">
        <f>VLOOKUP(A438,census_tract_county_names_WA!A:B,2,FALSE)</f>
        <v>King County, Washington</v>
      </c>
      <c r="AN438">
        <f>INDEX(census_tract_areas_WA!N:N, MATCH('2014_acs_select'!A438,census_tract_areas_WA!E:E,0))</f>
        <v>3.08697366</v>
      </c>
      <c r="AO438" t="b">
        <f t="shared" si="89"/>
        <v>1</v>
      </c>
      <c r="AP438" t="str">
        <f>INDEX('Density Lookup'!B:B,MATCH('2014_acs_select'!AK438,'Density Lookup'!A:A,1))</f>
        <v>High</v>
      </c>
      <c r="AQ438" t="b">
        <f t="shared" si="90"/>
        <v>1</v>
      </c>
    </row>
    <row r="439" spans="1:43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78"/>
        <v>0.50266159695817492</v>
      </c>
      <c r="I439" s="2">
        <f t="shared" si="79"/>
        <v>0.49733840304182508</v>
      </c>
      <c r="J439" s="1">
        <v>1179</v>
      </c>
      <c r="K439" s="2">
        <f t="shared" si="80"/>
        <v>0.4482889733840304</v>
      </c>
      <c r="L439" s="1">
        <v>804</v>
      </c>
      <c r="M439" s="1">
        <v>58</v>
      </c>
      <c r="N439" s="1">
        <v>173</v>
      </c>
      <c r="O439" s="2">
        <f t="shared" si="81"/>
        <v>0.68193384223918574</v>
      </c>
      <c r="P439" s="2">
        <f t="shared" si="82"/>
        <v>4.9194232400339273E-2</v>
      </c>
      <c r="Q439" s="2">
        <f t="shared" si="83"/>
        <v>0.14673452078032231</v>
      </c>
      <c r="R439" s="2">
        <v>0.218</v>
      </c>
      <c r="S439" s="2">
        <v>0.19699999999999998</v>
      </c>
      <c r="T439" s="2">
        <v>0.24199999999999999</v>
      </c>
      <c r="U439" s="1">
        <v>2621</v>
      </c>
      <c r="V439" s="2">
        <f t="shared" si="84"/>
        <v>0.99657794676806088</v>
      </c>
      <c r="W439" s="2">
        <v>0.34100000000000003</v>
      </c>
      <c r="X439" s="1">
        <v>674</v>
      </c>
      <c r="Y439" s="2">
        <f t="shared" si="85"/>
        <v>0.25627376425855514</v>
      </c>
      <c r="Z439" s="2">
        <v>0.58299999999999996</v>
      </c>
      <c r="AA439" s="1">
        <v>1785</v>
      </c>
      <c r="AB439" s="2">
        <f t="shared" si="86"/>
        <v>0.67870722433460073</v>
      </c>
      <c r="AC439" s="2">
        <f t="shared" si="87"/>
        <v>6.5019011406844074E-2</v>
      </c>
      <c r="AD439" s="2">
        <v>0.27800000000000002</v>
      </c>
      <c r="AE439" s="1">
        <v>60055</v>
      </c>
      <c r="AF439" s="1">
        <v>897</v>
      </c>
      <c r="AG439" s="1">
        <v>55203</v>
      </c>
      <c r="AH439" s="1">
        <v>2029</v>
      </c>
      <c r="AI439" s="2">
        <v>0.13600000000000001</v>
      </c>
      <c r="AJ439">
        <f>VLOOKUP(A439,census_tract_areas_WA!E:N,10,FALSE)</f>
        <v>3.4090805469999999</v>
      </c>
      <c r="AK439">
        <f t="shared" si="88"/>
        <v>771.46901158272931</v>
      </c>
      <c r="AL439" t="str">
        <f>VLOOKUP(AK439,'Density Lookup'!A:B,2,TRUE)</f>
        <v>Medium</v>
      </c>
      <c r="AM439" t="str">
        <f>VLOOKUP(A439,census_tract_county_names_WA!A:B,2,FALSE)</f>
        <v>King County, Washington</v>
      </c>
      <c r="AN439">
        <f>INDEX(census_tract_areas_WA!N:N, MATCH('2014_acs_select'!A439,census_tract_areas_WA!E:E,0))</f>
        <v>3.4090805469999999</v>
      </c>
      <c r="AO439" t="b">
        <f t="shared" si="89"/>
        <v>1</v>
      </c>
      <c r="AP439" t="str">
        <f>INDEX('Density Lookup'!B:B,MATCH('2014_acs_select'!AK439,'Density Lookup'!A:A,1))</f>
        <v>Medium</v>
      </c>
      <c r="AQ439" t="b">
        <f t="shared" si="90"/>
        <v>1</v>
      </c>
    </row>
    <row r="440" spans="1:43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78"/>
        <v>0.48286981056025796</v>
      </c>
      <c r="I440" s="2">
        <f t="shared" si="79"/>
        <v>0.51713018943974209</v>
      </c>
      <c r="J440" s="1">
        <v>2800</v>
      </c>
      <c r="K440" s="2">
        <f t="shared" si="80"/>
        <v>0.56428859330914949</v>
      </c>
      <c r="L440" s="1">
        <v>1714</v>
      </c>
      <c r="M440" s="1">
        <v>241</v>
      </c>
      <c r="N440" s="1">
        <v>334</v>
      </c>
      <c r="O440" s="2">
        <f t="shared" si="81"/>
        <v>0.6121428571428571</v>
      </c>
      <c r="P440" s="2">
        <f t="shared" si="82"/>
        <v>8.6071428571428577E-2</v>
      </c>
      <c r="Q440" s="2">
        <f t="shared" si="83"/>
        <v>0.11928571428571429</v>
      </c>
      <c r="R440" s="2">
        <v>0.376</v>
      </c>
      <c r="S440" s="2">
        <v>0.38500000000000001</v>
      </c>
      <c r="T440" s="2">
        <v>0.36799999999999999</v>
      </c>
      <c r="U440" s="1">
        <v>4877</v>
      </c>
      <c r="V440" s="2">
        <f t="shared" si="84"/>
        <v>0.98286981056025791</v>
      </c>
      <c r="W440" s="2">
        <v>0.251</v>
      </c>
      <c r="X440" s="1">
        <v>460</v>
      </c>
      <c r="Y440" s="2">
        <f t="shared" si="85"/>
        <v>9.2704554615074569E-2</v>
      </c>
      <c r="Z440" s="2">
        <v>0.35399999999999998</v>
      </c>
      <c r="AA440" s="1">
        <v>3787</v>
      </c>
      <c r="AB440" s="2">
        <f t="shared" si="86"/>
        <v>0.76320032245062475</v>
      </c>
      <c r="AC440" s="2">
        <f t="shared" si="87"/>
        <v>0.14409512293430071</v>
      </c>
      <c r="AD440" s="2">
        <v>0.245</v>
      </c>
      <c r="AE440" s="1">
        <v>50033</v>
      </c>
      <c r="AF440" s="1">
        <v>3102</v>
      </c>
      <c r="AG440" s="1">
        <v>37396</v>
      </c>
      <c r="AH440" s="1">
        <v>4618</v>
      </c>
      <c r="AI440" s="2">
        <v>0.107</v>
      </c>
      <c r="AJ440">
        <f>VLOOKUP(A440,census_tract_areas_WA!E:N,10,FALSE)</f>
        <v>1.1714960759999999</v>
      </c>
      <c r="AK440">
        <f t="shared" si="88"/>
        <v>4235.6095779188936</v>
      </c>
      <c r="AL440" t="str">
        <f>VLOOKUP(AK440,'Density Lookup'!A:B,2,TRUE)</f>
        <v>High</v>
      </c>
      <c r="AM440" t="str">
        <f>VLOOKUP(A440,census_tract_county_names_WA!A:B,2,FALSE)</f>
        <v>Pierce County, Washington</v>
      </c>
      <c r="AN440">
        <f>INDEX(census_tract_areas_WA!N:N, MATCH('2014_acs_select'!A440,census_tract_areas_WA!E:E,0))</f>
        <v>1.1714960759999999</v>
      </c>
      <c r="AO440" t="b">
        <f t="shared" si="89"/>
        <v>1</v>
      </c>
      <c r="AP440" t="str">
        <f>INDEX('Density Lookup'!B:B,MATCH('2014_acs_select'!AK440,'Density Lookup'!A:A,1))</f>
        <v>High</v>
      </c>
      <c r="AQ440" t="b">
        <f t="shared" si="90"/>
        <v>1</v>
      </c>
    </row>
    <row r="441" spans="1:43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78"/>
        <v>0.51703920850128249</v>
      </c>
      <c r="I441" s="2">
        <f t="shared" si="79"/>
        <v>0.48296079149871746</v>
      </c>
      <c r="J441" s="1">
        <v>3998</v>
      </c>
      <c r="K441" s="2">
        <f t="shared" si="80"/>
        <v>0.48833516550629047</v>
      </c>
      <c r="L441" s="1">
        <v>3201</v>
      </c>
      <c r="M441" s="1">
        <v>412</v>
      </c>
      <c r="N441" s="1">
        <v>105</v>
      </c>
      <c r="O441" s="2">
        <f t="shared" si="81"/>
        <v>0.80065032516258128</v>
      </c>
      <c r="P441" s="2">
        <f t="shared" si="82"/>
        <v>0.10305152576288144</v>
      </c>
      <c r="Q441" s="2">
        <f t="shared" si="83"/>
        <v>2.6263131565782891E-2</v>
      </c>
      <c r="R441" s="2">
        <v>0.13100000000000001</v>
      </c>
      <c r="S441" s="2">
        <v>0.105</v>
      </c>
      <c r="T441" s="2">
        <v>0.16200000000000001</v>
      </c>
      <c r="U441" s="1">
        <v>8062</v>
      </c>
      <c r="V441" s="2">
        <f t="shared" si="84"/>
        <v>0.9847318920239404</v>
      </c>
      <c r="W441" s="2">
        <v>0.156</v>
      </c>
      <c r="X441" s="1">
        <v>1944</v>
      </c>
      <c r="Y441" s="2">
        <f t="shared" si="85"/>
        <v>0.237449615243679</v>
      </c>
      <c r="Z441" s="2">
        <v>0.22399999999999998</v>
      </c>
      <c r="AA441" s="1">
        <v>5459</v>
      </c>
      <c r="AB441" s="2">
        <f t="shared" si="86"/>
        <v>0.66678881153047509</v>
      </c>
      <c r="AC441" s="2">
        <f t="shared" si="87"/>
        <v>9.5761573225845886E-2</v>
      </c>
      <c r="AD441" s="2">
        <v>0.13600000000000001</v>
      </c>
      <c r="AE441" s="1">
        <v>60614</v>
      </c>
      <c r="AF441" s="1">
        <v>2692</v>
      </c>
      <c r="AG441" s="1">
        <v>52833</v>
      </c>
      <c r="AH441" s="1">
        <v>6369</v>
      </c>
      <c r="AI441" s="2">
        <v>9.6000000000000002E-2</v>
      </c>
      <c r="AJ441">
        <f>VLOOKUP(A441,census_tract_areas_WA!E:N,10,FALSE)</f>
        <v>2.9003897850000002</v>
      </c>
      <c r="AK441">
        <f t="shared" si="88"/>
        <v>2822.7240498297369</v>
      </c>
      <c r="AL441" t="str">
        <f>VLOOKUP(AK441,'Density Lookup'!A:B,2,TRUE)</f>
        <v>High</v>
      </c>
      <c r="AM441" t="str">
        <f>VLOOKUP(A441,census_tract_county_names_WA!A:B,2,FALSE)</f>
        <v>Pierce County, Washington</v>
      </c>
      <c r="AN441">
        <f>INDEX(census_tract_areas_WA!N:N, MATCH('2014_acs_select'!A441,census_tract_areas_WA!E:E,0))</f>
        <v>2.9003897850000002</v>
      </c>
      <c r="AO441" t="b">
        <f t="shared" si="89"/>
        <v>1</v>
      </c>
      <c r="AP441" t="str">
        <f>INDEX('Density Lookup'!B:B,MATCH('2014_acs_select'!AK441,'Density Lookup'!A:A,1))</f>
        <v>High</v>
      </c>
      <c r="AQ441" t="b">
        <f t="shared" si="90"/>
        <v>1</v>
      </c>
    </row>
    <row r="442" spans="1:43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78"/>
        <v>0.52047012732615083</v>
      </c>
      <c r="I442" s="2">
        <f t="shared" si="79"/>
        <v>0.47952987267384917</v>
      </c>
      <c r="J442" s="1">
        <v>2171</v>
      </c>
      <c r="K442" s="2">
        <f t="shared" si="80"/>
        <v>0.42526934378060727</v>
      </c>
      <c r="L442" s="1">
        <v>1578</v>
      </c>
      <c r="M442" s="1">
        <v>274</v>
      </c>
      <c r="N442" s="1">
        <v>136</v>
      </c>
      <c r="O442" s="2">
        <f t="shared" si="81"/>
        <v>0.72685398433901427</v>
      </c>
      <c r="P442" s="2">
        <f t="shared" si="82"/>
        <v>0.12620912022109626</v>
      </c>
      <c r="Q442" s="2">
        <f t="shared" si="83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 s="1">
        <v>5038</v>
      </c>
      <c r="V442" s="2">
        <f t="shared" si="84"/>
        <v>0.98687561214495589</v>
      </c>
      <c r="W442" s="2">
        <v>8.6999999999999994E-2</v>
      </c>
      <c r="X442" s="1">
        <v>1208</v>
      </c>
      <c r="Y442" s="2">
        <f t="shared" si="85"/>
        <v>0.23663075416258569</v>
      </c>
      <c r="Z442" s="2">
        <v>3.6000000000000004E-2</v>
      </c>
      <c r="AA442" s="1">
        <v>3155</v>
      </c>
      <c r="AB442" s="2">
        <f t="shared" si="86"/>
        <v>0.61802154750244853</v>
      </c>
      <c r="AC442" s="2">
        <f t="shared" si="87"/>
        <v>0.14534769833496575</v>
      </c>
      <c r="AD442" s="2">
        <v>0.115</v>
      </c>
      <c r="AE442" s="1">
        <v>64712</v>
      </c>
      <c r="AF442" s="1">
        <v>1918</v>
      </c>
      <c r="AG442" s="1">
        <v>52667</v>
      </c>
      <c r="AH442" s="1">
        <v>3928</v>
      </c>
      <c r="AI442" s="2">
        <v>8.900000000000001E-2</v>
      </c>
      <c r="AJ442">
        <f>VLOOKUP(A442,census_tract_areas_WA!E:N,10,FALSE)</f>
        <v>14.08668052</v>
      </c>
      <c r="AK442">
        <f t="shared" si="88"/>
        <v>362.39907569082857</v>
      </c>
      <c r="AL442" t="str">
        <f>VLOOKUP(AK442,'Density Lookup'!A:B,2,TRUE)</f>
        <v>Medium</v>
      </c>
      <c r="AM442" t="str">
        <f>VLOOKUP(A442,census_tract_county_names_WA!A:B,2,FALSE)</f>
        <v>Snohomish County, Washington</v>
      </c>
      <c r="AN442">
        <f>INDEX(census_tract_areas_WA!N:N, MATCH('2014_acs_select'!A442,census_tract_areas_WA!E:E,0))</f>
        <v>14.08668052</v>
      </c>
      <c r="AO442" t="b">
        <f t="shared" si="89"/>
        <v>1</v>
      </c>
      <c r="AP442" t="str">
        <f>INDEX('Density Lookup'!B:B,MATCH('2014_acs_select'!AK442,'Density Lookup'!A:A,1))</f>
        <v>Medium</v>
      </c>
      <c r="AQ442" t="b">
        <f t="shared" si="90"/>
        <v>1</v>
      </c>
    </row>
    <row r="443" spans="1:43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78"/>
        <v>0.52214452214452212</v>
      </c>
      <c r="I443" s="2">
        <f t="shared" si="79"/>
        <v>0.47785547785547783</v>
      </c>
      <c r="J443" s="1">
        <v>1591</v>
      </c>
      <c r="K443" s="2">
        <f t="shared" si="80"/>
        <v>0.52980352980352985</v>
      </c>
      <c r="L443" s="1">
        <v>1281</v>
      </c>
      <c r="M443" s="1">
        <v>181</v>
      </c>
      <c r="N443" s="1">
        <v>43</v>
      </c>
      <c r="O443" s="2">
        <f t="shared" si="81"/>
        <v>0.80515399120050279</v>
      </c>
      <c r="P443" s="2">
        <f t="shared" si="82"/>
        <v>0.11376492771841609</v>
      </c>
      <c r="Q443" s="2">
        <f t="shared" si="83"/>
        <v>2.7027027027027029E-2</v>
      </c>
      <c r="R443" s="2">
        <v>0.3</v>
      </c>
      <c r="S443" s="2">
        <v>0.27399999999999997</v>
      </c>
      <c r="T443" s="2">
        <v>0.32899999999999996</v>
      </c>
      <c r="U443" s="1">
        <v>3003</v>
      </c>
      <c r="V443" s="2">
        <f t="shared" si="84"/>
        <v>1</v>
      </c>
      <c r="W443" s="2">
        <v>7.4999999999999997E-2</v>
      </c>
      <c r="X443" s="1">
        <v>775</v>
      </c>
      <c r="Y443" s="2">
        <f t="shared" si="85"/>
        <v>0.25807525807525805</v>
      </c>
      <c r="Z443" s="2">
        <v>8.8000000000000009E-2</v>
      </c>
      <c r="AA443" s="1">
        <v>1874</v>
      </c>
      <c r="AB443" s="2">
        <f t="shared" si="86"/>
        <v>0.62404262404262401</v>
      </c>
      <c r="AC443" s="2">
        <f t="shared" si="87"/>
        <v>0.11788211788211789</v>
      </c>
      <c r="AD443" s="2">
        <v>5.7999999999999996E-2</v>
      </c>
      <c r="AE443" s="1">
        <v>65062</v>
      </c>
      <c r="AF443" s="1">
        <v>1108</v>
      </c>
      <c r="AG443" s="1">
        <v>57632</v>
      </c>
      <c r="AH443" s="1">
        <v>2331</v>
      </c>
      <c r="AI443" s="2">
        <v>9.8000000000000004E-2</v>
      </c>
      <c r="AJ443">
        <f>VLOOKUP(A443,census_tract_areas_WA!E:N,10,FALSE)</f>
        <v>1.6434333720000001</v>
      </c>
      <c r="AK443">
        <f t="shared" si="88"/>
        <v>1827.2721311150301</v>
      </c>
      <c r="AL443" t="str">
        <f>VLOOKUP(AK443,'Density Lookup'!A:B,2,TRUE)</f>
        <v>High</v>
      </c>
      <c r="AM443" t="str">
        <f>VLOOKUP(A443,census_tract_county_names_WA!A:B,2,FALSE)</f>
        <v>Spokane County, Washington</v>
      </c>
      <c r="AN443">
        <f>INDEX(census_tract_areas_WA!N:N, MATCH('2014_acs_select'!A443,census_tract_areas_WA!E:E,0))</f>
        <v>1.6434333720000001</v>
      </c>
      <c r="AO443" t="b">
        <f t="shared" si="89"/>
        <v>1</v>
      </c>
      <c r="AP443" t="str">
        <f>INDEX('Density Lookup'!B:B,MATCH('2014_acs_select'!AK443,'Density Lookup'!A:A,1))</f>
        <v>High</v>
      </c>
      <c r="AQ443" t="b">
        <f t="shared" si="90"/>
        <v>1</v>
      </c>
    </row>
    <row r="444" spans="1:43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78"/>
        <v>0.5025459688826025</v>
      </c>
      <c r="I444" s="2">
        <f t="shared" si="79"/>
        <v>0.49745403111739744</v>
      </c>
      <c r="J444" s="1">
        <v>3614</v>
      </c>
      <c r="K444" s="2">
        <f t="shared" si="80"/>
        <v>0.51117397454031122</v>
      </c>
      <c r="L444" s="1">
        <v>3051</v>
      </c>
      <c r="M444" s="1">
        <v>248</v>
      </c>
      <c r="N444" s="1">
        <v>64</v>
      </c>
      <c r="O444" s="2">
        <f t="shared" si="81"/>
        <v>0.84421693414499166</v>
      </c>
      <c r="P444" s="2">
        <f t="shared" si="82"/>
        <v>6.8622025456557836E-2</v>
      </c>
      <c r="Q444" s="2">
        <f t="shared" si="83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 s="1">
        <v>7019</v>
      </c>
      <c r="V444" s="2">
        <f t="shared" si="84"/>
        <v>0.99278642149929275</v>
      </c>
      <c r="W444" s="2">
        <v>0.11</v>
      </c>
      <c r="X444" s="1">
        <v>1580</v>
      </c>
      <c r="Y444" s="2">
        <f t="shared" si="85"/>
        <v>0.22347949080622348</v>
      </c>
      <c r="Z444" s="2">
        <v>0.17499999999999999</v>
      </c>
      <c r="AA444" s="1">
        <v>4807</v>
      </c>
      <c r="AB444" s="2">
        <f t="shared" si="86"/>
        <v>0.67991513437057993</v>
      </c>
      <c r="AC444" s="2">
        <f t="shared" si="87"/>
        <v>9.6605374823196533E-2</v>
      </c>
      <c r="AD444" s="2">
        <v>9.6000000000000002E-2</v>
      </c>
      <c r="AE444" s="1">
        <v>76339</v>
      </c>
      <c r="AF444" s="1">
        <v>3003</v>
      </c>
      <c r="AG444" s="1">
        <v>68303</v>
      </c>
      <c r="AH444" s="1">
        <v>5604</v>
      </c>
      <c r="AI444" s="2">
        <v>7.0999999999999994E-2</v>
      </c>
      <c r="AJ444">
        <f>VLOOKUP(A444,census_tract_areas_WA!E:N,10,FALSE)</f>
        <v>6.2918943540000001</v>
      </c>
      <c r="AK444">
        <f t="shared" si="88"/>
        <v>1123.6679451722403</v>
      </c>
      <c r="AL444" t="str">
        <f>VLOOKUP(AK444,'Density Lookup'!A:B,2,TRUE)</f>
        <v>Medium</v>
      </c>
      <c r="AM444" t="str">
        <f>VLOOKUP(A444,census_tract_county_names_WA!A:B,2,FALSE)</f>
        <v>Thurston County, Washington</v>
      </c>
      <c r="AN444">
        <f>INDEX(census_tract_areas_WA!N:N, MATCH('2014_acs_select'!A444,census_tract_areas_WA!E:E,0))</f>
        <v>6.2918943540000001</v>
      </c>
      <c r="AO444" t="b">
        <f t="shared" si="89"/>
        <v>1</v>
      </c>
      <c r="AP444" t="str">
        <f>INDEX('Density Lookup'!B:B,MATCH('2014_acs_select'!AK444,'Density Lookup'!A:A,1))</f>
        <v>Medium</v>
      </c>
      <c r="AQ444" t="b">
        <f t="shared" si="90"/>
        <v>1</v>
      </c>
    </row>
    <row r="445" spans="1:43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78"/>
        <v>0.46758080313418215</v>
      </c>
      <c r="I445" s="2">
        <f t="shared" si="79"/>
        <v>0.53241919686581785</v>
      </c>
      <c r="J445" s="1">
        <v>2037</v>
      </c>
      <c r="K445" s="2">
        <f t="shared" si="80"/>
        <v>0.39902056807051911</v>
      </c>
      <c r="L445" s="1">
        <v>1554</v>
      </c>
      <c r="M445" s="1">
        <v>194</v>
      </c>
      <c r="N445" s="1">
        <v>0</v>
      </c>
      <c r="O445" s="2">
        <f t="shared" si="81"/>
        <v>0.76288659793814428</v>
      </c>
      <c r="P445" s="2">
        <f t="shared" si="82"/>
        <v>9.5238095238095233E-2</v>
      </c>
      <c r="Q445" s="2">
        <f t="shared" si="83"/>
        <v>0</v>
      </c>
      <c r="R445" s="2">
        <v>0.16800000000000001</v>
      </c>
      <c r="S445" s="2">
        <v>0.152</v>
      </c>
      <c r="T445" s="2">
        <v>0.182</v>
      </c>
      <c r="U445" s="1">
        <v>5042</v>
      </c>
      <c r="V445" s="2">
        <f t="shared" si="84"/>
        <v>0.98765915768854062</v>
      </c>
      <c r="W445" s="2">
        <v>0.114</v>
      </c>
      <c r="X445" s="1">
        <v>1551</v>
      </c>
      <c r="Y445" s="2">
        <f t="shared" si="85"/>
        <v>0.30381978452497549</v>
      </c>
      <c r="Z445" s="2">
        <v>0.158</v>
      </c>
      <c r="AA445" s="1">
        <v>2915</v>
      </c>
      <c r="AB445" s="2">
        <f t="shared" si="86"/>
        <v>0.57100881488736532</v>
      </c>
      <c r="AC445" s="2">
        <f t="shared" si="87"/>
        <v>0.12517140058765919</v>
      </c>
      <c r="AD445" s="2">
        <v>0.111</v>
      </c>
      <c r="AE445" s="1">
        <v>72314</v>
      </c>
      <c r="AF445" s="1">
        <v>1682</v>
      </c>
      <c r="AG445" s="1">
        <v>62500</v>
      </c>
      <c r="AH445" s="1">
        <v>3667</v>
      </c>
      <c r="AI445" s="2">
        <v>0.08</v>
      </c>
      <c r="AJ445">
        <f>VLOOKUP(A445,census_tract_areas_WA!E:N,10,FALSE)</f>
        <v>1710.8509120000001</v>
      </c>
      <c r="AK445">
        <f t="shared" si="88"/>
        <v>2.9838953027369342</v>
      </c>
      <c r="AL445" t="str">
        <f>VLOOKUP(AK445,'Density Lookup'!A:B,2,TRUE)</f>
        <v>Low</v>
      </c>
      <c r="AM445" t="str">
        <f>VLOOKUP(A445,census_tract_county_names_WA!A:B,2,FALSE)</f>
        <v>Walla Walla County, Washington</v>
      </c>
      <c r="AN445">
        <f>INDEX(census_tract_areas_WA!N:N, MATCH('2014_acs_select'!A445,census_tract_areas_WA!E:E,0))</f>
        <v>1710.8509120000001</v>
      </c>
      <c r="AO445" t="b">
        <f t="shared" si="89"/>
        <v>1</v>
      </c>
      <c r="AP445" t="str">
        <f>INDEX('Density Lookup'!B:B,MATCH('2014_acs_select'!AK445,'Density Lookup'!A:A,1))</f>
        <v>Low</v>
      </c>
      <c r="AQ445" t="b">
        <f t="shared" si="90"/>
        <v>1</v>
      </c>
    </row>
    <row r="446" spans="1:43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78"/>
        <v>0.47468862997187627</v>
      </c>
      <c r="I446" s="2">
        <f t="shared" si="79"/>
        <v>0.52531137002812378</v>
      </c>
      <c r="J446" s="1">
        <v>1880</v>
      </c>
      <c r="K446" s="2">
        <f t="shared" si="80"/>
        <v>0.37766171153073524</v>
      </c>
      <c r="L446" s="1">
        <v>1664</v>
      </c>
      <c r="M446" s="1">
        <v>113</v>
      </c>
      <c r="N446" s="1">
        <v>0</v>
      </c>
      <c r="O446" s="2">
        <f t="shared" si="81"/>
        <v>0.88510638297872335</v>
      </c>
      <c r="P446" s="2">
        <f t="shared" si="82"/>
        <v>6.0106382978723401E-2</v>
      </c>
      <c r="Q446" s="2">
        <f t="shared" si="83"/>
        <v>0</v>
      </c>
      <c r="R446" s="2">
        <v>0.17199999999999999</v>
      </c>
      <c r="S446" s="2">
        <v>0.13800000000000001</v>
      </c>
      <c r="T446" s="2">
        <v>0.20800000000000002</v>
      </c>
      <c r="U446" s="1">
        <v>4964</v>
      </c>
      <c r="V446" s="2">
        <f t="shared" si="84"/>
        <v>0.99718762555243068</v>
      </c>
      <c r="W446" s="2">
        <v>0.28899999999999998</v>
      </c>
      <c r="X446" s="1">
        <v>1541</v>
      </c>
      <c r="Y446" s="2">
        <f t="shared" si="85"/>
        <v>0.30956207312173561</v>
      </c>
      <c r="Z446" s="2">
        <v>0.55399999999999994</v>
      </c>
      <c r="AA446" s="1">
        <v>2770</v>
      </c>
      <c r="AB446" s="2">
        <f t="shared" si="86"/>
        <v>0.5564483728404982</v>
      </c>
      <c r="AC446" s="2">
        <f t="shared" si="87"/>
        <v>0.13398955403776625</v>
      </c>
      <c r="AD446" s="2">
        <v>0.192</v>
      </c>
      <c r="AE446" s="1">
        <v>56161</v>
      </c>
      <c r="AF446" s="1">
        <v>1933</v>
      </c>
      <c r="AG446" s="1">
        <v>43657</v>
      </c>
      <c r="AH446" s="1">
        <v>3513</v>
      </c>
      <c r="AI446" s="2">
        <v>4.4000000000000004E-2</v>
      </c>
      <c r="AJ446">
        <f>VLOOKUP(A446,census_tract_areas_WA!E:N,10,FALSE)</f>
        <v>5.7939482330000001</v>
      </c>
      <c r="AK446">
        <f t="shared" si="88"/>
        <v>859.17232943976148</v>
      </c>
      <c r="AL446" t="str">
        <f>VLOOKUP(AK446,'Density Lookup'!A:B,2,TRUE)</f>
        <v>Medium</v>
      </c>
      <c r="AM446" t="str">
        <f>VLOOKUP(A446,census_tract_county_names_WA!A:B,2,FALSE)</f>
        <v>Benton County, Washington</v>
      </c>
      <c r="AN446">
        <f>INDEX(census_tract_areas_WA!N:N, MATCH('2014_acs_select'!A446,census_tract_areas_WA!E:E,0))</f>
        <v>5.7939482330000001</v>
      </c>
      <c r="AO446" t="b">
        <f t="shared" si="89"/>
        <v>1</v>
      </c>
      <c r="AP446" t="str">
        <f>INDEX('Density Lookup'!B:B,MATCH('2014_acs_select'!AK446,'Density Lookup'!A:A,1))</f>
        <v>Medium</v>
      </c>
      <c r="AQ446" t="b">
        <f t="shared" si="90"/>
        <v>1</v>
      </c>
    </row>
    <row r="447" spans="1:43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78"/>
        <v>0.51261406333870096</v>
      </c>
      <c r="I447" s="2">
        <f t="shared" si="79"/>
        <v>0.48738593666129898</v>
      </c>
      <c r="J447" s="1">
        <v>3440</v>
      </c>
      <c r="K447" s="2">
        <f t="shared" si="80"/>
        <v>0.61549472177491504</v>
      </c>
      <c r="L447" s="1">
        <v>2078</v>
      </c>
      <c r="M447" s="1">
        <v>245</v>
      </c>
      <c r="N447" s="1">
        <v>641</v>
      </c>
      <c r="O447" s="2">
        <f t="shared" si="81"/>
        <v>0.60406976744186047</v>
      </c>
      <c r="P447" s="2">
        <f t="shared" si="82"/>
        <v>7.1220930232558141E-2</v>
      </c>
      <c r="Q447" s="2">
        <f t="shared" si="83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 s="1">
        <v>5588</v>
      </c>
      <c r="V447" s="2">
        <f t="shared" si="84"/>
        <v>0.99982107711576307</v>
      </c>
      <c r="W447" s="2">
        <v>7.8E-2</v>
      </c>
      <c r="X447" s="1">
        <v>960</v>
      </c>
      <c r="Y447" s="2">
        <f t="shared" si="85"/>
        <v>0.17176596886741816</v>
      </c>
      <c r="Z447" s="2">
        <v>7.4999999999999997E-2</v>
      </c>
      <c r="AA447" s="1">
        <v>4089</v>
      </c>
      <c r="AB447" s="2">
        <f t="shared" si="86"/>
        <v>0.73161567364465918</v>
      </c>
      <c r="AC447" s="2">
        <f t="shared" si="87"/>
        <v>9.661835748792269E-2</v>
      </c>
      <c r="AD447" s="2">
        <v>0.09</v>
      </c>
      <c r="AE447" s="1">
        <v>131505</v>
      </c>
      <c r="AF447" s="1">
        <v>2267</v>
      </c>
      <c r="AG447" s="1">
        <v>107039</v>
      </c>
      <c r="AH447" s="1">
        <v>4709</v>
      </c>
      <c r="AI447" s="2">
        <v>2.7000000000000003E-2</v>
      </c>
      <c r="AJ447">
        <f>VLOOKUP(A447,census_tract_areas_WA!E:N,10,FALSE)</f>
        <v>1.5972983169999999</v>
      </c>
      <c r="AK447">
        <f t="shared" si="88"/>
        <v>3499.0332992381163</v>
      </c>
      <c r="AL447" t="str">
        <f>VLOOKUP(AK447,'Density Lookup'!A:B,2,TRUE)</f>
        <v>High</v>
      </c>
      <c r="AM447" t="str">
        <f>VLOOKUP(A447,census_tract_county_names_WA!A:B,2,FALSE)</f>
        <v>King County, Washington</v>
      </c>
      <c r="AN447">
        <f>INDEX(census_tract_areas_WA!N:N, MATCH('2014_acs_select'!A447,census_tract_areas_WA!E:E,0))</f>
        <v>1.5972983169999999</v>
      </c>
      <c r="AO447" t="b">
        <f t="shared" si="89"/>
        <v>1</v>
      </c>
      <c r="AP447" t="str">
        <f>INDEX('Density Lookup'!B:B,MATCH('2014_acs_select'!AK447,'Density Lookup'!A:A,1))</f>
        <v>High</v>
      </c>
      <c r="AQ447" t="b">
        <f t="shared" si="90"/>
        <v>1</v>
      </c>
    </row>
    <row r="448" spans="1:43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78"/>
        <v>0.49284140969162998</v>
      </c>
      <c r="I448" s="2">
        <f t="shared" si="79"/>
        <v>0.50715859030837007</v>
      </c>
      <c r="J448" s="1">
        <v>5045</v>
      </c>
      <c r="K448" s="2">
        <f t="shared" si="80"/>
        <v>0.69452092511013219</v>
      </c>
      <c r="L448" s="1">
        <v>2193</v>
      </c>
      <c r="M448" s="1">
        <v>222</v>
      </c>
      <c r="N448" s="1">
        <v>1210</v>
      </c>
      <c r="O448" s="2">
        <f t="shared" si="81"/>
        <v>0.43468780971258669</v>
      </c>
      <c r="P448" s="2">
        <f t="shared" si="82"/>
        <v>4.4003964321110013E-2</v>
      </c>
      <c r="Q448" s="2">
        <f t="shared" si="83"/>
        <v>0.23984142715559961</v>
      </c>
      <c r="R448" s="2">
        <v>0.69</v>
      </c>
      <c r="S448" s="2">
        <v>0.67500000000000004</v>
      </c>
      <c r="T448" s="2">
        <v>0.70599999999999996</v>
      </c>
      <c r="U448" s="1">
        <v>7218</v>
      </c>
      <c r="V448" s="2">
        <f t="shared" si="84"/>
        <v>0.99366740088105732</v>
      </c>
      <c r="W448" s="2">
        <v>5.2999999999999999E-2</v>
      </c>
      <c r="X448" s="1">
        <v>348</v>
      </c>
      <c r="Y448" s="2">
        <f t="shared" si="85"/>
        <v>4.7907488986784139E-2</v>
      </c>
      <c r="Z448" s="2">
        <v>5.2000000000000005E-2</v>
      </c>
      <c r="AA448" s="1">
        <v>5793</v>
      </c>
      <c r="AB448" s="2">
        <f t="shared" si="86"/>
        <v>0.79749449339207046</v>
      </c>
      <c r="AC448" s="2">
        <f t="shared" si="87"/>
        <v>0.15459801762114544</v>
      </c>
      <c r="AD448" s="2">
        <v>4.4000000000000004E-2</v>
      </c>
      <c r="AE448" s="1">
        <v>98085</v>
      </c>
      <c r="AF448" s="1">
        <v>5009</v>
      </c>
      <c r="AG448" s="1">
        <v>61649</v>
      </c>
      <c r="AH448" s="1">
        <v>6956</v>
      </c>
      <c r="AI448" s="2">
        <v>4.5999999999999999E-2</v>
      </c>
      <c r="AJ448">
        <f>VLOOKUP(A448,census_tract_areas_WA!E:N,10,FALSE)</f>
        <v>0.80595786700000005</v>
      </c>
      <c r="AK448">
        <f t="shared" si="88"/>
        <v>9012.8780888244619</v>
      </c>
      <c r="AL448" t="str">
        <f>VLOOKUP(AK448,'Density Lookup'!A:B,2,TRUE)</f>
        <v>High</v>
      </c>
      <c r="AM448" t="str">
        <f>VLOOKUP(A448,census_tract_county_names_WA!A:B,2,FALSE)</f>
        <v>King County, Washington</v>
      </c>
      <c r="AN448">
        <f>INDEX(census_tract_areas_WA!N:N, MATCH('2014_acs_select'!A448,census_tract_areas_WA!E:E,0))</f>
        <v>0.80595786700000005</v>
      </c>
      <c r="AO448" t="b">
        <f t="shared" si="89"/>
        <v>1</v>
      </c>
      <c r="AP448" t="str">
        <f>INDEX('Density Lookup'!B:B,MATCH('2014_acs_select'!AK448,'Density Lookup'!A:A,1))</f>
        <v>High</v>
      </c>
      <c r="AQ448" t="b">
        <f t="shared" si="90"/>
        <v>1</v>
      </c>
    </row>
    <row r="449" spans="1:43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78"/>
        <v>0.57347100873709289</v>
      </c>
      <c r="I449" s="2">
        <f t="shared" si="79"/>
        <v>0.42652899126290705</v>
      </c>
      <c r="J449" s="1">
        <v>2437</v>
      </c>
      <c r="K449" s="2">
        <f t="shared" si="80"/>
        <v>0.64522107492719094</v>
      </c>
      <c r="L449" s="1">
        <v>628</v>
      </c>
      <c r="M449" s="1">
        <v>65</v>
      </c>
      <c r="N449" s="1">
        <v>540</v>
      </c>
      <c r="O449" s="2">
        <f t="shared" si="81"/>
        <v>0.257693885925318</v>
      </c>
      <c r="P449" s="2">
        <f t="shared" si="82"/>
        <v>2.6672137874435783E-2</v>
      </c>
      <c r="Q449" s="2">
        <f t="shared" si="83"/>
        <v>0.2215839146491588</v>
      </c>
      <c r="R449" s="2">
        <v>0.64200000000000002</v>
      </c>
      <c r="S449" s="2">
        <v>0.69099999999999995</v>
      </c>
      <c r="T449" s="2">
        <v>0.57600000000000007</v>
      </c>
      <c r="U449" s="1">
        <v>3728</v>
      </c>
      <c r="V449" s="2">
        <f t="shared" si="84"/>
        <v>0.98702674079957642</v>
      </c>
      <c r="W449" s="2">
        <v>0.155</v>
      </c>
      <c r="X449" s="1">
        <v>65</v>
      </c>
      <c r="Y449" s="2">
        <f t="shared" si="85"/>
        <v>1.7209425469949694E-2</v>
      </c>
      <c r="Z449" s="2">
        <v>0</v>
      </c>
      <c r="AA449" s="1">
        <v>2915</v>
      </c>
      <c r="AB449" s="2">
        <f t="shared" si="86"/>
        <v>0.77177654222928249</v>
      </c>
      <c r="AC449" s="2">
        <f t="shared" si="87"/>
        <v>0.21101403230076776</v>
      </c>
      <c r="AD449" s="2">
        <v>0.152</v>
      </c>
      <c r="AE449" s="1">
        <v>80701</v>
      </c>
      <c r="AF449" s="1">
        <v>2521</v>
      </c>
      <c r="AG449" s="1">
        <v>55383</v>
      </c>
      <c r="AH449" s="1">
        <v>3712</v>
      </c>
      <c r="AI449" s="2">
        <v>4.2000000000000003E-2</v>
      </c>
      <c r="AJ449">
        <f>VLOOKUP(A449,census_tract_areas_WA!E:N,10,FALSE)</f>
        <v>0.366707793</v>
      </c>
      <c r="AK449">
        <f t="shared" si="88"/>
        <v>10299.753842427886</v>
      </c>
      <c r="AL449" t="str">
        <f>VLOOKUP(AK449,'Density Lookup'!A:B,2,TRUE)</f>
        <v>High</v>
      </c>
      <c r="AM449" t="str">
        <f>VLOOKUP(A449,census_tract_county_names_WA!A:B,2,FALSE)</f>
        <v>King County, Washington</v>
      </c>
      <c r="AN449">
        <f>INDEX(census_tract_areas_WA!N:N, MATCH('2014_acs_select'!A449,census_tract_areas_WA!E:E,0))</f>
        <v>0.366707793</v>
      </c>
      <c r="AO449" t="b">
        <f t="shared" si="89"/>
        <v>1</v>
      </c>
      <c r="AP449" t="str">
        <f>INDEX('Density Lookup'!B:B,MATCH('2014_acs_select'!AK449,'Density Lookup'!A:A,1))</f>
        <v>High</v>
      </c>
      <c r="AQ449" t="b">
        <f t="shared" si="90"/>
        <v>1</v>
      </c>
    </row>
    <row r="450" spans="1:43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91">F450/E450</f>
        <v>0.50522165387894291</v>
      </c>
      <c r="I450" s="2">
        <f t="shared" ref="I450:I513" si="92">G450/E450</f>
        <v>0.49477834612105714</v>
      </c>
      <c r="J450" s="1">
        <v>4179</v>
      </c>
      <c r="K450" s="2">
        <f t="shared" ref="K450:K513" si="93">J450/E450</f>
        <v>0.44533248081841431</v>
      </c>
      <c r="L450" s="1">
        <v>3612</v>
      </c>
      <c r="M450" s="1">
        <v>344</v>
      </c>
      <c r="N450" s="1">
        <v>0</v>
      </c>
      <c r="O450" s="2">
        <f t="shared" ref="O450:O513" si="94">L450/$J450</f>
        <v>0.86432160804020097</v>
      </c>
      <c r="P450" s="2">
        <f t="shared" ref="P450:P513" si="95">M450/$J450</f>
        <v>8.2316343622876292E-2</v>
      </c>
      <c r="Q450" s="2">
        <f t="shared" ref="Q450:Q513" si="96">N450/$J450</f>
        <v>0</v>
      </c>
      <c r="R450" s="2">
        <v>0.14400000000000002</v>
      </c>
      <c r="S450" s="2">
        <v>0.14000000000000001</v>
      </c>
      <c r="T450" s="2">
        <v>0.14800000000000002</v>
      </c>
      <c r="U450" s="1">
        <v>9290</v>
      </c>
      <c r="V450" s="2">
        <f t="shared" ref="V450:V513" si="97">U450/E450</f>
        <v>0.98998294970161982</v>
      </c>
      <c r="W450" s="2">
        <v>0.153</v>
      </c>
      <c r="X450" s="1">
        <v>2262</v>
      </c>
      <c r="Y450" s="2">
        <f t="shared" ref="Y450:Y513" si="98">X450/E450</f>
        <v>0.24104859335038364</v>
      </c>
      <c r="Z450" s="2">
        <v>0.23100000000000001</v>
      </c>
      <c r="AA450" s="1">
        <v>5730</v>
      </c>
      <c r="AB450" s="2">
        <f t="shared" ref="AB450:AB513" si="99">AA450/E450</f>
        <v>0.61061381074168797</v>
      </c>
      <c r="AC450" s="2">
        <f t="shared" ref="AC450:AC513" si="100">1-(AB450+Y450)</f>
        <v>0.14833759590792839</v>
      </c>
      <c r="AD450" s="2">
        <v>0.13800000000000001</v>
      </c>
      <c r="AE450" s="1">
        <v>59661</v>
      </c>
      <c r="AF450" s="1">
        <v>3580</v>
      </c>
      <c r="AG450" s="1">
        <v>48958</v>
      </c>
      <c r="AH450" s="1">
        <v>7298</v>
      </c>
      <c r="AI450" s="2">
        <v>0.13200000000000001</v>
      </c>
      <c r="AJ450">
        <f>VLOOKUP(A450,census_tract_areas_WA!E:N,10,FALSE)</f>
        <v>23.190822239999999</v>
      </c>
      <c r="AK450">
        <f t="shared" si="88"/>
        <v>404.64283253460013</v>
      </c>
      <c r="AL450" t="str">
        <f>VLOOKUP(AK450,'Density Lookup'!A:B,2,TRUE)</f>
        <v>Medium</v>
      </c>
      <c r="AM450" t="str">
        <f>VLOOKUP(A450,census_tract_county_names_WA!A:B,2,FALSE)</f>
        <v>Skagit County, Washington</v>
      </c>
      <c r="AN450">
        <f>INDEX(census_tract_areas_WA!N:N, MATCH('2014_acs_select'!A450,census_tract_areas_WA!E:E,0))</f>
        <v>23.190822239999999</v>
      </c>
      <c r="AO450" t="b">
        <f t="shared" si="89"/>
        <v>1</v>
      </c>
      <c r="AP450" t="str">
        <f>INDEX('Density Lookup'!B:B,MATCH('2014_acs_select'!AK450,'Density Lookup'!A:A,1))</f>
        <v>Medium</v>
      </c>
      <c r="AQ450" t="b">
        <f t="shared" si="90"/>
        <v>1</v>
      </c>
    </row>
    <row r="451" spans="1:43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91"/>
        <v>0.72698634931746586</v>
      </c>
      <c r="I451" s="2">
        <f t="shared" si="92"/>
        <v>0.27301365068253414</v>
      </c>
      <c r="J451" s="1">
        <v>991</v>
      </c>
      <c r="K451" s="2">
        <f t="shared" si="93"/>
        <v>0.17343367168358417</v>
      </c>
      <c r="L451" s="1">
        <v>743</v>
      </c>
      <c r="M451" s="1">
        <v>139</v>
      </c>
      <c r="N451" s="1">
        <v>12</v>
      </c>
      <c r="O451" s="2">
        <f t="shared" si="94"/>
        <v>0.74974772956609481</v>
      </c>
      <c r="P451" s="2">
        <f t="shared" si="95"/>
        <v>0.14026236125126135</v>
      </c>
      <c r="Q451" s="2">
        <f t="shared" si="96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 s="1">
        <v>2760</v>
      </c>
      <c r="V451" s="2">
        <f t="shared" si="97"/>
        <v>0.48302415120756037</v>
      </c>
      <c r="W451" s="2">
        <v>0.27399999999999997</v>
      </c>
      <c r="X451" s="1">
        <v>834</v>
      </c>
      <c r="Y451" s="2">
        <f t="shared" si="98"/>
        <v>0.14595729786489325</v>
      </c>
      <c r="Z451" s="2">
        <v>0.29399999999999998</v>
      </c>
      <c r="AA451" s="1">
        <v>1718</v>
      </c>
      <c r="AB451" s="2">
        <f t="shared" si="99"/>
        <v>0.30066503325166261</v>
      </c>
      <c r="AC451" s="2">
        <f t="shared" si="100"/>
        <v>0.5533776688834442</v>
      </c>
      <c r="AD451" s="2">
        <v>0.28999999999999998</v>
      </c>
      <c r="AE451" s="1">
        <v>53053</v>
      </c>
      <c r="AF451" s="1">
        <v>913</v>
      </c>
      <c r="AG451" s="1">
        <v>41451</v>
      </c>
      <c r="AH451" s="1">
        <v>4907</v>
      </c>
      <c r="AI451" s="2">
        <v>0.17</v>
      </c>
      <c r="AJ451">
        <f>VLOOKUP(A451,census_tract_areas_WA!E:N,10,FALSE)</f>
        <v>8.6445212680000001</v>
      </c>
      <c r="AK451">
        <f t="shared" ref="AK451:AK514" si="101">E451/AJ451</f>
        <v>660.99669638755984</v>
      </c>
      <c r="AL451" t="str">
        <f>VLOOKUP(AK451,'Density Lookup'!A:B,2,TRUE)</f>
        <v>Medium</v>
      </c>
      <c r="AM451" t="str">
        <f>VLOOKUP(A451,census_tract_county_names_WA!A:B,2,FALSE)</f>
        <v>Snohomish County, Washington</v>
      </c>
      <c r="AN451">
        <f>INDEX(census_tract_areas_WA!N:N, MATCH('2014_acs_select'!A451,census_tract_areas_WA!E:E,0))</f>
        <v>8.6445212680000001</v>
      </c>
      <c r="AO451" t="b">
        <f t="shared" ref="AO451:AO514" si="102">AN451=AJ451</f>
        <v>1</v>
      </c>
      <c r="AP451" t="str">
        <f>INDEX('Density Lookup'!B:B,MATCH('2014_acs_select'!AK451,'Density Lookup'!A:A,1))</f>
        <v>Medium</v>
      </c>
      <c r="AQ451" t="b">
        <f t="shared" ref="AQ451:AQ514" si="103">AP451=AL451</f>
        <v>1</v>
      </c>
    </row>
    <row r="452" spans="1:43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91"/>
        <v>0.47475409836065574</v>
      </c>
      <c r="I452" s="2">
        <f t="shared" si="92"/>
        <v>0.52524590163934426</v>
      </c>
      <c r="J452" s="1">
        <v>2168</v>
      </c>
      <c r="K452" s="2">
        <f t="shared" si="93"/>
        <v>0.47387978142076503</v>
      </c>
      <c r="L452" s="1">
        <v>1750</v>
      </c>
      <c r="M452" s="1">
        <v>202</v>
      </c>
      <c r="N452" s="1">
        <v>88</v>
      </c>
      <c r="O452" s="2">
        <f t="shared" si="94"/>
        <v>0.80719557195571956</v>
      </c>
      <c r="P452" s="2">
        <f t="shared" si="95"/>
        <v>9.3173431734317344E-2</v>
      </c>
      <c r="Q452" s="2">
        <f t="shared" si="96"/>
        <v>4.0590405904059039E-2</v>
      </c>
      <c r="R452" s="2">
        <v>0.161</v>
      </c>
      <c r="S452" s="2">
        <v>0.13</v>
      </c>
      <c r="T452" s="2">
        <v>0.191</v>
      </c>
      <c r="U452" s="1">
        <v>4575</v>
      </c>
      <c r="V452" s="2">
        <f t="shared" si="97"/>
        <v>1</v>
      </c>
      <c r="W452" s="2">
        <v>0.156</v>
      </c>
      <c r="X452" s="1">
        <v>1174</v>
      </c>
      <c r="Y452" s="2">
        <f t="shared" si="98"/>
        <v>0.25661202185792348</v>
      </c>
      <c r="Z452" s="2">
        <v>0.249</v>
      </c>
      <c r="AA452" s="1">
        <v>2809</v>
      </c>
      <c r="AB452" s="2">
        <f t="shared" si="99"/>
        <v>0.6139890710382514</v>
      </c>
      <c r="AC452" s="2">
        <f t="shared" si="100"/>
        <v>0.12939890710382507</v>
      </c>
      <c r="AD452" s="2">
        <v>0.13300000000000001</v>
      </c>
      <c r="AE452" s="1">
        <v>49135</v>
      </c>
      <c r="AF452" s="1">
        <v>2026</v>
      </c>
      <c r="AG452" s="1">
        <v>43468</v>
      </c>
      <c r="AH452" s="1">
        <v>3577</v>
      </c>
      <c r="AI452" s="2">
        <v>0.13900000000000001</v>
      </c>
      <c r="AJ452">
        <f>VLOOKUP(A452,census_tract_areas_WA!E:N,10,FALSE)</f>
        <v>2.1548954579999999</v>
      </c>
      <c r="AK452">
        <f t="shared" si="101"/>
        <v>2123.0728307563218</v>
      </c>
      <c r="AL452" t="str">
        <f>VLOOKUP(AK452,'Density Lookup'!A:B,2,TRUE)</f>
        <v>High</v>
      </c>
      <c r="AM452" t="str">
        <f>VLOOKUP(A452,census_tract_county_names_WA!A:B,2,FALSE)</f>
        <v>Spokane County, Washington</v>
      </c>
      <c r="AN452">
        <f>INDEX(census_tract_areas_WA!N:N, MATCH('2014_acs_select'!A452,census_tract_areas_WA!E:E,0))</f>
        <v>2.1548954579999999</v>
      </c>
      <c r="AO452" t="b">
        <f t="shared" si="102"/>
        <v>1</v>
      </c>
      <c r="AP452" t="str">
        <f>INDEX('Density Lookup'!B:B,MATCH('2014_acs_select'!AK452,'Density Lookup'!A:A,1))</f>
        <v>High</v>
      </c>
      <c r="AQ452" t="b">
        <f t="shared" si="103"/>
        <v>1</v>
      </c>
    </row>
    <row r="453" spans="1:43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91"/>
        <v>0.47601637905820415</v>
      </c>
      <c r="I453" s="2">
        <f t="shared" si="92"/>
        <v>0.52398362094179585</v>
      </c>
      <c r="J453" s="1">
        <v>3228</v>
      </c>
      <c r="K453" s="2">
        <f t="shared" si="93"/>
        <v>0.47206785609827434</v>
      </c>
      <c r="L453" s="1">
        <v>2592</v>
      </c>
      <c r="M453" s="1">
        <v>428</v>
      </c>
      <c r="N453" s="1">
        <v>32</v>
      </c>
      <c r="O453" s="2">
        <f t="shared" si="94"/>
        <v>0.80297397769516732</v>
      </c>
      <c r="P453" s="2">
        <f t="shared" si="95"/>
        <v>0.13258983890954151</v>
      </c>
      <c r="Q453" s="2">
        <f t="shared" si="96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 s="1">
        <v>6715</v>
      </c>
      <c r="V453" s="2">
        <f t="shared" si="97"/>
        <v>0.98201228429365317</v>
      </c>
      <c r="W453" s="2">
        <v>0.114</v>
      </c>
      <c r="X453" s="1">
        <v>1997</v>
      </c>
      <c r="Y453" s="2">
        <f t="shared" si="98"/>
        <v>0.292044457443697</v>
      </c>
      <c r="Z453" s="2">
        <v>0.16300000000000001</v>
      </c>
      <c r="AA453" s="1">
        <v>4019</v>
      </c>
      <c r="AB453" s="2">
        <f t="shared" si="99"/>
        <v>0.58774495466510679</v>
      </c>
      <c r="AC453" s="2">
        <f t="shared" si="100"/>
        <v>0.12021058789119621</v>
      </c>
      <c r="AD453" s="2">
        <v>0.10300000000000001</v>
      </c>
      <c r="AE453" s="1">
        <v>68150</v>
      </c>
      <c r="AF453" s="1">
        <v>2695</v>
      </c>
      <c r="AG453" s="1">
        <v>50245</v>
      </c>
      <c r="AH453" s="1">
        <v>5035</v>
      </c>
      <c r="AI453" s="2">
        <v>5.4000000000000006E-2</v>
      </c>
      <c r="AJ453">
        <f>VLOOKUP(A453,census_tract_areas_WA!E:N,10,FALSE)</f>
        <v>10.95279264</v>
      </c>
      <c r="AK453">
        <f t="shared" si="101"/>
        <v>624.31566311475422</v>
      </c>
      <c r="AL453" t="str">
        <f>VLOOKUP(AK453,'Density Lookup'!A:B,2,TRUE)</f>
        <v>Medium</v>
      </c>
      <c r="AM453" t="str">
        <f>VLOOKUP(A453,census_tract_county_names_WA!A:B,2,FALSE)</f>
        <v>Yakima County, Washington</v>
      </c>
      <c r="AN453">
        <f>INDEX(census_tract_areas_WA!N:N, MATCH('2014_acs_select'!A453,census_tract_areas_WA!E:E,0))</f>
        <v>10.95279264</v>
      </c>
      <c r="AO453" t="b">
        <f t="shared" si="102"/>
        <v>1</v>
      </c>
      <c r="AP453" t="str">
        <f>INDEX('Density Lookup'!B:B,MATCH('2014_acs_select'!AK453,'Density Lookup'!A:A,1))</f>
        <v>Medium</v>
      </c>
      <c r="AQ453" t="b">
        <f t="shared" si="103"/>
        <v>1</v>
      </c>
    </row>
    <row r="454" spans="1:43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91"/>
        <v>0.54564999283359605</v>
      </c>
      <c r="I454" s="2">
        <f t="shared" si="92"/>
        <v>0.45435000716640389</v>
      </c>
      <c r="J454" s="1">
        <v>2811</v>
      </c>
      <c r="K454" s="2">
        <f t="shared" si="93"/>
        <v>0.40289522717500359</v>
      </c>
      <c r="L454" s="1">
        <v>2370</v>
      </c>
      <c r="M454" s="1">
        <v>289</v>
      </c>
      <c r="N454" s="1">
        <v>20</v>
      </c>
      <c r="O454" s="2">
        <f t="shared" si="94"/>
        <v>0.84311632870864461</v>
      </c>
      <c r="P454" s="2">
        <f t="shared" si="95"/>
        <v>0.10281038776236215</v>
      </c>
      <c r="Q454" s="2">
        <f t="shared" si="96"/>
        <v>7.1149057274991108E-3</v>
      </c>
      <c r="R454" s="2">
        <v>0.154</v>
      </c>
      <c r="S454" s="2">
        <v>0.151</v>
      </c>
      <c r="T454" s="2">
        <v>0.157</v>
      </c>
      <c r="U454" s="1">
        <v>6968</v>
      </c>
      <c r="V454" s="2">
        <f t="shared" si="97"/>
        <v>0.99871004729826574</v>
      </c>
      <c r="W454" s="2">
        <v>0.105</v>
      </c>
      <c r="X454" s="1">
        <v>2142</v>
      </c>
      <c r="Y454" s="2">
        <f t="shared" si="98"/>
        <v>0.30700874301275621</v>
      </c>
      <c r="Z454" s="2">
        <v>0.185</v>
      </c>
      <c r="AA454" s="1">
        <v>4244</v>
      </c>
      <c r="AB454" s="2">
        <f t="shared" si="99"/>
        <v>0.60828436290669341</v>
      </c>
      <c r="AC454" s="2">
        <f t="shared" si="100"/>
        <v>8.4706894080550432E-2</v>
      </c>
      <c r="AD454" s="2">
        <v>7.400000000000001E-2</v>
      </c>
      <c r="AE454" s="1">
        <v>68238</v>
      </c>
      <c r="AF454" s="1">
        <v>2178</v>
      </c>
      <c r="AG454" s="1">
        <v>68718</v>
      </c>
      <c r="AH454" s="1">
        <v>5021</v>
      </c>
      <c r="AI454" s="2">
        <v>0.13600000000000001</v>
      </c>
      <c r="AJ454">
        <f>VLOOKUP(A454,census_tract_areas_WA!E:N,10,FALSE)</f>
        <v>4.8394677499999998</v>
      </c>
      <c r="AK454">
        <f t="shared" si="101"/>
        <v>1441.6874665607597</v>
      </c>
      <c r="AL454" t="str">
        <f>VLOOKUP(AK454,'Density Lookup'!A:B,2,TRUE)</f>
        <v>High</v>
      </c>
      <c r="AM454" t="str">
        <f>VLOOKUP(A454,census_tract_county_names_WA!A:B,2,FALSE)</f>
        <v>Clark County, Washington</v>
      </c>
      <c r="AN454">
        <f>INDEX(census_tract_areas_WA!N:N, MATCH('2014_acs_select'!A454,census_tract_areas_WA!E:E,0))</f>
        <v>4.8394677499999998</v>
      </c>
      <c r="AO454" t="b">
        <f t="shared" si="102"/>
        <v>1</v>
      </c>
      <c r="AP454" t="str">
        <f>INDEX('Density Lookup'!B:B,MATCH('2014_acs_select'!AK454,'Density Lookup'!A:A,1))</f>
        <v>High</v>
      </c>
      <c r="AQ454" t="b">
        <f t="shared" si="103"/>
        <v>1</v>
      </c>
    </row>
    <row r="455" spans="1:43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91"/>
        <v>0.50626609442060089</v>
      </c>
      <c r="I455" s="2">
        <f t="shared" si="92"/>
        <v>0.49373390557939917</v>
      </c>
      <c r="J455" s="1">
        <v>2982</v>
      </c>
      <c r="K455" s="2">
        <f t="shared" si="93"/>
        <v>0.51193133047210304</v>
      </c>
      <c r="L455" s="1">
        <v>2196</v>
      </c>
      <c r="M455" s="1">
        <v>552</v>
      </c>
      <c r="N455" s="1">
        <v>72</v>
      </c>
      <c r="O455" s="2">
        <f t="shared" si="94"/>
        <v>0.73641851106639844</v>
      </c>
      <c r="P455" s="2">
        <f t="shared" si="95"/>
        <v>0.18511066398390341</v>
      </c>
      <c r="Q455" s="2">
        <f t="shared" si="96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 s="1">
        <v>5748</v>
      </c>
      <c r="V455" s="2">
        <f t="shared" si="97"/>
        <v>0.98678111587982831</v>
      </c>
      <c r="W455" s="2">
        <v>0.16500000000000001</v>
      </c>
      <c r="X455" s="1">
        <v>1491</v>
      </c>
      <c r="Y455" s="2">
        <f t="shared" si="98"/>
        <v>0.25596566523605152</v>
      </c>
      <c r="Z455" s="2">
        <v>0.23899999999999999</v>
      </c>
      <c r="AA455" s="1">
        <v>3861</v>
      </c>
      <c r="AB455" s="2">
        <f t="shared" si="99"/>
        <v>0.66283261802575111</v>
      </c>
      <c r="AC455" s="2">
        <f t="shared" si="100"/>
        <v>8.1201716738197316E-2</v>
      </c>
      <c r="AD455" s="2">
        <v>0.14899999999999999</v>
      </c>
      <c r="AE455" s="1">
        <v>100747</v>
      </c>
      <c r="AF455" s="1">
        <v>2041</v>
      </c>
      <c r="AG455" s="1">
        <v>79435</v>
      </c>
      <c r="AH455" s="1">
        <v>4402</v>
      </c>
      <c r="AI455" s="2">
        <v>0.107</v>
      </c>
      <c r="AJ455">
        <f>VLOOKUP(A455,census_tract_areas_WA!E:N,10,FALSE)</f>
        <v>2.935513179</v>
      </c>
      <c r="AK455">
        <f t="shared" si="101"/>
        <v>1984.3208477722865</v>
      </c>
      <c r="AL455" t="str">
        <f>VLOOKUP(AK455,'Density Lookup'!A:B,2,TRUE)</f>
        <v>High</v>
      </c>
      <c r="AM455" t="str">
        <f>VLOOKUP(A455,census_tract_county_names_WA!A:B,2,FALSE)</f>
        <v>King County, Washington</v>
      </c>
      <c r="AN455">
        <f>INDEX(census_tract_areas_WA!N:N, MATCH('2014_acs_select'!A455,census_tract_areas_WA!E:E,0))</f>
        <v>2.935513179</v>
      </c>
      <c r="AO455" t="b">
        <f t="shared" si="102"/>
        <v>1</v>
      </c>
      <c r="AP455" t="str">
        <f>INDEX('Density Lookup'!B:B,MATCH('2014_acs_select'!AK455,'Density Lookup'!A:A,1))</f>
        <v>High</v>
      </c>
      <c r="AQ455" t="b">
        <f t="shared" si="103"/>
        <v>1</v>
      </c>
    </row>
    <row r="456" spans="1:43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91"/>
        <v>0.46035189202217403</v>
      </c>
      <c r="I456" s="2">
        <f t="shared" si="92"/>
        <v>0.53964810797782603</v>
      </c>
      <c r="J456" s="1">
        <v>1868</v>
      </c>
      <c r="K456" s="2">
        <f t="shared" si="93"/>
        <v>0.45022897083634611</v>
      </c>
      <c r="L456" s="1">
        <v>1227</v>
      </c>
      <c r="M456" s="1">
        <v>208</v>
      </c>
      <c r="N456" s="1">
        <v>395</v>
      </c>
      <c r="O456" s="2">
        <f t="shared" si="94"/>
        <v>0.65685224839400425</v>
      </c>
      <c r="P456" s="2">
        <f t="shared" si="95"/>
        <v>0.11134903640256959</v>
      </c>
      <c r="Q456" s="2">
        <f t="shared" si="96"/>
        <v>0.2114561027837259</v>
      </c>
      <c r="R456" s="2">
        <v>0.14499999999999999</v>
      </c>
      <c r="S456" s="2">
        <v>0.13600000000000001</v>
      </c>
      <c r="T456" s="2">
        <v>0.151</v>
      </c>
      <c r="U456" s="1">
        <v>4067</v>
      </c>
      <c r="V456" s="2">
        <f t="shared" si="97"/>
        <v>0.98023620149433599</v>
      </c>
      <c r="W456" s="2">
        <v>0.317</v>
      </c>
      <c r="X456" s="1">
        <v>962</v>
      </c>
      <c r="Y456" s="2">
        <f t="shared" si="98"/>
        <v>0.23186309954205833</v>
      </c>
      <c r="Z456" s="2">
        <v>0.47499999999999998</v>
      </c>
      <c r="AA456" s="1">
        <v>2667</v>
      </c>
      <c r="AB456" s="2">
        <f t="shared" si="99"/>
        <v>0.64280549530007236</v>
      </c>
      <c r="AC456" s="2">
        <f t="shared" si="100"/>
        <v>0.12533140515786934</v>
      </c>
      <c r="AD456" s="2">
        <v>0.25900000000000001</v>
      </c>
      <c r="AE456" s="1">
        <v>45935</v>
      </c>
      <c r="AF456" s="1">
        <v>1469</v>
      </c>
      <c r="AG456" s="1">
        <v>32951</v>
      </c>
      <c r="AH456" s="1">
        <v>3258</v>
      </c>
      <c r="AI456" s="2">
        <v>0.10300000000000001</v>
      </c>
      <c r="AJ456">
        <f>VLOOKUP(A456,census_tract_areas_WA!E:N,10,FALSE)</f>
        <v>1.9954217460000001</v>
      </c>
      <c r="AK456">
        <f t="shared" si="101"/>
        <v>2079.2596894952349</v>
      </c>
      <c r="AL456" t="str">
        <f>VLOOKUP(AK456,'Density Lookup'!A:B,2,TRUE)</f>
        <v>High</v>
      </c>
      <c r="AM456" t="str">
        <f>VLOOKUP(A456,census_tract_county_names_WA!A:B,2,FALSE)</f>
        <v>King County, Washington</v>
      </c>
      <c r="AN456">
        <f>INDEX(census_tract_areas_WA!N:N, MATCH('2014_acs_select'!A456,census_tract_areas_WA!E:E,0))</f>
        <v>1.9954217460000001</v>
      </c>
      <c r="AO456" t="b">
        <f t="shared" si="102"/>
        <v>1</v>
      </c>
      <c r="AP456" t="str">
        <f>INDEX('Density Lookup'!B:B,MATCH('2014_acs_select'!AK456,'Density Lookup'!A:A,1))</f>
        <v>High</v>
      </c>
      <c r="AQ456" t="b">
        <f t="shared" si="103"/>
        <v>1</v>
      </c>
    </row>
    <row r="457" spans="1:43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91"/>
        <v>0.50441978559337974</v>
      </c>
      <c r="I457" s="2">
        <f t="shared" si="92"/>
        <v>0.49558021440662026</v>
      </c>
      <c r="J457" s="1">
        <v>2725</v>
      </c>
      <c r="K457" s="2">
        <f t="shared" si="93"/>
        <v>0.51250705284935116</v>
      </c>
      <c r="L457" s="1">
        <v>1814</v>
      </c>
      <c r="M457" s="1">
        <v>216</v>
      </c>
      <c r="N457" s="1">
        <v>449</v>
      </c>
      <c r="O457" s="2">
        <f t="shared" si="94"/>
        <v>0.66568807339449543</v>
      </c>
      <c r="P457" s="2">
        <f t="shared" si="95"/>
        <v>7.9266055045871558E-2</v>
      </c>
      <c r="Q457" s="2">
        <f t="shared" si="96"/>
        <v>0.16477064220183485</v>
      </c>
      <c r="R457" s="2">
        <v>0.125</v>
      </c>
      <c r="S457" s="2">
        <v>0.14099999999999999</v>
      </c>
      <c r="T457" s="2">
        <v>0.111</v>
      </c>
      <c r="U457" s="1">
        <v>5287</v>
      </c>
      <c r="V457" s="2">
        <f t="shared" si="97"/>
        <v>0.99435772051908966</v>
      </c>
      <c r="W457" s="2">
        <v>0.20499999999999999</v>
      </c>
      <c r="X457" s="1">
        <v>1097</v>
      </c>
      <c r="Y457" s="2">
        <f t="shared" si="98"/>
        <v>0.20631935301861953</v>
      </c>
      <c r="Z457" s="2">
        <v>0.37200000000000005</v>
      </c>
      <c r="AA457" s="1">
        <v>3548</v>
      </c>
      <c r="AB457" s="2">
        <f t="shared" si="99"/>
        <v>0.66729358660899007</v>
      </c>
      <c r="AC457" s="2">
        <f t="shared" si="100"/>
        <v>0.12638706037239045</v>
      </c>
      <c r="AD457" s="2">
        <v>0.17300000000000001</v>
      </c>
      <c r="AE457" s="1">
        <v>51148</v>
      </c>
      <c r="AF457" s="1">
        <v>2088</v>
      </c>
      <c r="AG457" s="1">
        <v>38843</v>
      </c>
      <c r="AH457" s="1">
        <v>4366</v>
      </c>
      <c r="AI457" s="2">
        <v>0.09</v>
      </c>
      <c r="AJ457">
        <f>VLOOKUP(A457,census_tract_areas_WA!E:N,10,FALSE)</f>
        <v>1.5444050069999999</v>
      </c>
      <c r="AK457">
        <f t="shared" si="101"/>
        <v>3442.7497812431011</v>
      </c>
      <c r="AL457" t="str">
        <f>VLOOKUP(AK457,'Density Lookup'!A:B,2,TRUE)</f>
        <v>High</v>
      </c>
      <c r="AM457" t="str">
        <f>VLOOKUP(A457,census_tract_county_names_WA!A:B,2,FALSE)</f>
        <v>King County, Washington</v>
      </c>
      <c r="AN457">
        <f>INDEX(census_tract_areas_WA!N:N, MATCH('2014_acs_select'!A457,census_tract_areas_WA!E:E,0))</f>
        <v>1.5444050069999999</v>
      </c>
      <c r="AO457" t="b">
        <f t="shared" si="102"/>
        <v>1</v>
      </c>
      <c r="AP457" t="str">
        <f>INDEX('Density Lookup'!B:B,MATCH('2014_acs_select'!AK457,'Density Lookup'!A:A,1))</f>
        <v>High</v>
      </c>
      <c r="AQ457" t="b">
        <f t="shared" si="103"/>
        <v>1</v>
      </c>
    </row>
    <row r="458" spans="1:43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91"/>
        <v>0.52760351317440402</v>
      </c>
      <c r="I458" s="2">
        <f t="shared" si="92"/>
        <v>0.47239648682559598</v>
      </c>
      <c r="J458" s="1">
        <v>3425</v>
      </c>
      <c r="K458" s="2">
        <f t="shared" si="93"/>
        <v>0.42973651191969886</v>
      </c>
      <c r="L458" s="1">
        <v>2601</v>
      </c>
      <c r="M458" s="1">
        <v>453</v>
      </c>
      <c r="N458" s="1">
        <v>221</v>
      </c>
      <c r="O458" s="2">
        <f t="shared" si="94"/>
        <v>0.7594160583941606</v>
      </c>
      <c r="P458" s="2">
        <f t="shared" si="95"/>
        <v>0.13226277372262774</v>
      </c>
      <c r="Q458" s="2">
        <f t="shared" si="96"/>
        <v>6.4525547445255474E-2</v>
      </c>
      <c r="R458" s="2">
        <v>0.29399999999999998</v>
      </c>
      <c r="S458" s="2">
        <v>0.31</v>
      </c>
      <c r="T458" s="2">
        <v>0.27600000000000002</v>
      </c>
      <c r="U458" s="1">
        <v>7944</v>
      </c>
      <c r="V458" s="2">
        <f t="shared" si="97"/>
        <v>0.99673776662484315</v>
      </c>
      <c r="W458" s="2">
        <v>0.19699999999999998</v>
      </c>
      <c r="X458" s="1">
        <v>1893</v>
      </c>
      <c r="Y458" s="2">
        <f t="shared" si="98"/>
        <v>0.23751568381430363</v>
      </c>
      <c r="Z458" s="2">
        <v>0.27</v>
      </c>
      <c r="AA458" s="1">
        <v>5322</v>
      </c>
      <c r="AB458" s="2">
        <f t="shared" si="99"/>
        <v>0.66775407779171891</v>
      </c>
      <c r="AC458" s="2">
        <f t="shared" si="100"/>
        <v>9.4730238393977428E-2</v>
      </c>
      <c r="AD458" s="2">
        <v>0.19</v>
      </c>
      <c r="AE458" s="1">
        <v>78653</v>
      </c>
      <c r="AF458" s="1">
        <v>2958</v>
      </c>
      <c r="AG458" s="1">
        <v>57813</v>
      </c>
      <c r="AH458" s="1">
        <v>6300</v>
      </c>
      <c r="AI458" s="2">
        <v>0.125</v>
      </c>
      <c r="AJ458">
        <f>VLOOKUP(A458,census_tract_areas_WA!E:N,10,FALSE)</f>
        <v>8.0631546759999999</v>
      </c>
      <c r="AK458">
        <f t="shared" si="101"/>
        <v>988.44686977452204</v>
      </c>
      <c r="AL458" t="str">
        <f>VLOOKUP(AK458,'Density Lookup'!A:B,2,TRUE)</f>
        <v>Medium</v>
      </c>
      <c r="AM458" t="str">
        <f>VLOOKUP(A458,census_tract_county_names_WA!A:B,2,FALSE)</f>
        <v>King County, Washington</v>
      </c>
      <c r="AN458">
        <f>INDEX(census_tract_areas_WA!N:N, MATCH('2014_acs_select'!A458,census_tract_areas_WA!E:E,0))</f>
        <v>8.0631546759999999</v>
      </c>
      <c r="AO458" t="b">
        <f t="shared" si="102"/>
        <v>1</v>
      </c>
      <c r="AP458" t="str">
        <f>INDEX('Density Lookup'!B:B,MATCH('2014_acs_select'!AK458,'Density Lookup'!A:A,1))</f>
        <v>Medium</v>
      </c>
      <c r="AQ458" t="b">
        <f t="shared" si="103"/>
        <v>1</v>
      </c>
    </row>
    <row r="459" spans="1:43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91"/>
        <v>0.51661503801745989</v>
      </c>
      <c r="I459" s="2">
        <f t="shared" si="92"/>
        <v>0.48338496198254011</v>
      </c>
      <c r="J459" s="1">
        <v>3644</v>
      </c>
      <c r="K459" s="2">
        <f t="shared" si="93"/>
        <v>0.51309490284426917</v>
      </c>
      <c r="L459" s="1">
        <v>2853</v>
      </c>
      <c r="M459" s="1">
        <v>506</v>
      </c>
      <c r="N459" s="1">
        <v>112</v>
      </c>
      <c r="O459" s="2">
        <f t="shared" si="94"/>
        <v>0.78293084522502743</v>
      </c>
      <c r="P459" s="2">
        <f t="shared" si="95"/>
        <v>0.13885839736553238</v>
      </c>
      <c r="Q459" s="2">
        <f t="shared" si="96"/>
        <v>3.0735455543358946E-2</v>
      </c>
      <c r="R459" s="2">
        <v>0.20499999999999999</v>
      </c>
      <c r="S459" s="2">
        <v>0.215</v>
      </c>
      <c r="T459" s="2">
        <v>0.19399999999999998</v>
      </c>
      <c r="U459" s="1">
        <v>7089</v>
      </c>
      <c r="V459" s="2">
        <f t="shared" si="97"/>
        <v>0.99816952970994088</v>
      </c>
      <c r="W459" s="2">
        <v>0.14300000000000002</v>
      </c>
      <c r="X459" s="1">
        <v>1894</v>
      </c>
      <c r="Y459" s="2">
        <f t="shared" si="98"/>
        <v>0.26668544072092371</v>
      </c>
      <c r="Z459" s="2">
        <v>0.217</v>
      </c>
      <c r="AA459" s="1">
        <v>4864</v>
      </c>
      <c r="AB459" s="2">
        <f t="shared" si="99"/>
        <v>0.68487749929597297</v>
      </c>
      <c r="AC459" s="2">
        <f t="shared" si="100"/>
        <v>4.8437059983103326E-2</v>
      </c>
      <c r="AD459" s="2">
        <v>0.11800000000000001</v>
      </c>
      <c r="AE459" s="1">
        <v>85923</v>
      </c>
      <c r="AF459" s="1">
        <v>2297</v>
      </c>
      <c r="AG459" s="1">
        <v>79223</v>
      </c>
      <c r="AH459" s="1">
        <v>5515</v>
      </c>
      <c r="AI459" s="2">
        <v>9.9000000000000005E-2</v>
      </c>
      <c r="AJ459">
        <f>VLOOKUP(A459,census_tract_areas_WA!E:N,10,FALSE)</f>
        <v>6.419867752</v>
      </c>
      <c r="AK459">
        <f t="shared" si="101"/>
        <v>1106.2533177241062</v>
      </c>
      <c r="AL459" t="str">
        <f>VLOOKUP(AK459,'Density Lookup'!A:B,2,TRUE)</f>
        <v>Medium</v>
      </c>
      <c r="AM459" t="str">
        <f>VLOOKUP(A459,census_tract_county_names_WA!A:B,2,FALSE)</f>
        <v>King County, Washington</v>
      </c>
      <c r="AN459">
        <f>INDEX(census_tract_areas_WA!N:N, MATCH('2014_acs_select'!A459,census_tract_areas_WA!E:E,0))</f>
        <v>6.419867752</v>
      </c>
      <c r="AO459" t="b">
        <f t="shared" si="102"/>
        <v>1</v>
      </c>
      <c r="AP459" t="str">
        <f>INDEX('Density Lookup'!B:B,MATCH('2014_acs_select'!AK459,'Density Lookup'!A:A,1))</f>
        <v>Medium</v>
      </c>
      <c r="AQ459" t="b">
        <f t="shared" si="103"/>
        <v>1</v>
      </c>
    </row>
    <row r="460" spans="1:43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91"/>
        <v>0.47019652428130582</v>
      </c>
      <c r="I460" s="2">
        <f t="shared" si="92"/>
        <v>0.52980347571869413</v>
      </c>
      <c r="J460" s="1">
        <v>2960</v>
      </c>
      <c r="K460" s="2">
        <f t="shared" si="93"/>
        <v>0.48075361377294135</v>
      </c>
      <c r="L460" s="1">
        <v>2344</v>
      </c>
      <c r="M460" s="1">
        <v>320</v>
      </c>
      <c r="N460" s="1">
        <v>87</v>
      </c>
      <c r="O460" s="2">
        <f t="shared" si="94"/>
        <v>0.79189189189189191</v>
      </c>
      <c r="P460" s="2">
        <f t="shared" si="95"/>
        <v>0.10810810810810811</v>
      </c>
      <c r="Q460" s="2">
        <f t="shared" si="96"/>
        <v>2.9391891891891894E-2</v>
      </c>
      <c r="R460" s="2">
        <v>0.20699999999999999</v>
      </c>
      <c r="S460" s="2">
        <v>0.22500000000000001</v>
      </c>
      <c r="T460" s="2">
        <v>0.19</v>
      </c>
      <c r="U460" s="1">
        <v>6128</v>
      </c>
      <c r="V460" s="2">
        <f t="shared" si="97"/>
        <v>0.99528991391911648</v>
      </c>
      <c r="W460" s="2">
        <v>6.0999999999999999E-2</v>
      </c>
      <c r="X460" s="1">
        <v>1523</v>
      </c>
      <c r="Y460" s="2">
        <f t="shared" si="98"/>
        <v>0.2473607276270911</v>
      </c>
      <c r="Z460" s="2">
        <v>7.9000000000000001E-2</v>
      </c>
      <c r="AA460" s="1">
        <v>3928</v>
      </c>
      <c r="AB460" s="2">
        <f t="shared" si="99"/>
        <v>0.63797303881760603</v>
      </c>
      <c r="AC460" s="2">
        <f t="shared" si="100"/>
        <v>0.11466623355530281</v>
      </c>
      <c r="AD460" s="2">
        <v>6.5000000000000002E-2</v>
      </c>
      <c r="AE460" s="1">
        <v>87140</v>
      </c>
      <c r="AF460" s="1">
        <v>2440</v>
      </c>
      <c r="AG460" s="1">
        <v>65305</v>
      </c>
      <c r="AH460" s="1">
        <v>4903</v>
      </c>
      <c r="AI460" s="2">
        <v>8.1000000000000003E-2</v>
      </c>
      <c r="AJ460">
        <f>VLOOKUP(A460,census_tract_areas_WA!E:N,10,FALSE)</f>
        <v>5.8498631789999997</v>
      </c>
      <c r="AK460">
        <f t="shared" si="101"/>
        <v>1052.5032486405098</v>
      </c>
      <c r="AL460" t="str">
        <f>VLOOKUP(AK460,'Density Lookup'!A:B,2,TRUE)</f>
        <v>Medium</v>
      </c>
      <c r="AM460" t="str">
        <f>VLOOKUP(A460,census_tract_county_names_WA!A:B,2,FALSE)</f>
        <v>Pierce County, Washington</v>
      </c>
      <c r="AN460">
        <f>INDEX(census_tract_areas_WA!N:N, MATCH('2014_acs_select'!A460,census_tract_areas_WA!E:E,0))</f>
        <v>5.8498631789999997</v>
      </c>
      <c r="AO460" t="b">
        <f t="shared" si="102"/>
        <v>1</v>
      </c>
      <c r="AP460" t="str">
        <f>INDEX('Density Lookup'!B:B,MATCH('2014_acs_select'!AK460,'Density Lookup'!A:A,1))</f>
        <v>Medium</v>
      </c>
      <c r="AQ460" t="b">
        <f t="shared" si="103"/>
        <v>1</v>
      </c>
    </row>
    <row r="461" spans="1:43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91"/>
        <v>0.46955845166310056</v>
      </c>
      <c r="I461" s="2">
        <f t="shared" si="92"/>
        <v>0.53044154833689938</v>
      </c>
      <c r="J461" s="1">
        <v>2539</v>
      </c>
      <c r="K461" s="2">
        <f t="shared" si="93"/>
        <v>0.49387278739544838</v>
      </c>
      <c r="L461" s="1">
        <v>1837</v>
      </c>
      <c r="M461" s="1">
        <v>355</v>
      </c>
      <c r="N461" s="1">
        <v>171</v>
      </c>
      <c r="O461" s="2">
        <f t="shared" si="94"/>
        <v>0.7235131941709334</v>
      </c>
      <c r="P461" s="2">
        <f t="shared" si="95"/>
        <v>0.13981882630957071</v>
      </c>
      <c r="Q461" s="2">
        <f t="shared" si="96"/>
        <v>6.7349350137849553E-2</v>
      </c>
      <c r="R461" s="2">
        <v>0.502</v>
      </c>
      <c r="S461" s="2">
        <v>0.51300000000000001</v>
      </c>
      <c r="T461" s="2">
        <v>0.49299999999999999</v>
      </c>
      <c r="U461" s="1">
        <v>5104</v>
      </c>
      <c r="V461" s="2">
        <f t="shared" si="97"/>
        <v>0.99280295662322504</v>
      </c>
      <c r="W461" s="2">
        <v>6.8000000000000005E-2</v>
      </c>
      <c r="X461" s="1">
        <v>1539</v>
      </c>
      <c r="Y461" s="2">
        <f t="shared" si="98"/>
        <v>0.29935810153666603</v>
      </c>
      <c r="Z461" s="2">
        <v>0.10099999999999999</v>
      </c>
      <c r="AA461" s="1">
        <v>3360</v>
      </c>
      <c r="AB461" s="2">
        <f t="shared" si="99"/>
        <v>0.65356934448550863</v>
      </c>
      <c r="AC461" s="2">
        <f t="shared" si="100"/>
        <v>4.7072553977825393E-2</v>
      </c>
      <c r="AD461" s="2">
        <v>5.4000000000000006E-2</v>
      </c>
      <c r="AE461" s="1">
        <v>125768</v>
      </c>
      <c r="AF461" s="1">
        <v>1638</v>
      </c>
      <c r="AG461" s="1">
        <v>99936</v>
      </c>
      <c r="AH461" s="1">
        <v>3714</v>
      </c>
      <c r="AI461" s="2">
        <v>6.3E-2</v>
      </c>
      <c r="AJ461">
        <f>VLOOKUP(A461,census_tract_areas_WA!E:N,10,FALSE)</f>
        <v>2.1944415839999998</v>
      </c>
      <c r="AK461">
        <f t="shared" si="101"/>
        <v>2342.7372309583434</v>
      </c>
      <c r="AL461" t="str">
        <f>VLOOKUP(AK461,'Density Lookup'!A:B,2,TRUE)</f>
        <v>High</v>
      </c>
      <c r="AM461" t="str">
        <f>VLOOKUP(A461,census_tract_county_names_WA!A:B,2,FALSE)</f>
        <v>Snohomish County, Washington</v>
      </c>
      <c r="AN461">
        <f>INDEX(census_tract_areas_WA!N:N, MATCH('2014_acs_select'!A461,census_tract_areas_WA!E:E,0))</f>
        <v>2.1944415839999998</v>
      </c>
      <c r="AO461" t="b">
        <f t="shared" si="102"/>
        <v>1</v>
      </c>
      <c r="AP461" t="str">
        <f>INDEX('Density Lookup'!B:B,MATCH('2014_acs_select'!AK461,'Density Lookup'!A:A,1))</f>
        <v>High</v>
      </c>
      <c r="AQ461" t="b">
        <f t="shared" si="103"/>
        <v>1</v>
      </c>
    </row>
    <row r="462" spans="1:43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91"/>
        <v>0.45743509047993708</v>
      </c>
      <c r="I462" s="2">
        <f t="shared" si="92"/>
        <v>0.54256490952006298</v>
      </c>
      <c r="J462" s="1">
        <v>2572</v>
      </c>
      <c r="K462" s="2">
        <f t="shared" si="93"/>
        <v>0.40472069236821401</v>
      </c>
      <c r="L462" s="1">
        <v>2073</v>
      </c>
      <c r="M462" s="1">
        <v>215</v>
      </c>
      <c r="N462" s="1">
        <v>90</v>
      </c>
      <c r="O462" s="2">
        <f t="shared" si="94"/>
        <v>0.80598755832037328</v>
      </c>
      <c r="P462" s="2">
        <f t="shared" si="95"/>
        <v>8.3592534992223952E-2</v>
      </c>
      <c r="Q462" s="2">
        <f t="shared" si="96"/>
        <v>3.4992223950233284E-2</v>
      </c>
      <c r="R462" s="2">
        <v>0.23800000000000002</v>
      </c>
      <c r="S462" s="2">
        <v>0.193</v>
      </c>
      <c r="T462" s="2">
        <v>0.27500000000000002</v>
      </c>
      <c r="U462" s="1">
        <v>6234</v>
      </c>
      <c r="V462" s="2">
        <f t="shared" si="97"/>
        <v>0.98095987411487018</v>
      </c>
      <c r="W462" s="2">
        <v>0.161</v>
      </c>
      <c r="X462" s="1">
        <v>1779</v>
      </c>
      <c r="Y462" s="2">
        <f t="shared" si="98"/>
        <v>0.27993705743509045</v>
      </c>
      <c r="Z462" s="2">
        <v>0.21600000000000003</v>
      </c>
      <c r="AA462" s="1">
        <v>3641</v>
      </c>
      <c r="AB462" s="2">
        <f t="shared" si="99"/>
        <v>0.57293469708890632</v>
      </c>
      <c r="AC462" s="2">
        <f t="shared" si="100"/>
        <v>0.14712824547600323</v>
      </c>
      <c r="AD462" s="2">
        <v>0.154</v>
      </c>
      <c r="AE462" s="1">
        <v>63596</v>
      </c>
      <c r="AF462" s="1">
        <v>2410</v>
      </c>
      <c r="AG462" s="1">
        <v>52767</v>
      </c>
      <c r="AH462" s="1">
        <v>4729</v>
      </c>
      <c r="AI462" s="2">
        <v>6.8000000000000005E-2</v>
      </c>
      <c r="AJ462">
        <f>VLOOKUP(A462,census_tract_areas_WA!E:N,10,FALSE)</f>
        <v>28.0179221</v>
      </c>
      <c r="AK462">
        <f t="shared" si="101"/>
        <v>226.81910447598824</v>
      </c>
      <c r="AL462" t="str">
        <f>VLOOKUP(AK462,'Density Lookup'!A:B,2,TRUE)</f>
        <v>Low</v>
      </c>
      <c r="AM462" t="str">
        <f>VLOOKUP(A462,census_tract_county_names_WA!A:B,2,FALSE)</f>
        <v>Snohomish County, Washington</v>
      </c>
      <c r="AN462">
        <f>INDEX(census_tract_areas_WA!N:N, MATCH('2014_acs_select'!A462,census_tract_areas_WA!E:E,0))</f>
        <v>28.0179221</v>
      </c>
      <c r="AO462" t="b">
        <f t="shared" si="102"/>
        <v>1</v>
      </c>
      <c r="AP462" t="str">
        <f>INDEX('Density Lookup'!B:B,MATCH('2014_acs_select'!AK462,'Density Lookup'!A:A,1))</f>
        <v>Low</v>
      </c>
      <c r="AQ462" t="b">
        <f t="shared" si="103"/>
        <v>1</v>
      </c>
    </row>
    <row r="463" spans="1:43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91"/>
        <v>0.50603090840557863</v>
      </c>
      <c r="I463" s="2">
        <f t="shared" si="92"/>
        <v>0.49396909159442143</v>
      </c>
      <c r="J463" s="1">
        <v>2299</v>
      </c>
      <c r="K463" s="2">
        <f t="shared" si="93"/>
        <v>0.43328307576328684</v>
      </c>
      <c r="L463" s="1">
        <v>1910</v>
      </c>
      <c r="M463" s="1">
        <v>129</v>
      </c>
      <c r="N463" s="1">
        <v>67</v>
      </c>
      <c r="O463" s="2">
        <f t="shared" si="94"/>
        <v>0.83079599826011308</v>
      </c>
      <c r="P463" s="2">
        <f t="shared" si="95"/>
        <v>5.6111352762070466E-2</v>
      </c>
      <c r="Q463" s="2">
        <f t="shared" si="96"/>
        <v>2.9143105698129623E-2</v>
      </c>
      <c r="R463" s="2">
        <v>0.16899999999999998</v>
      </c>
      <c r="S463" s="2">
        <v>0.161</v>
      </c>
      <c r="T463" s="2">
        <v>0.17600000000000002</v>
      </c>
      <c r="U463" s="1">
        <v>5227</v>
      </c>
      <c r="V463" s="2">
        <f t="shared" si="97"/>
        <v>0.98511119487372789</v>
      </c>
      <c r="W463" s="2">
        <v>0.158</v>
      </c>
      <c r="X463" s="1">
        <v>1177</v>
      </c>
      <c r="Y463" s="2">
        <f t="shared" si="98"/>
        <v>0.22182434979268753</v>
      </c>
      <c r="Z463" s="2">
        <v>0.29100000000000004</v>
      </c>
      <c r="AA463" s="1">
        <v>3254</v>
      </c>
      <c r="AB463" s="2">
        <f t="shared" si="99"/>
        <v>0.61326799849227287</v>
      </c>
      <c r="AC463" s="2">
        <f t="shared" si="100"/>
        <v>0.16490765171503963</v>
      </c>
      <c r="AD463" s="2">
        <v>0.10099999999999999</v>
      </c>
      <c r="AE463" s="1">
        <v>54965</v>
      </c>
      <c r="AF463" s="1">
        <v>2228</v>
      </c>
      <c r="AG463" s="1">
        <v>40204</v>
      </c>
      <c r="AH463" s="1">
        <v>4242</v>
      </c>
      <c r="AI463" s="2">
        <v>9.4E-2</v>
      </c>
      <c r="AJ463">
        <f>VLOOKUP(A463,census_tract_areas_WA!E:N,10,FALSE)</f>
        <v>2.2564215719999998</v>
      </c>
      <c r="AK463">
        <f t="shared" si="101"/>
        <v>2351.51093476605</v>
      </c>
      <c r="AL463" t="str">
        <f>VLOOKUP(AK463,'Density Lookup'!A:B,2,TRUE)</f>
        <v>High</v>
      </c>
      <c r="AM463" t="str">
        <f>VLOOKUP(A463,census_tract_county_names_WA!A:B,2,FALSE)</f>
        <v>Clark County, Washington</v>
      </c>
      <c r="AN463">
        <f>INDEX(census_tract_areas_WA!N:N, MATCH('2014_acs_select'!A463,census_tract_areas_WA!E:E,0))</f>
        <v>2.2564215719999998</v>
      </c>
      <c r="AO463" t="b">
        <f t="shared" si="102"/>
        <v>1</v>
      </c>
      <c r="AP463" t="str">
        <f>INDEX('Density Lookup'!B:B,MATCH('2014_acs_select'!AK463,'Density Lookup'!A:A,1))</f>
        <v>High</v>
      </c>
      <c r="AQ463" t="b">
        <f t="shared" si="103"/>
        <v>1</v>
      </c>
    </row>
    <row r="464" spans="1:43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91"/>
        <v>0.44745629542329601</v>
      </c>
      <c r="I464" s="2">
        <f t="shared" si="92"/>
        <v>0.55254370457670399</v>
      </c>
      <c r="J464" s="1">
        <v>2573</v>
      </c>
      <c r="K464" s="2">
        <f t="shared" si="93"/>
        <v>0.50540168925554896</v>
      </c>
      <c r="L464" s="1">
        <v>1692</v>
      </c>
      <c r="M464" s="1">
        <v>577</v>
      </c>
      <c r="N464" s="1">
        <v>240</v>
      </c>
      <c r="O464" s="2">
        <f t="shared" si="94"/>
        <v>0.65759813447337734</v>
      </c>
      <c r="P464" s="2">
        <f t="shared" si="95"/>
        <v>0.22425184609405363</v>
      </c>
      <c r="Q464" s="2">
        <f t="shared" si="96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 s="1">
        <v>5091</v>
      </c>
      <c r="V464" s="2">
        <f t="shared" si="97"/>
        <v>1</v>
      </c>
      <c r="W464" s="2">
        <v>0.13900000000000001</v>
      </c>
      <c r="X464" s="1">
        <v>1049</v>
      </c>
      <c r="Y464" s="2">
        <f t="shared" si="98"/>
        <v>0.2060498919662149</v>
      </c>
      <c r="Z464" s="2">
        <v>0.218</v>
      </c>
      <c r="AA464" s="1">
        <v>3528</v>
      </c>
      <c r="AB464" s="2">
        <f t="shared" si="99"/>
        <v>0.69298762522097823</v>
      </c>
      <c r="AC464" s="2">
        <f t="shared" si="100"/>
        <v>0.10096248281280684</v>
      </c>
      <c r="AD464" s="2">
        <v>0.121</v>
      </c>
      <c r="AE464" s="1">
        <v>67043</v>
      </c>
      <c r="AF464" s="1">
        <v>2158</v>
      </c>
      <c r="AG464" s="1">
        <v>55242</v>
      </c>
      <c r="AH464" s="1">
        <v>4096</v>
      </c>
      <c r="AI464" s="2">
        <v>5.0999999999999997E-2</v>
      </c>
      <c r="AJ464">
        <f>VLOOKUP(A464,census_tract_areas_WA!E:N,10,FALSE)</f>
        <v>1.9091339570000001</v>
      </c>
      <c r="AK464">
        <f t="shared" si="101"/>
        <v>2666.6541555836984</v>
      </c>
      <c r="AL464" t="str">
        <f>VLOOKUP(AK464,'Density Lookup'!A:B,2,TRUE)</f>
        <v>High</v>
      </c>
      <c r="AM464" t="str">
        <f>VLOOKUP(A464,census_tract_county_names_WA!A:B,2,FALSE)</f>
        <v>King County, Washington</v>
      </c>
      <c r="AN464">
        <f>INDEX(census_tract_areas_WA!N:N, MATCH('2014_acs_select'!A464,census_tract_areas_WA!E:E,0))</f>
        <v>1.9091339570000001</v>
      </c>
      <c r="AO464" t="b">
        <f t="shared" si="102"/>
        <v>1</v>
      </c>
      <c r="AP464" t="str">
        <f>INDEX('Density Lookup'!B:B,MATCH('2014_acs_select'!AK464,'Density Lookup'!A:A,1))</f>
        <v>High</v>
      </c>
      <c r="AQ464" t="b">
        <f t="shared" si="103"/>
        <v>1</v>
      </c>
    </row>
    <row r="465" spans="1:43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91"/>
        <v>0.48605305809093236</v>
      </c>
      <c r="I465" s="2">
        <f t="shared" si="92"/>
        <v>0.51394694190906764</v>
      </c>
      <c r="J465" s="1">
        <v>5974</v>
      </c>
      <c r="K465" s="2">
        <f t="shared" si="93"/>
        <v>0.50959651966220254</v>
      </c>
      <c r="L465" s="1">
        <v>3625</v>
      </c>
      <c r="M465" s="1">
        <v>1078</v>
      </c>
      <c r="N465" s="1">
        <v>662</v>
      </c>
      <c r="O465" s="2">
        <f t="shared" si="94"/>
        <v>0.60679611650485432</v>
      </c>
      <c r="P465" s="2">
        <f t="shared" si="95"/>
        <v>0.18044861064613324</v>
      </c>
      <c r="Q465" s="2">
        <f t="shared" si="96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 s="1">
        <v>11711</v>
      </c>
      <c r="V465" s="2">
        <f t="shared" si="97"/>
        <v>0.99897637123603178</v>
      </c>
      <c r="W465" s="2">
        <v>2.7999999999999997E-2</v>
      </c>
      <c r="X465" s="1">
        <v>3688</v>
      </c>
      <c r="Y465" s="2">
        <f t="shared" si="98"/>
        <v>0.31459524012624757</v>
      </c>
      <c r="Z465" s="2">
        <v>2.5000000000000001E-2</v>
      </c>
      <c r="AA465" s="1">
        <v>7600</v>
      </c>
      <c r="AB465" s="2">
        <f t="shared" si="99"/>
        <v>0.64829821717990277</v>
      </c>
      <c r="AC465" s="2">
        <f t="shared" si="100"/>
        <v>3.710654269384972E-2</v>
      </c>
      <c r="AD465" s="2">
        <v>2.1000000000000001E-2</v>
      </c>
      <c r="AE465" s="1">
        <v>139216</v>
      </c>
      <c r="AF465" s="1">
        <v>4159</v>
      </c>
      <c r="AG465" s="1">
        <v>120574</v>
      </c>
      <c r="AH465" s="1">
        <v>8313</v>
      </c>
      <c r="AI465" s="2">
        <v>7.5999999999999998E-2</v>
      </c>
      <c r="AJ465">
        <f>VLOOKUP(A465,census_tract_areas_WA!E:N,10,FALSE)</f>
        <v>41.802867550000002</v>
      </c>
      <c r="AK465">
        <f t="shared" si="101"/>
        <v>280.43530712284831</v>
      </c>
      <c r="AL465" t="str">
        <f>VLOOKUP(AK465,'Density Lookup'!A:B,2,TRUE)</f>
        <v>Low</v>
      </c>
      <c r="AM465" t="str">
        <f>VLOOKUP(A465,census_tract_county_names_WA!A:B,2,FALSE)</f>
        <v>King County, Washington</v>
      </c>
      <c r="AN465">
        <f>INDEX(census_tract_areas_WA!N:N, MATCH('2014_acs_select'!A465,census_tract_areas_WA!E:E,0))</f>
        <v>41.802867550000002</v>
      </c>
      <c r="AO465" t="b">
        <f t="shared" si="102"/>
        <v>1</v>
      </c>
      <c r="AP465" t="str">
        <f>INDEX('Density Lookup'!B:B,MATCH('2014_acs_select'!AK465,'Density Lookup'!A:A,1))</f>
        <v>Low</v>
      </c>
      <c r="AQ465" t="b">
        <f t="shared" si="103"/>
        <v>1</v>
      </c>
    </row>
    <row r="466" spans="1:43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91"/>
        <v>0.46124493202957312</v>
      </c>
      <c r="I466" s="2">
        <f t="shared" si="92"/>
        <v>0.53875506797042694</v>
      </c>
      <c r="J466" s="1">
        <v>4140</v>
      </c>
      <c r="K466" s="2">
        <f t="shared" si="93"/>
        <v>0.49367994276174576</v>
      </c>
      <c r="L466" s="1">
        <v>2974</v>
      </c>
      <c r="M466" s="1">
        <v>548</v>
      </c>
      <c r="N466" s="1">
        <v>119</v>
      </c>
      <c r="O466" s="2">
        <f t="shared" si="94"/>
        <v>0.71835748792270526</v>
      </c>
      <c r="P466" s="2">
        <f t="shared" si="95"/>
        <v>0.13236714975845409</v>
      </c>
      <c r="Q466" s="2">
        <f t="shared" si="96"/>
        <v>2.8743961352657006E-2</v>
      </c>
      <c r="R466" s="2">
        <v>0.755</v>
      </c>
      <c r="S466" s="2">
        <v>0.80700000000000005</v>
      </c>
      <c r="T466" s="2">
        <v>0.70900000000000007</v>
      </c>
      <c r="U466" s="1">
        <v>8386</v>
      </c>
      <c r="V466" s="2">
        <f t="shared" si="97"/>
        <v>1</v>
      </c>
      <c r="W466" s="2">
        <v>1.7000000000000001E-2</v>
      </c>
      <c r="X466" s="1">
        <v>2657</v>
      </c>
      <c r="Y466" s="2">
        <f t="shared" si="98"/>
        <v>0.31683758645361315</v>
      </c>
      <c r="Z466" s="2">
        <v>1.3999999999999999E-2</v>
      </c>
      <c r="AA466" s="1">
        <v>5176</v>
      </c>
      <c r="AB466" s="2">
        <f t="shared" si="99"/>
        <v>0.61721917481516819</v>
      </c>
      <c r="AC466" s="2">
        <f t="shared" si="100"/>
        <v>6.5943238731218656E-2</v>
      </c>
      <c r="AD466" s="2">
        <v>1.8000000000000002E-2</v>
      </c>
      <c r="AE466" s="1">
        <v>158433</v>
      </c>
      <c r="AF466" s="1">
        <v>2884</v>
      </c>
      <c r="AG466" s="1">
        <v>135417</v>
      </c>
      <c r="AH466" s="1">
        <v>5989</v>
      </c>
      <c r="AI466" s="2">
        <v>4.4999999999999998E-2</v>
      </c>
      <c r="AJ466">
        <f>VLOOKUP(A466,census_tract_areas_WA!E:N,10,FALSE)</f>
        <v>9.6690162940000004</v>
      </c>
      <c r="AK466">
        <f t="shared" si="101"/>
        <v>867.30642963171329</v>
      </c>
      <c r="AL466" t="str">
        <f>VLOOKUP(AK466,'Density Lookup'!A:B,2,TRUE)</f>
        <v>Medium</v>
      </c>
      <c r="AM466" t="str">
        <f>VLOOKUP(A466,census_tract_county_names_WA!A:B,2,FALSE)</f>
        <v>King County, Washington</v>
      </c>
      <c r="AN466">
        <f>INDEX(census_tract_areas_WA!N:N, MATCH('2014_acs_select'!A466,census_tract_areas_WA!E:E,0))</f>
        <v>9.6690162940000004</v>
      </c>
      <c r="AO466" t="b">
        <f t="shared" si="102"/>
        <v>1</v>
      </c>
      <c r="AP466" t="str">
        <f>INDEX('Density Lookup'!B:B,MATCH('2014_acs_select'!AK466,'Density Lookup'!A:A,1))</f>
        <v>Medium</v>
      </c>
      <c r="AQ466" t="b">
        <f t="shared" si="103"/>
        <v>1</v>
      </c>
    </row>
    <row r="467" spans="1:43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91"/>
        <v>0.46506119226213977</v>
      </c>
      <c r="I467" s="2">
        <f t="shared" si="92"/>
        <v>0.53493880773786029</v>
      </c>
      <c r="J467" s="1">
        <v>2447</v>
      </c>
      <c r="K467" s="2">
        <f t="shared" si="93"/>
        <v>0.4830240821160679</v>
      </c>
      <c r="L467" s="1">
        <v>1783</v>
      </c>
      <c r="M467" s="1">
        <v>376</v>
      </c>
      <c r="N467" s="1">
        <v>119</v>
      </c>
      <c r="O467" s="2">
        <f t="shared" si="94"/>
        <v>0.72864732325296278</v>
      </c>
      <c r="P467" s="2">
        <f t="shared" si="95"/>
        <v>0.15365753984470781</v>
      </c>
      <c r="Q467" s="2">
        <f t="shared" si="96"/>
        <v>4.8630976706170823E-2</v>
      </c>
      <c r="R467" s="2">
        <v>0.253</v>
      </c>
      <c r="S467" s="2">
        <v>0.27800000000000002</v>
      </c>
      <c r="T467" s="2">
        <v>0.23199999999999998</v>
      </c>
      <c r="U467" s="1">
        <v>5066</v>
      </c>
      <c r="V467" s="2">
        <f t="shared" si="97"/>
        <v>1</v>
      </c>
      <c r="W467" s="2">
        <v>0.20199999999999999</v>
      </c>
      <c r="X467" s="1">
        <v>1118</v>
      </c>
      <c r="Y467" s="2">
        <f t="shared" si="98"/>
        <v>0.22068693249111726</v>
      </c>
      <c r="Z467" s="2">
        <v>0.27500000000000002</v>
      </c>
      <c r="AA467" s="1">
        <v>3294</v>
      </c>
      <c r="AB467" s="2">
        <f t="shared" si="99"/>
        <v>0.65021713383339919</v>
      </c>
      <c r="AC467" s="2">
        <f t="shared" si="100"/>
        <v>0.12909593367548355</v>
      </c>
      <c r="AD467" s="2">
        <v>0.17899999999999999</v>
      </c>
      <c r="AE467" s="1">
        <v>55165</v>
      </c>
      <c r="AF467" s="1">
        <v>2166</v>
      </c>
      <c r="AG467" s="1">
        <v>42191</v>
      </c>
      <c r="AH467" s="1">
        <v>4037</v>
      </c>
      <c r="AI467" s="2">
        <v>6.0999999999999999E-2</v>
      </c>
      <c r="AJ467">
        <f>VLOOKUP(A467,census_tract_areas_WA!E:N,10,FALSE)</f>
        <v>1.948482805</v>
      </c>
      <c r="AK467">
        <f t="shared" si="101"/>
        <v>2599.9716225363354</v>
      </c>
      <c r="AL467" t="str">
        <f>VLOOKUP(AK467,'Density Lookup'!A:B,2,TRUE)</f>
        <v>High</v>
      </c>
      <c r="AM467" t="str">
        <f>VLOOKUP(A467,census_tract_county_names_WA!A:B,2,FALSE)</f>
        <v>Pierce County, Washington</v>
      </c>
      <c r="AN467">
        <f>INDEX(census_tract_areas_WA!N:N, MATCH('2014_acs_select'!A467,census_tract_areas_WA!E:E,0))</f>
        <v>1.948482805</v>
      </c>
      <c r="AO467" t="b">
        <f t="shared" si="102"/>
        <v>1</v>
      </c>
      <c r="AP467" t="str">
        <f>INDEX('Density Lookup'!B:B,MATCH('2014_acs_select'!AK467,'Density Lookup'!A:A,1))</f>
        <v>High</v>
      </c>
      <c r="AQ467" t="b">
        <f t="shared" si="103"/>
        <v>1</v>
      </c>
    </row>
    <row r="468" spans="1:43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91"/>
        <v>0.46751317033635015</v>
      </c>
      <c r="I468" s="2">
        <f t="shared" si="92"/>
        <v>0.53248682966364991</v>
      </c>
      <c r="J468" s="1">
        <v>3336</v>
      </c>
      <c r="K468" s="2">
        <f t="shared" si="93"/>
        <v>0.45062812373362149</v>
      </c>
      <c r="L468" s="1">
        <v>2797</v>
      </c>
      <c r="M468" s="1">
        <v>346</v>
      </c>
      <c r="N468" s="1">
        <v>108</v>
      </c>
      <c r="O468" s="2">
        <f t="shared" si="94"/>
        <v>0.83842925659472423</v>
      </c>
      <c r="P468" s="2">
        <f t="shared" si="95"/>
        <v>0.10371702637889688</v>
      </c>
      <c r="Q468" s="2">
        <f t="shared" si="96"/>
        <v>3.237410071942446E-2</v>
      </c>
      <c r="R468" s="2">
        <v>0.19899999999999998</v>
      </c>
      <c r="S468" s="2">
        <v>0.17</v>
      </c>
      <c r="T468" s="2">
        <v>0.221</v>
      </c>
      <c r="U468" s="1">
        <v>7403</v>
      </c>
      <c r="V468" s="2">
        <f t="shared" si="97"/>
        <v>1</v>
      </c>
      <c r="W468" s="2">
        <v>7.8E-2</v>
      </c>
      <c r="X468" s="1">
        <v>1899</v>
      </c>
      <c r="Y468" s="2">
        <f t="shared" si="98"/>
        <v>0.25651762798865324</v>
      </c>
      <c r="Z468" s="2">
        <v>9.5000000000000001E-2</v>
      </c>
      <c r="AA468" s="1">
        <v>4291</v>
      </c>
      <c r="AB468" s="2">
        <f t="shared" si="99"/>
        <v>0.57962987977846814</v>
      </c>
      <c r="AC468" s="2">
        <f t="shared" si="100"/>
        <v>0.16385249223287857</v>
      </c>
      <c r="AD468" s="2">
        <v>7.9000000000000001E-2</v>
      </c>
      <c r="AE468" s="1">
        <v>70350</v>
      </c>
      <c r="AF468" s="1">
        <v>2901</v>
      </c>
      <c r="AG468" s="1">
        <v>52213</v>
      </c>
      <c r="AH468" s="1">
        <v>5780</v>
      </c>
      <c r="AI468" s="2">
        <v>0.109</v>
      </c>
      <c r="AJ468">
        <f>VLOOKUP(A468,census_tract_areas_WA!E:N,10,FALSE)</f>
        <v>3.6896877899999998</v>
      </c>
      <c r="AK468">
        <f t="shared" si="101"/>
        <v>2006.4028235841604</v>
      </c>
      <c r="AL468" t="str">
        <f>VLOOKUP(AK468,'Density Lookup'!A:B,2,TRUE)</f>
        <v>High</v>
      </c>
      <c r="AM468" t="str">
        <f>VLOOKUP(A468,census_tract_county_names_WA!A:B,2,FALSE)</f>
        <v>Pierce County, Washington</v>
      </c>
      <c r="AN468">
        <f>INDEX(census_tract_areas_WA!N:N, MATCH('2014_acs_select'!A468,census_tract_areas_WA!E:E,0))</f>
        <v>3.6896877899999998</v>
      </c>
      <c r="AO468" t="b">
        <f t="shared" si="102"/>
        <v>1</v>
      </c>
      <c r="AP468" t="str">
        <f>INDEX('Density Lookup'!B:B,MATCH('2014_acs_select'!AK468,'Density Lookup'!A:A,1))</f>
        <v>High</v>
      </c>
      <c r="AQ468" t="b">
        <f t="shared" si="103"/>
        <v>1</v>
      </c>
    </row>
    <row r="469" spans="1:43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91"/>
        <v>0.47400542495479203</v>
      </c>
      <c r="I469" s="2">
        <f t="shared" si="92"/>
        <v>0.52599457504520797</v>
      </c>
      <c r="J469" s="1">
        <v>1901</v>
      </c>
      <c r="K469" s="2">
        <f t="shared" si="93"/>
        <v>0.42970162748643759</v>
      </c>
      <c r="L469" s="1">
        <v>1540</v>
      </c>
      <c r="M469" s="1">
        <v>258</v>
      </c>
      <c r="N469" s="1">
        <v>77</v>
      </c>
      <c r="O469" s="2">
        <f t="shared" si="94"/>
        <v>0.81009994739610736</v>
      </c>
      <c r="P469" s="2">
        <f t="shared" si="95"/>
        <v>0.13571804313519201</v>
      </c>
      <c r="Q469" s="2">
        <f t="shared" si="96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 s="1">
        <v>4392</v>
      </c>
      <c r="V469" s="2">
        <f t="shared" si="97"/>
        <v>0.99276672694394208</v>
      </c>
      <c r="W469" s="2">
        <v>0.10400000000000001</v>
      </c>
      <c r="X469" s="1">
        <v>1045</v>
      </c>
      <c r="Y469" s="2">
        <f t="shared" si="98"/>
        <v>0.23621157323688968</v>
      </c>
      <c r="Z469" s="2">
        <v>0.157</v>
      </c>
      <c r="AA469" s="1">
        <v>2889</v>
      </c>
      <c r="AB469" s="2">
        <f t="shared" si="99"/>
        <v>0.65302893309222421</v>
      </c>
      <c r="AC469" s="2">
        <f t="shared" si="100"/>
        <v>0.11075949367088611</v>
      </c>
      <c r="AD469" s="2">
        <v>8.199999999999999E-2</v>
      </c>
      <c r="AE469" s="1">
        <v>74003</v>
      </c>
      <c r="AF469" s="1">
        <v>1460</v>
      </c>
      <c r="AG469" s="1">
        <v>54301</v>
      </c>
      <c r="AH469" s="1">
        <v>3475</v>
      </c>
      <c r="AI469" s="2">
        <v>0.11699999999999999</v>
      </c>
      <c r="AJ469">
        <f>VLOOKUP(A469,census_tract_areas_WA!E:N,10,FALSE)</f>
        <v>8.8471802729999993</v>
      </c>
      <c r="AK469">
        <f t="shared" si="101"/>
        <v>500.04632702028817</v>
      </c>
      <c r="AL469" t="str">
        <f>VLOOKUP(AK469,'Density Lookup'!A:B,2,TRUE)</f>
        <v>Medium</v>
      </c>
      <c r="AM469" t="str">
        <f>VLOOKUP(A469,census_tract_county_names_WA!A:B,2,FALSE)</f>
        <v>Snohomish County, Washington</v>
      </c>
      <c r="AN469">
        <f>INDEX(census_tract_areas_WA!N:N, MATCH('2014_acs_select'!A469,census_tract_areas_WA!E:E,0))</f>
        <v>8.8471802729999993</v>
      </c>
      <c r="AO469" t="b">
        <f t="shared" si="102"/>
        <v>1</v>
      </c>
      <c r="AP469" t="str">
        <f>INDEX('Density Lookup'!B:B,MATCH('2014_acs_select'!AK469,'Density Lookup'!A:A,1))</f>
        <v>Medium</v>
      </c>
      <c r="AQ469" t="b">
        <f t="shared" si="103"/>
        <v>1</v>
      </c>
    </row>
    <row r="470" spans="1:43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91"/>
        <v>0.51222253441978083</v>
      </c>
      <c r="I470" s="2">
        <f t="shared" si="92"/>
        <v>0.48777746558021917</v>
      </c>
      <c r="J470" s="1">
        <v>1481</v>
      </c>
      <c r="K470" s="2">
        <f t="shared" si="93"/>
        <v>0.41612812587805564</v>
      </c>
      <c r="L470" s="1">
        <v>1141</v>
      </c>
      <c r="M470" s="1">
        <v>137</v>
      </c>
      <c r="N470" s="1">
        <v>0</v>
      </c>
      <c r="O470" s="2">
        <f t="shared" si="94"/>
        <v>0.77042538825118168</v>
      </c>
      <c r="P470" s="2">
        <f t="shared" si="95"/>
        <v>9.2505064145847402E-2</v>
      </c>
      <c r="Q470" s="2">
        <f t="shared" si="96"/>
        <v>0</v>
      </c>
      <c r="R470" s="2">
        <v>0.127</v>
      </c>
      <c r="S470" s="2">
        <v>0.10800000000000001</v>
      </c>
      <c r="T470" s="2">
        <v>0.14899999999999999</v>
      </c>
      <c r="U470" s="1">
        <v>3484</v>
      </c>
      <c r="V470" s="2">
        <f t="shared" si="97"/>
        <v>0.97892666479348134</v>
      </c>
      <c r="W470" s="2">
        <v>0.17399999999999999</v>
      </c>
      <c r="X470" s="1">
        <v>1010</v>
      </c>
      <c r="Y470" s="2">
        <f t="shared" si="98"/>
        <v>0.28378758078111826</v>
      </c>
      <c r="Z470" s="2">
        <v>0.247</v>
      </c>
      <c r="AA470" s="1">
        <v>2205</v>
      </c>
      <c r="AB470" s="2">
        <f t="shared" si="99"/>
        <v>0.61955605507164935</v>
      </c>
      <c r="AC470" s="2">
        <f t="shared" si="100"/>
        <v>9.6656364147232443E-2</v>
      </c>
      <c r="AD470" s="2">
        <v>0.156</v>
      </c>
      <c r="AE470" s="1">
        <v>73204</v>
      </c>
      <c r="AF470" s="1">
        <v>1196</v>
      </c>
      <c r="AG470" s="1">
        <v>62410</v>
      </c>
      <c r="AH470" s="1">
        <v>2625</v>
      </c>
      <c r="AI470" s="2">
        <v>0.14300000000000002</v>
      </c>
      <c r="AJ470">
        <f>VLOOKUP(A470,census_tract_areas_WA!E:N,10,FALSE)</f>
        <v>14.99292865</v>
      </c>
      <c r="AK470">
        <f t="shared" si="101"/>
        <v>237.37857246455982</v>
      </c>
      <c r="AL470" t="str">
        <f>VLOOKUP(AK470,'Density Lookup'!A:B,2,TRUE)</f>
        <v>Low</v>
      </c>
      <c r="AM470" t="str">
        <f>VLOOKUP(A470,census_tract_county_names_WA!A:B,2,FALSE)</f>
        <v>Snohomish County, Washington</v>
      </c>
      <c r="AN470">
        <f>INDEX(census_tract_areas_WA!N:N, MATCH('2014_acs_select'!A470,census_tract_areas_WA!E:E,0))</f>
        <v>14.99292865</v>
      </c>
      <c r="AO470" t="b">
        <f t="shared" si="102"/>
        <v>1</v>
      </c>
      <c r="AP470" t="str">
        <f>INDEX('Density Lookup'!B:B,MATCH('2014_acs_select'!AK470,'Density Lookup'!A:A,1))</f>
        <v>Low</v>
      </c>
      <c r="AQ470" t="b">
        <f t="shared" si="103"/>
        <v>1</v>
      </c>
    </row>
    <row r="471" spans="1:43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91"/>
        <v>0.51596567731045151</v>
      </c>
      <c r="I471" s="2">
        <f t="shared" si="92"/>
        <v>0.48403432268954844</v>
      </c>
      <c r="J471" s="1">
        <v>2888</v>
      </c>
      <c r="K471" s="2">
        <f t="shared" si="93"/>
        <v>0.40624560416373612</v>
      </c>
      <c r="L471" s="1">
        <v>2545</v>
      </c>
      <c r="M471" s="1">
        <v>229</v>
      </c>
      <c r="N471" s="1">
        <v>20</v>
      </c>
      <c r="O471" s="2">
        <f t="shared" si="94"/>
        <v>0.88123268698060941</v>
      </c>
      <c r="P471" s="2">
        <f t="shared" si="95"/>
        <v>7.9293628808864272E-2</v>
      </c>
      <c r="Q471" s="2">
        <f t="shared" si="96"/>
        <v>6.9252077562326868E-3</v>
      </c>
      <c r="R471" s="2">
        <v>0.249</v>
      </c>
      <c r="S471" s="2">
        <v>0.251</v>
      </c>
      <c r="T471" s="2">
        <v>0.248</v>
      </c>
      <c r="U471" s="1">
        <v>7109</v>
      </c>
      <c r="V471" s="2">
        <f t="shared" si="97"/>
        <v>1</v>
      </c>
      <c r="W471" s="2">
        <v>7.5999999999999998E-2</v>
      </c>
      <c r="X471" s="1">
        <v>1482</v>
      </c>
      <c r="Y471" s="2">
        <f t="shared" si="98"/>
        <v>0.20846813897875932</v>
      </c>
      <c r="Z471" s="2">
        <v>9.9000000000000005E-2</v>
      </c>
      <c r="AA471" s="1">
        <v>4729</v>
      </c>
      <c r="AB471" s="2">
        <f t="shared" si="99"/>
        <v>0.6652131101420734</v>
      </c>
      <c r="AC471" s="2">
        <f t="shared" si="100"/>
        <v>0.12631875087916722</v>
      </c>
      <c r="AD471" s="2">
        <v>7.400000000000001E-2</v>
      </c>
      <c r="AE471" s="1">
        <v>69753</v>
      </c>
      <c r="AF471" s="1">
        <v>2542</v>
      </c>
      <c r="AG471" s="1">
        <v>64810</v>
      </c>
      <c r="AH471" s="1">
        <v>5801</v>
      </c>
      <c r="AI471" s="2">
        <v>0.14199999999999999</v>
      </c>
      <c r="AJ471">
        <f>VLOOKUP(A471,census_tract_areas_WA!E:N,10,FALSE)</f>
        <v>6.323649133</v>
      </c>
      <c r="AK471">
        <f t="shared" si="101"/>
        <v>1124.1926695302625</v>
      </c>
      <c r="AL471" t="str">
        <f>VLOOKUP(AK471,'Density Lookup'!A:B,2,TRUE)</f>
        <v>Medium</v>
      </c>
      <c r="AM471" t="str">
        <f>VLOOKUP(A471,census_tract_county_names_WA!A:B,2,FALSE)</f>
        <v>Thurston County, Washington</v>
      </c>
      <c r="AN471">
        <f>INDEX(census_tract_areas_WA!N:N, MATCH('2014_acs_select'!A471,census_tract_areas_WA!E:E,0))</f>
        <v>6.323649133</v>
      </c>
      <c r="AO471" t="b">
        <f t="shared" si="102"/>
        <v>1</v>
      </c>
      <c r="AP471" t="str">
        <f>INDEX('Density Lookup'!B:B,MATCH('2014_acs_select'!AK471,'Density Lookup'!A:A,1))</f>
        <v>Medium</v>
      </c>
      <c r="AQ471" t="b">
        <f t="shared" si="103"/>
        <v>1</v>
      </c>
    </row>
    <row r="472" spans="1:43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91"/>
        <v>0.51821942091786488</v>
      </c>
      <c r="I472" s="2">
        <f t="shared" si="92"/>
        <v>0.48178057908213512</v>
      </c>
      <c r="J472" s="1">
        <v>2158</v>
      </c>
      <c r="K472" s="2">
        <f t="shared" si="93"/>
        <v>0.42505416584597205</v>
      </c>
      <c r="L472" s="1">
        <v>1883</v>
      </c>
      <c r="M472" s="1">
        <v>178</v>
      </c>
      <c r="N472" s="1">
        <v>0</v>
      </c>
      <c r="O472" s="2">
        <f t="shared" si="94"/>
        <v>0.87256719184430032</v>
      </c>
      <c r="P472" s="2">
        <f t="shared" si="95"/>
        <v>8.2483781278961998E-2</v>
      </c>
      <c r="Q472" s="2">
        <f t="shared" si="96"/>
        <v>0</v>
      </c>
      <c r="R472" s="2">
        <v>0.191</v>
      </c>
      <c r="S472" s="2">
        <v>0.18</v>
      </c>
      <c r="T472" s="2">
        <v>0.20100000000000001</v>
      </c>
      <c r="U472" s="1">
        <v>5003</v>
      </c>
      <c r="V472" s="2">
        <f t="shared" si="97"/>
        <v>0.98542446326570809</v>
      </c>
      <c r="W472" s="2">
        <v>0.159</v>
      </c>
      <c r="X472" s="1">
        <v>1357</v>
      </c>
      <c r="Y472" s="2">
        <f t="shared" si="98"/>
        <v>0.26728382903289344</v>
      </c>
      <c r="Z472" s="2">
        <v>0.23800000000000002</v>
      </c>
      <c r="AA472" s="1">
        <v>2910</v>
      </c>
      <c r="AB472" s="2">
        <f t="shared" si="99"/>
        <v>0.57317313374039791</v>
      </c>
      <c r="AC472" s="2">
        <f t="shared" si="100"/>
        <v>0.15954303722670859</v>
      </c>
      <c r="AD472" s="2">
        <v>0.14699999999999999</v>
      </c>
      <c r="AE472" s="1">
        <v>63615</v>
      </c>
      <c r="AF472" s="1">
        <v>1787</v>
      </c>
      <c r="AG472" s="1">
        <v>59063</v>
      </c>
      <c r="AH472" s="1">
        <v>3849</v>
      </c>
      <c r="AI472" s="2">
        <v>8.900000000000001E-2</v>
      </c>
      <c r="AJ472">
        <f>VLOOKUP(A472,census_tract_areas_WA!E:N,10,FALSE)</f>
        <v>6.5403096180000002</v>
      </c>
      <c r="AK472">
        <f t="shared" si="101"/>
        <v>776.26294419262149</v>
      </c>
      <c r="AL472" t="str">
        <f>VLOOKUP(AK472,'Density Lookup'!A:B,2,TRUE)</f>
        <v>Medium</v>
      </c>
      <c r="AM472" t="str">
        <f>VLOOKUP(A472,census_tract_county_names_WA!A:B,2,FALSE)</f>
        <v>Douglas County, Washington</v>
      </c>
      <c r="AN472">
        <f>INDEX(census_tract_areas_WA!N:N, MATCH('2014_acs_select'!A472,census_tract_areas_WA!E:E,0))</f>
        <v>6.5403096180000002</v>
      </c>
      <c r="AO472" t="b">
        <f t="shared" si="102"/>
        <v>1</v>
      </c>
      <c r="AP472" t="str">
        <f>INDEX('Density Lookup'!B:B,MATCH('2014_acs_select'!AK472,'Density Lookup'!A:A,1))</f>
        <v>Medium</v>
      </c>
      <c r="AQ472" t="b">
        <f t="shared" si="103"/>
        <v>1</v>
      </c>
    </row>
    <row r="473" spans="1:43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91"/>
        <v>0.47106790026658302</v>
      </c>
      <c r="I473" s="2">
        <f t="shared" si="92"/>
        <v>0.52893209973341693</v>
      </c>
      <c r="J473" s="1">
        <v>3262</v>
      </c>
      <c r="K473" s="2">
        <f t="shared" si="93"/>
        <v>0.51152579582875957</v>
      </c>
      <c r="L473" s="1">
        <v>1994</v>
      </c>
      <c r="M473" s="1">
        <v>322</v>
      </c>
      <c r="N473" s="1">
        <v>685</v>
      </c>
      <c r="O473" s="2">
        <f t="shared" si="94"/>
        <v>0.61128142244022077</v>
      </c>
      <c r="P473" s="2">
        <f t="shared" si="95"/>
        <v>9.8712446351931327E-2</v>
      </c>
      <c r="Q473" s="2">
        <f t="shared" si="96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 s="1">
        <v>6345</v>
      </c>
      <c r="V473" s="2">
        <f t="shared" si="97"/>
        <v>0.99498196644190062</v>
      </c>
      <c r="W473" s="2">
        <v>0.26100000000000001</v>
      </c>
      <c r="X473" s="1">
        <v>1112</v>
      </c>
      <c r="Y473" s="2">
        <f t="shared" si="98"/>
        <v>0.17437666614395483</v>
      </c>
      <c r="Z473" s="2">
        <v>0.46</v>
      </c>
      <c r="AA473" s="1">
        <v>4552</v>
      </c>
      <c r="AB473" s="2">
        <f t="shared" si="99"/>
        <v>0.71381527363964248</v>
      </c>
      <c r="AC473" s="2">
        <f t="shared" si="100"/>
        <v>0.11180806021640266</v>
      </c>
      <c r="AD473" s="2">
        <v>0.22899999999999998</v>
      </c>
      <c r="AE473" s="1">
        <v>60851</v>
      </c>
      <c r="AF473" s="1">
        <v>3180</v>
      </c>
      <c r="AG473" s="1">
        <v>41591</v>
      </c>
      <c r="AH473" s="1">
        <v>5342</v>
      </c>
      <c r="AI473" s="2">
        <v>8.199999999999999E-2</v>
      </c>
      <c r="AJ473">
        <f>VLOOKUP(A473,census_tract_areas_WA!E:N,10,FALSE)</f>
        <v>3.3969360430000002</v>
      </c>
      <c r="AK473">
        <f t="shared" si="101"/>
        <v>1877.2799720916028</v>
      </c>
      <c r="AL473" t="str">
        <f>VLOOKUP(AK473,'Density Lookup'!A:B,2,TRUE)</f>
        <v>High</v>
      </c>
      <c r="AM473" t="str">
        <f>VLOOKUP(A473,census_tract_county_names_WA!A:B,2,FALSE)</f>
        <v>King County, Washington</v>
      </c>
      <c r="AN473">
        <f>INDEX(census_tract_areas_WA!N:N, MATCH('2014_acs_select'!A473,census_tract_areas_WA!E:E,0))</f>
        <v>3.3969360430000002</v>
      </c>
      <c r="AO473" t="b">
        <f t="shared" si="102"/>
        <v>1</v>
      </c>
      <c r="AP473" t="str">
        <f>INDEX('Density Lookup'!B:B,MATCH('2014_acs_select'!AK473,'Density Lookup'!A:A,1))</f>
        <v>High</v>
      </c>
      <c r="AQ473" t="b">
        <f t="shared" si="103"/>
        <v>1</v>
      </c>
    </row>
    <row r="474" spans="1:43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91"/>
        <v>0.48194417333593598</v>
      </c>
      <c r="I474" s="2">
        <f t="shared" si="92"/>
        <v>0.51805582666406402</v>
      </c>
      <c r="J474" s="1">
        <v>2682</v>
      </c>
      <c r="K474" s="2">
        <f t="shared" si="93"/>
        <v>0.52352137419480771</v>
      </c>
      <c r="L474" s="1">
        <v>2083</v>
      </c>
      <c r="M474" s="1">
        <v>252</v>
      </c>
      <c r="N474" s="1">
        <v>216</v>
      </c>
      <c r="O474" s="2">
        <f t="shared" si="94"/>
        <v>0.77665920954511558</v>
      </c>
      <c r="P474" s="2">
        <f t="shared" si="95"/>
        <v>9.3959731543624164E-2</v>
      </c>
      <c r="Q474" s="2">
        <f t="shared" si="96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 s="1">
        <v>5123</v>
      </c>
      <c r="V474" s="2">
        <f t="shared" si="97"/>
        <v>1</v>
      </c>
      <c r="W474" s="2">
        <v>0.16899999999999998</v>
      </c>
      <c r="X474" s="1">
        <v>1211</v>
      </c>
      <c r="Y474" s="2">
        <f t="shared" si="98"/>
        <v>0.23638493070466524</v>
      </c>
      <c r="Z474" s="2">
        <v>0.32700000000000001</v>
      </c>
      <c r="AA474" s="1">
        <v>3321</v>
      </c>
      <c r="AB474" s="2">
        <f t="shared" si="99"/>
        <v>0.64825297677142302</v>
      </c>
      <c r="AC474" s="2">
        <f t="shared" si="100"/>
        <v>0.11536209252391172</v>
      </c>
      <c r="AD474" s="2">
        <v>0.113</v>
      </c>
      <c r="AE474" s="1">
        <v>58932</v>
      </c>
      <c r="AF474" s="1">
        <v>2542</v>
      </c>
      <c r="AG474" s="1">
        <v>46671</v>
      </c>
      <c r="AH474" s="1">
        <v>3965</v>
      </c>
      <c r="AI474" s="2">
        <v>2.3E-2</v>
      </c>
      <c r="AJ474">
        <f>VLOOKUP(A474,census_tract_areas_WA!E:N,10,FALSE)</f>
        <v>3.7785590419999999</v>
      </c>
      <c r="AK474">
        <f t="shared" si="101"/>
        <v>1355.8078471332776</v>
      </c>
      <c r="AL474" t="str">
        <f>VLOOKUP(AK474,'Density Lookup'!A:B,2,TRUE)</f>
        <v>Medium</v>
      </c>
      <c r="AM474" t="str">
        <f>VLOOKUP(A474,census_tract_county_names_WA!A:B,2,FALSE)</f>
        <v>King County, Washington</v>
      </c>
      <c r="AN474">
        <f>INDEX(census_tract_areas_WA!N:N, MATCH('2014_acs_select'!A474,census_tract_areas_WA!E:E,0))</f>
        <v>3.7785590419999999</v>
      </c>
      <c r="AO474" t="b">
        <f t="shared" si="102"/>
        <v>1</v>
      </c>
      <c r="AP474" t="str">
        <f>INDEX('Density Lookup'!B:B,MATCH('2014_acs_select'!AK474,'Density Lookup'!A:A,1))</f>
        <v>Medium</v>
      </c>
      <c r="AQ474" t="b">
        <f t="shared" si="103"/>
        <v>1</v>
      </c>
    </row>
    <row r="475" spans="1:43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91"/>
        <v>0.51217667523823929</v>
      </c>
      <c r="I475" s="2">
        <f t="shared" si="92"/>
        <v>0.48782332476176071</v>
      </c>
      <c r="J475" s="1">
        <v>3187</v>
      </c>
      <c r="K475" s="2">
        <f t="shared" si="93"/>
        <v>0.48207532899712602</v>
      </c>
      <c r="L475" s="1">
        <v>2562</v>
      </c>
      <c r="M475" s="1">
        <v>498</v>
      </c>
      <c r="N475" s="1">
        <v>51</v>
      </c>
      <c r="O475" s="2">
        <f t="shared" si="94"/>
        <v>0.80389080640100408</v>
      </c>
      <c r="P475" s="2">
        <f t="shared" si="95"/>
        <v>0.15625980545967996</v>
      </c>
      <c r="Q475" s="2">
        <f t="shared" si="96"/>
        <v>1.6002510197678066E-2</v>
      </c>
      <c r="R475" s="2">
        <v>0.26600000000000001</v>
      </c>
      <c r="S475" s="2">
        <v>0.27</v>
      </c>
      <c r="T475" s="2">
        <v>0.26200000000000001</v>
      </c>
      <c r="U475" s="1">
        <v>6611</v>
      </c>
      <c r="V475" s="2">
        <f t="shared" si="97"/>
        <v>1</v>
      </c>
      <c r="W475" s="2">
        <v>0.11900000000000001</v>
      </c>
      <c r="X475" s="1">
        <v>1696</v>
      </c>
      <c r="Y475" s="2">
        <f t="shared" si="98"/>
        <v>0.25654212675843291</v>
      </c>
      <c r="Z475" s="2">
        <v>5.2999999999999999E-2</v>
      </c>
      <c r="AA475" s="1">
        <v>4361</v>
      </c>
      <c r="AB475" s="2">
        <f t="shared" si="99"/>
        <v>0.65965814551505064</v>
      </c>
      <c r="AC475" s="2">
        <f t="shared" si="100"/>
        <v>8.3799727726516449E-2</v>
      </c>
      <c r="AD475" s="2">
        <v>0.13699999999999998</v>
      </c>
      <c r="AE475" s="1">
        <v>89678</v>
      </c>
      <c r="AF475" s="1">
        <v>1982</v>
      </c>
      <c r="AG475" s="1">
        <v>86176</v>
      </c>
      <c r="AH475" s="1">
        <v>5134</v>
      </c>
      <c r="AI475" s="2">
        <v>7.2999999999999995E-2</v>
      </c>
      <c r="AJ475">
        <f>VLOOKUP(A475,census_tract_areas_WA!E:N,10,FALSE)</f>
        <v>4.3462296399999998</v>
      </c>
      <c r="AK475">
        <f t="shared" si="101"/>
        <v>1521.0885175409187</v>
      </c>
      <c r="AL475" t="str">
        <f>VLOOKUP(AK475,'Density Lookup'!A:B,2,TRUE)</f>
        <v>High</v>
      </c>
      <c r="AM475" t="str">
        <f>VLOOKUP(A475,census_tract_county_names_WA!A:B,2,FALSE)</f>
        <v>King County, Washington</v>
      </c>
      <c r="AN475">
        <f>INDEX(census_tract_areas_WA!N:N, MATCH('2014_acs_select'!A475,census_tract_areas_WA!E:E,0))</f>
        <v>4.3462296399999998</v>
      </c>
      <c r="AO475" t="b">
        <f t="shared" si="102"/>
        <v>1</v>
      </c>
      <c r="AP475" t="str">
        <f>INDEX('Density Lookup'!B:B,MATCH('2014_acs_select'!AK475,'Density Lookup'!A:A,1))</f>
        <v>High</v>
      </c>
      <c r="AQ475" t="b">
        <f t="shared" si="103"/>
        <v>1</v>
      </c>
    </row>
    <row r="476" spans="1:43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91"/>
        <v>0.51578393546124168</v>
      </c>
      <c r="I476" s="2">
        <f t="shared" si="92"/>
        <v>0.48421606453875832</v>
      </c>
      <c r="J476" s="1">
        <v>2761</v>
      </c>
      <c r="K476" s="2">
        <f t="shared" si="93"/>
        <v>0.48421606453875832</v>
      </c>
      <c r="L476" s="1">
        <v>2126</v>
      </c>
      <c r="M476" s="1">
        <v>170</v>
      </c>
      <c r="N476" s="1">
        <v>182</v>
      </c>
      <c r="O476" s="2">
        <f t="shared" si="94"/>
        <v>0.77001086562839549</v>
      </c>
      <c r="P476" s="2">
        <f t="shared" si="95"/>
        <v>6.1571894241216951E-2</v>
      </c>
      <c r="Q476" s="2">
        <f t="shared" si="96"/>
        <v>6.5918145599420497E-2</v>
      </c>
      <c r="R476" s="2">
        <v>0.28499999999999998</v>
      </c>
      <c r="S476" s="2">
        <v>0.26</v>
      </c>
      <c r="T476" s="2">
        <v>0.31</v>
      </c>
      <c r="U476" s="1">
        <v>5542</v>
      </c>
      <c r="V476" s="2">
        <f t="shared" si="97"/>
        <v>0.97193967029112593</v>
      </c>
      <c r="W476" s="2">
        <v>0.1</v>
      </c>
      <c r="X476" s="1">
        <v>1312</v>
      </c>
      <c r="Y476" s="2">
        <f t="shared" si="98"/>
        <v>0.23009470361276746</v>
      </c>
      <c r="Z476" s="2">
        <v>9.0999999999999998E-2</v>
      </c>
      <c r="AA476" s="1">
        <v>3712</v>
      </c>
      <c r="AB476" s="2">
        <f t="shared" si="99"/>
        <v>0.65099964924587861</v>
      </c>
      <c r="AC476" s="2">
        <f t="shared" si="100"/>
        <v>0.11890564714135388</v>
      </c>
      <c r="AD476" s="2">
        <v>0.11</v>
      </c>
      <c r="AE476" s="1">
        <v>66481</v>
      </c>
      <c r="AF476" s="1">
        <v>1948</v>
      </c>
      <c r="AG476" s="1">
        <v>58033</v>
      </c>
      <c r="AH476" s="1">
        <v>4558</v>
      </c>
      <c r="AI476" s="2">
        <v>0.08</v>
      </c>
      <c r="AJ476">
        <f>VLOOKUP(A476,census_tract_areas_WA!E:N,10,FALSE)</f>
        <v>1.8905059850000001</v>
      </c>
      <c r="AK476">
        <f t="shared" si="101"/>
        <v>3016.1237495368205</v>
      </c>
      <c r="AL476" t="str">
        <f>VLOOKUP(AK476,'Density Lookup'!A:B,2,TRUE)</f>
        <v>High</v>
      </c>
      <c r="AM476" t="str">
        <f>VLOOKUP(A476,census_tract_county_names_WA!A:B,2,FALSE)</f>
        <v>Pierce County, Washington</v>
      </c>
      <c r="AN476">
        <f>INDEX(census_tract_areas_WA!N:N, MATCH('2014_acs_select'!A476,census_tract_areas_WA!E:E,0))</f>
        <v>1.8905059850000001</v>
      </c>
      <c r="AO476" t="b">
        <f t="shared" si="102"/>
        <v>1</v>
      </c>
      <c r="AP476" t="str">
        <f>INDEX('Density Lookup'!B:B,MATCH('2014_acs_select'!AK476,'Density Lookup'!A:A,1))</f>
        <v>High</v>
      </c>
      <c r="AQ476" t="b">
        <f t="shared" si="103"/>
        <v>1</v>
      </c>
    </row>
    <row r="477" spans="1:43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91"/>
        <v>0.51714194168535721</v>
      </c>
      <c r="I477" s="2">
        <f t="shared" si="92"/>
        <v>0.48285805831464274</v>
      </c>
      <c r="J477" s="1">
        <v>1624</v>
      </c>
      <c r="K477" s="2">
        <f t="shared" si="93"/>
        <v>0.52034604293495679</v>
      </c>
      <c r="L477" s="1">
        <v>1218</v>
      </c>
      <c r="M477" s="1">
        <v>177</v>
      </c>
      <c r="N477" s="1">
        <v>86</v>
      </c>
      <c r="O477" s="2">
        <f t="shared" si="94"/>
        <v>0.75</v>
      </c>
      <c r="P477" s="2">
        <f t="shared" si="95"/>
        <v>0.10899014778325124</v>
      </c>
      <c r="Q477" s="2">
        <f t="shared" si="96"/>
        <v>5.295566502463054E-2</v>
      </c>
      <c r="R477" s="2">
        <v>9.1999999999999998E-2</v>
      </c>
      <c r="S477" s="2">
        <v>0.109</v>
      </c>
      <c r="T477" s="2">
        <v>7.0999999999999994E-2</v>
      </c>
      <c r="U477" s="1">
        <v>3111</v>
      </c>
      <c r="V477" s="2">
        <f t="shared" si="97"/>
        <v>0.99679589875040053</v>
      </c>
      <c r="W477" s="2">
        <v>0.14000000000000001</v>
      </c>
      <c r="X477" s="1">
        <v>636</v>
      </c>
      <c r="Y477" s="2">
        <f t="shared" si="98"/>
        <v>0.20378083947452741</v>
      </c>
      <c r="Z477" s="2">
        <v>0.20600000000000002</v>
      </c>
      <c r="AA477" s="1">
        <v>2223</v>
      </c>
      <c r="AB477" s="2">
        <f t="shared" si="99"/>
        <v>0.71227170778596605</v>
      </c>
      <c r="AC477" s="2">
        <f t="shared" si="100"/>
        <v>8.3947452739506545E-2</v>
      </c>
      <c r="AD477" s="2">
        <v>0.129</v>
      </c>
      <c r="AE477" s="1">
        <v>62402</v>
      </c>
      <c r="AF477" s="1">
        <v>1161</v>
      </c>
      <c r="AG477" s="1">
        <v>51932</v>
      </c>
      <c r="AH477" s="1">
        <v>2502</v>
      </c>
      <c r="AI477" s="2">
        <v>9.0999999999999998E-2</v>
      </c>
      <c r="AJ477">
        <f>VLOOKUP(A477,census_tract_areas_WA!E:N,10,FALSE)</f>
        <v>2.2049131389999999</v>
      </c>
      <c r="AK477">
        <f t="shared" si="101"/>
        <v>1415.4752605880319</v>
      </c>
      <c r="AL477" t="str">
        <f>VLOOKUP(AK477,'Density Lookup'!A:B,2,TRUE)</f>
        <v>Medium</v>
      </c>
      <c r="AM477" t="str">
        <f>VLOOKUP(A477,census_tract_county_names_WA!A:B,2,FALSE)</f>
        <v>Pierce County, Washington</v>
      </c>
      <c r="AN477">
        <f>INDEX(census_tract_areas_WA!N:N, MATCH('2014_acs_select'!A477,census_tract_areas_WA!E:E,0))</f>
        <v>2.2049131389999999</v>
      </c>
      <c r="AO477" t="b">
        <f t="shared" si="102"/>
        <v>1</v>
      </c>
      <c r="AP477" t="str">
        <f>INDEX('Density Lookup'!B:B,MATCH('2014_acs_select'!AK477,'Density Lookup'!A:A,1))</f>
        <v>Medium</v>
      </c>
      <c r="AQ477" t="b">
        <f t="shared" si="103"/>
        <v>1</v>
      </c>
    </row>
    <row r="478" spans="1:43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91"/>
        <v>0.49588031222896789</v>
      </c>
      <c r="I478" s="2">
        <f t="shared" si="92"/>
        <v>0.50411968777103211</v>
      </c>
      <c r="J478" s="1">
        <v>2071</v>
      </c>
      <c r="K478" s="2">
        <f t="shared" si="93"/>
        <v>0.44904596704249783</v>
      </c>
      <c r="L478" s="1">
        <v>1627</v>
      </c>
      <c r="M478" s="1">
        <v>168</v>
      </c>
      <c r="N478" s="1">
        <v>96</v>
      </c>
      <c r="O478" s="2">
        <f t="shared" si="94"/>
        <v>0.78561081603090299</v>
      </c>
      <c r="P478" s="2">
        <f t="shared" si="95"/>
        <v>8.1120231772090781E-2</v>
      </c>
      <c r="Q478" s="2">
        <f t="shared" si="96"/>
        <v>4.6354418155480442E-2</v>
      </c>
      <c r="R478" s="2">
        <v>0.17699999999999999</v>
      </c>
      <c r="S478" s="2">
        <v>0.128</v>
      </c>
      <c r="T478" s="2">
        <v>0.22800000000000001</v>
      </c>
      <c r="U478" s="1">
        <v>4606</v>
      </c>
      <c r="V478" s="2">
        <f t="shared" si="97"/>
        <v>0.99869904596704251</v>
      </c>
      <c r="W478" s="2">
        <v>0.11900000000000001</v>
      </c>
      <c r="X478" s="1">
        <v>1310</v>
      </c>
      <c r="Y478" s="2">
        <f t="shared" si="98"/>
        <v>0.28404163052905462</v>
      </c>
      <c r="Z478" s="2">
        <v>0.16</v>
      </c>
      <c r="AA478" s="1">
        <v>2762</v>
      </c>
      <c r="AB478" s="2">
        <f t="shared" si="99"/>
        <v>0.5988725065047702</v>
      </c>
      <c r="AC478" s="2">
        <f t="shared" si="100"/>
        <v>0.11708586296617518</v>
      </c>
      <c r="AD478" s="2">
        <v>0.114</v>
      </c>
      <c r="AE478" s="1">
        <v>68201</v>
      </c>
      <c r="AF478" s="1">
        <v>1745</v>
      </c>
      <c r="AG478" s="1">
        <v>61215</v>
      </c>
      <c r="AH478" s="1">
        <v>3449</v>
      </c>
      <c r="AI478" s="2">
        <v>0.1</v>
      </c>
      <c r="AJ478">
        <f>VLOOKUP(A478,census_tract_areas_WA!E:N,10,FALSE)</f>
        <v>5.218519218</v>
      </c>
      <c r="AK478">
        <f t="shared" si="101"/>
        <v>883.77560900648575</v>
      </c>
      <c r="AL478" t="str">
        <f>VLOOKUP(AK478,'Density Lookup'!A:B,2,TRUE)</f>
        <v>Medium</v>
      </c>
      <c r="AM478" t="str">
        <f>VLOOKUP(A478,census_tract_county_names_WA!A:B,2,FALSE)</f>
        <v>Pierce County, Washington</v>
      </c>
      <c r="AN478">
        <f>INDEX(census_tract_areas_WA!N:N, MATCH('2014_acs_select'!A478,census_tract_areas_WA!E:E,0))</f>
        <v>5.218519218</v>
      </c>
      <c r="AO478" t="b">
        <f t="shared" si="102"/>
        <v>1</v>
      </c>
      <c r="AP478" t="str">
        <f>INDEX('Density Lookup'!B:B,MATCH('2014_acs_select'!AK478,'Density Lookup'!A:A,1))</f>
        <v>Medium</v>
      </c>
      <c r="AQ478" t="b">
        <f t="shared" si="103"/>
        <v>1</v>
      </c>
    </row>
    <row r="479" spans="1:43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91"/>
        <v>0.49006050129645634</v>
      </c>
      <c r="I479" s="2">
        <f t="shared" si="92"/>
        <v>0.5099394987035436</v>
      </c>
      <c r="J479" s="1">
        <v>2054</v>
      </c>
      <c r="K479" s="2">
        <f t="shared" si="93"/>
        <v>0.4438202247191011</v>
      </c>
      <c r="L479" s="1">
        <v>1673</v>
      </c>
      <c r="M479" s="1">
        <v>181</v>
      </c>
      <c r="N479" s="1">
        <v>0</v>
      </c>
      <c r="O479" s="2">
        <f t="shared" si="94"/>
        <v>0.81450827653359303</v>
      </c>
      <c r="P479" s="2">
        <f t="shared" si="95"/>
        <v>8.8120740019474203E-2</v>
      </c>
      <c r="Q479" s="2">
        <f t="shared" si="96"/>
        <v>0</v>
      </c>
      <c r="R479" s="2">
        <v>0.13</v>
      </c>
      <c r="S479" s="2">
        <v>0.13800000000000001</v>
      </c>
      <c r="T479" s="2">
        <v>0.122</v>
      </c>
      <c r="U479" s="1">
        <v>4565</v>
      </c>
      <c r="V479" s="2">
        <f t="shared" si="97"/>
        <v>0.98638720829732063</v>
      </c>
      <c r="W479" s="2">
        <v>0.182</v>
      </c>
      <c r="X479" s="1">
        <v>1100</v>
      </c>
      <c r="Y479" s="2">
        <f t="shared" si="98"/>
        <v>0.23768366464995677</v>
      </c>
      <c r="Z479" s="2">
        <v>0.39299999999999996</v>
      </c>
      <c r="AA479" s="1">
        <v>2741</v>
      </c>
      <c r="AB479" s="2">
        <f t="shared" si="99"/>
        <v>0.59226447709593777</v>
      </c>
      <c r="AC479" s="2">
        <f t="shared" si="100"/>
        <v>0.17005185825410551</v>
      </c>
      <c r="AD479" s="2">
        <v>0.13500000000000001</v>
      </c>
      <c r="AE479" s="1">
        <v>64184</v>
      </c>
      <c r="AF479" s="1">
        <v>1606</v>
      </c>
      <c r="AG479" s="1">
        <v>55903</v>
      </c>
      <c r="AH479" s="1">
        <v>3616</v>
      </c>
      <c r="AI479" s="2">
        <v>7.0999999999999994E-2</v>
      </c>
      <c r="AJ479">
        <f>VLOOKUP(A479,census_tract_areas_WA!E:N,10,FALSE)</f>
        <v>34.117758459999997</v>
      </c>
      <c r="AK479">
        <f t="shared" si="101"/>
        <v>135.64783294382934</v>
      </c>
      <c r="AL479" t="str">
        <f>VLOOKUP(AK479,'Density Lookup'!A:B,2,TRUE)</f>
        <v>Low</v>
      </c>
      <c r="AM479" t="str">
        <f>VLOOKUP(A479,census_tract_county_names_WA!A:B,2,FALSE)</f>
        <v>Skagit County, Washington</v>
      </c>
      <c r="AN479">
        <f>INDEX(census_tract_areas_WA!N:N, MATCH('2014_acs_select'!A479,census_tract_areas_WA!E:E,0))</f>
        <v>34.117758459999997</v>
      </c>
      <c r="AO479" t="b">
        <f t="shared" si="102"/>
        <v>1</v>
      </c>
      <c r="AP479" t="str">
        <f>INDEX('Density Lookup'!B:B,MATCH('2014_acs_select'!AK479,'Density Lookup'!A:A,1))</f>
        <v>Low</v>
      </c>
      <c r="AQ479" t="b">
        <f t="shared" si="103"/>
        <v>1</v>
      </c>
    </row>
    <row r="480" spans="1:43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91"/>
        <v>0.44260599793174765</v>
      </c>
      <c r="I480" s="2">
        <f t="shared" si="92"/>
        <v>0.55739400206825229</v>
      </c>
      <c r="J480" s="1">
        <v>1375</v>
      </c>
      <c r="K480" s="2">
        <f t="shared" si="93"/>
        <v>0.47397449155463633</v>
      </c>
      <c r="L480" s="1">
        <v>919</v>
      </c>
      <c r="M480" s="1">
        <v>184</v>
      </c>
      <c r="N480" s="1">
        <v>119</v>
      </c>
      <c r="O480" s="2">
        <f t="shared" si="94"/>
        <v>0.66836363636363638</v>
      </c>
      <c r="P480" s="2">
        <f t="shared" si="95"/>
        <v>0.13381818181818181</v>
      </c>
      <c r="Q480" s="2">
        <f t="shared" si="96"/>
        <v>8.654545454545455E-2</v>
      </c>
      <c r="R480" s="2">
        <v>0.28000000000000003</v>
      </c>
      <c r="S480" s="2">
        <v>0.33299999999999996</v>
      </c>
      <c r="T480" s="2">
        <v>0.24</v>
      </c>
      <c r="U480" s="1">
        <v>2901</v>
      </c>
      <c r="V480" s="2">
        <f t="shared" si="97"/>
        <v>1</v>
      </c>
      <c r="W480" s="2">
        <v>0.183</v>
      </c>
      <c r="X480" s="1">
        <v>699</v>
      </c>
      <c r="Y480" s="2">
        <f t="shared" si="98"/>
        <v>0.24095139607032057</v>
      </c>
      <c r="Z480" s="2">
        <v>0.23300000000000001</v>
      </c>
      <c r="AA480" s="1">
        <v>1812</v>
      </c>
      <c r="AB480" s="2">
        <f t="shared" si="99"/>
        <v>0.62461220268872808</v>
      </c>
      <c r="AC480" s="2">
        <f t="shared" si="100"/>
        <v>0.13443640124095135</v>
      </c>
      <c r="AD480" s="2">
        <v>0.187</v>
      </c>
      <c r="AE480" s="1">
        <v>59724</v>
      </c>
      <c r="AF480" s="1">
        <v>1231</v>
      </c>
      <c r="AG480" s="1">
        <v>53849</v>
      </c>
      <c r="AH480" s="1">
        <v>2279</v>
      </c>
      <c r="AI480" s="2">
        <v>1.9E-2</v>
      </c>
      <c r="AJ480">
        <f>VLOOKUP(A480,census_tract_areas_WA!E:N,10,FALSE)</f>
        <v>1.0492631699999999</v>
      </c>
      <c r="AK480">
        <f t="shared" si="101"/>
        <v>2764.7973196276394</v>
      </c>
      <c r="AL480" t="str">
        <f>VLOOKUP(AK480,'Density Lookup'!A:B,2,TRUE)</f>
        <v>High</v>
      </c>
      <c r="AM480" t="str">
        <f>VLOOKUP(A480,census_tract_county_names_WA!A:B,2,FALSE)</f>
        <v>Snohomish County, Washington</v>
      </c>
      <c r="AN480">
        <f>INDEX(census_tract_areas_WA!N:N, MATCH('2014_acs_select'!A480,census_tract_areas_WA!E:E,0))</f>
        <v>1.0492631699999999</v>
      </c>
      <c r="AO480" t="b">
        <f t="shared" si="102"/>
        <v>1</v>
      </c>
      <c r="AP480" t="str">
        <f>INDEX('Density Lookup'!B:B,MATCH('2014_acs_select'!AK480,'Density Lookup'!A:A,1))</f>
        <v>High</v>
      </c>
      <c r="AQ480" t="b">
        <f t="shared" si="103"/>
        <v>1</v>
      </c>
    </row>
    <row r="481" spans="1:43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91"/>
        <v>0.4629911004992403</v>
      </c>
      <c r="I481" s="2">
        <f t="shared" si="92"/>
        <v>0.5370088995007597</v>
      </c>
      <c r="J481" s="1">
        <v>2090</v>
      </c>
      <c r="K481" s="2">
        <f t="shared" si="93"/>
        <v>0.45365747775124809</v>
      </c>
      <c r="L481" s="1">
        <v>1729</v>
      </c>
      <c r="M481" s="1">
        <v>145</v>
      </c>
      <c r="N481" s="1">
        <v>110</v>
      </c>
      <c r="O481" s="2">
        <f t="shared" si="94"/>
        <v>0.82727272727272727</v>
      </c>
      <c r="P481" s="2">
        <f t="shared" si="95"/>
        <v>6.9377990430622011E-2</v>
      </c>
      <c r="Q481" s="2">
        <f t="shared" si="96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 s="1">
        <v>4592</v>
      </c>
      <c r="V481" s="2">
        <f t="shared" si="97"/>
        <v>0.99674408508790968</v>
      </c>
      <c r="W481" s="2">
        <v>0.20800000000000002</v>
      </c>
      <c r="X481" s="1">
        <v>1036</v>
      </c>
      <c r="Y481" s="2">
        <f t="shared" si="98"/>
        <v>0.22487518992836988</v>
      </c>
      <c r="Z481" s="2">
        <v>0.375</v>
      </c>
      <c r="AA481" s="1">
        <v>2827</v>
      </c>
      <c r="AB481" s="2">
        <f t="shared" si="99"/>
        <v>0.61363143043195134</v>
      </c>
      <c r="AC481" s="2">
        <f t="shared" si="100"/>
        <v>0.1614933796396788</v>
      </c>
      <c r="AD481" s="2">
        <v>0.129</v>
      </c>
      <c r="AE481" s="1">
        <v>51898</v>
      </c>
      <c r="AF481" s="1">
        <v>2172</v>
      </c>
      <c r="AG481" s="1">
        <v>42951</v>
      </c>
      <c r="AH481" s="1">
        <v>3672</v>
      </c>
      <c r="AI481" s="2">
        <v>0.114</v>
      </c>
      <c r="AJ481">
        <f>VLOOKUP(A481,census_tract_areas_WA!E:N,10,FALSE)</f>
        <v>3.3649776419999999</v>
      </c>
      <c r="AK481">
        <f t="shared" si="101"/>
        <v>1369.1027073992072</v>
      </c>
      <c r="AL481" t="str">
        <f>VLOOKUP(AK481,'Density Lookup'!A:B,2,TRUE)</f>
        <v>Medium</v>
      </c>
      <c r="AM481" t="str">
        <f>VLOOKUP(A481,census_tract_county_names_WA!A:B,2,FALSE)</f>
        <v>Snohomish County, Washington</v>
      </c>
      <c r="AN481">
        <f>INDEX(census_tract_areas_WA!N:N, MATCH('2014_acs_select'!A481,census_tract_areas_WA!E:E,0))</f>
        <v>3.3649776419999999</v>
      </c>
      <c r="AO481" t="b">
        <f t="shared" si="102"/>
        <v>1</v>
      </c>
      <c r="AP481" t="str">
        <f>INDEX('Density Lookup'!B:B,MATCH('2014_acs_select'!AK481,'Density Lookup'!A:A,1))</f>
        <v>Medium</v>
      </c>
      <c r="AQ481" t="b">
        <f t="shared" si="103"/>
        <v>1</v>
      </c>
    </row>
    <row r="482" spans="1:43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91"/>
        <v>0.47752558967512237</v>
      </c>
      <c r="I482" s="2">
        <f t="shared" si="92"/>
        <v>0.52247441032487763</v>
      </c>
      <c r="J482" s="1">
        <v>3100</v>
      </c>
      <c r="K482" s="2">
        <f t="shared" si="93"/>
        <v>0.45987242248924493</v>
      </c>
      <c r="L482" s="1">
        <v>2468</v>
      </c>
      <c r="M482" s="1">
        <v>214</v>
      </c>
      <c r="N482" s="1">
        <v>101</v>
      </c>
      <c r="O482" s="2">
        <f t="shared" si="94"/>
        <v>0.79612903225806453</v>
      </c>
      <c r="P482" s="2">
        <f t="shared" si="95"/>
        <v>6.9032258064516128E-2</v>
      </c>
      <c r="Q482" s="2">
        <f t="shared" si="96"/>
        <v>3.258064516129032E-2</v>
      </c>
      <c r="R482" s="2">
        <v>0.36</v>
      </c>
      <c r="S482" s="2">
        <v>0.35499999999999998</v>
      </c>
      <c r="T482" s="2">
        <v>0.36399999999999999</v>
      </c>
      <c r="U482" s="1">
        <v>6643</v>
      </c>
      <c r="V482" s="2">
        <f t="shared" si="97"/>
        <v>0.98546209761163028</v>
      </c>
      <c r="W482" s="2">
        <v>0.129</v>
      </c>
      <c r="X482" s="1">
        <v>1555</v>
      </c>
      <c r="Y482" s="2">
        <f t="shared" si="98"/>
        <v>0.23067794095831479</v>
      </c>
      <c r="Z482" s="2">
        <v>0.21</v>
      </c>
      <c r="AA482" s="1">
        <v>4061</v>
      </c>
      <c r="AB482" s="2">
        <f t="shared" si="99"/>
        <v>0.60243287346091079</v>
      </c>
      <c r="AC482" s="2">
        <f t="shared" si="100"/>
        <v>0.16688918558077437</v>
      </c>
      <c r="AD482" s="2">
        <v>9.8000000000000004E-2</v>
      </c>
      <c r="AE482" s="1">
        <v>67207</v>
      </c>
      <c r="AF482" s="1">
        <v>2921</v>
      </c>
      <c r="AG482" s="1">
        <v>52009</v>
      </c>
      <c r="AH482" s="1">
        <v>5314</v>
      </c>
      <c r="AI482" s="2">
        <v>8.8000000000000009E-2</v>
      </c>
      <c r="AJ482">
        <f>VLOOKUP(A482,census_tract_areas_WA!E:N,10,FALSE)</f>
        <v>3.2279353</v>
      </c>
      <c r="AK482">
        <f t="shared" si="101"/>
        <v>2088.3318200336917</v>
      </c>
      <c r="AL482" t="str">
        <f>VLOOKUP(AK482,'Density Lookup'!A:B,2,TRUE)</f>
        <v>High</v>
      </c>
      <c r="AM482" t="str">
        <f>VLOOKUP(A482,census_tract_county_names_WA!A:B,2,FALSE)</f>
        <v>Spokane County, Washington</v>
      </c>
      <c r="AN482">
        <f>INDEX(census_tract_areas_WA!N:N, MATCH('2014_acs_select'!A482,census_tract_areas_WA!E:E,0))</f>
        <v>3.2279353</v>
      </c>
      <c r="AO482" t="b">
        <f t="shared" si="102"/>
        <v>1</v>
      </c>
      <c r="AP482" t="str">
        <f>INDEX('Density Lookup'!B:B,MATCH('2014_acs_select'!AK482,'Density Lookup'!A:A,1))</f>
        <v>High</v>
      </c>
      <c r="AQ482" t="b">
        <f t="shared" si="103"/>
        <v>1</v>
      </c>
    </row>
    <row r="483" spans="1:43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91"/>
        <v>0.5103202846975089</v>
      </c>
      <c r="I483" s="2">
        <f t="shared" si="92"/>
        <v>0.4896797153024911</v>
      </c>
      <c r="J483" s="1">
        <v>670</v>
      </c>
      <c r="K483" s="2">
        <f t="shared" si="93"/>
        <v>0.47686832740213525</v>
      </c>
      <c r="L483" s="1">
        <v>584</v>
      </c>
      <c r="M483" s="1">
        <v>30</v>
      </c>
      <c r="N483" s="1">
        <v>9</v>
      </c>
      <c r="O483" s="2">
        <f t="shared" si="94"/>
        <v>0.87164179104477613</v>
      </c>
      <c r="P483" s="2">
        <f t="shared" si="95"/>
        <v>4.4776119402985072E-2</v>
      </c>
      <c r="Q483" s="2">
        <f t="shared" si="96"/>
        <v>1.3432835820895522E-2</v>
      </c>
      <c r="R483" s="2">
        <v>0.17899999999999999</v>
      </c>
      <c r="S483" s="2">
        <v>0.157</v>
      </c>
      <c r="T483" s="2">
        <v>0.19899999999999998</v>
      </c>
      <c r="U483" s="1">
        <v>1405</v>
      </c>
      <c r="V483" s="2">
        <f t="shared" si="97"/>
        <v>1</v>
      </c>
      <c r="W483" s="2">
        <v>0.1</v>
      </c>
      <c r="X483" s="1">
        <v>305</v>
      </c>
      <c r="Y483" s="2">
        <f t="shared" si="98"/>
        <v>0.21708185053380782</v>
      </c>
      <c r="Z483" s="2">
        <v>8.900000000000001E-2</v>
      </c>
      <c r="AA483" s="1">
        <v>922</v>
      </c>
      <c r="AB483" s="2">
        <f t="shared" si="99"/>
        <v>0.65622775800711741</v>
      </c>
      <c r="AC483" s="2">
        <f t="shared" si="100"/>
        <v>0.12669039145907479</v>
      </c>
      <c r="AD483" s="2">
        <v>0.11800000000000001</v>
      </c>
      <c r="AE483" s="1">
        <v>55889</v>
      </c>
      <c r="AF483" s="1">
        <v>567</v>
      </c>
      <c r="AG483" s="1">
        <v>43359</v>
      </c>
      <c r="AH483" s="1">
        <v>1118</v>
      </c>
      <c r="AI483" s="2">
        <v>8.4000000000000005E-2</v>
      </c>
      <c r="AJ483">
        <f>VLOOKUP(A483,census_tract_areas_WA!E:N,10,FALSE)</f>
        <v>1.119667709</v>
      </c>
      <c r="AK483">
        <f t="shared" si="101"/>
        <v>1254.8365811628494</v>
      </c>
      <c r="AL483" t="str">
        <f>VLOOKUP(AK483,'Density Lookup'!A:B,2,TRUE)</f>
        <v>Medium</v>
      </c>
      <c r="AM483" t="str">
        <f>VLOOKUP(A483,census_tract_county_names_WA!A:B,2,FALSE)</f>
        <v>Spokane County, Washington</v>
      </c>
      <c r="AN483">
        <f>INDEX(census_tract_areas_WA!N:N, MATCH('2014_acs_select'!A483,census_tract_areas_WA!E:E,0))</f>
        <v>1.119667709</v>
      </c>
      <c r="AO483" t="b">
        <f t="shared" si="102"/>
        <v>1</v>
      </c>
      <c r="AP483" t="str">
        <f>INDEX('Density Lookup'!B:B,MATCH('2014_acs_select'!AK483,'Density Lookup'!A:A,1))</f>
        <v>Medium</v>
      </c>
      <c r="AQ483" t="b">
        <f t="shared" si="103"/>
        <v>1</v>
      </c>
    </row>
    <row r="484" spans="1:43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91"/>
        <v>0.50011392116655273</v>
      </c>
      <c r="I484" s="2">
        <f t="shared" si="92"/>
        <v>0.49988607883344727</v>
      </c>
      <c r="J484" s="1">
        <v>1908</v>
      </c>
      <c r="K484" s="2">
        <f t="shared" si="93"/>
        <v>0.43472317156527684</v>
      </c>
      <c r="L484" s="1">
        <v>1670</v>
      </c>
      <c r="M484" s="1">
        <v>157</v>
      </c>
      <c r="N484" s="1">
        <v>30</v>
      </c>
      <c r="O484" s="2">
        <f t="shared" si="94"/>
        <v>0.87526205450733752</v>
      </c>
      <c r="P484" s="2">
        <f t="shared" si="95"/>
        <v>8.2285115303983233E-2</v>
      </c>
      <c r="Q484" s="2">
        <f t="shared" si="96"/>
        <v>1.5723270440251572E-2</v>
      </c>
      <c r="R484" s="2">
        <v>0.308</v>
      </c>
      <c r="S484" s="2">
        <v>0.35299999999999998</v>
      </c>
      <c r="T484" s="2">
        <v>0.26400000000000001</v>
      </c>
      <c r="U484" s="1">
        <v>4389</v>
      </c>
      <c r="V484" s="2">
        <f t="shared" si="97"/>
        <v>1</v>
      </c>
      <c r="W484" s="2">
        <v>0.17499999999999999</v>
      </c>
      <c r="X484" s="1">
        <v>1114</v>
      </c>
      <c r="Y484" s="2">
        <f t="shared" si="98"/>
        <v>0.253816359079517</v>
      </c>
      <c r="Z484" s="2">
        <v>0.22600000000000001</v>
      </c>
      <c r="AA484" s="1">
        <v>2866</v>
      </c>
      <c r="AB484" s="2">
        <f t="shared" si="99"/>
        <v>0.65299612668033724</v>
      </c>
      <c r="AC484" s="2">
        <f t="shared" si="100"/>
        <v>9.3187514240145708E-2</v>
      </c>
      <c r="AD484" s="2">
        <v>0.17699999999999999</v>
      </c>
      <c r="AE484" s="1">
        <v>72808</v>
      </c>
      <c r="AF484" s="1">
        <v>1742</v>
      </c>
      <c r="AG484" s="1">
        <v>57045</v>
      </c>
      <c r="AH484" s="1">
        <v>3384</v>
      </c>
      <c r="AI484" s="2">
        <v>0.109</v>
      </c>
      <c r="AJ484">
        <f>VLOOKUP(A484,census_tract_areas_WA!E:N,10,FALSE)</f>
        <v>31.89956501</v>
      </c>
      <c r="AK484">
        <f t="shared" si="101"/>
        <v>137.58808305455324</v>
      </c>
      <c r="AL484" t="str">
        <f>VLOOKUP(AK484,'Density Lookup'!A:B,2,TRUE)</f>
        <v>Low</v>
      </c>
      <c r="AM484" t="str">
        <f>VLOOKUP(A484,census_tract_county_names_WA!A:B,2,FALSE)</f>
        <v>Spokane County, Washington</v>
      </c>
      <c r="AN484">
        <f>INDEX(census_tract_areas_WA!N:N, MATCH('2014_acs_select'!A484,census_tract_areas_WA!E:E,0))</f>
        <v>31.89956501</v>
      </c>
      <c r="AO484" t="b">
        <f t="shared" si="102"/>
        <v>1</v>
      </c>
      <c r="AP484" t="str">
        <f>INDEX('Density Lookup'!B:B,MATCH('2014_acs_select'!AK484,'Density Lookup'!A:A,1))</f>
        <v>Low</v>
      </c>
      <c r="AQ484" t="b">
        <f t="shared" si="103"/>
        <v>1</v>
      </c>
    </row>
    <row r="485" spans="1:43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91"/>
        <v>0.53595317725752512</v>
      </c>
      <c r="I485" s="2">
        <f t="shared" si="92"/>
        <v>0.46404682274247494</v>
      </c>
      <c r="J485" s="1">
        <v>2761</v>
      </c>
      <c r="K485" s="2">
        <f t="shared" si="93"/>
        <v>0.38475473801560756</v>
      </c>
      <c r="L485" s="1">
        <v>2076</v>
      </c>
      <c r="M485" s="1">
        <v>545</v>
      </c>
      <c r="N485" s="1">
        <v>0</v>
      </c>
      <c r="O485" s="2">
        <f t="shared" si="94"/>
        <v>0.75190148496921405</v>
      </c>
      <c r="P485" s="2">
        <f t="shared" si="95"/>
        <v>0.19739224918507786</v>
      </c>
      <c r="Q485" s="2">
        <f t="shared" si="96"/>
        <v>0</v>
      </c>
      <c r="R485" s="2">
        <v>0.13300000000000001</v>
      </c>
      <c r="S485" s="2">
        <v>8.199999999999999E-2</v>
      </c>
      <c r="T485" s="2">
        <v>0.191</v>
      </c>
      <c r="U485" s="1">
        <v>7161</v>
      </c>
      <c r="V485" s="2">
        <f t="shared" si="97"/>
        <v>0.99790969899665549</v>
      </c>
      <c r="W485" s="2">
        <v>9.9000000000000005E-2</v>
      </c>
      <c r="X485" s="1">
        <v>1994</v>
      </c>
      <c r="Y485" s="2">
        <f t="shared" si="98"/>
        <v>0.27787068004459309</v>
      </c>
      <c r="Z485" s="2">
        <v>9.1999999999999998E-2</v>
      </c>
      <c r="AA485" s="1">
        <v>4154</v>
      </c>
      <c r="AB485" s="2">
        <f t="shared" si="99"/>
        <v>0.57887402452619841</v>
      </c>
      <c r="AC485" s="2">
        <f t="shared" si="100"/>
        <v>0.14325529542920856</v>
      </c>
      <c r="AD485" s="2">
        <v>0.113</v>
      </c>
      <c r="AE485" s="1">
        <v>62103</v>
      </c>
      <c r="AF485" s="1">
        <v>2210</v>
      </c>
      <c r="AG485" s="1">
        <v>56003</v>
      </c>
      <c r="AH485" s="1">
        <v>5363</v>
      </c>
      <c r="AI485" s="2">
        <v>0.11800000000000001</v>
      </c>
      <c r="AJ485">
        <f>VLOOKUP(A485,census_tract_areas_WA!E:N,10,FALSE)</f>
        <v>267.48411950000002</v>
      </c>
      <c r="AK485">
        <f t="shared" si="101"/>
        <v>26.827760890679716</v>
      </c>
      <c r="AL485" t="str">
        <f>VLOOKUP(AK485,'Density Lookup'!A:B,2,TRUE)</f>
        <v>Low</v>
      </c>
      <c r="AM485" t="str">
        <f>VLOOKUP(A485,census_tract_county_names_WA!A:B,2,FALSE)</f>
        <v>Yakima County, Washington</v>
      </c>
      <c r="AN485">
        <f>INDEX(census_tract_areas_WA!N:N, MATCH('2014_acs_select'!A485,census_tract_areas_WA!E:E,0))</f>
        <v>267.48411950000002</v>
      </c>
      <c r="AO485" t="b">
        <f t="shared" si="102"/>
        <v>1</v>
      </c>
      <c r="AP485" t="str">
        <f>INDEX('Density Lookup'!B:B,MATCH('2014_acs_select'!AK485,'Density Lookup'!A:A,1))</f>
        <v>Low</v>
      </c>
      <c r="AQ485" t="b">
        <f t="shared" si="103"/>
        <v>1</v>
      </c>
    </row>
    <row r="486" spans="1:43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91"/>
        <v>0.52032647935959819</v>
      </c>
      <c r="I486" s="2">
        <f t="shared" si="92"/>
        <v>0.47967352064040181</v>
      </c>
      <c r="J486" s="1">
        <v>3178</v>
      </c>
      <c r="K486" s="2">
        <f t="shared" si="93"/>
        <v>0.49882279077067965</v>
      </c>
      <c r="L486" s="1">
        <v>2297</v>
      </c>
      <c r="M486" s="1">
        <v>459</v>
      </c>
      <c r="N486" s="1">
        <v>89</v>
      </c>
      <c r="O486" s="2">
        <f t="shared" si="94"/>
        <v>0.72278162366268095</v>
      </c>
      <c r="P486" s="2">
        <f t="shared" si="95"/>
        <v>0.14443045940843297</v>
      </c>
      <c r="Q486" s="2">
        <f t="shared" si="96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 s="1">
        <v>6361</v>
      </c>
      <c r="V486" s="2">
        <f t="shared" si="97"/>
        <v>0.99843038769423953</v>
      </c>
      <c r="W486" s="2">
        <v>4.2999999999999997E-2</v>
      </c>
      <c r="X486" s="1">
        <v>1794</v>
      </c>
      <c r="Y486" s="2">
        <f t="shared" si="98"/>
        <v>0.28158844765342961</v>
      </c>
      <c r="Z486" s="2">
        <v>3.4000000000000002E-2</v>
      </c>
      <c r="AA486" s="1">
        <v>3876</v>
      </c>
      <c r="AB486" s="2">
        <f t="shared" si="99"/>
        <v>0.60838172971276094</v>
      </c>
      <c r="AC486" s="2">
        <f t="shared" si="100"/>
        <v>0.11002982263380945</v>
      </c>
      <c r="AD486" s="2">
        <v>4.4000000000000004E-2</v>
      </c>
      <c r="AE486" s="1">
        <v>113838</v>
      </c>
      <c r="AF486" s="1">
        <v>2019</v>
      </c>
      <c r="AG486" s="1">
        <v>102388</v>
      </c>
      <c r="AH486" s="1">
        <v>4681</v>
      </c>
      <c r="AI486" s="2">
        <v>6.4000000000000001E-2</v>
      </c>
      <c r="AJ486">
        <f>VLOOKUP(A486,census_tract_areas_WA!E:N,10,FALSE)</f>
        <v>5.2049434620000001</v>
      </c>
      <c r="AK486">
        <f t="shared" si="101"/>
        <v>1224.028665539422</v>
      </c>
      <c r="AL486" t="str">
        <f>VLOOKUP(AK486,'Density Lookup'!A:B,2,TRUE)</f>
        <v>Medium</v>
      </c>
      <c r="AM486" t="str">
        <f>VLOOKUP(A486,census_tract_county_names_WA!A:B,2,FALSE)</f>
        <v>King County, Washington</v>
      </c>
      <c r="AN486">
        <f>INDEX(census_tract_areas_WA!N:N, MATCH('2014_acs_select'!A486,census_tract_areas_WA!E:E,0))</f>
        <v>5.2049434620000001</v>
      </c>
      <c r="AO486" t="b">
        <f t="shared" si="102"/>
        <v>1</v>
      </c>
      <c r="AP486" t="str">
        <f>INDEX('Density Lookup'!B:B,MATCH('2014_acs_select'!AK486,'Density Lookup'!A:A,1))</f>
        <v>Medium</v>
      </c>
      <c r="AQ486" t="b">
        <f t="shared" si="103"/>
        <v>1</v>
      </c>
    </row>
    <row r="487" spans="1:43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91"/>
        <v>0.50569886022795441</v>
      </c>
      <c r="I487" s="2">
        <f t="shared" si="92"/>
        <v>0.49430113977204559</v>
      </c>
      <c r="J487" s="1">
        <v>1511</v>
      </c>
      <c r="K487" s="2">
        <f t="shared" si="93"/>
        <v>0.45320935812837432</v>
      </c>
      <c r="L487" s="1">
        <v>1152</v>
      </c>
      <c r="M487" s="1">
        <v>249</v>
      </c>
      <c r="N487" s="1">
        <v>42</v>
      </c>
      <c r="O487" s="2">
        <f t="shared" si="94"/>
        <v>0.76240900066181339</v>
      </c>
      <c r="P487" s="2">
        <f t="shared" si="95"/>
        <v>0.16479152878888154</v>
      </c>
      <c r="Q487" s="2">
        <f t="shared" si="96"/>
        <v>2.7796161482461945E-2</v>
      </c>
      <c r="R487" s="2">
        <v>0.20300000000000001</v>
      </c>
      <c r="S487" s="2">
        <v>0.21600000000000003</v>
      </c>
      <c r="T487" s="2">
        <v>0.192</v>
      </c>
      <c r="U487" s="1">
        <v>3330</v>
      </c>
      <c r="V487" s="2">
        <f t="shared" si="97"/>
        <v>0.99880023995200962</v>
      </c>
      <c r="W487" s="2">
        <v>0.11</v>
      </c>
      <c r="X487" s="1">
        <v>787</v>
      </c>
      <c r="Y487" s="2">
        <f t="shared" si="98"/>
        <v>0.23605278944211158</v>
      </c>
      <c r="Z487" s="2">
        <v>0.11900000000000001</v>
      </c>
      <c r="AA487" s="1">
        <v>2207</v>
      </c>
      <c r="AB487" s="2">
        <f t="shared" si="99"/>
        <v>0.66196760647870423</v>
      </c>
      <c r="AC487" s="2">
        <f t="shared" si="100"/>
        <v>0.10197960407918416</v>
      </c>
      <c r="AD487" s="2">
        <v>0.115</v>
      </c>
      <c r="AE487" s="1">
        <v>81628</v>
      </c>
      <c r="AF487" s="1">
        <v>1153</v>
      </c>
      <c r="AG487" s="1">
        <v>78466</v>
      </c>
      <c r="AH487" s="1">
        <v>2593</v>
      </c>
      <c r="AI487" s="2">
        <v>0.12300000000000001</v>
      </c>
      <c r="AJ487">
        <f>VLOOKUP(A487,census_tract_areas_WA!E:N,10,FALSE)</f>
        <v>1910.8541029999999</v>
      </c>
      <c r="AK487">
        <f t="shared" si="101"/>
        <v>1.7447695220507373</v>
      </c>
      <c r="AL487" t="str">
        <f>VLOOKUP(AK487,'Density Lookup'!A:B,2,TRUE)</f>
        <v>Low</v>
      </c>
      <c r="AM487" t="str">
        <f>VLOOKUP(A487,census_tract_county_names_WA!A:B,2,FALSE)</f>
        <v>Pierce County, Washington</v>
      </c>
      <c r="AN487">
        <f>INDEX(census_tract_areas_WA!N:N, MATCH('2014_acs_select'!A487,census_tract_areas_WA!E:E,0))</f>
        <v>1910.8541029999999</v>
      </c>
      <c r="AO487" t="b">
        <f t="shared" si="102"/>
        <v>1</v>
      </c>
      <c r="AP487" t="str">
        <f>INDEX('Density Lookup'!B:B,MATCH('2014_acs_select'!AK487,'Density Lookup'!A:A,1))</f>
        <v>Low</v>
      </c>
      <c r="AQ487" t="b">
        <f t="shared" si="103"/>
        <v>1</v>
      </c>
    </row>
    <row r="488" spans="1:43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91"/>
        <v>0.5005393743257821</v>
      </c>
      <c r="I488" s="2">
        <f t="shared" si="92"/>
        <v>0.4994606256742179</v>
      </c>
      <c r="J488" s="1">
        <v>2285</v>
      </c>
      <c r="K488" s="2">
        <f t="shared" si="93"/>
        <v>0.4929881337648328</v>
      </c>
      <c r="L488" s="1">
        <v>1743</v>
      </c>
      <c r="M488" s="1">
        <v>337</v>
      </c>
      <c r="N488" s="1">
        <v>77</v>
      </c>
      <c r="O488" s="2">
        <f t="shared" si="94"/>
        <v>0.76280087527352303</v>
      </c>
      <c r="P488" s="2">
        <f t="shared" si="95"/>
        <v>0.1474835886214442</v>
      </c>
      <c r="Q488" s="2">
        <f t="shared" si="96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 s="1">
        <v>4614</v>
      </c>
      <c r="V488" s="2">
        <f t="shared" si="97"/>
        <v>0.99546925566343047</v>
      </c>
      <c r="W488" s="2">
        <v>5.2999999999999999E-2</v>
      </c>
      <c r="X488" s="1">
        <v>1256</v>
      </c>
      <c r="Y488" s="2">
        <f t="shared" si="98"/>
        <v>0.27098166127292339</v>
      </c>
      <c r="Z488" s="2">
        <v>1.6E-2</v>
      </c>
      <c r="AA488" s="1">
        <v>3063</v>
      </c>
      <c r="AB488" s="2">
        <f t="shared" si="99"/>
        <v>0.6608414239482201</v>
      </c>
      <c r="AC488" s="2">
        <f t="shared" si="100"/>
        <v>6.8176914778856457E-2</v>
      </c>
      <c r="AD488" s="2">
        <v>7.2999999999999995E-2</v>
      </c>
      <c r="AE488" s="1">
        <v>94895</v>
      </c>
      <c r="AF488" s="1">
        <v>1580</v>
      </c>
      <c r="AG488" s="1">
        <v>83682</v>
      </c>
      <c r="AH488" s="1">
        <v>3478</v>
      </c>
      <c r="AI488" s="2">
        <v>0.105</v>
      </c>
      <c r="AJ488">
        <f>VLOOKUP(A488,census_tract_areas_WA!E:N,10,FALSE)</f>
        <v>3.8100844230000002</v>
      </c>
      <c r="AK488">
        <f t="shared" si="101"/>
        <v>1216.5084773503456</v>
      </c>
      <c r="AL488" t="str">
        <f>VLOOKUP(AK488,'Density Lookup'!A:B,2,TRUE)</f>
        <v>Medium</v>
      </c>
      <c r="AM488" t="str">
        <f>VLOOKUP(A488,census_tract_county_names_WA!A:B,2,FALSE)</f>
        <v>Snohomish County, Washington</v>
      </c>
      <c r="AN488">
        <f>INDEX(census_tract_areas_WA!N:N, MATCH('2014_acs_select'!A488,census_tract_areas_WA!E:E,0))</f>
        <v>3.8100844230000002</v>
      </c>
      <c r="AO488" t="b">
        <f t="shared" si="102"/>
        <v>1</v>
      </c>
      <c r="AP488" t="str">
        <f>INDEX('Density Lookup'!B:B,MATCH('2014_acs_select'!AK488,'Density Lookup'!A:A,1))</f>
        <v>Medium</v>
      </c>
      <c r="AQ488" t="b">
        <f t="shared" si="103"/>
        <v>1</v>
      </c>
    </row>
    <row r="489" spans="1:43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91"/>
        <v>0.4620997162545602</v>
      </c>
      <c r="I489" s="2">
        <f t="shared" si="92"/>
        <v>0.53790028374543986</v>
      </c>
      <c r="J489" s="1">
        <v>3066</v>
      </c>
      <c r="K489" s="2">
        <f t="shared" si="93"/>
        <v>0.41426834211593028</v>
      </c>
      <c r="L489" s="1">
        <v>2519</v>
      </c>
      <c r="M489" s="1">
        <v>290</v>
      </c>
      <c r="N489" s="1">
        <v>15</v>
      </c>
      <c r="O489" s="2">
        <f t="shared" si="94"/>
        <v>0.82159165035877368</v>
      </c>
      <c r="P489" s="2">
        <f t="shared" si="95"/>
        <v>9.4585779517286361E-2</v>
      </c>
      <c r="Q489" s="2">
        <f t="shared" si="96"/>
        <v>4.8923679060665359E-3</v>
      </c>
      <c r="R489" s="2">
        <v>0.22399999999999998</v>
      </c>
      <c r="S489" s="2">
        <v>0.26600000000000001</v>
      </c>
      <c r="T489" s="2">
        <v>0.19</v>
      </c>
      <c r="U489" s="1">
        <v>7397</v>
      </c>
      <c r="V489" s="2">
        <f t="shared" si="97"/>
        <v>0.9994595324956087</v>
      </c>
      <c r="W489" s="2">
        <v>0.16200000000000001</v>
      </c>
      <c r="X489" s="1">
        <v>1779</v>
      </c>
      <c r="Y489" s="2">
        <f t="shared" si="98"/>
        <v>0.24037292257803</v>
      </c>
      <c r="Z489" s="2">
        <v>0.27399999999999997</v>
      </c>
      <c r="AA489" s="1">
        <v>4648</v>
      </c>
      <c r="AB489" s="2">
        <f t="shared" si="99"/>
        <v>0.62802324010268884</v>
      </c>
      <c r="AC489" s="2">
        <f t="shared" si="100"/>
        <v>0.13160383731928116</v>
      </c>
      <c r="AD489" s="2">
        <v>0.13400000000000001</v>
      </c>
      <c r="AE489" s="1">
        <v>58703</v>
      </c>
      <c r="AF489" s="1">
        <v>2762</v>
      </c>
      <c r="AG489" s="1">
        <v>46731</v>
      </c>
      <c r="AH489" s="1">
        <v>5817</v>
      </c>
      <c r="AI489" s="2">
        <v>0.126</v>
      </c>
      <c r="AJ489">
        <f>VLOOKUP(A489,census_tract_areas_WA!E:N,10,FALSE)</f>
        <v>20.158195880000001</v>
      </c>
      <c r="AK489">
        <f t="shared" si="101"/>
        <v>367.14595115840297</v>
      </c>
      <c r="AL489" t="str">
        <f>VLOOKUP(AK489,'Density Lookup'!A:B,2,TRUE)</f>
        <v>Medium</v>
      </c>
      <c r="AM489" t="str">
        <f>VLOOKUP(A489,census_tract_county_names_WA!A:B,2,FALSE)</f>
        <v>Whatcom County, Washington</v>
      </c>
      <c r="AN489">
        <f>INDEX(census_tract_areas_WA!N:N, MATCH('2014_acs_select'!A489,census_tract_areas_WA!E:E,0))</f>
        <v>20.158195880000001</v>
      </c>
      <c r="AO489" t="b">
        <f t="shared" si="102"/>
        <v>1</v>
      </c>
      <c r="AP489" t="str">
        <f>INDEX('Density Lookup'!B:B,MATCH('2014_acs_select'!AK489,'Density Lookup'!A:A,1))</f>
        <v>Medium</v>
      </c>
      <c r="AQ489" t="b">
        <f t="shared" si="103"/>
        <v>1</v>
      </c>
    </row>
    <row r="490" spans="1:43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91"/>
        <v>0.5048255382331106</v>
      </c>
      <c r="I490" s="2">
        <f t="shared" si="92"/>
        <v>0.4951744617668894</v>
      </c>
      <c r="J490" s="1">
        <v>2243</v>
      </c>
      <c r="K490" s="2">
        <f t="shared" si="93"/>
        <v>0.41629547141796586</v>
      </c>
      <c r="L490" s="1">
        <v>1602</v>
      </c>
      <c r="M490" s="1">
        <v>267</v>
      </c>
      <c r="N490" s="1">
        <v>72</v>
      </c>
      <c r="O490" s="2">
        <f t="shared" si="94"/>
        <v>0.71422202407489965</v>
      </c>
      <c r="P490" s="2">
        <f t="shared" si="95"/>
        <v>0.11903700401248328</v>
      </c>
      <c r="Q490" s="2">
        <f t="shared" si="96"/>
        <v>3.2099866250557288E-2</v>
      </c>
      <c r="R490" s="2">
        <v>0.28800000000000003</v>
      </c>
      <c r="S490" s="2">
        <v>0.308</v>
      </c>
      <c r="T490" s="2">
        <v>0.26800000000000002</v>
      </c>
      <c r="U490" s="1">
        <v>5314</v>
      </c>
      <c r="V490" s="2">
        <f t="shared" si="97"/>
        <v>0.98626577579806973</v>
      </c>
      <c r="W490" s="2">
        <v>0.128</v>
      </c>
      <c r="X490" s="1">
        <v>1370</v>
      </c>
      <c r="Y490" s="2">
        <f t="shared" si="98"/>
        <v>0.25426874536005939</v>
      </c>
      <c r="Z490" s="2">
        <v>0.17499999999999999</v>
      </c>
      <c r="AA490" s="1">
        <v>3188</v>
      </c>
      <c r="AB490" s="2">
        <f t="shared" si="99"/>
        <v>0.59168522642910171</v>
      </c>
      <c r="AC490" s="2">
        <f t="shared" si="100"/>
        <v>0.1540460282108389</v>
      </c>
      <c r="AD490" s="2">
        <v>0.122</v>
      </c>
      <c r="AE490" s="1">
        <v>80568</v>
      </c>
      <c r="AF490" s="1">
        <v>1904</v>
      </c>
      <c r="AG490" s="1">
        <v>62256</v>
      </c>
      <c r="AH490" s="1">
        <v>4135</v>
      </c>
      <c r="AI490" s="2">
        <v>0.14899999999999999</v>
      </c>
      <c r="AJ490">
        <f>VLOOKUP(A490,census_tract_areas_WA!E:N,10,FALSE)</f>
        <v>2.9892782840000001</v>
      </c>
      <c r="AK490">
        <f t="shared" si="101"/>
        <v>1802.4417562055255</v>
      </c>
      <c r="AL490" t="str">
        <f>VLOOKUP(AK490,'Density Lookup'!A:B,2,TRUE)</f>
        <v>High</v>
      </c>
      <c r="AM490" t="str">
        <f>VLOOKUP(A490,census_tract_county_names_WA!A:B,2,FALSE)</f>
        <v>Clark County, Washington</v>
      </c>
      <c r="AN490">
        <f>INDEX(census_tract_areas_WA!N:N, MATCH('2014_acs_select'!A490,census_tract_areas_WA!E:E,0))</f>
        <v>2.9892782840000001</v>
      </c>
      <c r="AO490" t="b">
        <f t="shared" si="102"/>
        <v>1</v>
      </c>
      <c r="AP490" t="str">
        <f>INDEX('Density Lookup'!B:B,MATCH('2014_acs_select'!AK490,'Density Lookup'!A:A,1))</f>
        <v>High</v>
      </c>
      <c r="AQ490" t="b">
        <f t="shared" si="103"/>
        <v>1</v>
      </c>
    </row>
    <row r="491" spans="1:43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91"/>
        <v>0.49712973593570609</v>
      </c>
      <c r="I491" s="2">
        <f t="shared" si="92"/>
        <v>0.50287026406429391</v>
      </c>
      <c r="J491" s="1">
        <v>1955</v>
      </c>
      <c r="K491" s="2">
        <f t="shared" si="93"/>
        <v>0.44890929965556831</v>
      </c>
      <c r="L491" s="1">
        <v>1507</v>
      </c>
      <c r="M491" s="1">
        <v>171</v>
      </c>
      <c r="N491" s="1">
        <v>193</v>
      </c>
      <c r="O491" s="2">
        <f t="shared" si="94"/>
        <v>0.77084398976982094</v>
      </c>
      <c r="P491" s="2">
        <f t="shared" si="95"/>
        <v>8.7468030690537088E-2</v>
      </c>
      <c r="Q491" s="2">
        <f t="shared" si="96"/>
        <v>9.8721227621483373E-2</v>
      </c>
      <c r="R491" s="2">
        <v>0.21600000000000003</v>
      </c>
      <c r="S491" s="2">
        <v>0.18100000000000002</v>
      </c>
      <c r="T491" s="2">
        <v>0.247</v>
      </c>
      <c r="U491" s="1">
        <v>4262</v>
      </c>
      <c r="V491" s="2">
        <f t="shared" si="97"/>
        <v>0.97864523536165327</v>
      </c>
      <c r="W491" s="2">
        <v>0.249</v>
      </c>
      <c r="X491" s="1">
        <v>1046</v>
      </c>
      <c r="Y491" s="2">
        <f t="shared" si="98"/>
        <v>0.24018369690011482</v>
      </c>
      <c r="Z491" s="2">
        <v>0.442</v>
      </c>
      <c r="AA491" s="1">
        <v>2729</v>
      </c>
      <c r="AB491" s="2">
        <f t="shared" si="99"/>
        <v>0.6266360505166475</v>
      </c>
      <c r="AC491" s="2">
        <f t="shared" si="100"/>
        <v>0.13318025258323773</v>
      </c>
      <c r="AD491" s="2">
        <v>0.19600000000000001</v>
      </c>
      <c r="AE491" s="1">
        <v>53585</v>
      </c>
      <c r="AF491" s="1">
        <v>1546</v>
      </c>
      <c r="AG491" s="1">
        <v>42763</v>
      </c>
      <c r="AH491" s="1">
        <v>3445</v>
      </c>
      <c r="AI491" s="2">
        <v>0.125</v>
      </c>
      <c r="AJ491">
        <f>VLOOKUP(A491,census_tract_areas_WA!E:N,10,FALSE)</f>
        <v>1.3605131450000001</v>
      </c>
      <c r="AK491">
        <f t="shared" si="101"/>
        <v>3200.9981057551631</v>
      </c>
      <c r="AL491" t="str">
        <f>VLOOKUP(AK491,'Density Lookup'!A:B,2,TRUE)</f>
        <v>High</v>
      </c>
      <c r="AM491" t="str">
        <f>VLOOKUP(A491,census_tract_county_names_WA!A:B,2,FALSE)</f>
        <v>King County, Washington</v>
      </c>
      <c r="AN491">
        <f>INDEX(census_tract_areas_WA!N:N, MATCH('2014_acs_select'!A491,census_tract_areas_WA!E:E,0))</f>
        <v>1.3605131450000001</v>
      </c>
      <c r="AO491" t="b">
        <f t="shared" si="102"/>
        <v>1</v>
      </c>
      <c r="AP491" t="str">
        <f>INDEX('Density Lookup'!B:B,MATCH('2014_acs_select'!AK491,'Density Lookup'!A:A,1))</f>
        <v>High</v>
      </c>
      <c r="AQ491" t="b">
        <f t="shared" si="103"/>
        <v>1</v>
      </c>
    </row>
    <row r="492" spans="1:43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91"/>
        <v>0.50187734668335415</v>
      </c>
      <c r="I492" s="2">
        <f t="shared" si="92"/>
        <v>0.49812265331664579</v>
      </c>
      <c r="J492" s="1">
        <v>1611</v>
      </c>
      <c r="K492" s="2">
        <f t="shared" si="93"/>
        <v>0.50406758448060074</v>
      </c>
      <c r="L492" s="1">
        <v>1288</v>
      </c>
      <c r="M492" s="1">
        <v>193</v>
      </c>
      <c r="N492" s="1">
        <v>74</v>
      </c>
      <c r="O492" s="2">
        <f t="shared" si="94"/>
        <v>0.79950341402855374</v>
      </c>
      <c r="P492" s="2">
        <f t="shared" si="95"/>
        <v>0.11980136561142148</v>
      </c>
      <c r="Q492" s="2">
        <f t="shared" si="96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 s="1">
        <v>3195</v>
      </c>
      <c r="V492" s="2">
        <f t="shared" si="97"/>
        <v>0.99968710888610768</v>
      </c>
      <c r="W492" s="2">
        <v>6.3E-2</v>
      </c>
      <c r="X492" s="1">
        <v>825</v>
      </c>
      <c r="Y492" s="2">
        <f t="shared" si="98"/>
        <v>0.25813516896120148</v>
      </c>
      <c r="Z492" s="2">
        <v>0.109</v>
      </c>
      <c r="AA492" s="1">
        <v>2120</v>
      </c>
      <c r="AB492" s="2">
        <f t="shared" si="99"/>
        <v>0.66332916145181475</v>
      </c>
      <c r="AC492" s="2">
        <f t="shared" si="100"/>
        <v>7.853566958698377E-2</v>
      </c>
      <c r="AD492" s="2">
        <v>4.9000000000000002E-2</v>
      </c>
      <c r="AE492" s="1">
        <v>100505</v>
      </c>
      <c r="AF492" s="1">
        <v>1007</v>
      </c>
      <c r="AG492" s="1">
        <v>84688</v>
      </c>
      <c r="AH492" s="1">
        <v>2485</v>
      </c>
      <c r="AI492" s="2">
        <v>5.5E-2</v>
      </c>
      <c r="AJ492">
        <f>VLOOKUP(A492,census_tract_areas_WA!E:N,10,FALSE)</f>
        <v>7.3615690560000004</v>
      </c>
      <c r="AK492">
        <f t="shared" si="101"/>
        <v>434.1465760475507</v>
      </c>
      <c r="AL492" t="str">
        <f>VLOOKUP(AK492,'Density Lookup'!A:B,2,TRUE)</f>
        <v>Medium</v>
      </c>
      <c r="AM492" t="str">
        <f>VLOOKUP(A492,census_tract_county_names_WA!A:B,2,FALSE)</f>
        <v>King County, Washington</v>
      </c>
      <c r="AN492">
        <f>INDEX(census_tract_areas_WA!N:N, MATCH('2014_acs_select'!A492,census_tract_areas_WA!E:E,0))</f>
        <v>7.3615690560000004</v>
      </c>
      <c r="AO492" t="b">
        <f t="shared" si="102"/>
        <v>1</v>
      </c>
      <c r="AP492" t="str">
        <f>INDEX('Density Lookup'!B:B,MATCH('2014_acs_select'!AK492,'Density Lookup'!A:A,1))</f>
        <v>Medium</v>
      </c>
      <c r="AQ492" t="b">
        <f t="shared" si="103"/>
        <v>1</v>
      </c>
    </row>
    <row r="493" spans="1:43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91"/>
        <v>0.48950924608819346</v>
      </c>
      <c r="I493" s="2">
        <f t="shared" si="92"/>
        <v>0.51049075391180654</v>
      </c>
      <c r="J493" s="1">
        <v>2693</v>
      </c>
      <c r="K493" s="2">
        <f t="shared" si="93"/>
        <v>0.4788406827880512</v>
      </c>
      <c r="L493" s="1">
        <v>2104</v>
      </c>
      <c r="M493" s="1">
        <v>230</v>
      </c>
      <c r="N493" s="1">
        <v>41</v>
      </c>
      <c r="O493" s="2">
        <f t="shared" si="94"/>
        <v>0.78128481247679171</v>
      </c>
      <c r="P493" s="2">
        <f t="shared" si="95"/>
        <v>8.5406609728926844E-2</v>
      </c>
      <c r="Q493" s="2">
        <f t="shared" si="96"/>
        <v>1.5224656516895656E-2</v>
      </c>
      <c r="R493" s="2">
        <v>0.316</v>
      </c>
      <c r="S493" s="2">
        <v>0.32400000000000001</v>
      </c>
      <c r="T493" s="2">
        <v>0.308</v>
      </c>
      <c r="U493" s="1">
        <v>5540</v>
      </c>
      <c r="V493" s="2">
        <f t="shared" si="97"/>
        <v>0.98506401137980082</v>
      </c>
      <c r="W493" s="2">
        <v>7.2999999999999995E-2</v>
      </c>
      <c r="X493" s="1">
        <v>1661</v>
      </c>
      <c r="Y493" s="2">
        <f t="shared" si="98"/>
        <v>0.29534139402560455</v>
      </c>
      <c r="Z493" s="2">
        <v>0.10099999999999999</v>
      </c>
      <c r="AA493" s="1">
        <v>3477</v>
      </c>
      <c r="AB493" s="2">
        <f t="shared" si="99"/>
        <v>0.6182432432432432</v>
      </c>
      <c r="AC493" s="2">
        <f t="shared" si="100"/>
        <v>8.6415362731152245E-2</v>
      </c>
      <c r="AD493" s="2">
        <v>5.2000000000000005E-2</v>
      </c>
      <c r="AE493" s="1">
        <v>99141</v>
      </c>
      <c r="AF493" s="1">
        <v>2042</v>
      </c>
      <c r="AG493" s="1">
        <v>77289</v>
      </c>
      <c r="AH493" s="1">
        <v>4155</v>
      </c>
      <c r="AI493" s="2">
        <v>5.4000000000000006E-2</v>
      </c>
      <c r="AJ493">
        <f>VLOOKUP(A493,census_tract_areas_WA!E:N,10,FALSE)</f>
        <v>57.530616440000003</v>
      </c>
      <c r="AK493">
        <f t="shared" si="101"/>
        <v>97.756644166422205</v>
      </c>
      <c r="AL493" t="str">
        <f>VLOOKUP(AK493,'Density Lookup'!A:B,2,TRUE)</f>
        <v>Low</v>
      </c>
      <c r="AM493" t="str">
        <f>VLOOKUP(A493,census_tract_county_names_WA!A:B,2,FALSE)</f>
        <v>King County, Washington</v>
      </c>
      <c r="AN493">
        <f>INDEX(census_tract_areas_WA!N:N, MATCH('2014_acs_select'!A493,census_tract_areas_WA!E:E,0))</f>
        <v>57.530616440000003</v>
      </c>
      <c r="AO493" t="b">
        <f t="shared" si="102"/>
        <v>1</v>
      </c>
      <c r="AP493" t="str">
        <f>INDEX('Density Lookup'!B:B,MATCH('2014_acs_select'!AK493,'Density Lookup'!A:A,1))</f>
        <v>Low</v>
      </c>
      <c r="AQ493" t="b">
        <f t="shared" si="103"/>
        <v>1</v>
      </c>
    </row>
    <row r="494" spans="1:43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91"/>
        <v>0.44794745484400655</v>
      </c>
      <c r="I494" s="2">
        <f t="shared" si="92"/>
        <v>0.55205254515599345</v>
      </c>
      <c r="J494" s="1">
        <v>1363</v>
      </c>
      <c r="K494" s="2">
        <f t="shared" si="93"/>
        <v>0.44761904761904764</v>
      </c>
      <c r="L494" s="1">
        <v>931</v>
      </c>
      <c r="M494" s="1">
        <v>267</v>
      </c>
      <c r="N494" s="1">
        <v>53</v>
      </c>
      <c r="O494" s="2">
        <f t="shared" si="94"/>
        <v>0.68305209097578867</v>
      </c>
      <c r="P494" s="2">
        <f t="shared" si="95"/>
        <v>0.1958914159941306</v>
      </c>
      <c r="Q494" s="2">
        <f t="shared" si="96"/>
        <v>3.8884812912692593E-2</v>
      </c>
      <c r="R494" s="2">
        <v>0.22800000000000001</v>
      </c>
      <c r="S494" s="2">
        <v>0.23600000000000002</v>
      </c>
      <c r="T494" s="2">
        <v>0.223</v>
      </c>
      <c r="U494" s="1">
        <v>3035</v>
      </c>
      <c r="V494" s="2">
        <f t="shared" si="97"/>
        <v>0.99671592775041051</v>
      </c>
      <c r="W494" s="2">
        <v>0.20600000000000002</v>
      </c>
      <c r="X494" s="1">
        <v>747</v>
      </c>
      <c r="Y494" s="2">
        <f t="shared" si="98"/>
        <v>0.24532019704433497</v>
      </c>
      <c r="Z494" s="2">
        <v>0.40200000000000002</v>
      </c>
      <c r="AA494" s="1">
        <v>1839</v>
      </c>
      <c r="AB494" s="2">
        <f t="shared" si="99"/>
        <v>0.60394088669950741</v>
      </c>
      <c r="AC494" s="2">
        <f t="shared" si="100"/>
        <v>0.15073891625615765</v>
      </c>
      <c r="AD494" s="2">
        <v>0.153</v>
      </c>
      <c r="AE494" s="1">
        <v>53863</v>
      </c>
      <c r="AF494" s="1">
        <v>1128</v>
      </c>
      <c r="AG494" s="1">
        <v>45625</v>
      </c>
      <c r="AH494" s="1">
        <v>2386</v>
      </c>
      <c r="AI494" s="2">
        <v>0.10300000000000001</v>
      </c>
      <c r="AJ494">
        <f>VLOOKUP(A494,census_tract_areas_WA!E:N,10,FALSE)</f>
        <v>1.8128274419999999</v>
      </c>
      <c r="AK494">
        <f t="shared" si="101"/>
        <v>1679.6965499598832</v>
      </c>
      <c r="AL494" t="str">
        <f>VLOOKUP(AK494,'Density Lookup'!A:B,2,TRUE)</f>
        <v>High</v>
      </c>
      <c r="AM494" t="str">
        <f>VLOOKUP(A494,census_tract_county_names_WA!A:B,2,FALSE)</f>
        <v>Skagit County, Washington</v>
      </c>
      <c r="AN494">
        <f>INDEX(census_tract_areas_WA!N:N, MATCH('2014_acs_select'!A494,census_tract_areas_WA!E:E,0))</f>
        <v>1.8128274419999999</v>
      </c>
      <c r="AO494" t="b">
        <f t="shared" si="102"/>
        <v>1</v>
      </c>
      <c r="AP494" t="str">
        <f>INDEX('Density Lookup'!B:B,MATCH('2014_acs_select'!AK494,'Density Lookup'!A:A,1))</f>
        <v>High</v>
      </c>
      <c r="AQ494" t="b">
        <f t="shared" si="103"/>
        <v>1</v>
      </c>
    </row>
    <row r="495" spans="1:43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91"/>
        <v>0.5199070037779715</v>
      </c>
      <c r="I495" s="2">
        <f t="shared" si="92"/>
        <v>0.4800929962220285</v>
      </c>
      <c r="J495" s="1">
        <v>3003</v>
      </c>
      <c r="K495" s="2">
        <f t="shared" si="93"/>
        <v>0.43635571054925892</v>
      </c>
      <c r="L495" s="1">
        <v>2671</v>
      </c>
      <c r="M495" s="1">
        <v>164</v>
      </c>
      <c r="N495" s="1">
        <v>118</v>
      </c>
      <c r="O495" s="2">
        <f t="shared" si="94"/>
        <v>0.88944388944388941</v>
      </c>
      <c r="P495" s="2">
        <f t="shared" si="95"/>
        <v>5.4612054612054615E-2</v>
      </c>
      <c r="Q495" s="2">
        <f t="shared" si="96"/>
        <v>3.9294039294039296E-2</v>
      </c>
      <c r="R495" s="2">
        <v>0.126</v>
      </c>
      <c r="S495" s="2">
        <v>0.13400000000000001</v>
      </c>
      <c r="T495" s="2">
        <v>0.11699999999999999</v>
      </c>
      <c r="U495" s="1">
        <v>6845</v>
      </c>
      <c r="V495" s="2">
        <f t="shared" si="97"/>
        <v>0.9946236559139785</v>
      </c>
      <c r="W495" s="2">
        <v>8.6999999999999994E-2</v>
      </c>
      <c r="X495" s="1">
        <v>1843</v>
      </c>
      <c r="Y495" s="2">
        <f t="shared" si="98"/>
        <v>0.2678000581226388</v>
      </c>
      <c r="Z495" s="2">
        <v>0.17100000000000001</v>
      </c>
      <c r="AA495" s="1">
        <v>4285</v>
      </c>
      <c r="AB495" s="2">
        <f t="shared" si="99"/>
        <v>0.62263876780005811</v>
      </c>
      <c r="AC495" s="2">
        <f t="shared" si="100"/>
        <v>0.10956117407730304</v>
      </c>
      <c r="AD495" s="2">
        <v>6.0999999999999999E-2</v>
      </c>
      <c r="AE495" s="1">
        <v>66645</v>
      </c>
      <c r="AF495" s="1">
        <v>2432</v>
      </c>
      <c r="AG495" s="1">
        <v>58281</v>
      </c>
      <c r="AH495" s="1">
        <v>5234</v>
      </c>
      <c r="AI495" s="2">
        <v>0.14000000000000001</v>
      </c>
      <c r="AJ495">
        <f>VLOOKUP(A495,census_tract_areas_WA!E:N,10,FALSE)</f>
        <v>3.1678416020000002</v>
      </c>
      <c r="AK495">
        <f t="shared" si="101"/>
        <v>2172.4571063323006</v>
      </c>
      <c r="AL495" t="str">
        <f>VLOOKUP(AK495,'Density Lookup'!A:B,2,TRUE)</f>
        <v>High</v>
      </c>
      <c r="AM495" t="str">
        <f>VLOOKUP(A495,census_tract_county_names_WA!A:B,2,FALSE)</f>
        <v>Snohomish County, Washington</v>
      </c>
      <c r="AN495">
        <f>INDEX(census_tract_areas_WA!N:N, MATCH('2014_acs_select'!A495,census_tract_areas_WA!E:E,0))</f>
        <v>3.1678416020000002</v>
      </c>
      <c r="AO495" t="b">
        <f t="shared" si="102"/>
        <v>1</v>
      </c>
      <c r="AP495" t="str">
        <f>INDEX('Density Lookup'!B:B,MATCH('2014_acs_select'!AK495,'Density Lookup'!A:A,1))</f>
        <v>High</v>
      </c>
      <c r="AQ495" t="b">
        <f t="shared" si="103"/>
        <v>1</v>
      </c>
    </row>
    <row r="496" spans="1:43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91"/>
        <v>0.42436743674367439</v>
      </c>
      <c r="I496" s="2">
        <f t="shared" si="92"/>
        <v>0.57563256325632561</v>
      </c>
      <c r="J496" s="1">
        <v>1273</v>
      </c>
      <c r="K496" s="2">
        <f t="shared" si="93"/>
        <v>0.35011001100110012</v>
      </c>
      <c r="L496" s="1">
        <v>852</v>
      </c>
      <c r="M496" s="1">
        <v>311</v>
      </c>
      <c r="N496" s="1">
        <v>0</v>
      </c>
      <c r="O496" s="2">
        <f t="shared" si="94"/>
        <v>0.66928515318146109</v>
      </c>
      <c r="P496" s="2">
        <f t="shared" si="95"/>
        <v>0.24430479183032208</v>
      </c>
      <c r="Q496" s="2">
        <f t="shared" si="96"/>
        <v>0</v>
      </c>
      <c r="R496" s="2">
        <v>8.4000000000000005E-2</v>
      </c>
      <c r="S496" s="2">
        <v>0.121</v>
      </c>
      <c r="T496" s="2">
        <v>0.06</v>
      </c>
      <c r="U496" s="1">
        <v>3581</v>
      </c>
      <c r="V496" s="2">
        <f t="shared" si="97"/>
        <v>0.98487348734873492</v>
      </c>
      <c r="W496" s="2">
        <v>0.30399999999999999</v>
      </c>
      <c r="X496" s="1">
        <v>749</v>
      </c>
      <c r="Y496" s="2">
        <f t="shared" si="98"/>
        <v>0.205995599559956</v>
      </c>
      <c r="Z496" s="2">
        <v>0.311</v>
      </c>
      <c r="AA496" s="1">
        <v>2298</v>
      </c>
      <c r="AB496" s="2">
        <f t="shared" si="99"/>
        <v>0.63201320132013206</v>
      </c>
      <c r="AC496" s="2">
        <f t="shared" si="100"/>
        <v>0.16199119911991189</v>
      </c>
      <c r="AD496" s="2">
        <v>0.35399999999999998</v>
      </c>
      <c r="AE496" s="1">
        <v>36859</v>
      </c>
      <c r="AF496" s="1">
        <v>1688</v>
      </c>
      <c r="AG496" s="1">
        <v>27179</v>
      </c>
      <c r="AH496" s="1">
        <v>2900</v>
      </c>
      <c r="AI496" s="2">
        <v>0.184</v>
      </c>
      <c r="AJ496">
        <f>VLOOKUP(A496,census_tract_areas_WA!E:N,10,FALSE)</f>
        <v>1.226950056</v>
      </c>
      <c r="AK496">
        <f t="shared" si="101"/>
        <v>2963.445807935967</v>
      </c>
      <c r="AL496" t="str">
        <f>VLOOKUP(AK496,'Density Lookup'!A:B,2,TRUE)</f>
        <v>High</v>
      </c>
      <c r="AM496" t="str">
        <f>VLOOKUP(A496,census_tract_county_names_WA!A:B,2,FALSE)</f>
        <v>Cowlitz County, Washington</v>
      </c>
      <c r="AN496">
        <f>INDEX(census_tract_areas_WA!N:N, MATCH('2014_acs_select'!A496,census_tract_areas_WA!E:E,0))</f>
        <v>1.226950056</v>
      </c>
      <c r="AO496" t="b">
        <f t="shared" si="102"/>
        <v>1</v>
      </c>
      <c r="AP496" t="str">
        <f>INDEX('Density Lookup'!B:B,MATCH('2014_acs_select'!AK496,'Density Lookup'!A:A,1))</f>
        <v>High</v>
      </c>
      <c r="AQ496" t="b">
        <f t="shared" si="103"/>
        <v>1</v>
      </c>
    </row>
    <row r="497" spans="1:43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91"/>
        <v>0.54278350515463913</v>
      </c>
      <c r="I497" s="2">
        <f t="shared" si="92"/>
        <v>0.45721649484536081</v>
      </c>
      <c r="J497" s="1">
        <v>890</v>
      </c>
      <c r="K497" s="2">
        <f t="shared" si="93"/>
        <v>0.45876288659793812</v>
      </c>
      <c r="L497" s="1">
        <v>398</v>
      </c>
      <c r="M497" s="1">
        <v>97</v>
      </c>
      <c r="N497" s="1">
        <v>199</v>
      </c>
      <c r="O497" s="2">
        <f t="shared" si="94"/>
        <v>0.44719101123595506</v>
      </c>
      <c r="P497" s="2">
        <f t="shared" si="95"/>
        <v>0.10898876404494381</v>
      </c>
      <c r="Q497" s="2">
        <f t="shared" si="96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 s="1">
        <v>1940</v>
      </c>
      <c r="V497" s="2">
        <f t="shared" si="97"/>
        <v>1</v>
      </c>
      <c r="W497" s="2">
        <v>0.20800000000000002</v>
      </c>
      <c r="X497" s="1">
        <v>548</v>
      </c>
      <c r="Y497" s="2">
        <f t="shared" si="98"/>
        <v>0.28247422680412371</v>
      </c>
      <c r="Z497" s="2">
        <v>0.37799999999999995</v>
      </c>
      <c r="AA497" s="1">
        <v>1234</v>
      </c>
      <c r="AB497" s="2">
        <f t="shared" si="99"/>
        <v>0.63608247422680408</v>
      </c>
      <c r="AC497" s="2">
        <f t="shared" si="100"/>
        <v>8.1443298969072209E-2</v>
      </c>
      <c r="AD497" s="2">
        <v>0.156</v>
      </c>
      <c r="AE497" s="1">
        <v>88728</v>
      </c>
      <c r="AF497" s="1">
        <v>745</v>
      </c>
      <c r="AG497" s="1">
        <v>68371</v>
      </c>
      <c r="AH497" s="1">
        <v>1440</v>
      </c>
      <c r="AI497" s="2">
        <v>9.6000000000000002E-2</v>
      </c>
      <c r="AJ497">
        <f>VLOOKUP(A497,census_tract_areas_WA!E:N,10,FALSE)</f>
        <v>0.95445843299999999</v>
      </c>
      <c r="AK497">
        <f t="shared" si="101"/>
        <v>2032.5662521544298</v>
      </c>
      <c r="AL497" t="str">
        <f>VLOOKUP(AK497,'Density Lookup'!A:B,2,TRUE)</f>
        <v>High</v>
      </c>
      <c r="AM497" t="str">
        <f>VLOOKUP(A497,census_tract_county_names_WA!A:B,2,FALSE)</f>
        <v>King County, Washington</v>
      </c>
      <c r="AN497">
        <f>INDEX(census_tract_areas_WA!N:N, MATCH('2014_acs_select'!A497,census_tract_areas_WA!E:E,0))</f>
        <v>0.95445843299999999</v>
      </c>
      <c r="AO497" t="b">
        <f t="shared" si="102"/>
        <v>1</v>
      </c>
      <c r="AP497" t="str">
        <f>INDEX('Density Lookup'!B:B,MATCH('2014_acs_select'!AK497,'Density Lookup'!A:A,1))</f>
        <v>High</v>
      </c>
      <c r="AQ497" t="b">
        <f t="shared" si="103"/>
        <v>1</v>
      </c>
    </row>
    <row r="498" spans="1:43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91"/>
        <v>0.51008015545299978</v>
      </c>
      <c r="I498" s="2">
        <f t="shared" si="92"/>
        <v>0.48991984454700022</v>
      </c>
      <c r="J498" s="1">
        <v>2181</v>
      </c>
      <c r="K498" s="2">
        <f t="shared" si="93"/>
        <v>0.52975467573475832</v>
      </c>
      <c r="L498" s="1">
        <v>1693</v>
      </c>
      <c r="M498" s="1">
        <v>136</v>
      </c>
      <c r="N498" s="1">
        <v>146</v>
      </c>
      <c r="O498" s="2">
        <f t="shared" si="94"/>
        <v>0.77624942686840903</v>
      </c>
      <c r="P498" s="2">
        <f t="shared" si="95"/>
        <v>6.2356717102246675E-2</v>
      </c>
      <c r="Q498" s="2">
        <f t="shared" si="96"/>
        <v>6.6941769830353048E-2</v>
      </c>
      <c r="R498" s="2">
        <v>0.49</v>
      </c>
      <c r="S498" s="2">
        <v>0.48399999999999999</v>
      </c>
      <c r="T498" s="2">
        <v>0.496</v>
      </c>
      <c r="U498" s="1">
        <v>4103</v>
      </c>
      <c r="V498" s="2">
        <f t="shared" si="97"/>
        <v>0.99659946563031332</v>
      </c>
      <c r="W498" s="2">
        <v>5.5E-2</v>
      </c>
      <c r="X498" s="1">
        <v>991</v>
      </c>
      <c r="Y498" s="2">
        <f t="shared" si="98"/>
        <v>0.24070925431139178</v>
      </c>
      <c r="Z498" s="2">
        <v>5.9000000000000004E-2</v>
      </c>
      <c r="AA498" s="1">
        <v>2761</v>
      </c>
      <c r="AB498" s="2">
        <f t="shared" si="99"/>
        <v>0.67063395676463444</v>
      </c>
      <c r="AC498" s="2">
        <f t="shared" si="100"/>
        <v>8.8656788923973773E-2</v>
      </c>
      <c r="AD498" s="2">
        <v>5.5999999999999994E-2</v>
      </c>
      <c r="AE498" s="1">
        <v>112620</v>
      </c>
      <c r="AF498" s="1">
        <v>1591</v>
      </c>
      <c r="AG498" s="1">
        <v>99856</v>
      </c>
      <c r="AH498" s="1">
        <v>3212</v>
      </c>
      <c r="AI498" s="2">
        <v>9.0999999999999998E-2</v>
      </c>
      <c r="AJ498">
        <f>VLOOKUP(A498,census_tract_areas_WA!E:N,10,FALSE)</f>
        <v>3.830313753</v>
      </c>
      <c r="AK498">
        <f t="shared" si="101"/>
        <v>1074.8466745773658</v>
      </c>
      <c r="AL498" t="str">
        <f>VLOOKUP(AK498,'Density Lookup'!A:B,2,TRUE)</f>
        <v>Medium</v>
      </c>
      <c r="AM498" t="str">
        <f>VLOOKUP(A498,census_tract_county_names_WA!A:B,2,FALSE)</f>
        <v>King County, Washington</v>
      </c>
      <c r="AN498">
        <f>INDEX(census_tract_areas_WA!N:N, MATCH('2014_acs_select'!A498,census_tract_areas_WA!E:E,0))</f>
        <v>3.830313753</v>
      </c>
      <c r="AO498" t="b">
        <f t="shared" si="102"/>
        <v>1</v>
      </c>
      <c r="AP498" t="str">
        <f>INDEX('Density Lookup'!B:B,MATCH('2014_acs_select'!AK498,'Density Lookup'!A:A,1))</f>
        <v>Medium</v>
      </c>
      <c r="AQ498" t="b">
        <f t="shared" si="103"/>
        <v>1</v>
      </c>
    </row>
    <row r="499" spans="1:43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91"/>
        <v>0.48218804749854</v>
      </c>
      <c r="I499" s="2">
        <f t="shared" si="92"/>
        <v>0.51781195250145995</v>
      </c>
      <c r="J499" s="1">
        <v>2719</v>
      </c>
      <c r="K499" s="2">
        <f t="shared" si="93"/>
        <v>0.52929725520731941</v>
      </c>
      <c r="L499" s="1">
        <v>1994</v>
      </c>
      <c r="M499" s="1">
        <v>262</v>
      </c>
      <c r="N499" s="1">
        <v>179</v>
      </c>
      <c r="O499" s="2">
        <f t="shared" si="94"/>
        <v>0.73335785215152627</v>
      </c>
      <c r="P499" s="2">
        <f t="shared" si="95"/>
        <v>9.6358955498344986E-2</v>
      </c>
      <c r="Q499" s="2">
        <f t="shared" si="96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 s="1">
        <v>5006</v>
      </c>
      <c r="V499" s="2">
        <f t="shared" si="97"/>
        <v>0.97449873467004089</v>
      </c>
      <c r="W499" s="2">
        <v>3.7999999999999999E-2</v>
      </c>
      <c r="X499" s="1">
        <v>1040</v>
      </c>
      <c r="Y499" s="2">
        <f t="shared" si="98"/>
        <v>0.20245279345921743</v>
      </c>
      <c r="Z499" s="2">
        <v>2.5000000000000001E-2</v>
      </c>
      <c r="AA499" s="1">
        <v>3431</v>
      </c>
      <c r="AB499" s="2">
        <f t="shared" si="99"/>
        <v>0.66789955226786057</v>
      </c>
      <c r="AC499" s="2">
        <f t="shared" si="100"/>
        <v>0.12964765427292202</v>
      </c>
      <c r="AD499" s="2">
        <v>4.2999999999999997E-2</v>
      </c>
      <c r="AE499" s="1">
        <v>128392</v>
      </c>
      <c r="AF499" s="1">
        <v>2129</v>
      </c>
      <c r="AG499" s="1">
        <v>103076</v>
      </c>
      <c r="AH499" s="1">
        <v>4065</v>
      </c>
      <c r="AI499" s="2">
        <v>9.6999999999999989E-2</v>
      </c>
      <c r="AJ499">
        <f>VLOOKUP(A499,census_tract_areas_WA!E:N,10,FALSE)</f>
        <v>2.9093877909999999</v>
      </c>
      <c r="AK499">
        <f t="shared" si="101"/>
        <v>1765.6635584609835</v>
      </c>
      <c r="AL499" t="str">
        <f>VLOOKUP(AK499,'Density Lookup'!A:B,2,TRUE)</f>
        <v>High</v>
      </c>
      <c r="AM499" t="str">
        <f>VLOOKUP(A499,census_tract_county_names_WA!A:B,2,FALSE)</f>
        <v>King County, Washington</v>
      </c>
      <c r="AN499">
        <f>INDEX(census_tract_areas_WA!N:N, MATCH('2014_acs_select'!A499,census_tract_areas_WA!E:E,0))</f>
        <v>2.9093877909999999</v>
      </c>
      <c r="AO499" t="b">
        <f t="shared" si="102"/>
        <v>1</v>
      </c>
      <c r="AP499" t="str">
        <f>INDEX('Density Lookup'!B:B,MATCH('2014_acs_select'!AK499,'Density Lookup'!A:A,1))</f>
        <v>High</v>
      </c>
      <c r="AQ499" t="b">
        <f t="shared" si="103"/>
        <v>1</v>
      </c>
    </row>
    <row r="500" spans="1:43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91"/>
        <v>0.48244108006867487</v>
      </c>
      <c r="I500" s="2">
        <f t="shared" si="92"/>
        <v>0.51755891993132508</v>
      </c>
      <c r="J500" s="1">
        <v>2870</v>
      </c>
      <c r="K500" s="2">
        <f t="shared" si="93"/>
        <v>0.44794755735913844</v>
      </c>
      <c r="L500" s="1">
        <v>2233</v>
      </c>
      <c r="M500" s="1">
        <v>216</v>
      </c>
      <c r="N500" s="1">
        <v>73</v>
      </c>
      <c r="O500" s="2">
        <f t="shared" si="94"/>
        <v>0.7780487804878049</v>
      </c>
      <c r="P500" s="2">
        <f t="shared" si="95"/>
        <v>7.526132404181185E-2</v>
      </c>
      <c r="Q500" s="2">
        <f t="shared" si="96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 s="1">
        <v>6340</v>
      </c>
      <c r="V500" s="2">
        <f t="shared" si="97"/>
        <v>0.98954268768534415</v>
      </c>
      <c r="W500" s="2">
        <v>6.7000000000000004E-2</v>
      </c>
      <c r="X500" s="1">
        <v>1522</v>
      </c>
      <c r="Y500" s="2">
        <f t="shared" si="98"/>
        <v>0.23755267675979397</v>
      </c>
      <c r="Z500" s="2">
        <v>7.8E-2</v>
      </c>
      <c r="AA500" s="1">
        <v>3919</v>
      </c>
      <c r="AB500" s="2">
        <f t="shared" si="99"/>
        <v>0.61167473076322776</v>
      </c>
      <c r="AC500" s="2">
        <f t="shared" si="100"/>
        <v>0.15077259247697827</v>
      </c>
      <c r="AD500" s="2">
        <v>6.0999999999999999E-2</v>
      </c>
      <c r="AE500" s="1">
        <v>141179</v>
      </c>
      <c r="AF500" s="1">
        <v>2431</v>
      </c>
      <c r="AG500" s="1">
        <v>105694</v>
      </c>
      <c r="AH500" s="1">
        <v>4983</v>
      </c>
      <c r="AI500" s="2">
        <v>4.4999999999999998E-2</v>
      </c>
      <c r="AJ500">
        <f>VLOOKUP(A500,census_tract_areas_WA!E:N,10,FALSE)</f>
        <v>5.1014230999999999</v>
      </c>
      <c r="AK500">
        <f t="shared" si="101"/>
        <v>1255.9240577398884</v>
      </c>
      <c r="AL500" t="str">
        <f>VLOOKUP(AK500,'Density Lookup'!A:B,2,TRUE)</f>
        <v>Medium</v>
      </c>
      <c r="AM500" t="str">
        <f>VLOOKUP(A500,census_tract_county_names_WA!A:B,2,FALSE)</f>
        <v>King County, Washington</v>
      </c>
      <c r="AN500">
        <f>INDEX(census_tract_areas_WA!N:N, MATCH('2014_acs_select'!A500,census_tract_areas_WA!E:E,0))</f>
        <v>5.1014230999999999</v>
      </c>
      <c r="AO500" t="b">
        <f t="shared" si="102"/>
        <v>1</v>
      </c>
      <c r="AP500" t="str">
        <f>INDEX('Density Lookup'!B:B,MATCH('2014_acs_select'!AK500,'Density Lookup'!A:A,1))</f>
        <v>Medium</v>
      </c>
      <c r="AQ500" t="b">
        <f t="shared" si="103"/>
        <v>1</v>
      </c>
    </row>
    <row r="501" spans="1:43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91"/>
        <v>0.52097505668934241</v>
      </c>
      <c r="I501" s="2">
        <f t="shared" si="92"/>
        <v>0.47902494331065759</v>
      </c>
      <c r="J501" s="1">
        <v>1763</v>
      </c>
      <c r="K501" s="2">
        <f t="shared" si="93"/>
        <v>0.49971655328798187</v>
      </c>
      <c r="L501" s="1">
        <v>1350</v>
      </c>
      <c r="M501" s="1">
        <v>154</v>
      </c>
      <c r="N501" s="1">
        <v>153</v>
      </c>
      <c r="O501" s="2">
        <f t="shared" si="94"/>
        <v>0.76574021554169025</v>
      </c>
      <c r="P501" s="2">
        <f t="shared" si="95"/>
        <v>8.7351106069200227E-2</v>
      </c>
      <c r="Q501" s="2">
        <f t="shared" si="96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 s="1">
        <v>3528</v>
      </c>
      <c r="V501" s="2">
        <f t="shared" si="97"/>
        <v>1</v>
      </c>
      <c r="W501" s="2">
        <v>0.13699999999999998</v>
      </c>
      <c r="X501" s="1">
        <v>646</v>
      </c>
      <c r="Y501" s="2">
        <f t="shared" si="98"/>
        <v>0.18310657596371882</v>
      </c>
      <c r="Z501" s="2">
        <v>8.5000000000000006E-2</v>
      </c>
      <c r="AA501" s="1">
        <v>2426</v>
      </c>
      <c r="AB501" s="2">
        <f t="shared" si="99"/>
        <v>0.68764172335600904</v>
      </c>
      <c r="AC501" s="2">
        <f t="shared" si="100"/>
        <v>0.12925170068027214</v>
      </c>
      <c r="AD501" s="2">
        <v>0.16399999999999998</v>
      </c>
      <c r="AE501" s="1">
        <v>91629</v>
      </c>
      <c r="AF501" s="1">
        <v>1471</v>
      </c>
      <c r="AG501" s="1">
        <v>72378</v>
      </c>
      <c r="AH501" s="1">
        <v>2948</v>
      </c>
      <c r="AI501" s="2">
        <v>3.7999999999999999E-2</v>
      </c>
      <c r="AJ501">
        <f>VLOOKUP(A501,census_tract_areas_WA!E:N,10,FALSE)</f>
        <v>3.7412230389999999</v>
      </c>
      <c r="AK501">
        <f t="shared" si="101"/>
        <v>943.00712981362562</v>
      </c>
      <c r="AL501" t="str">
        <f>VLOOKUP(AK501,'Density Lookup'!A:B,2,TRUE)</f>
        <v>Medium</v>
      </c>
      <c r="AM501" t="str">
        <f>VLOOKUP(A501,census_tract_county_names_WA!A:B,2,FALSE)</f>
        <v>King County, Washington</v>
      </c>
      <c r="AN501">
        <f>INDEX(census_tract_areas_WA!N:N, MATCH('2014_acs_select'!A501,census_tract_areas_WA!E:E,0))</f>
        <v>3.7412230389999999</v>
      </c>
      <c r="AO501" t="b">
        <f t="shared" si="102"/>
        <v>1</v>
      </c>
      <c r="AP501" t="str">
        <f>INDEX('Density Lookup'!B:B,MATCH('2014_acs_select'!AK501,'Density Lookup'!A:A,1))</f>
        <v>Medium</v>
      </c>
      <c r="AQ501" t="b">
        <f t="shared" si="103"/>
        <v>1</v>
      </c>
    </row>
    <row r="502" spans="1:43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91"/>
        <v>0.4893093661305582</v>
      </c>
      <c r="I502" s="2">
        <f t="shared" si="92"/>
        <v>0.5106906338694418</v>
      </c>
      <c r="J502" s="1">
        <v>2443</v>
      </c>
      <c r="K502" s="2">
        <f t="shared" si="93"/>
        <v>0.46225165562913906</v>
      </c>
      <c r="L502" s="1">
        <v>1377</v>
      </c>
      <c r="M502" s="1">
        <v>311</v>
      </c>
      <c r="N502" s="1">
        <v>559</v>
      </c>
      <c r="O502" s="2">
        <f t="shared" si="94"/>
        <v>0.56365124846500203</v>
      </c>
      <c r="P502" s="2">
        <f t="shared" si="95"/>
        <v>0.12730249693000409</v>
      </c>
      <c r="Q502" s="2">
        <f t="shared" si="96"/>
        <v>0.22881702824396233</v>
      </c>
      <c r="R502" s="2">
        <v>0.26600000000000001</v>
      </c>
      <c r="S502" s="2">
        <v>0.28399999999999997</v>
      </c>
      <c r="T502" s="2">
        <v>0.251</v>
      </c>
      <c r="U502" s="1">
        <v>5203</v>
      </c>
      <c r="V502" s="2">
        <f t="shared" si="97"/>
        <v>0.98448438978240305</v>
      </c>
      <c r="W502" s="2">
        <v>0.27500000000000002</v>
      </c>
      <c r="X502" s="1">
        <v>949</v>
      </c>
      <c r="Y502" s="2">
        <f t="shared" si="98"/>
        <v>0.17956480605487227</v>
      </c>
      <c r="Z502" s="2">
        <v>0.39</v>
      </c>
      <c r="AA502" s="1">
        <v>3442</v>
      </c>
      <c r="AB502" s="2">
        <f t="shared" si="99"/>
        <v>0.65127719962157049</v>
      </c>
      <c r="AC502" s="2">
        <f t="shared" si="100"/>
        <v>0.16915799432355727</v>
      </c>
      <c r="AD502" s="2">
        <v>0.24</v>
      </c>
      <c r="AE502" s="1">
        <v>55460</v>
      </c>
      <c r="AF502" s="1">
        <v>2503</v>
      </c>
      <c r="AG502" s="1">
        <v>32397</v>
      </c>
      <c r="AH502" s="1">
        <v>4371</v>
      </c>
      <c r="AI502" s="2">
        <v>0.10199999999999999</v>
      </c>
      <c r="AJ502">
        <f>VLOOKUP(A502,census_tract_areas_WA!E:N,10,FALSE)</f>
        <v>6.4068019200000004</v>
      </c>
      <c r="AK502">
        <f t="shared" si="101"/>
        <v>824.90454145334331</v>
      </c>
      <c r="AL502" t="str">
        <f>VLOOKUP(AK502,'Density Lookup'!A:B,2,TRUE)</f>
        <v>Medium</v>
      </c>
      <c r="AM502" t="str">
        <f>VLOOKUP(A502,census_tract_county_names_WA!A:B,2,FALSE)</f>
        <v>King County, Washington</v>
      </c>
      <c r="AN502">
        <f>INDEX(census_tract_areas_WA!N:N, MATCH('2014_acs_select'!A502,census_tract_areas_WA!E:E,0))</f>
        <v>6.4068019200000004</v>
      </c>
      <c r="AO502" t="b">
        <f t="shared" si="102"/>
        <v>1</v>
      </c>
      <c r="AP502" t="str">
        <f>INDEX('Density Lookup'!B:B,MATCH('2014_acs_select'!AK502,'Density Lookup'!A:A,1))</f>
        <v>Medium</v>
      </c>
      <c r="AQ502" t="b">
        <f t="shared" si="103"/>
        <v>1</v>
      </c>
    </row>
    <row r="503" spans="1:43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91"/>
        <v>0.51622418879056042</v>
      </c>
      <c r="I503" s="2">
        <f t="shared" si="92"/>
        <v>0.48377581120943952</v>
      </c>
      <c r="J503" s="1">
        <v>1020</v>
      </c>
      <c r="K503" s="2">
        <f t="shared" si="93"/>
        <v>0.50147492625368728</v>
      </c>
      <c r="L503" s="1">
        <v>768</v>
      </c>
      <c r="M503" s="1">
        <v>65</v>
      </c>
      <c r="N503" s="1">
        <v>43</v>
      </c>
      <c r="O503" s="2">
        <f t="shared" si="94"/>
        <v>0.75294117647058822</v>
      </c>
      <c r="P503" s="2">
        <f t="shared" si="95"/>
        <v>6.3725490196078427E-2</v>
      </c>
      <c r="Q503" s="2">
        <f t="shared" si="96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 s="1">
        <v>2012</v>
      </c>
      <c r="V503" s="2">
        <f t="shared" si="97"/>
        <v>0.98918387413962638</v>
      </c>
      <c r="W503" s="2">
        <v>1.8000000000000002E-2</v>
      </c>
      <c r="X503" s="1">
        <v>536</v>
      </c>
      <c r="Y503" s="2">
        <f t="shared" si="98"/>
        <v>0.26352015732546707</v>
      </c>
      <c r="Z503" s="2">
        <v>0</v>
      </c>
      <c r="AA503" s="1">
        <v>1319</v>
      </c>
      <c r="AB503" s="2">
        <f t="shared" si="99"/>
        <v>0.64847590953785639</v>
      </c>
      <c r="AC503" s="2">
        <f t="shared" si="100"/>
        <v>8.8003933136676538E-2</v>
      </c>
      <c r="AD503" s="2">
        <v>2.7000000000000003E-2</v>
      </c>
      <c r="AE503" s="1">
        <v>93970</v>
      </c>
      <c r="AF503" s="1">
        <v>773</v>
      </c>
      <c r="AG503" s="1">
        <v>77425</v>
      </c>
      <c r="AH503" s="1">
        <v>1546</v>
      </c>
      <c r="AI503" s="2">
        <v>0.11</v>
      </c>
      <c r="AJ503">
        <f>VLOOKUP(A503,census_tract_areas_WA!E:N,10,FALSE)</f>
        <v>10.4948602</v>
      </c>
      <c r="AK503">
        <f t="shared" si="101"/>
        <v>193.80915621915574</v>
      </c>
      <c r="AL503" t="str">
        <f>VLOOKUP(AK503,'Density Lookup'!A:B,2,TRUE)</f>
        <v>Low</v>
      </c>
      <c r="AM503" t="str">
        <f>VLOOKUP(A503,census_tract_county_names_WA!A:B,2,FALSE)</f>
        <v>King County, Washington</v>
      </c>
      <c r="AN503">
        <f>INDEX(census_tract_areas_WA!N:N, MATCH('2014_acs_select'!A503,census_tract_areas_WA!E:E,0))</f>
        <v>10.4948602</v>
      </c>
      <c r="AO503" t="b">
        <f t="shared" si="102"/>
        <v>1</v>
      </c>
      <c r="AP503" t="str">
        <f>INDEX('Density Lookup'!B:B,MATCH('2014_acs_select'!AK503,'Density Lookup'!A:A,1))</f>
        <v>Low</v>
      </c>
      <c r="AQ503" t="b">
        <f t="shared" si="103"/>
        <v>1</v>
      </c>
    </row>
    <row r="504" spans="1:43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91"/>
        <v>0.51410658307210033</v>
      </c>
      <c r="I504" s="2">
        <f t="shared" si="92"/>
        <v>0.48589341692789967</v>
      </c>
      <c r="J504" s="1">
        <v>2136</v>
      </c>
      <c r="K504" s="2">
        <f t="shared" si="93"/>
        <v>0.51507113576079089</v>
      </c>
      <c r="L504" s="1">
        <v>1664</v>
      </c>
      <c r="M504" s="1">
        <v>256</v>
      </c>
      <c r="N504" s="1">
        <v>81</v>
      </c>
      <c r="O504" s="2">
        <f t="shared" si="94"/>
        <v>0.77902621722846443</v>
      </c>
      <c r="P504" s="2">
        <f t="shared" si="95"/>
        <v>0.1198501872659176</v>
      </c>
      <c r="Q504" s="2">
        <f t="shared" si="96"/>
        <v>3.7921348314606744E-2</v>
      </c>
      <c r="R504" s="2">
        <v>0.23800000000000002</v>
      </c>
      <c r="S504" s="2">
        <v>0.23600000000000002</v>
      </c>
      <c r="T504" s="2">
        <v>0.24</v>
      </c>
      <c r="U504" s="1">
        <v>4096</v>
      </c>
      <c r="V504" s="2">
        <f t="shared" si="97"/>
        <v>0.98770195321919463</v>
      </c>
      <c r="W504" s="2">
        <v>8.8000000000000009E-2</v>
      </c>
      <c r="X504" s="1">
        <v>916</v>
      </c>
      <c r="Y504" s="2">
        <f t="shared" si="98"/>
        <v>0.22088256571015191</v>
      </c>
      <c r="Z504" s="2">
        <v>0.156</v>
      </c>
      <c r="AA504" s="1">
        <v>2813</v>
      </c>
      <c r="AB504" s="2">
        <f t="shared" si="99"/>
        <v>0.67832167832167833</v>
      </c>
      <c r="AC504" s="2">
        <f t="shared" si="100"/>
        <v>0.10079575596816981</v>
      </c>
      <c r="AD504" s="2">
        <v>5.9000000000000004E-2</v>
      </c>
      <c r="AE504" s="1">
        <v>74096</v>
      </c>
      <c r="AF504" s="1">
        <v>1769</v>
      </c>
      <c r="AG504" s="1">
        <v>62703</v>
      </c>
      <c r="AH504" s="1">
        <v>3259</v>
      </c>
      <c r="AI504" s="2">
        <v>8.3000000000000004E-2</v>
      </c>
      <c r="AJ504">
        <f>VLOOKUP(A504,census_tract_areas_WA!E:N,10,FALSE)</f>
        <v>3.8006947439999998</v>
      </c>
      <c r="AK504">
        <f t="shared" si="101"/>
        <v>1091.1163035512648</v>
      </c>
      <c r="AL504" t="str">
        <f>VLOOKUP(AK504,'Density Lookup'!A:B,2,TRUE)</f>
        <v>Medium</v>
      </c>
      <c r="AM504" t="str">
        <f>VLOOKUP(A504,census_tract_county_names_WA!A:B,2,FALSE)</f>
        <v>Snohomish County, Washington</v>
      </c>
      <c r="AN504">
        <f>INDEX(census_tract_areas_WA!N:N, MATCH('2014_acs_select'!A504,census_tract_areas_WA!E:E,0))</f>
        <v>3.8006947439999998</v>
      </c>
      <c r="AO504" t="b">
        <f t="shared" si="102"/>
        <v>1</v>
      </c>
      <c r="AP504" t="str">
        <f>INDEX('Density Lookup'!B:B,MATCH('2014_acs_select'!AK504,'Density Lookup'!A:A,1))</f>
        <v>Medium</v>
      </c>
      <c r="AQ504" t="b">
        <f t="shared" si="103"/>
        <v>1</v>
      </c>
    </row>
    <row r="505" spans="1:43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91"/>
        <v>0.47028985507246379</v>
      </c>
      <c r="I505" s="2">
        <f t="shared" si="92"/>
        <v>0.52971014492753621</v>
      </c>
      <c r="J505" s="1">
        <v>2827</v>
      </c>
      <c r="K505" s="2">
        <f t="shared" si="93"/>
        <v>0.51213768115942027</v>
      </c>
      <c r="L505" s="1">
        <v>2113</v>
      </c>
      <c r="M505" s="1">
        <v>194</v>
      </c>
      <c r="N505" s="1">
        <v>248</v>
      </c>
      <c r="O505" s="2">
        <f t="shared" si="94"/>
        <v>0.74743544393349837</v>
      </c>
      <c r="P505" s="2">
        <f t="shared" si="95"/>
        <v>6.862398302087018E-2</v>
      </c>
      <c r="Q505" s="2">
        <f t="shared" si="96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 s="1">
        <v>5490</v>
      </c>
      <c r="V505" s="2">
        <f t="shared" si="97"/>
        <v>0.99456521739130432</v>
      </c>
      <c r="W505" s="2">
        <v>7.4999999999999997E-2</v>
      </c>
      <c r="X505" s="1">
        <v>1188</v>
      </c>
      <c r="Y505" s="2">
        <f t="shared" si="98"/>
        <v>0.21521739130434783</v>
      </c>
      <c r="Z505" s="2">
        <v>7.0999999999999994E-2</v>
      </c>
      <c r="AA505" s="1">
        <v>3724</v>
      </c>
      <c r="AB505" s="2">
        <f t="shared" si="99"/>
        <v>0.67463768115942024</v>
      </c>
      <c r="AC505" s="2">
        <f t="shared" si="100"/>
        <v>0.11014492753623195</v>
      </c>
      <c r="AD505" s="2">
        <v>6.9000000000000006E-2</v>
      </c>
      <c r="AE505" s="1">
        <v>79660</v>
      </c>
      <c r="AF505" s="1">
        <v>1990</v>
      </c>
      <c r="AG505" s="1">
        <v>67961</v>
      </c>
      <c r="AH505" s="1">
        <v>4452</v>
      </c>
      <c r="AI505" s="2">
        <v>5.0999999999999997E-2</v>
      </c>
      <c r="AJ505">
        <f>VLOOKUP(A505,census_tract_areas_WA!E:N,10,FALSE)</f>
        <v>5.0053984680000001</v>
      </c>
      <c r="AK505">
        <f t="shared" si="101"/>
        <v>1102.8093038526099</v>
      </c>
      <c r="AL505" t="str">
        <f>VLOOKUP(AK505,'Density Lookup'!A:B,2,TRUE)</f>
        <v>Medium</v>
      </c>
      <c r="AM505" t="str">
        <f>VLOOKUP(A505,census_tract_county_names_WA!A:B,2,FALSE)</f>
        <v>Snohomish County, Washington</v>
      </c>
      <c r="AN505">
        <f>INDEX(census_tract_areas_WA!N:N, MATCH('2014_acs_select'!A505,census_tract_areas_WA!E:E,0))</f>
        <v>5.0053984680000001</v>
      </c>
      <c r="AO505" t="b">
        <f t="shared" si="102"/>
        <v>1</v>
      </c>
      <c r="AP505" t="str">
        <f>INDEX('Density Lookup'!B:B,MATCH('2014_acs_select'!AK505,'Density Lookup'!A:A,1))</f>
        <v>Medium</v>
      </c>
      <c r="AQ505" t="b">
        <f t="shared" si="103"/>
        <v>1</v>
      </c>
    </row>
    <row r="506" spans="1:43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91"/>
        <v>0.50781393638536498</v>
      </c>
      <c r="I506" s="2">
        <f t="shared" si="92"/>
        <v>0.49218606361463502</v>
      </c>
      <c r="J506" s="1">
        <v>2792</v>
      </c>
      <c r="K506" s="2">
        <f t="shared" si="93"/>
        <v>0.51332965618679904</v>
      </c>
      <c r="L506" s="1">
        <v>2134</v>
      </c>
      <c r="M506" s="1">
        <v>425</v>
      </c>
      <c r="N506" s="1">
        <v>84</v>
      </c>
      <c r="O506" s="2">
        <f t="shared" si="94"/>
        <v>0.76432664756446989</v>
      </c>
      <c r="P506" s="2">
        <f t="shared" si="95"/>
        <v>0.15222063037249284</v>
      </c>
      <c r="Q506" s="2">
        <f t="shared" si="96"/>
        <v>3.0085959885386818E-2</v>
      </c>
      <c r="R506" s="2">
        <v>0.28499999999999998</v>
      </c>
      <c r="S506" s="2">
        <v>0.308</v>
      </c>
      <c r="T506" s="2">
        <v>0.26500000000000001</v>
      </c>
      <c r="U506" s="1">
        <v>5351</v>
      </c>
      <c r="V506" s="2">
        <f t="shared" si="97"/>
        <v>0.9838205552491267</v>
      </c>
      <c r="W506" s="2">
        <v>4.4000000000000004E-2</v>
      </c>
      <c r="X506" s="1">
        <v>1397</v>
      </c>
      <c r="Y506" s="2">
        <f t="shared" si="98"/>
        <v>0.25684868542011396</v>
      </c>
      <c r="Z506" s="2">
        <v>1.7000000000000001E-2</v>
      </c>
      <c r="AA506" s="1">
        <v>3591</v>
      </c>
      <c r="AB506" s="2">
        <f t="shared" si="99"/>
        <v>0.66023166023166024</v>
      </c>
      <c r="AC506" s="2">
        <f t="shared" si="100"/>
        <v>8.2919654348225791E-2</v>
      </c>
      <c r="AD506" s="2">
        <v>5.7000000000000002E-2</v>
      </c>
      <c r="AE506" s="1">
        <v>105408</v>
      </c>
      <c r="AF506" s="1">
        <v>1710</v>
      </c>
      <c r="AG506" s="1">
        <v>102266</v>
      </c>
      <c r="AH506" s="1">
        <v>4213</v>
      </c>
      <c r="AI506" s="2">
        <v>0.10099999999999999</v>
      </c>
      <c r="AJ506">
        <f>VLOOKUP(A506,census_tract_areas_WA!E:N,10,FALSE)</f>
        <v>3.1613715650000001</v>
      </c>
      <c r="AK506">
        <f t="shared" si="101"/>
        <v>1720.4557857785376</v>
      </c>
      <c r="AL506" t="str">
        <f>VLOOKUP(AK506,'Density Lookup'!A:B,2,TRUE)</f>
        <v>High</v>
      </c>
      <c r="AM506" t="str">
        <f>VLOOKUP(A506,census_tract_county_names_WA!A:B,2,FALSE)</f>
        <v>Snohomish County, Washington</v>
      </c>
      <c r="AN506">
        <f>INDEX(census_tract_areas_WA!N:N, MATCH('2014_acs_select'!A506,census_tract_areas_WA!E:E,0))</f>
        <v>3.1613715650000001</v>
      </c>
      <c r="AO506" t="b">
        <f t="shared" si="102"/>
        <v>1</v>
      </c>
      <c r="AP506" t="str">
        <f>INDEX('Density Lookup'!B:B,MATCH('2014_acs_select'!AK506,'Density Lookup'!A:A,1))</f>
        <v>High</v>
      </c>
      <c r="AQ506" t="b">
        <f t="shared" si="103"/>
        <v>1</v>
      </c>
    </row>
    <row r="507" spans="1:43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91"/>
        <v>0.51050996161579232</v>
      </c>
      <c r="I507" s="2">
        <f t="shared" si="92"/>
        <v>0.48949003838420763</v>
      </c>
      <c r="J507" s="1">
        <v>2499</v>
      </c>
      <c r="K507" s="2">
        <f t="shared" si="93"/>
        <v>0.45677207091939315</v>
      </c>
      <c r="L507" s="1">
        <v>1954</v>
      </c>
      <c r="M507" s="1">
        <v>269</v>
      </c>
      <c r="N507" s="1">
        <v>80</v>
      </c>
      <c r="O507" s="2">
        <f t="shared" si="94"/>
        <v>0.78191276510604246</v>
      </c>
      <c r="P507" s="2">
        <f t="shared" si="95"/>
        <v>0.10764305722288915</v>
      </c>
      <c r="Q507" s="2">
        <f t="shared" si="96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 s="1">
        <v>5451</v>
      </c>
      <c r="V507" s="2">
        <f t="shared" si="97"/>
        <v>0.99634436117711567</v>
      </c>
      <c r="W507" s="2">
        <v>0.1</v>
      </c>
      <c r="X507" s="1">
        <v>1351</v>
      </c>
      <c r="Y507" s="2">
        <f t="shared" si="98"/>
        <v>0.2469384024858344</v>
      </c>
      <c r="Z507" s="2">
        <v>8.8000000000000009E-2</v>
      </c>
      <c r="AA507" s="1">
        <v>3623</v>
      </c>
      <c r="AB507" s="2">
        <f t="shared" si="99"/>
        <v>0.6622189727654908</v>
      </c>
      <c r="AC507" s="2">
        <f t="shared" si="100"/>
        <v>9.0842624748674772E-2</v>
      </c>
      <c r="AD507" s="2">
        <v>0.11</v>
      </c>
      <c r="AE507" s="1">
        <v>63916</v>
      </c>
      <c r="AF507" s="1">
        <v>1999</v>
      </c>
      <c r="AG507" s="1">
        <v>56442</v>
      </c>
      <c r="AH507" s="1">
        <v>4280</v>
      </c>
      <c r="AI507" s="2">
        <v>0.125</v>
      </c>
      <c r="AJ507">
        <f>VLOOKUP(A507,census_tract_areas_WA!E:N,10,FALSE)</f>
        <v>22.522157289999999</v>
      </c>
      <c r="AK507">
        <f t="shared" si="101"/>
        <v>242.91633921006152</v>
      </c>
      <c r="AL507" t="str">
        <f>VLOOKUP(AK507,'Density Lookup'!A:B,2,TRUE)</f>
        <v>Low</v>
      </c>
      <c r="AM507" t="str">
        <f>VLOOKUP(A507,census_tract_county_names_WA!A:B,2,FALSE)</f>
        <v>Snohomish County, Washington</v>
      </c>
      <c r="AN507">
        <f>INDEX(census_tract_areas_WA!N:N, MATCH('2014_acs_select'!A507,census_tract_areas_WA!E:E,0))</f>
        <v>22.522157289999999</v>
      </c>
      <c r="AO507" t="b">
        <f t="shared" si="102"/>
        <v>1</v>
      </c>
      <c r="AP507" t="str">
        <f>INDEX('Density Lookup'!B:B,MATCH('2014_acs_select'!AK507,'Density Lookup'!A:A,1))</f>
        <v>Low</v>
      </c>
      <c r="AQ507" t="b">
        <f t="shared" si="103"/>
        <v>1</v>
      </c>
    </row>
    <row r="508" spans="1:43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91"/>
        <v>0.56026058631921827</v>
      </c>
      <c r="I508" s="2">
        <f t="shared" si="92"/>
        <v>0.43973941368078173</v>
      </c>
      <c r="J508" s="1">
        <v>566</v>
      </c>
      <c r="K508" s="2">
        <f t="shared" si="93"/>
        <v>0.20484980094100616</v>
      </c>
      <c r="L508" s="1">
        <v>313</v>
      </c>
      <c r="M508" s="1">
        <v>57</v>
      </c>
      <c r="N508" s="1">
        <v>100</v>
      </c>
      <c r="O508" s="2">
        <f t="shared" si="94"/>
        <v>0.55300353356890464</v>
      </c>
      <c r="P508" s="2">
        <f t="shared" si="95"/>
        <v>0.10070671378091872</v>
      </c>
      <c r="Q508" s="2">
        <f t="shared" si="96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 s="1">
        <v>1954</v>
      </c>
      <c r="V508" s="2">
        <f t="shared" si="97"/>
        <v>0.70720231632283748</v>
      </c>
      <c r="W508" s="2">
        <v>0.53799999999999992</v>
      </c>
      <c r="X508" s="1">
        <v>325</v>
      </c>
      <c r="Y508" s="2">
        <f t="shared" si="98"/>
        <v>0.11762576909156713</v>
      </c>
      <c r="Z508" s="2">
        <v>0.86499999999999999</v>
      </c>
      <c r="AA508" s="1">
        <v>1268</v>
      </c>
      <c r="AB508" s="2">
        <f t="shared" si="99"/>
        <v>0.45892146217879115</v>
      </c>
      <c r="AC508" s="2">
        <f t="shared" si="100"/>
        <v>0.42345276872964166</v>
      </c>
      <c r="AD508" s="2">
        <v>0.55799999999999994</v>
      </c>
      <c r="AE508" s="1">
        <v>32026</v>
      </c>
      <c r="AF508" s="1">
        <v>1001</v>
      </c>
      <c r="AG508" s="1">
        <v>14494</v>
      </c>
      <c r="AH508" s="1">
        <v>2438</v>
      </c>
      <c r="AI508" s="2">
        <v>0.21199999999999999</v>
      </c>
      <c r="AJ508">
        <f>VLOOKUP(A508,census_tract_areas_WA!E:N,10,FALSE)</f>
        <v>2.1656359219999999</v>
      </c>
      <c r="AK508">
        <f t="shared" si="101"/>
        <v>1275.8377213508375</v>
      </c>
      <c r="AL508" t="str">
        <f>VLOOKUP(AK508,'Density Lookup'!A:B,2,TRUE)</f>
        <v>Medium</v>
      </c>
      <c r="AM508" t="str">
        <f>VLOOKUP(A508,census_tract_county_names_WA!A:B,2,FALSE)</f>
        <v>Spokane County, Washington</v>
      </c>
      <c r="AN508">
        <f>INDEX(census_tract_areas_WA!N:N, MATCH('2014_acs_select'!A508,census_tract_areas_WA!E:E,0))</f>
        <v>2.1656359219999999</v>
      </c>
      <c r="AO508" t="b">
        <f t="shared" si="102"/>
        <v>1</v>
      </c>
      <c r="AP508" t="str">
        <f>INDEX('Density Lookup'!B:B,MATCH('2014_acs_select'!AK508,'Density Lookup'!A:A,1))</f>
        <v>Medium</v>
      </c>
      <c r="AQ508" t="b">
        <f t="shared" si="103"/>
        <v>1</v>
      </c>
    </row>
    <row r="509" spans="1:43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91"/>
        <v>0.46064647050297147</v>
      </c>
      <c r="I509" s="2">
        <f t="shared" si="92"/>
        <v>0.53935352949702853</v>
      </c>
      <c r="J509" s="1">
        <v>3563</v>
      </c>
      <c r="K509" s="2">
        <f t="shared" si="93"/>
        <v>0.51645165966082041</v>
      </c>
      <c r="L509" s="1">
        <v>2663</v>
      </c>
      <c r="M509" s="1">
        <v>576</v>
      </c>
      <c r="N509" s="1">
        <v>92</v>
      </c>
      <c r="O509" s="2">
        <f t="shared" si="94"/>
        <v>0.74740387314061185</v>
      </c>
      <c r="P509" s="2">
        <f t="shared" si="95"/>
        <v>0.16166152119000843</v>
      </c>
      <c r="Q509" s="2">
        <f t="shared" si="96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 s="1">
        <v>6899</v>
      </c>
      <c r="V509" s="2">
        <f t="shared" si="97"/>
        <v>1</v>
      </c>
      <c r="W509" s="2">
        <v>0.09</v>
      </c>
      <c r="X509" s="1">
        <v>1360</v>
      </c>
      <c r="Y509" s="2">
        <f t="shared" si="98"/>
        <v>0.19713001884331063</v>
      </c>
      <c r="Z509" s="2">
        <v>9.9000000000000005E-2</v>
      </c>
      <c r="AA509" s="1">
        <v>4504</v>
      </c>
      <c r="AB509" s="2">
        <f t="shared" si="99"/>
        <v>0.65284823887519927</v>
      </c>
      <c r="AC509" s="2">
        <f t="shared" si="100"/>
        <v>0.15002174228149012</v>
      </c>
      <c r="AD509" s="2">
        <v>9.6000000000000002E-2</v>
      </c>
      <c r="AE509" s="1">
        <v>68828</v>
      </c>
      <c r="AF509" s="1">
        <v>2994</v>
      </c>
      <c r="AG509" s="1">
        <v>57336</v>
      </c>
      <c r="AH509" s="1">
        <v>5714</v>
      </c>
      <c r="AI509" s="2">
        <v>6.0999999999999999E-2</v>
      </c>
      <c r="AJ509">
        <f>VLOOKUP(A509,census_tract_areas_WA!E:N,10,FALSE)</f>
        <v>16.75678619</v>
      </c>
      <c r="AK509">
        <f t="shared" si="101"/>
        <v>411.71379295375493</v>
      </c>
      <c r="AL509" t="str">
        <f>VLOOKUP(AK509,'Density Lookup'!A:B,2,TRUE)</f>
        <v>Medium</v>
      </c>
      <c r="AM509" t="str">
        <f>VLOOKUP(A509,census_tract_county_names_WA!A:B,2,FALSE)</f>
        <v>Thurston County, Washington</v>
      </c>
      <c r="AN509">
        <f>INDEX(census_tract_areas_WA!N:N, MATCH('2014_acs_select'!A509,census_tract_areas_WA!E:E,0))</f>
        <v>16.75678619</v>
      </c>
      <c r="AO509" t="b">
        <f t="shared" si="102"/>
        <v>1</v>
      </c>
      <c r="AP509" t="str">
        <f>INDEX('Density Lookup'!B:B,MATCH('2014_acs_select'!AK509,'Density Lookup'!A:A,1))</f>
        <v>Medium</v>
      </c>
      <c r="AQ509" t="b">
        <f t="shared" si="103"/>
        <v>1</v>
      </c>
    </row>
    <row r="510" spans="1:43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91"/>
        <v>0.48384523334662943</v>
      </c>
      <c r="I510" s="2">
        <f t="shared" si="92"/>
        <v>0.51615476665337057</v>
      </c>
      <c r="J510" s="1">
        <v>1363</v>
      </c>
      <c r="K510" s="2">
        <f t="shared" si="93"/>
        <v>0.54367770243318703</v>
      </c>
      <c r="L510" s="1">
        <v>1153</v>
      </c>
      <c r="M510" s="1">
        <v>77</v>
      </c>
      <c r="N510" s="1">
        <v>11</v>
      </c>
      <c r="O510" s="2">
        <f t="shared" si="94"/>
        <v>0.84592809977989725</v>
      </c>
      <c r="P510" s="2">
        <f t="shared" si="95"/>
        <v>5.6493030080704332E-2</v>
      </c>
      <c r="Q510" s="2">
        <f t="shared" si="96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 s="1">
        <v>2507</v>
      </c>
      <c r="V510" s="2">
        <f t="shared" si="97"/>
        <v>1</v>
      </c>
      <c r="W510" s="2">
        <v>9.9000000000000005E-2</v>
      </c>
      <c r="X510" s="1">
        <v>426</v>
      </c>
      <c r="Y510" s="2">
        <f t="shared" si="98"/>
        <v>0.16992421220582368</v>
      </c>
      <c r="Z510" s="2">
        <v>0.153</v>
      </c>
      <c r="AA510" s="1">
        <v>1658</v>
      </c>
      <c r="AB510" s="2">
        <f t="shared" si="99"/>
        <v>0.66134822497008372</v>
      </c>
      <c r="AC510" s="2">
        <f t="shared" si="100"/>
        <v>0.16872756282409263</v>
      </c>
      <c r="AD510" s="2">
        <v>8.5999999999999993E-2</v>
      </c>
      <c r="AE510" s="1">
        <v>60138</v>
      </c>
      <c r="AF510" s="1">
        <v>1120</v>
      </c>
      <c r="AG510" s="1">
        <v>55669</v>
      </c>
      <c r="AH510" s="1">
        <v>2137</v>
      </c>
      <c r="AI510" s="2">
        <v>0.122</v>
      </c>
      <c r="AJ510">
        <f>VLOOKUP(A510,census_tract_areas_WA!E:N,10,FALSE)</f>
        <v>1.5668822630000001</v>
      </c>
      <c r="AK510">
        <f t="shared" si="101"/>
        <v>1599.9925834887058</v>
      </c>
      <c r="AL510" t="str">
        <f>VLOOKUP(AK510,'Density Lookup'!A:B,2,TRUE)</f>
        <v>High</v>
      </c>
      <c r="AM510" t="str">
        <f>VLOOKUP(A510,census_tract_county_names_WA!A:B,2,FALSE)</f>
        <v>Island County, Washington</v>
      </c>
      <c r="AN510">
        <f>INDEX(census_tract_areas_WA!N:N, MATCH('2014_acs_select'!A510,census_tract_areas_WA!E:E,0))</f>
        <v>1.5668822630000001</v>
      </c>
      <c r="AO510" t="b">
        <f t="shared" si="102"/>
        <v>1</v>
      </c>
      <c r="AP510" t="str">
        <f>INDEX('Density Lookup'!B:B,MATCH('2014_acs_select'!AK510,'Density Lookup'!A:A,1))</f>
        <v>High</v>
      </c>
      <c r="AQ510" t="b">
        <f t="shared" si="103"/>
        <v>1</v>
      </c>
    </row>
    <row r="511" spans="1:43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91"/>
        <v>0.5272241127856101</v>
      </c>
      <c r="I511" s="2">
        <f t="shared" si="92"/>
        <v>0.4727758872143899</v>
      </c>
      <c r="J511" s="1">
        <v>2655</v>
      </c>
      <c r="K511" s="2">
        <f t="shared" si="93"/>
        <v>0.64535731648031114</v>
      </c>
      <c r="L511" s="1">
        <v>1672</v>
      </c>
      <c r="M511" s="1">
        <v>191</v>
      </c>
      <c r="N511" s="1">
        <v>403</v>
      </c>
      <c r="O511" s="2">
        <f t="shared" si="94"/>
        <v>0.62975517890772126</v>
      </c>
      <c r="P511" s="2">
        <f t="shared" si="95"/>
        <v>7.1939736346516014E-2</v>
      </c>
      <c r="Q511" s="2">
        <f t="shared" si="96"/>
        <v>0.15178907721280602</v>
      </c>
      <c r="R511" s="2">
        <v>0.58299999999999996</v>
      </c>
      <c r="S511" s="2">
        <v>0.498</v>
      </c>
      <c r="T511" s="2">
        <v>0.67</v>
      </c>
      <c r="U511" s="1">
        <v>4114</v>
      </c>
      <c r="V511" s="2">
        <f t="shared" si="97"/>
        <v>1</v>
      </c>
      <c r="W511" s="2">
        <v>7.0000000000000007E-2</v>
      </c>
      <c r="X511" s="1">
        <v>651</v>
      </c>
      <c r="Y511" s="2">
        <f t="shared" si="98"/>
        <v>0.15824015556635879</v>
      </c>
      <c r="Z511" s="2">
        <v>2.2000000000000002E-2</v>
      </c>
      <c r="AA511" s="1">
        <v>3124</v>
      </c>
      <c r="AB511" s="2">
        <f t="shared" si="99"/>
        <v>0.75935828877005351</v>
      </c>
      <c r="AC511" s="2">
        <f t="shared" si="100"/>
        <v>8.2401555663587756E-2</v>
      </c>
      <c r="AD511" s="2">
        <v>7.4999999999999997E-2</v>
      </c>
      <c r="AE511" s="1">
        <v>98374</v>
      </c>
      <c r="AF511" s="1">
        <v>1946</v>
      </c>
      <c r="AG511" s="1">
        <v>74659</v>
      </c>
      <c r="AH511" s="1">
        <v>3503</v>
      </c>
      <c r="AI511" s="2">
        <v>6.6000000000000003E-2</v>
      </c>
      <c r="AJ511">
        <f>VLOOKUP(A511,census_tract_areas_WA!E:N,10,FALSE)</f>
        <v>0.89276910899999995</v>
      </c>
      <c r="AK511">
        <f t="shared" si="101"/>
        <v>4608.1343524622334</v>
      </c>
      <c r="AL511" t="str">
        <f>VLOOKUP(AK511,'Density Lookup'!A:B,2,TRUE)</f>
        <v>High</v>
      </c>
      <c r="AM511" t="str">
        <f>VLOOKUP(A511,census_tract_county_names_WA!A:B,2,FALSE)</f>
        <v>King County, Washington</v>
      </c>
      <c r="AN511">
        <f>INDEX(census_tract_areas_WA!N:N, MATCH('2014_acs_select'!A511,census_tract_areas_WA!E:E,0))</f>
        <v>0.89276910899999995</v>
      </c>
      <c r="AO511" t="b">
        <f t="shared" si="102"/>
        <v>1</v>
      </c>
      <c r="AP511" t="str">
        <f>INDEX('Density Lookup'!B:B,MATCH('2014_acs_select'!AK511,'Density Lookup'!A:A,1))</f>
        <v>High</v>
      </c>
      <c r="AQ511" t="b">
        <f t="shared" si="103"/>
        <v>1</v>
      </c>
    </row>
    <row r="512" spans="1:43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91"/>
        <v>0.48031968031968031</v>
      </c>
      <c r="I512" s="2">
        <f t="shared" si="92"/>
        <v>0.51968031968031969</v>
      </c>
      <c r="J512" s="1">
        <v>2643</v>
      </c>
      <c r="K512" s="2">
        <f t="shared" si="93"/>
        <v>0.52807192807192804</v>
      </c>
      <c r="L512" s="1">
        <v>1809</v>
      </c>
      <c r="M512" s="1">
        <v>308</v>
      </c>
      <c r="N512" s="1">
        <v>279</v>
      </c>
      <c r="O512" s="2">
        <f t="shared" si="94"/>
        <v>0.68444948921679905</v>
      </c>
      <c r="P512" s="2">
        <f t="shared" si="95"/>
        <v>0.11653424139235717</v>
      </c>
      <c r="Q512" s="2">
        <f t="shared" si="96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 s="1">
        <v>4986</v>
      </c>
      <c r="V512" s="2">
        <f t="shared" si="97"/>
        <v>0.99620379620379618</v>
      </c>
      <c r="W512" s="2">
        <v>7.0999999999999994E-2</v>
      </c>
      <c r="X512" s="1">
        <v>1087</v>
      </c>
      <c r="Y512" s="2">
        <f t="shared" si="98"/>
        <v>0.21718281718281718</v>
      </c>
      <c r="Z512" s="2">
        <v>0</v>
      </c>
      <c r="AA512" s="1">
        <v>3413</v>
      </c>
      <c r="AB512" s="2">
        <f t="shared" si="99"/>
        <v>0.6819180819180819</v>
      </c>
      <c r="AC512" s="2">
        <f t="shared" si="100"/>
        <v>0.10089910089910092</v>
      </c>
      <c r="AD512" s="2">
        <v>9.3000000000000013E-2</v>
      </c>
      <c r="AE512" s="1">
        <v>88283</v>
      </c>
      <c r="AF512" s="1">
        <v>1937</v>
      </c>
      <c r="AG512" s="1">
        <v>73304</v>
      </c>
      <c r="AH512" s="1">
        <v>3965</v>
      </c>
      <c r="AI512" s="2">
        <v>8.4000000000000005E-2</v>
      </c>
      <c r="AJ512">
        <f>VLOOKUP(A512,census_tract_areas_WA!E:N,10,FALSE)</f>
        <v>2.318491785</v>
      </c>
      <c r="AK512">
        <f t="shared" si="101"/>
        <v>2158.7309613866069</v>
      </c>
      <c r="AL512" t="str">
        <f>VLOOKUP(AK512,'Density Lookup'!A:B,2,TRUE)</f>
        <v>High</v>
      </c>
      <c r="AM512" t="str">
        <f>VLOOKUP(A512,census_tract_county_names_WA!A:B,2,FALSE)</f>
        <v>King County, Washington</v>
      </c>
      <c r="AN512">
        <f>INDEX(census_tract_areas_WA!N:N, MATCH('2014_acs_select'!A512,census_tract_areas_WA!E:E,0))</f>
        <v>2.318491785</v>
      </c>
      <c r="AO512" t="b">
        <f t="shared" si="102"/>
        <v>1</v>
      </c>
      <c r="AP512" t="str">
        <f>INDEX('Density Lookup'!B:B,MATCH('2014_acs_select'!AK512,'Density Lookup'!A:A,1))</f>
        <v>High</v>
      </c>
      <c r="AQ512" t="b">
        <f t="shared" si="103"/>
        <v>1</v>
      </c>
    </row>
    <row r="513" spans="1:43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91"/>
        <v>0.48000864491030903</v>
      </c>
      <c r="I513" s="2">
        <f t="shared" si="92"/>
        <v>0.51999135508969097</v>
      </c>
      <c r="J513" s="1">
        <v>1685</v>
      </c>
      <c r="K513" s="2">
        <f t="shared" si="93"/>
        <v>0.36416684676896477</v>
      </c>
      <c r="L513" s="1">
        <v>1008</v>
      </c>
      <c r="M513" s="1">
        <v>74</v>
      </c>
      <c r="N513" s="1">
        <v>162</v>
      </c>
      <c r="O513" s="2">
        <f t="shared" si="94"/>
        <v>0.5982195845697329</v>
      </c>
      <c r="P513" s="2">
        <f t="shared" si="95"/>
        <v>4.3916913946587539E-2</v>
      </c>
      <c r="Q513" s="2">
        <f t="shared" si="96"/>
        <v>9.6142433234421371E-2</v>
      </c>
      <c r="R513" s="2">
        <v>0.20300000000000001</v>
      </c>
      <c r="S513" s="2">
        <v>0.17899999999999999</v>
      </c>
      <c r="T513" s="2">
        <v>0.222</v>
      </c>
      <c r="U513" s="1">
        <v>4523</v>
      </c>
      <c r="V513" s="2">
        <f t="shared" si="97"/>
        <v>0.97752323319645562</v>
      </c>
      <c r="W513" s="2">
        <v>0.19399999999999998</v>
      </c>
      <c r="X513" s="1">
        <v>1089</v>
      </c>
      <c r="Y513" s="2">
        <f t="shared" si="98"/>
        <v>0.23535768316403718</v>
      </c>
      <c r="Z513" s="2">
        <v>0.30099999999999999</v>
      </c>
      <c r="AA513" s="1">
        <v>2721</v>
      </c>
      <c r="AB513" s="2">
        <f t="shared" si="99"/>
        <v>0.58807002377350337</v>
      </c>
      <c r="AC513" s="2">
        <f t="shared" si="100"/>
        <v>0.17657229306245947</v>
      </c>
      <c r="AD513" s="2">
        <v>0.183</v>
      </c>
      <c r="AE513" s="1">
        <v>47711</v>
      </c>
      <c r="AF513" s="1">
        <v>1908</v>
      </c>
      <c r="AG513" s="1">
        <v>41418</v>
      </c>
      <c r="AH513" s="1">
        <v>3587</v>
      </c>
      <c r="AI513" s="2">
        <v>0.122</v>
      </c>
      <c r="AJ513">
        <f>VLOOKUP(A513,census_tract_areas_WA!E:N,10,FALSE)</f>
        <v>2.4920830450000002</v>
      </c>
      <c r="AK513">
        <f t="shared" si="101"/>
        <v>1856.6796998532604</v>
      </c>
      <c r="AL513" t="str">
        <f>VLOOKUP(AK513,'Density Lookup'!A:B,2,TRUE)</f>
        <v>High</v>
      </c>
      <c r="AM513" t="str">
        <f>VLOOKUP(A513,census_tract_county_names_WA!A:B,2,FALSE)</f>
        <v>King County, Washington</v>
      </c>
      <c r="AN513">
        <f>INDEX(census_tract_areas_WA!N:N, MATCH('2014_acs_select'!A513,census_tract_areas_WA!E:E,0))</f>
        <v>2.4920830450000002</v>
      </c>
      <c r="AO513" t="b">
        <f t="shared" si="102"/>
        <v>1</v>
      </c>
      <c r="AP513" t="str">
        <f>INDEX('Density Lookup'!B:B,MATCH('2014_acs_select'!AK513,'Density Lookup'!A:A,1))</f>
        <v>High</v>
      </c>
      <c r="AQ513" t="b">
        <f t="shared" si="103"/>
        <v>1</v>
      </c>
    </row>
    <row r="514" spans="1:43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104">F514/E514</f>
        <v>0.47071617212987416</v>
      </c>
      <c r="I514" s="2">
        <f t="shared" ref="I514:I577" si="105">G514/E514</f>
        <v>0.52928382787012584</v>
      </c>
      <c r="J514" s="1">
        <v>2969</v>
      </c>
      <c r="K514" s="2">
        <f t="shared" ref="K514:K577" si="106">J514/E514</f>
        <v>0.46123970793848068</v>
      </c>
      <c r="L514" s="1">
        <v>1968</v>
      </c>
      <c r="M514" s="1">
        <v>451</v>
      </c>
      <c r="N514" s="1">
        <v>165</v>
      </c>
      <c r="O514" s="2">
        <f t="shared" ref="O514:O541" si="107">L514/$J514</f>
        <v>0.66284944425732573</v>
      </c>
      <c r="P514" s="2">
        <f t="shared" ref="P514:P541" si="108">M514/$J514</f>
        <v>0.15190299764230381</v>
      </c>
      <c r="Q514" s="2">
        <f t="shared" ref="Q514:Q541" si="109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 s="1">
        <v>6437</v>
      </c>
      <c r="V514" s="2">
        <f t="shared" ref="V514:V577" si="110">U514/E514</f>
        <v>1</v>
      </c>
      <c r="W514" s="2">
        <v>1.3999999999999999E-2</v>
      </c>
      <c r="X514" s="1">
        <v>2270</v>
      </c>
      <c r="Y514" s="2">
        <f t="shared" ref="Y514:Y577" si="111">X514/E514</f>
        <v>0.35264874941743046</v>
      </c>
      <c r="Z514" s="2">
        <v>8.0000000000000002E-3</v>
      </c>
      <c r="AA514" s="1">
        <v>3883</v>
      </c>
      <c r="AB514" s="2">
        <f t="shared" ref="AB514:AB577" si="112">AA514/E514</f>
        <v>0.60323131893739323</v>
      </c>
      <c r="AC514" s="2">
        <f t="shared" ref="AC514:AC577" si="113">1-(AB514+Y514)</f>
        <v>4.4119931645176358E-2</v>
      </c>
      <c r="AD514" s="2">
        <v>1.4999999999999999E-2</v>
      </c>
      <c r="AE514" s="1">
        <v>191171</v>
      </c>
      <c r="AF514" s="1">
        <v>1987</v>
      </c>
      <c r="AG514" s="1">
        <v>153983</v>
      </c>
      <c r="AH514" s="1">
        <v>4529</v>
      </c>
      <c r="AI514" s="2">
        <v>4.4000000000000004E-2</v>
      </c>
      <c r="AJ514">
        <f>VLOOKUP(A514,census_tract_areas_WA!E:N,10,FALSE)</f>
        <v>6.7280380370000001</v>
      </c>
      <c r="AK514">
        <f t="shared" si="101"/>
        <v>956.7425101642599</v>
      </c>
      <c r="AL514" t="str">
        <f>VLOOKUP(AK514,'Density Lookup'!A:B,2,TRUE)</f>
        <v>Medium</v>
      </c>
      <c r="AM514" t="str">
        <f>VLOOKUP(A514,census_tract_county_names_WA!A:B,2,FALSE)</f>
        <v>King County, Washington</v>
      </c>
      <c r="AN514">
        <f>INDEX(census_tract_areas_WA!N:N, MATCH('2014_acs_select'!A514,census_tract_areas_WA!E:E,0))</f>
        <v>6.7280380370000001</v>
      </c>
      <c r="AO514" t="b">
        <f t="shared" si="102"/>
        <v>1</v>
      </c>
      <c r="AP514" t="str">
        <f>INDEX('Density Lookup'!B:B,MATCH('2014_acs_select'!AK514,'Density Lookup'!A:A,1))</f>
        <v>Medium</v>
      </c>
      <c r="AQ514" t="b">
        <f t="shared" si="103"/>
        <v>1</v>
      </c>
    </row>
    <row r="515" spans="1:43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104"/>
        <v>0.51606099935107075</v>
      </c>
      <c r="I515" s="2">
        <f t="shared" si="105"/>
        <v>0.48393900064892925</v>
      </c>
      <c r="J515" s="1">
        <v>3187</v>
      </c>
      <c r="K515" s="2">
        <f t="shared" si="106"/>
        <v>0.51703439325113565</v>
      </c>
      <c r="L515" s="1">
        <v>2446</v>
      </c>
      <c r="M515" s="1">
        <v>310</v>
      </c>
      <c r="N515" s="1">
        <v>99</v>
      </c>
      <c r="O515" s="2">
        <f t="shared" si="107"/>
        <v>0.76749294006903046</v>
      </c>
      <c r="P515" s="2">
        <f t="shared" si="108"/>
        <v>9.727016002510197E-2</v>
      </c>
      <c r="Q515" s="2">
        <f t="shared" si="109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 s="1">
        <v>6164</v>
      </c>
      <c r="V515" s="2">
        <f t="shared" si="110"/>
        <v>1</v>
      </c>
      <c r="W515" s="2">
        <v>6.2E-2</v>
      </c>
      <c r="X515" s="1">
        <v>1714</v>
      </c>
      <c r="Y515" s="2">
        <f t="shared" si="111"/>
        <v>0.27806619078520439</v>
      </c>
      <c r="Z515" s="2">
        <v>6.7000000000000004E-2</v>
      </c>
      <c r="AA515" s="1">
        <v>4076</v>
      </c>
      <c r="AB515" s="2">
        <f t="shared" si="112"/>
        <v>0.66125892277741727</v>
      </c>
      <c r="AC515" s="2">
        <f t="shared" si="113"/>
        <v>6.0674886437378284E-2</v>
      </c>
      <c r="AD515" s="2">
        <v>6.6000000000000003E-2</v>
      </c>
      <c r="AE515" s="1">
        <v>116599</v>
      </c>
      <c r="AF515" s="1">
        <v>2199</v>
      </c>
      <c r="AG515" s="1">
        <v>101641</v>
      </c>
      <c r="AH515" s="1">
        <v>4724</v>
      </c>
      <c r="AI515" s="2">
        <v>0.09</v>
      </c>
      <c r="AJ515">
        <f>VLOOKUP(A515,census_tract_areas_WA!E:N,10,FALSE)</f>
        <v>25.77119871</v>
      </c>
      <c r="AK515">
        <f t="shared" ref="AK515:AK578" si="114">E515/AJ515</f>
        <v>239.181734205021</v>
      </c>
      <c r="AL515" t="str">
        <f>VLOOKUP(AK515,'Density Lookup'!A:B,2,TRUE)</f>
        <v>Low</v>
      </c>
      <c r="AM515" t="str">
        <f>VLOOKUP(A515,census_tract_county_names_WA!A:B,2,FALSE)</f>
        <v>King County, Washington</v>
      </c>
      <c r="AN515">
        <f>INDEX(census_tract_areas_WA!N:N, MATCH('2014_acs_select'!A515,census_tract_areas_WA!E:E,0))</f>
        <v>25.77119871</v>
      </c>
      <c r="AO515" t="b">
        <f t="shared" ref="AO515:AO578" si="115">AN515=AJ515</f>
        <v>1</v>
      </c>
      <c r="AP515" t="str">
        <f>INDEX('Density Lookup'!B:B,MATCH('2014_acs_select'!AK515,'Density Lookup'!A:A,1))</f>
        <v>Low</v>
      </c>
      <c r="AQ515" t="b">
        <f t="shared" ref="AQ515:AQ578" si="116">AP515=AL515</f>
        <v>1</v>
      </c>
    </row>
    <row r="516" spans="1:43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104"/>
        <v>0.46734080349822354</v>
      </c>
      <c r="I516" s="2">
        <f t="shared" si="105"/>
        <v>0.5326591965017764</v>
      </c>
      <c r="J516" s="1">
        <v>1596</v>
      </c>
      <c r="K516" s="2">
        <f t="shared" si="106"/>
        <v>0.43618474993167533</v>
      </c>
      <c r="L516" s="1">
        <v>1393</v>
      </c>
      <c r="M516" s="1">
        <v>89</v>
      </c>
      <c r="N516" s="1">
        <v>16</v>
      </c>
      <c r="O516" s="2">
        <f t="shared" si="107"/>
        <v>0.8728070175438597</v>
      </c>
      <c r="P516" s="2">
        <f t="shared" si="108"/>
        <v>5.5764411027568919E-2</v>
      </c>
      <c r="Q516" s="2">
        <f t="shared" si="109"/>
        <v>1.0025062656641603E-2</v>
      </c>
      <c r="R516" s="2">
        <v>0.155</v>
      </c>
      <c r="S516" s="2">
        <v>0.161</v>
      </c>
      <c r="T516" s="2">
        <v>0.14899999999999999</v>
      </c>
      <c r="U516" s="1">
        <v>3418</v>
      </c>
      <c r="V516" s="2">
        <f t="shared" si="110"/>
        <v>0.93413500956545503</v>
      </c>
      <c r="W516" s="2">
        <v>7.8E-2</v>
      </c>
      <c r="X516" s="1">
        <v>901</v>
      </c>
      <c r="Y516" s="2">
        <f t="shared" si="111"/>
        <v>0.24624214266192948</v>
      </c>
      <c r="Z516" s="2">
        <v>3.9E-2</v>
      </c>
      <c r="AA516" s="1">
        <v>2108</v>
      </c>
      <c r="AB516" s="2">
        <f t="shared" si="112"/>
        <v>0.57611369226564635</v>
      </c>
      <c r="AC516" s="2">
        <f t="shared" si="113"/>
        <v>0.1776441650724242</v>
      </c>
      <c r="AD516" s="2">
        <v>9.4E-2</v>
      </c>
      <c r="AE516" s="1">
        <v>65737</v>
      </c>
      <c r="AF516" s="1">
        <v>1360</v>
      </c>
      <c r="AG516" s="1">
        <v>62421</v>
      </c>
      <c r="AH516" s="1">
        <v>2674</v>
      </c>
      <c r="AI516" s="2">
        <v>0.11</v>
      </c>
      <c r="AJ516">
        <f>VLOOKUP(A516,census_tract_areas_WA!E:N,10,FALSE)</f>
        <v>3.4022199639999999</v>
      </c>
      <c r="AK516">
        <f t="shared" si="114"/>
        <v>1075.4742605466647</v>
      </c>
      <c r="AL516" t="str">
        <f>VLOOKUP(AK516,'Density Lookup'!A:B,2,TRUE)</f>
        <v>Medium</v>
      </c>
      <c r="AM516" t="str">
        <f>VLOOKUP(A516,census_tract_county_names_WA!A:B,2,FALSE)</f>
        <v>Skagit County, Washington</v>
      </c>
      <c r="AN516">
        <f>INDEX(census_tract_areas_WA!N:N, MATCH('2014_acs_select'!A516,census_tract_areas_WA!E:E,0))</f>
        <v>3.4022199639999999</v>
      </c>
      <c r="AO516" t="b">
        <f t="shared" si="115"/>
        <v>1</v>
      </c>
      <c r="AP516" t="str">
        <f>INDEX('Density Lookup'!B:B,MATCH('2014_acs_select'!AK516,'Density Lookup'!A:A,1))</f>
        <v>Medium</v>
      </c>
      <c r="AQ516" t="b">
        <f t="shared" si="116"/>
        <v>1</v>
      </c>
    </row>
    <row r="517" spans="1:43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104"/>
        <v>0.47667638483965014</v>
      </c>
      <c r="I517" s="2">
        <f t="shared" si="105"/>
        <v>0.52332361516034986</v>
      </c>
      <c r="J517" s="1">
        <v>2599</v>
      </c>
      <c r="K517" s="2">
        <f t="shared" si="106"/>
        <v>0.47357871720116618</v>
      </c>
      <c r="L517" s="1">
        <v>1848</v>
      </c>
      <c r="M517" s="1">
        <v>146</v>
      </c>
      <c r="N517" s="1">
        <v>265</v>
      </c>
      <c r="O517" s="2">
        <f t="shared" si="107"/>
        <v>0.71104270873412856</v>
      </c>
      <c r="P517" s="2">
        <f t="shared" si="108"/>
        <v>5.6175452096960371E-2</v>
      </c>
      <c r="Q517" s="2">
        <f t="shared" si="109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 s="1">
        <v>5461</v>
      </c>
      <c r="V517" s="2">
        <f t="shared" si="110"/>
        <v>0.99508017492711365</v>
      </c>
      <c r="W517" s="2">
        <v>0.151</v>
      </c>
      <c r="X517" s="1">
        <v>1172</v>
      </c>
      <c r="Y517" s="2">
        <f t="shared" si="111"/>
        <v>0.21355685131195334</v>
      </c>
      <c r="Z517" s="2">
        <v>0.113</v>
      </c>
      <c r="AA517" s="1">
        <v>3683</v>
      </c>
      <c r="AB517" s="2">
        <f t="shared" si="112"/>
        <v>0.67110058309037901</v>
      </c>
      <c r="AC517" s="2">
        <f t="shared" si="113"/>
        <v>0.11534256559766765</v>
      </c>
      <c r="AD517" s="2">
        <v>0.184</v>
      </c>
      <c r="AE517" s="1">
        <v>78294</v>
      </c>
      <c r="AF517" s="1">
        <v>2185</v>
      </c>
      <c r="AG517" s="1">
        <v>69185</v>
      </c>
      <c r="AH517" s="1">
        <v>4425</v>
      </c>
      <c r="AI517" s="2">
        <v>7.6999999999999999E-2</v>
      </c>
      <c r="AJ517">
        <f>VLOOKUP(A517,census_tract_areas_WA!E:N,10,FALSE)</f>
        <v>6.6966322979999999</v>
      </c>
      <c r="AK517">
        <f t="shared" si="114"/>
        <v>819.51640104818546</v>
      </c>
      <c r="AL517" t="str">
        <f>VLOOKUP(AK517,'Density Lookup'!A:B,2,TRUE)</f>
        <v>Medium</v>
      </c>
      <c r="AM517" t="str">
        <f>VLOOKUP(A517,census_tract_county_names_WA!A:B,2,FALSE)</f>
        <v>Thurston County, Washington</v>
      </c>
      <c r="AN517">
        <f>INDEX(census_tract_areas_WA!N:N, MATCH('2014_acs_select'!A517,census_tract_areas_WA!E:E,0))</f>
        <v>6.6966322979999999</v>
      </c>
      <c r="AO517" t="b">
        <f t="shared" si="115"/>
        <v>1</v>
      </c>
      <c r="AP517" t="str">
        <f>INDEX('Density Lookup'!B:B,MATCH('2014_acs_select'!AK517,'Density Lookup'!A:A,1))</f>
        <v>Medium</v>
      </c>
      <c r="AQ517" t="b">
        <f t="shared" si="116"/>
        <v>1</v>
      </c>
    </row>
    <row r="518" spans="1:43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104"/>
        <v>0.52752199713525683</v>
      </c>
      <c r="I518" s="2">
        <f t="shared" si="105"/>
        <v>0.47247800286474317</v>
      </c>
      <c r="J518" s="1">
        <v>3018</v>
      </c>
      <c r="K518" s="2">
        <f t="shared" si="106"/>
        <v>0.61755678330263963</v>
      </c>
      <c r="L518" s="1">
        <v>1515</v>
      </c>
      <c r="M518" s="1">
        <v>204</v>
      </c>
      <c r="N518" s="1">
        <v>654</v>
      </c>
      <c r="O518" s="2">
        <f t="shared" si="107"/>
        <v>0.50198807157057657</v>
      </c>
      <c r="P518" s="2">
        <f t="shared" si="108"/>
        <v>6.7594433399602388E-2</v>
      </c>
      <c r="Q518" s="2">
        <f t="shared" si="109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 s="1">
        <v>4886</v>
      </c>
      <c r="V518" s="2">
        <f t="shared" si="110"/>
        <v>0.99979537548598318</v>
      </c>
      <c r="W518" s="2">
        <v>8.8000000000000009E-2</v>
      </c>
      <c r="X518" s="1">
        <v>941</v>
      </c>
      <c r="Y518" s="2">
        <f t="shared" si="111"/>
        <v>0.19255166768978924</v>
      </c>
      <c r="Z518" s="2">
        <v>1.8000000000000002E-2</v>
      </c>
      <c r="AA518" s="1">
        <v>3504</v>
      </c>
      <c r="AB518" s="2">
        <f t="shared" si="112"/>
        <v>0.7170042971147943</v>
      </c>
      <c r="AC518" s="2">
        <f t="shared" si="113"/>
        <v>9.0444035195416439E-2</v>
      </c>
      <c r="AD518" s="2">
        <v>0.10199999999999999</v>
      </c>
      <c r="AE518" s="1">
        <v>114583</v>
      </c>
      <c r="AF518" s="1">
        <v>1919</v>
      </c>
      <c r="AG518" s="1">
        <v>95139</v>
      </c>
      <c r="AH518" s="1">
        <v>4018</v>
      </c>
      <c r="AI518" s="2">
        <v>3.9E-2</v>
      </c>
      <c r="AJ518">
        <f>VLOOKUP(A518,census_tract_areas_WA!E:N,10,FALSE)</f>
        <v>1.2447964010000001</v>
      </c>
      <c r="AK518">
        <f t="shared" si="114"/>
        <v>3925.9432274017313</v>
      </c>
      <c r="AL518" t="str">
        <f>VLOOKUP(AK518,'Density Lookup'!A:B,2,TRUE)</f>
        <v>High</v>
      </c>
      <c r="AM518" t="str">
        <f>VLOOKUP(A518,census_tract_county_names_WA!A:B,2,FALSE)</f>
        <v>King County, Washington</v>
      </c>
      <c r="AN518">
        <f>INDEX(census_tract_areas_WA!N:N, MATCH('2014_acs_select'!A518,census_tract_areas_WA!E:E,0))</f>
        <v>1.2447964010000001</v>
      </c>
      <c r="AO518" t="b">
        <f t="shared" si="115"/>
        <v>1</v>
      </c>
      <c r="AP518" t="str">
        <f>INDEX('Density Lookup'!B:B,MATCH('2014_acs_select'!AK518,'Density Lookup'!A:A,1))</f>
        <v>High</v>
      </c>
      <c r="AQ518" t="b">
        <f t="shared" si="116"/>
        <v>1</v>
      </c>
    </row>
    <row r="519" spans="1:43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104"/>
        <v>0.51232323232323229</v>
      </c>
      <c r="I519" s="2">
        <f t="shared" si="105"/>
        <v>0.48767676767676765</v>
      </c>
      <c r="J519" s="1">
        <v>3129</v>
      </c>
      <c r="K519" s="2">
        <f t="shared" si="106"/>
        <v>0.63212121212121208</v>
      </c>
      <c r="L519" s="1">
        <v>1769</v>
      </c>
      <c r="M519" s="1">
        <v>283</v>
      </c>
      <c r="N519" s="1">
        <v>765</v>
      </c>
      <c r="O519" s="2">
        <f t="shared" si="107"/>
        <v>0.5653563438798338</v>
      </c>
      <c r="P519" s="2">
        <f t="shared" si="108"/>
        <v>9.0444231383828705E-2</v>
      </c>
      <c r="Q519" s="2">
        <f t="shared" si="109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 s="1">
        <v>4950</v>
      </c>
      <c r="V519" s="2">
        <f t="shared" si="110"/>
        <v>1</v>
      </c>
      <c r="W519" s="2">
        <v>8.5999999999999993E-2</v>
      </c>
      <c r="X519" s="1">
        <v>766</v>
      </c>
      <c r="Y519" s="2">
        <f t="shared" si="111"/>
        <v>0.15474747474747474</v>
      </c>
      <c r="Z519" s="2">
        <v>4.5999999999999999E-2</v>
      </c>
      <c r="AA519" s="1">
        <v>3808</v>
      </c>
      <c r="AB519" s="2">
        <f t="shared" si="112"/>
        <v>0.76929292929292925</v>
      </c>
      <c r="AC519" s="2">
        <f t="shared" si="113"/>
        <v>7.5959595959596005E-2</v>
      </c>
      <c r="AD519" s="2">
        <v>9.9000000000000005E-2</v>
      </c>
      <c r="AE519" s="1">
        <v>85736</v>
      </c>
      <c r="AF519" s="1">
        <v>2466</v>
      </c>
      <c r="AG519" s="1">
        <v>70822</v>
      </c>
      <c r="AH519" s="1">
        <v>4222</v>
      </c>
      <c r="AI519" s="2">
        <v>8.3000000000000004E-2</v>
      </c>
      <c r="AJ519">
        <f>VLOOKUP(A519,census_tract_areas_WA!E:N,10,FALSE)</f>
        <v>8.8528749779999991</v>
      </c>
      <c r="AK519">
        <f t="shared" si="114"/>
        <v>559.1403936349592</v>
      </c>
      <c r="AL519" t="str">
        <f>VLOOKUP(AK519,'Density Lookup'!A:B,2,TRUE)</f>
        <v>Medium</v>
      </c>
      <c r="AM519" t="str">
        <f>VLOOKUP(A519,census_tract_county_names_WA!A:B,2,FALSE)</f>
        <v>King County, Washington</v>
      </c>
      <c r="AN519">
        <f>INDEX(census_tract_areas_WA!N:N, MATCH('2014_acs_select'!A519,census_tract_areas_WA!E:E,0))</f>
        <v>8.8528749779999991</v>
      </c>
      <c r="AO519" t="b">
        <f t="shared" si="115"/>
        <v>1</v>
      </c>
      <c r="AP519" t="str">
        <f>INDEX('Density Lookup'!B:B,MATCH('2014_acs_select'!AK519,'Density Lookup'!A:A,1))</f>
        <v>Medium</v>
      </c>
      <c r="AQ519" t="b">
        <f t="shared" si="116"/>
        <v>1</v>
      </c>
    </row>
    <row r="520" spans="1:43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104"/>
        <v>0.46912914532218924</v>
      </c>
      <c r="I520" s="2">
        <f t="shared" si="105"/>
        <v>0.5308708546778107</v>
      </c>
      <c r="J520" s="1">
        <v>1970</v>
      </c>
      <c r="K520" s="2">
        <f t="shared" si="106"/>
        <v>0.53114046912914537</v>
      </c>
      <c r="L520" s="1">
        <v>1213</v>
      </c>
      <c r="M520" s="1">
        <v>125</v>
      </c>
      <c r="N520" s="1">
        <v>343</v>
      </c>
      <c r="O520" s="2">
        <f t="shared" si="107"/>
        <v>0.615736040609137</v>
      </c>
      <c r="P520" s="2">
        <f t="shared" si="108"/>
        <v>6.3451776649746189E-2</v>
      </c>
      <c r="Q520" s="2">
        <f t="shared" si="109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 s="1">
        <v>3682</v>
      </c>
      <c r="V520" s="2">
        <f t="shared" si="110"/>
        <v>0.99272040981396603</v>
      </c>
      <c r="W520" s="2">
        <v>0.20899999999999999</v>
      </c>
      <c r="X520" s="1">
        <v>731</v>
      </c>
      <c r="Y520" s="2">
        <f t="shared" si="111"/>
        <v>0.19708816392558642</v>
      </c>
      <c r="Z520" s="2">
        <v>0.33200000000000002</v>
      </c>
      <c r="AA520" s="1">
        <v>2491</v>
      </c>
      <c r="AB520" s="2">
        <f t="shared" si="112"/>
        <v>0.67160959827446753</v>
      </c>
      <c r="AC520" s="2">
        <f t="shared" si="113"/>
        <v>0.13130223779994599</v>
      </c>
      <c r="AD520" s="2">
        <v>0.187</v>
      </c>
      <c r="AE520" s="1">
        <v>62140</v>
      </c>
      <c r="AF520" s="1">
        <v>1479</v>
      </c>
      <c r="AG520" s="1">
        <v>51719</v>
      </c>
      <c r="AH520" s="1">
        <v>3098</v>
      </c>
      <c r="AI520" s="2">
        <v>6.5000000000000002E-2</v>
      </c>
      <c r="AJ520">
        <f>VLOOKUP(A520,census_tract_areas_WA!E:N,10,FALSE)</f>
        <v>1.711187572</v>
      </c>
      <c r="AK520">
        <f t="shared" si="114"/>
        <v>2167.500547976163</v>
      </c>
      <c r="AL520" t="str">
        <f>VLOOKUP(AK520,'Density Lookup'!A:B,2,TRUE)</f>
        <v>High</v>
      </c>
      <c r="AM520" t="str">
        <f>VLOOKUP(A520,census_tract_county_names_WA!A:B,2,FALSE)</f>
        <v>King County, Washington</v>
      </c>
      <c r="AN520">
        <f>INDEX(census_tract_areas_WA!N:N, MATCH('2014_acs_select'!A520,census_tract_areas_WA!E:E,0))</f>
        <v>1.711187572</v>
      </c>
      <c r="AO520" t="b">
        <f t="shared" si="115"/>
        <v>1</v>
      </c>
      <c r="AP520" t="str">
        <f>INDEX('Density Lookup'!B:B,MATCH('2014_acs_select'!AK520,'Density Lookup'!A:A,1))</f>
        <v>High</v>
      </c>
      <c r="AQ520" t="b">
        <f t="shared" si="116"/>
        <v>1</v>
      </c>
    </row>
    <row r="521" spans="1:43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104"/>
        <v>0.53479853479853479</v>
      </c>
      <c r="I521" s="2">
        <f t="shared" si="105"/>
        <v>0.46520146520146521</v>
      </c>
      <c r="J521" s="1">
        <v>2491</v>
      </c>
      <c r="K521" s="2">
        <f t="shared" si="106"/>
        <v>0.50691900691900693</v>
      </c>
      <c r="L521" s="1">
        <v>1750</v>
      </c>
      <c r="M521" s="1">
        <v>255</v>
      </c>
      <c r="N521" s="1">
        <v>202</v>
      </c>
      <c r="O521" s="2">
        <f t="shared" si="107"/>
        <v>0.70252910477719788</v>
      </c>
      <c r="P521" s="2">
        <f t="shared" si="108"/>
        <v>0.10236852669610598</v>
      </c>
      <c r="Q521" s="2">
        <f t="shared" si="109"/>
        <v>8.1091930951425126E-2</v>
      </c>
      <c r="R521" s="2">
        <v>0.63300000000000001</v>
      </c>
      <c r="S521" s="2">
        <v>0.63900000000000001</v>
      </c>
      <c r="T521" s="2">
        <v>0.626</v>
      </c>
      <c r="U521" s="1">
        <v>4909</v>
      </c>
      <c r="V521" s="2">
        <f t="shared" si="110"/>
        <v>0.99898249898249902</v>
      </c>
      <c r="W521" s="2">
        <v>0.06</v>
      </c>
      <c r="X521" s="1">
        <v>1122</v>
      </c>
      <c r="Y521" s="2">
        <f t="shared" si="111"/>
        <v>0.22832722832722832</v>
      </c>
      <c r="Z521" s="2">
        <v>7.5999999999999998E-2</v>
      </c>
      <c r="AA521" s="1">
        <v>3227</v>
      </c>
      <c r="AB521" s="2">
        <f t="shared" si="112"/>
        <v>0.65669515669515666</v>
      </c>
      <c r="AC521" s="2">
        <f t="shared" si="113"/>
        <v>0.11497761497761505</v>
      </c>
      <c r="AD521" s="2">
        <v>5.5E-2</v>
      </c>
      <c r="AE521" s="1">
        <v>122921</v>
      </c>
      <c r="AF521" s="1">
        <v>2092</v>
      </c>
      <c r="AG521" s="1">
        <v>100888</v>
      </c>
      <c r="AH521" s="1">
        <v>3857</v>
      </c>
      <c r="AI521" s="2">
        <v>6.0999999999999999E-2</v>
      </c>
      <c r="AJ521">
        <f>VLOOKUP(A521,census_tract_areas_WA!E:N,10,FALSE)</f>
        <v>2.6559767299999999</v>
      </c>
      <c r="AK521">
        <f t="shared" si="114"/>
        <v>1850.1668122672145</v>
      </c>
      <c r="AL521" t="str">
        <f>VLOOKUP(AK521,'Density Lookup'!A:B,2,TRUE)</f>
        <v>High</v>
      </c>
      <c r="AM521" t="str">
        <f>VLOOKUP(A521,census_tract_county_names_WA!A:B,2,FALSE)</f>
        <v>King County, Washington</v>
      </c>
      <c r="AN521">
        <f>INDEX(census_tract_areas_WA!N:N, MATCH('2014_acs_select'!A521,census_tract_areas_WA!E:E,0))</f>
        <v>2.6559767299999999</v>
      </c>
      <c r="AO521" t="b">
        <f t="shared" si="115"/>
        <v>1</v>
      </c>
      <c r="AP521" t="str">
        <f>INDEX('Density Lookup'!B:B,MATCH('2014_acs_select'!AK521,'Density Lookup'!A:A,1))</f>
        <v>High</v>
      </c>
      <c r="AQ521" t="b">
        <f t="shared" si="116"/>
        <v>1</v>
      </c>
    </row>
    <row r="522" spans="1:43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104"/>
        <v>0.44346153846153846</v>
      </c>
      <c r="I522" s="2">
        <f t="shared" si="105"/>
        <v>0.55653846153846154</v>
      </c>
      <c r="J522" s="1">
        <v>2716</v>
      </c>
      <c r="K522" s="2">
        <f t="shared" si="106"/>
        <v>0.52230769230769236</v>
      </c>
      <c r="L522" s="1">
        <v>2255</v>
      </c>
      <c r="M522" s="1">
        <v>133</v>
      </c>
      <c r="N522" s="1">
        <v>155</v>
      </c>
      <c r="O522" s="2">
        <f t="shared" si="107"/>
        <v>0.8302650957290133</v>
      </c>
      <c r="P522" s="2">
        <f t="shared" si="108"/>
        <v>4.8969072164948453E-2</v>
      </c>
      <c r="Q522" s="2">
        <f t="shared" si="109"/>
        <v>5.7069219440353459E-2</v>
      </c>
      <c r="R522" s="2">
        <v>0.376</v>
      </c>
      <c r="S522" s="2">
        <v>0.376</v>
      </c>
      <c r="T522" s="2">
        <v>0.376</v>
      </c>
      <c r="U522" s="1">
        <v>5173</v>
      </c>
      <c r="V522" s="2">
        <f t="shared" si="110"/>
        <v>0.99480769230769228</v>
      </c>
      <c r="W522" s="2">
        <v>0.05</v>
      </c>
      <c r="X522" s="1">
        <v>1453</v>
      </c>
      <c r="Y522" s="2">
        <f t="shared" si="111"/>
        <v>0.27942307692307694</v>
      </c>
      <c r="Z522" s="2">
        <v>6.3E-2</v>
      </c>
      <c r="AA522" s="1">
        <v>3324</v>
      </c>
      <c r="AB522" s="2">
        <f t="shared" si="112"/>
        <v>0.63923076923076927</v>
      </c>
      <c r="AC522" s="2">
        <f t="shared" si="113"/>
        <v>8.1346153846153735E-2</v>
      </c>
      <c r="AD522" s="2">
        <v>0.05</v>
      </c>
      <c r="AE522" s="1">
        <v>100937</v>
      </c>
      <c r="AF522" s="1">
        <v>1765</v>
      </c>
      <c r="AG522" s="1">
        <v>93021</v>
      </c>
      <c r="AH522" s="1">
        <v>3884</v>
      </c>
      <c r="AI522" s="2">
        <v>6.6000000000000003E-2</v>
      </c>
      <c r="AJ522">
        <f>VLOOKUP(A522,census_tract_areas_WA!E:N,10,FALSE)</f>
        <v>9.8611735560000007</v>
      </c>
      <c r="AK522">
        <f t="shared" si="114"/>
        <v>527.32060443618047</v>
      </c>
      <c r="AL522" t="str">
        <f>VLOOKUP(AK522,'Density Lookup'!A:B,2,TRUE)</f>
        <v>Medium</v>
      </c>
      <c r="AM522" t="str">
        <f>VLOOKUP(A522,census_tract_county_names_WA!A:B,2,FALSE)</f>
        <v>Pierce County, Washington</v>
      </c>
      <c r="AN522">
        <f>INDEX(census_tract_areas_WA!N:N, MATCH('2014_acs_select'!A522,census_tract_areas_WA!E:E,0))</f>
        <v>9.8611735560000007</v>
      </c>
      <c r="AO522" t="b">
        <f t="shared" si="115"/>
        <v>1</v>
      </c>
      <c r="AP522" t="str">
        <f>INDEX('Density Lookup'!B:B,MATCH('2014_acs_select'!AK522,'Density Lookup'!A:A,1))</f>
        <v>Medium</v>
      </c>
      <c r="AQ522" t="b">
        <f t="shared" si="116"/>
        <v>1</v>
      </c>
    </row>
    <row r="523" spans="1:43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104"/>
        <v>0.5145659928656362</v>
      </c>
      <c r="I523" s="2">
        <f t="shared" si="105"/>
        <v>0.48543400713436385</v>
      </c>
      <c r="J523" s="1">
        <v>1544</v>
      </c>
      <c r="K523" s="2">
        <f t="shared" si="106"/>
        <v>0.45897740784780022</v>
      </c>
      <c r="L523" s="1">
        <v>1359</v>
      </c>
      <c r="M523" s="1">
        <v>112</v>
      </c>
      <c r="N523" s="1">
        <v>14</v>
      </c>
      <c r="O523" s="2">
        <f t="shared" si="107"/>
        <v>0.88018134715025909</v>
      </c>
      <c r="P523" s="2">
        <f t="shared" si="108"/>
        <v>7.2538860103626937E-2</v>
      </c>
      <c r="Q523" s="2">
        <f t="shared" si="109"/>
        <v>9.0673575129533671E-3</v>
      </c>
      <c r="R523" s="2">
        <v>0.191</v>
      </c>
      <c r="S523" s="2">
        <v>0.21600000000000003</v>
      </c>
      <c r="T523" s="2">
        <v>0.16300000000000001</v>
      </c>
      <c r="U523" s="1">
        <v>3259</v>
      </c>
      <c r="V523" s="2">
        <f t="shared" si="110"/>
        <v>0.96878715814506544</v>
      </c>
      <c r="W523" s="2">
        <v>9.4E-2</v>
      </c>
      <c r="X523" s="1">
        <v>600</v>
      </c>
      <c r="Y523" s="2">
        <f t="shared" si="111"/>
        <v>0.178359096313912</v>
      </c>
      <c r="Z523" s="2">
        <v>7.4999999999999997E-2</v>
      </c>
      <c r="AA523" s="1">
        <v>2242</v>
      </c>
      <c r="AB523" s="2">
        <f t="shared" si="112"/>
        <v>0.66646848989298457</v>
      </c>
      <c r="AC523" s="2">
        <f t="shared" si="113"/>
        <v>0.15517241379310343</v>
      </c>
      <c r="AD523" s="2">
        <v>9.4E-2</v>
      </c>
      <c r="AE523" s="1">
        <v>72237</v>
      </c>
      <c r="AF523" s="1">
        <v>1358</v>
      </c>
      <c r="AG523" s="1">
        <v>59058</v>
      </c>
      <c r="AH523" s="1">
        <v>2854</v>
      </c>
      <c r="AI523" s="2">
        <v>0.12</v>
      </c>
      <c r="AJ523">
        <f>VLOOKUP(A523,census_tract_areas_WA!E:N,10,FALSE)</f>
        <v>2.9719296540000002</v>
      </c>
      <c r="AK523">
        <f t="shared" si="114"/>
        <v>1131.9245041592092</v>
      </c>
      <c r="AL523" t="str">
        <f>VLOOKUP(AK523,'Density Lookup'!A:B,2,TRUE)</f>
        <v>Medium</v>
      </c>
      <c r="AM523" t="str">
        <f>VLOOKUP(A523,census_tract_county_names_WA!A:B,2,FALSE)</f>
        <v>Pierce County, Washington</v>
      </c>
      <c r="AN523">
        <f>INDEX(census_tract_areas_WA!N:N, MATCH('2014_acs_select'!A523,census_tract_areas_WA!E:E,0))</f>
        <v>2.9719296540000002</v>
      </c>
      <c r="AO523" t="b">
        <f t="shared" si="115"/>
        <v>1</v>
      </c>
      <c r="AP523" t="str">
        <f>INDEX('Density Lookup'!B:B,MATCH('2014_acs_select'!AK523,'Density Lookup'!A:A,1))</f>
        <v>Medium</v>
      </c>
      <c r="AQ523" t="b">
        <f t="shared" si="116"/>
        <v>1</v>
      </c>
    </row>
    <row r="524" spans="1:43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104"/>
        <v>0.50227698901687645</v>
      </c>
      <c r="I524" s="2">
        <f t="shared" si="105"/>
        <v>0.49772301098312349</v>
      </c>
      <c r="J524" s="1">
        <v>1657</v>
      </c>
      <c r="K524" s="2">
        <f t="shared" si="106"/>
        <v>0.44387891776051436</v>
      </c>
      <c r="L524" s="1">
        <v>1283</v>
      </c>
      <c r="M524" s="1">
        <v>92</v>
      </c>
      <c r="N524" s="1">
        <v>8</v>
      </c>
      <c r="O524" s="2">
        <f t="shared" si="107"/>
        <v>0.77429088714544358</v>
      </c>
      <c r="P524" s="2">
        <f t="shared" si="108"/>
        <v>5.5522027761013878E-2</v>
      </c>
      <c r="Q524" s="2">
        <f t="shared" si="109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 s="1">
        <v>3720</v>
      </c>
      <c r="V524" s="2">
        <f t="shared" si="110"/>
        <v>0.99651754620948296</v>
      </c>
      <c r="W524" s="2">
        <v>0.19699999999999998</v>
      </c>
      <c r="X524" s="1">
        <v>680</v>
      </c>
      <c r="Y524" s="2">
        <f t="shared" si="111"/>
        <v>0.18215912135012055</v>
      </c>
      <c r="Z524" s="2">
        <v>0.23399999999999999</v>
      </c>
      <c r="AA524" s="1">
        <v>2532</v>
      </c>
      <c r="AB524" s="2">
        <f t="shared" si="112"/>
        <v>0.67827484596839005</v>
      </c>
      <c r="AC524" s="2">
        <f t="shared" si="113"/>
        <v>0.13956603268148937</v>
      </c>
      <c r="AD524" s="2">
        <v>0.20899999999999999</v>
      </c>
      <c r="AE524" s="1">
        <v>47553</v>
      </c>
      <c r="AF524" s="1">
        <v>1604</v>
      </c>
      <c r="AG524" s="1">
        <v>40061</v>
      </c>
      <c r="AH524" s="1">
        <v>3110</v>
      </c>
      <c r="AI524" s="2">
        <v>8.900000000000001E-2</v>
      </c>
      <c r="AJ524">
        <f>VLOOKUP(A524,census_tract_areas_WA!E:N,10,FALSE)</f>
        <v>3.5770248229999999</v>
      </c>
      <c r="AK524">
        <f t="shared" si="114"/>
        <v>1043.6047231199211</v>
      </c>
      <c r="AL524" t="str">
        <f>VLOOKUP(AK524,'Density Lookup'!A:B,2,TRUE)</f>
        <v>Medium</v>
      </c>
      <c r="AM524" t="str">
        <f>VLOOKUP(A524,census_tract_county_names_WA!A:B,2,FALSE)</f>
        <v>Clark County, Washington</v>
      </c>
      <c r="AN524">
        <f>INDEX(census_tract_areas_WA!N:N, MATCH('2014_acs_select'!A524,census_tract_areas_WA!E:E,0))</f>
        <v>3.5770248229999999</v>
      </c>
      <c r="AO524" t="b">
        <f t="shared" si="115"/>
        <v>1</v>
      </c>
      <c r="AP524" t="str">
        <f>INDEX('Density Lookup'!B:B,MATCH('2014_acs_select'!AK524,'Density Lookup'!A:A,1))</f>
        <v>Medium</v>
      </c>
      <c r="AQ524" t="b">
        <f t="shared" si="116"/>
        <v>1</v>
      </c>
    </row>
    <row r="525" spans="1:43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104"/>
        <v>0.49038021071919374</v>
      </c>
      <c r="I525" s="2">
        <f t="shared" si="105"/>
        <v>0.5096197892808062</v>
      </c>
      <c r="J525" s="1">
        <v>2253</v>
      </c>
      <c r="K525" s="2">
        <f t="shared" si="106"/>
        <v>0.51603298213467708</v>
      </c>
      <c r="L525" s="1">
        <v>1579</v>
      </c>
      <c r="M525" s="1">
        <v>149</v>
      </c>
      <c r="N525" s="1">
        <v>295</v>
      </c>
      <c r="O525" s="2">
        <f t="shared" si="107"/>
        <v>0.70084332001775407</v>
      </c>
      <c r="P525" s="2">
        <f t="shared" si="108"/>
        <v>6.6134043497558817E-2</v>
      </c>
      <c r="Q525" s="2">
        <f t="shared" si="109"/>
        <v>0.13093652907234798</v>
      </c>
      <c r="R525" s="2">
        <v>0.41100000000000003</v>
      </c>
      <c r="S525" s="2">
        <v>0.42200000000000004</v>
      </c>
      <c r="T525" s="2">
        <v>0.4</v>
      </c>
      <c r="U525" s="1">
        <v>4355</v>
      </c>
      <c r="V525" s="2">
        <f t="shared" si="110"/>
        <v>0.99748053137883641</v>
      </c>
      <c r="W525" s="2">
        <v>8.5000000000000006E-2</v>
      </c>
      <c r="X525" s="1">
        <v>994</v>
      </c>
      <c r="Y525" s="2">
        <f t="shared" si="111"/>
        <v>0.22766834631241412</v>
      </c>
      <c r="Z525" s="2">
        <v>3.5000000000000003E-2</v>
      </c>
      <c r="AA525" s="1">
        <v>2881</v>
      </c>
      <c r="AB525" s="2">
        <f t="shared" si="112"/>
        <v>0.6598717361429226</v>
      </c>
      <c r="AC525" s="2">
        <f t="shared" si="113"/>
        <v>0.11245991754466322</v>
      </c>
      <c r="AD525" s="2">
        <v>9.6999999999999989E-2</v>
      </c>
      <c r="AE525" s="1">
        <v>84869</v>
      </c>
      <c r="AF525" s="1">
        <v>1708</v>
      </c>
      <c r="AG525" s="1">
        <v>80890</v>
      </c>
      <c r="AH525" s="1">
        <v>3521</v>
      </c>
      <c r="AI525" s="2">
        <v>4.0999999999999995E-2</v>
      </c>
      <c r="AJ525">
        <f>VLOOKUP(A525,census_tract_areas_WA!E:N,10,FALSE)</f>
        <v>2.2903740400000001</v>
      </c>
      <c r="AK525">
        <f t="shared" si="114"/>
        <v>1906.2388604439473</v>
      </c>
      <c r="AL525" t="str">
        <f>VLOOKUP(AK525,'Density Lookup'!A:B,2,TRUE)</f>
        <v>High</v>
      </c>
      <c r="AM525" t="str">
        <f>VLOOKUP(A525,census_tract_county_names_WA!A:B,2,FALSE)</f>
        <v>King County, Washington</v>
      </c>
      <c r="AN525">
        <f>INDEX(census_tract_areas_WA!N:N, MATCH('2014_acs_select'!A525,census_tract_areas_WA!E:E,0))</f>
        <v>2.2903740400000001</v>
      </c>
      <c r="AO525" t="b">
        <f t="shared" si="115"/>
        <v>1</v>
      </c>
      <c r="AP525" t="str">
        <f>INDEX('Density Lookup'!B:B,MATCH('2014_acs_select'!AK525,'Density Lookup'!A:A,1))</f>
        <v>High</v>
      </c>
      <c r="AQ525" t="b">
        <f t="shared" si="116"/>
        <v>1</v>
      </c>
    </row>
    <row r="526" spans="1:43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104"/>
        <v>0.52517677308763655</v>
      </c>
      <c r="I526" s="2">
        <f t="shared" si="105"/>
        <v>0.47482322691236339</v>
      </c>
      <c r="J526" s="1">
        <v>2364</v>
      </c>
      <c r="K526" s="2">
        <f t="shared" si="106"/>
        <v>0.5065352474823227</v>
      </c>
      <c r="L526" s="1">
        <v>1491</v>
      </c>
      <c r="M526" s="1">
        <v>601</v>
      </c>
      <c r="N526" s="1">
        <v>153</v>
      </c>
      <c r="O526" s="2">
        <f t="shared" si="107"/>
        <v>0.63071065989847719</v>
      </c>
      <c r="P526" s="2">
        <f t="shared" si="108"/>
        <v>0.25423011844331639</v>
      </c>
      <c r="Q526" s="2">
        <f t="shared" si="109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 s="1">
        <v>4667</v>
      </c>
      <c r="V526" s="2">
        <f t="shared" si="110"/>
        <v>1</v>
      </c>
      <c r="W526" s="2">
        <v>7.0000000000000007E-2</v>
      </c>
      <c r="X526" s="1">
        <v>1109</v>
      </c>
      <c r="Y526" s="2">
        <f t="shared" si="111"/>
        <v>0.23762588386543818</v>
      </c>
      <c r="Z526" s="2">
        <v>2.8999999999999998E-2</v>
      </c>
      <c r="AA526" s="1">
        <v>3080</v>
      </c>
      <c r="AB526" s="2">
        <f t="shared" si="112"/>
        <v>0.6599528605099636</v>
      </c>
      <c r="AC526" s="2">
        <f t="shared" si="113"/>
        <v>0.10242125562459825</v>
      </c>
      <c r="AD526" s="2">
        <v>0.08</v>
      </c>
      <c r="AE526" s="1">
        <v>76089</v>
      </c>
      <c r="AF526" s="1">
        <v>1939</v>
      </c>
      <c r="AG526" s="1">
        <v>63750</v>
      </c>
      <c r="AH526" s="1">
        <v>3640</v>
      </c>
      <c r="AI526" s="2">
        <v>8.1000000000000003E-2</v>
      </c>
      <c r="AJ526">
        <f>VLOOKUP(A526,census_tract_areas_WA!E:N,10,FALSE)</f>
        <v>1.8270954180000001</v>
      </c>
      <c r="AK526">
        <f t="shared" si="114"/>
        <v>2554.3274609646028</v>
      </c>
      <c r="AL526" t="str">
        <f>VLOOKUP(AK526,'Density Lookup'!A:B,2,TRUE)</f>
        <v>High</v>
      </c>
      <c r="AM526" t="str">
        <f>VLOOKUP(A526,census_tract_county_names_WA!A:B,2,FALSE)</f>
        <v>King County, Washington</v>
      </c>
      <c r="AN526">
        <f>INDEX(census_tract_areas_WA!N:N, MATCH('2014_acs_select'!A526,census_tract_areas_WA!E:E,0))</f>
        <v>1.8270954180000001</v>
      </c>
      <c r="AO526" t="b">
        <f t="shared" si="115"/>
        <v>1</v>
      </c>
      <c r="AP526" t="str">
        <f>INDEX('Density Lookup'!B:B,MATCH('2014_acs_select'!AK526,'Density Lookup'!A:A,1))</f>
        <v>High</v>
      </c>
      <c r="AQ526" t="b">
        <f t="shared" si="116"/>
        <v>1</v>
      </c>
    </row>
    <row r="527" spans="1:43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104"/>
        <v>0.47667834995955782</v>
      </c>
      <c r="I527" s="2">
        <f t="shared" si="105"/>
        <v>0.52332165004044218</v>
      </c>
      <c r="J527" s="1">
        <v>1436</v>
      </c>
      <c r="K527" s="2">
        <f t="shared" si="106"/>
        <v>0.38716635211647343</v>
      </c>
      <c r="L527" s="1">
        <v>1028</v>
      </c>
      <c r="M527" s="1">
        <v>256</v>
      </c>
      <c r="N527" s="1">
        <v>109</v>
      </c>
      <c r="O527" s="2">
        <f t="shared" si="107"/>
        <v>0.71587743732590525</v>
      </c>
      <c r="P527" s="2">
        <f t="shared" si="108"/>
        <v>0.17827298050139276</v>
      </c>
      <c r="Q527" s="2">
        <f t="shared" si="109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 s="1">
        <v>3701</v>
      </c>
      <c r="V527" s="2">
        <f t="shared" si="110"/>
        <v>0.99784308438932323</v>
      </c>
      <c r="W527" s="2">
        <v>0.34</v>
      </c>
      <c r="X527" s="1">
        <v>792</v>
      </c>
      <c r="Y527" s="2">
        <f t="shared" si="111"/>
        <v>0.21353464545699649</v>
      </c>
      <c r="Z527" s="2">
        <v>0.55399999999999994</v>
      </c>
      <c r="AA527" s="1">
        <v>2395</v>
      </c>
      <c r="AB527" s="2">
        <f t="shared" si="112"/>
        <v>0.64572661094634676</v>
      </c>
      <c r="AC527" s="2">
        <f t="shared" si="113"/>
        <v>0.14073874359665672</v>
      </c>
      <c r="AD527" s="2">
        <v>0.312</v>
      </c>
      <c r="AE527" s="1">
        <v>44823</v>
      </c>
      <c r="AF527" s="1">
        <v>1533</v>
      </c>
      <c r="AG527" s="1">
        <v>36118</v>
      </c>
      <c r="AH527" s="1">
        <v>3043</v>
      </c>
      <c r="AI527" s="2">
        <v>0.13300000000000001</v>
      </c>
      <c r="AJ527">
        <f>VLOOKUP(A527,census_tract_areas_WA!E:N,10,FALSE)</f>
        <v>2.0737374389999998</v>
      </c>
      <c r="AK527">
        <f t="shared" si="114"/>
        <v>1788.558151213472</v>
      </c>
      <c r="AL527" t="str">
        <f>VLOOKUP(AK527,'Density Lookup'!A:B,2,TRUE)</f>
        <v>High</v>
      </c>
      <c r="AM527" t="str">
        <f>VLOOKUP(A527,census_tract_county_names_WA!A:B,2,FALSE)</f>
        <v>Pierce County, Washington</v>
      </c>
      <c r="AN527">
        <f>INDEX(census_tract_areas_WA!N:N, MATCH('2014_acs_select'!A527,census_tract_areas_WA!E:E,0))</f>
        <v>2.0737374389999998</v>
      </c>
      <c r="AO527" t="b">
        <f t="shared" si="115"/>
        <v>1</v>
      </c>
      <c r="AP527" t="str">
        <f>INDEX('Density Lookup'!B:B,MATCH('2014_acs_select'!AK527,'Density Lookup'!A:A,1))</f>
        <v>High</v>
      </c>
      <c r="AQ527" t="b">
        <f t="shared" si="116"/>
        <v>1</v>
      </c>
    </row>
    <row r="528" spans="1:43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104"/>
        <v>0.44424643584521384</v>
      </c>
      <c r="I528" s="2">
        <f t="shared" si="105"/>
        <v>0.55575356415478616</v>
      </c>
      <c r="J528" s="1">
        <v>1862</v>
      </c>
      <c r="K528" s="2">
        <f t="shared" si="106"/>
        <v>0.47403258655804481</v>
      </c>
      <c r="L528" s="1">
        <v>1376</v>
      </c>
      <c r="M528" s="1">
        <v>357</v>
      </c>
      <c r="N528" s="1">
        <v>17</v>
      </c>
      <c r="O528" s="2">
        <f t="shared" si="107"/>
        <v>0.73899033297529537</v>
      </c>
      <c r="P528" s="2">
        <f t="shared" si="108"/>
        <v>0.19172932330827067</v>
      </c>
      <c r="Q528" s="2">
        <f t="shared" si="109"/>
        <v>9.1299677765843187E-3</v>
      </c>
      <c r="R528" s="2">
        <v>0.16</v>
      </c>
      <c r="S528" s="2">
        <v>0.18</v>
      </c>
      <c r="T528" s="2">
        <v>0.14400000000000002</v>
      </c>
      <c r="U528" s="1">
        <v>3928</v>
      </c>
      <c r="V528" s="2">
        <f t="shared" si="110"/>
        <v>1</v>
      </c>
      <c r="W528" s="2">
        <v>9.6000000000000002E-2</v>
      </c>
      <c r="X528" s="1">
        <v>736</v>
      </c>
      <c r="Y528" s="2">
        <f t="shared" si="111"/>
        <v>0.18737270875763748</v>
      </c>
      <c r="Z528" s="2">
        <v>0.10199999999999999</v>
      </c>
      <c r="AA528" s="1">
        <v>2726</v>
      </c>
      <c r="AB528" s="2">
        <f t="shared" si="112"/>
        <v>0.69399185336048885</v>
      </c>
      <c r="AC528" s="2">
        <f t="shared" si="113"/>
        <v>0.1186354378818737</v>
      </c>
      <c r="AD528" s="2">
        <v>8.5000000000000006E-2</v>
      </c>
      <c r="AE528" s="1">
        <v>53786</v>
      </c>
      <c r="AF528" s="1">
        <v>1633</v>
      </c>
      <c r="AG528" s="1">
        <v>53413</v>
      </c>
      <c r="AH528" s="1">
        <v>3314</v>
      </c>
      <c r="AI528" s="2">
        <v>0.109</v>
      </c>
      <c r="AJ528">
        <f>VLOOKUP(A528,census_tract_areas_WA!E:N,10,FALSE)</f>
        <v>2.940664307</v>
      </c>
      <c r="AK528">
        <f t="shared" si="114"/>
        <v>1335.7526021075346</v>
      </c>
      <c r="AL528" t="str">
        <f>VLOOKUP(AK528,'Density Lookup'!A:B,2,TRUE)</f>
        <v>Medium</v>
      </c>
      <c r="AM528" t="str">
        <f>VLOOKUP(A528,census_tract_county_names_WA!A:B,2,FALSE)</f>
        <v>Clark County, Washington</v>
      </c>
      <c r="AN528">
        <f>INDEX(census_tract_areas_WA!N:N, MATCH('2014_acs_select'!A528,census_tract_areas_WA!E:E,0))</f>
        <v>2.940664307</v>
      </c>
      <c r="AO528" t="b">
        <f t="shared" si="115"/>
        <v>1</v>
      </c>
      <c r="AP528" t="str">
        <f>INDEX('Density Lookup'!B:B,MATCH('2014_acs_select'!AK528,'Density Lookup'!A:A,1))</f>
        <v>Medium</v>
      </c>
      <c r="AQ528" t="b">
        <f t="shared" si="116"/>
        <v>1</v>
      </c>
    </row>
    <row r="529" spans="1:43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104"/>
        <v>0.56079752878404943</v>
      </c>
      <c r="I529" s="2">
        <f t="shared" si="105"/>
        <v>0.43920247121595057</v>
      </c>
      <c r="J529" s="1">
        <v>1708</v>
      </c>
      <c r="K529" s="2">
        <f t="shared" si="106"/>
        <v>0.479640550407189</v>
      </c>
      <c r="L529" s="1">
        <v>1352</v>
      </c>
      <c r="M529" s="1">
        <v>165</v>
      </c>
      <c r="N529" s="1">
        <v>90</v>
      </c>
      <c r="O529" s="2">
        <f t="shared" si="107"/>
        <v>0.79156908665105385</v>
      </c>
      <c r="P529" s="2">
        <f t="shared" si="108"/>
        <v>9.6604215456674469E-2</v>
      </c>
      <c r="Q529" s="2">
        <f t="shared" si="109"/>
        <v>5.2693208430913352E-2</v>
      </c>
      <c r="R529" s="2">
        <v>0.192</v>
      </c>
      <c r="S529" s="2">
        <v>0.10800000000000001</v>
      </c>
      <c r="T529" s="2">
        <v>0.28399999999999997</v>
      </c>
      <c r="U529" s="1">
        <v>3561</v>
      </c>
      <c r="V529" s="2">
        <f t="shared" si="110"/>
        <v>1</v>
      </c>
      <c r="W529" s="2">
        <v>0.20100000000000001</v>
      </c>
      <c r="X529" s="1">
        <v>806</v>
      </c>
      <c r="Y529" s="2">
        <f t="shared" si="111"/>
        <v>0.22634091547318169</v>
      </c>
      <c r="Z529" s="2">
        <v>0.14899999999999999</v>
      </c>
      <c r="AA529" s="1">
        <v>2476</v>
      </c>
      <c r="AB529" s="2">
        <f t="shared" si="112"/>
        <v>0.69531030609379385</v>
      </c>
      <c r="AC529" s="2">
        <f t="shared" si="113"/>
        <v>7.8348778433024457E-2</v>
      </c>
      <c r="AD529" s="2">
        <v>0.221</v>
      </c>
      <c r="AE529" s="1">
        <v>46479</v>
      </c>
      <c r="AF529" s="1">
        <v>1589</v>
      </c>
      <c r="AG529" s="1">
        <v>41841</v>
      </c>
      <c r="AH529" s="1">
        <v>2876</v>
      </c>
      <c r="AI529" s="2">
        <v>0.115</v>
      </c>
      <c r="AJ529">
        <f>VLOOKUP(A529,census_tract_areas_WA!E:N,10,FALSE)</f>
        <v>1.500015205</v>
      </c>
      <c r="AK529">
        <f t="shared" si="114"/>
        <v>2373.9759357972644</v>
      </c>
      <c r="AL529" t="str">
        <f>VLOOKUP(AK529,'Density Lookup'!A:B,2,TRUE)</f>
        <v>High</v>
      </c>
      <c r="AM529" t="str">
        <f>VLOOKUP(A529,census_tract_county_names_WA!A:B,2,FALSE)</f>
        <v>Clark County, Washington</v>
      </c>
      <c r="AN529">
        <f>INDEX(census_tract_areas_WA!N:N, MATCH('2014_acs_select'!A529,census_tract_areas_WA!E:E,0))</f>
        <v>1.500015205</v>
      </c>
      <c r="AO529" t="b">
        <f t="shared" si="115"/>
        <v>1</v>
      </c>
      <c r="AP529" t="str">
        <f>INDEX('Density Lookup'!B:B,MATCH('2014_acs_select'!AK529,'Density Lookup'!A:A,1))</f>
        <v>High</v>
      </c>
      <c r="AQ529" t="b">
        <f t="shared" si="116"/>
        <v>1</v>
      </c>
    </row>
    <row r="530" spans="1:43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104"/>
        <v>0.50417750993014654</v>
      </c>
      <c r="I530" s="2">
        <f t="shared" si="105"/>
        <v>0.49582249006985346</v>
      </c>
      <c r="J530" s="1">
        <v>3077</v>
      </c>
      <c r="K530" s="2">
        <f t="shared" si="106"/>
        <v>0.42144911655937545</v>
      </c>
      <c r="L530" s="1">
        <v>2685</v>
      </c>
      <c r="M530" s="1">
        <v>271</v>
      </c>
      <c r="N530" s="1">
        <v>0</v>
      </c>
      <c r="O530" s="2">
        <f t="shared" si="107"/>
        <v>0.87260318492037703</v>
      </c>
      <c r="P530" s="2">
        <f t="shared" si="108"/>
        <v>8.80727981800455E-2</v>
      </c>
      <c r="Q530" s="2">
        <f t="shared" si="109"/>
        <v>0</v>
      </c>
      <c r="R530" s="2">
        <v>0.14599999999999999</v>
      </c>
      <c r="S530" s="2">
        <v>0.14000000000000001</v>
      </c>
      <c r="T530" s="2">
        <v>0.153</v>
      </c>
      <c r="U530" s="1">
        <v>7092</v>
      </c>
      <c r="V530" s="2">
        <f t="shared" si="110"/>
        <v>0.97137378441309408</v>
      </c>
      <c r="W530" s="2">
        <v>0.11699999999999999</v>
      </c>
      <c r="X530" s="1">
        <v>1802</v>
      </c>
      <c r="Y530" s="2">
        <f t="shared" si="111"/>
        <v>0.24681550472538008</v>
      </c>
      <c r="Z530" s="2">
        <v>9.4E-2</v>
      </c>
      <c r="AA530" s="1">
        <v>4303</v>
      </c>
      <c r="AB530" s="2">
        <f t="shared" si="112"/>
        <v>0.58937131899739759</v>
      </c>
      <c r="AC530" s="2">
        <f t="shared" si="113"/>
        <v>0.16381317627722236</v>
      </c>
      <c r="AD530" s="2">
        <v>0.128</v>
      </c>
      <c r="AE530" s="1">
        <v>63555</v>
      </c>
      <c r="AF530" s="1">
        <v>2613</v>
      </c>
      <c r="AG530" s="1">
        <v>51964</v>
      </c>
      <c r="AH530" s="1">
        <v>5551</v>
      </c>
      <c r="AI530" s="2">
        <v>0.109</v>
      </c>
      <c r="AJ530">
        <f>VLOOKUP(A530,census_tract_areas_WA!E:N,10,FALSE)</f>
        <v>13.94844</v>
      </c>
      <c r="AK530">
        <f t="shared" si="114"/>
        <v>523.42770947862266</v>
      </c>
      <c r="AL530" t="str">
        <f>VLOOKUP(AK530,'Density Lookup'!A:B,2,TRUE)</f>
        <v>Medium</v>
      </c>
      <c r="AM530" t="str">
        <f>VLOOKUP(A530,census_tract_county_names_WA!A:B,2,FALSE)</f>
        <v>Cowlitz County, Washington</v>
      </c>
      <c r="AN530">
        <f>INDEX(census_tract_areas_WA!N:N, MATCH('2014_acs_select'!A530,census_tract_areas_WA!E:E,0))</f>
        <v>13.94844</v>
      </c>
      <c r="AO530" t="b">
        <f t="shared" si="115"/>
        <v>1</v>
      </c>
      <c r="AP530" t="str">
        <f>INDEX('Density Lookup'!B:B,MATCH('2014_acs_select'!AK530,'Density Lookup'!A:A,1))</f>
        <v>Medium</v>
      </c>
      <c r="AQ530" t="b">
        <f t="shared" si="116"/>
        <v>1</v>
      </c>
    </row>
    <row r="531" spans="1:43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104"/>
        <v>0.43328204000879317</v>
      </c>
      <c r="I531" s="2">
        <f t="shared" si="105"/>
        <v>0.56671795999120689</v>
      </c>
      <c r="J531" s="1">
        <v>2689</v>
      </c>
      <c r="K531" s="2">
        <f t="shared" si="106"/>
        <v>0.5911189272367553</v>
      </c>
      <c r="L531" s="1">
        <v>1123</v>
      </c>
      <c r="M531" s="1">
        <v>135</v>
      </c>
      <c r="N531" s="1">
        <v>600</v>
      </c>
      <c r="O531" s="2">
        <f t="shared" si="107"/>
        <v>0.41762737076980289</v>
      </c>
      <c r="P531" s="2">
        <f t="shared" si="108"/>
        <v>5.0204537002603196E-2</v>
      </c>
      <c r="Q531" s="2">
        <f t="shared" si="109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 s="1">
        <v>4549</v>
      </c>
      <c r="V531" s="2">
        <f t="shared" si="110"/>
        <v>1</v>
      </c>
      <c r="W531" s="2">
        <v>0.1</v>
      </c>
      <c r="X531" s="1">
        <v>811</v>
      </c>
      <c r="Y531" s="2">
        <f t="shared" si="111"/>
        <v>0.17828094086612442</v>
      </c>
      <c r="Z531" s="2">
        <v>8.3000000000000004E-2</v>
      </c>
      <c r="AA531" s="1">
        <v>3430</v>
      </c>
      <c r="AB531" s="2">
        <f t="shared" si="112"/>
        <v>0.75401187074082221</v>
      </c>
      <c r="AC531" s="2">
        <f t="shared" si="113"/>
        <v>6.7707188393053341E-2</v>
      </c>
      <c r="AD531" s="2">
        <v>0.113</v>
      </c>
      <c r="AE531" s="1">
        <v>93877</v>
      </c>
      <c r="AF531" s="1">
        <v>1948</v>
      </c>
      <c r="AG531" s="1">
        <v>78850</v>
      </c>
      <c r="AH531" s="1">
        <v>3765</v>
      </c>
      <c r="AI531" s="2">
        <v>6.3E-2</v>
      </c>
      <c r="AJ531">
        <f>VLOOKUP(A531,census_tract_areas_WA!E:N,10,FALSE)</f>
        <v>0.979862978</v>
      </c>
      <c r="AK531">
        <f t="shared" si="114"/>
        <v>4642.4858394843859</v>
      </c>
      <c r="AL531" t="str">
        <f>VLOOKUP(AK531,'Density Lookup'!A:B,2,TRUE)</f>
        <v>High</v>
      </c>
      <c r="AM531" t="str">
        <f>VLOOKUP(A531,census_tract_county_names_WA!A:B,2,FALSE)</f>
        <v>King County, Washington</v>
      </c>
      <c r="AN531">
        <f>INDEX(census_tract_areas_WA!N:N, MATCH('2014_acs_select'!A531,census_tract_areas_WA!E:E,0))</f>
        <v>0.979862978</v>
      </c>
      <c r="AO531" t="b">
        <f t="shared" si="115"/>
        <v>1</v>
      </c>
      <c r="AP531" t="str">
        <f>INDEX('Density Lookup'!B:B,MATCH('2014_acs_select'!AK531,'Density Lookup'!A:A,1))</f>
        <v>High</v>
      </c>
      <c r="AQ531" t="b">
        <f t="shared" si="116"/>
        <v>1</v>
      </c>
    </row>
    <row r="532" spans="1:43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104"/>
        <v>0.49533161622665806</v>
      </c>
      <c r="I532" s="2">
        <f t="shared" si="105"/>
        <v>0.50466838377334189</v>
      </c>
      <c r="J532" s="1">
        <v>4235</v>
      </c>
      <c r="K532" s="2">
        <f t="shared" si="106"/>
        <v>0.68174500965872509</v>
      </c>
      <c r="L532" s="1">
        <v>2362</v>
      </c>
      <c r="M532" s="1">
        <v>266</v>
      </c>
      <c r="N532" s="1">
        <v>770</v>
      </c>
      <c r="O532" s="2">
        <f t="shared" si="107"/>
        <v>0.55773317591499405</v>
      </c>
      <c r="P532" s="2">
        <f t="shared" si="108"/>
        <v>6.2809917355371905E-2</v>
      </c>
      <c r="Q532" s="2">
        <f t="shared" si="109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 s="1">
        <v>6212</v>
      </c>
      <c r="V532" s="2">
        <f t="shared" si="110"/>
        <v>1</v>
      </c>
      <c r="W532" s="2">
        <v>6.9000000000000006E-2</v>
      </c>
      <c r="X532" s="1">
        <v>837</v>
      </c>
      <c r="Y532" s="2">
        <f t="shared" si="111"/>
        <v>0.13473921442369607</v>
      </c>
      <c r="Z532" s="2">
        <v>6.8000000000000005E-2</v>
      </c>
      <c r="AA532" s="1">
        <v>4903</v>
      </c>
      <c r="AB532" s="2">
        <f t="shared" si="112"/>
        <v>0.78927881519639409</v>
      </c>
      <c r="AC532" s="2">
        <f t="shared" si="113"/>
        <v>7.5981970379909836E-2</v>
      </c>
      <c r="AD532" s="2">
        <v>6.8000000000000005E-2</v>
      </c>
      <c r="AE532" s="1">
        <v>88164</v>
      </c>
      <c r="AF532" s="1">
        <v>3121</v>
      </c>
      <c r="AG532" s="1">
        <v>77444</v>
      </c>
      <c r="AH532" s="1">
        <v>5469</v>
      </c>
      <c r="AI532" s="2">
        <v>6.5000000000000002E-2</v>
      </c>
      <c r="AJ532">
        <f>VLOOKUP(A532,census_tract_areas_WA!E:N,10,FALSE)</f>
        <v>1.296370053</v>
      </c>
      <c r="AK532">
        <f t="shared" si="114"/>
        <v>4791.8416393717789</v>
      </c>
      <c r="AL532" t="str">
        <f>VLOOKUP(AK532,'Density Lookup'!A:B,2,TRUE)</f>
        <v>High</v>
      </c>
      <c r="AM532" t="str">
        <f>VLOOKUP(A532,census_tract_county_names_WA!A:B,2,FALSE)</f>
        <v>King County, Washington</v>
      </c>
      <c r="AN532">
        <f>INDEX(census_tract_areas_WA!N:N, MATCH('2014_acs_select'!A532,census_tract_areas_WA!E:E,0))</f>
        <v>1.296370053</v>
      </c>
      <c r="AO532" t="b">
        <f t="shared" si="115"/>
        <v>1</v>
      </c>
      <c r="AP532" t="str">
        <f>INDEX('Density Lookup'!B:B,MATCH('2014_acs_select'!AK532,'Density Lookup'!A:A,1))</f>
        <v>High</v>
      </c>
      <c r="AQ532" t="b">
        <f t="shared" si="116"/>
        <v>1</v>
      </c>
    </row>
    <row r="533" spans="1:43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104"/>
        <v>0.44355484387510008</v>
      </c>
      <c r="I533" s="2">
        <f t="shared" si="105"/>
        <v>0.55644515612489986</v>
      </c>
      <c r="J533" s="1">
        <v>2204</v>
      </c>
      <c r="K533" s="2">
        <f t="shared" si="106"/>
        <v>0.58820389645049376</v>
      </c>
      <c r="L533" s="1">
        <v>1234</v>
      </c>
      <c r="M533" s="1">
        <v>162</v>
      </c>
      <c r="N533" s="1">
        <v>257</v>
      </c>
      <c r="O533" s="2">
        <f t="shared" si="107"/>
        <v>0.55989110707803991</v>
      </c>
      <c r="P533" s="2">
        <f t="shared" si="108"/>
        <v>7.3502722323048997E-2</v>
      </c>
      <c r="Q533" s="2">
        <f t="shared" si="109"/>
        <v>0.11660617059891107</v>
      </c>
      <c r="R533" s="2">
        <v>0.72400000000000009</v>
      </c>
      <c r="S533" s="2">
        <v>0.69599999999999995</v>
      </c>
      <c r="T533" s="2">
        <v>0.747</v>
      </c>
      <c r="U533" s="1">
        <v>3747</v>
      </c>
      <c r="V533" s="2">
        <f t="shared" si="110"/>
        <v>1</v>
      </c>
      <c r="W533" s="2">
        <v>3.5000000000000003E-2</v>
      </c>
      <c r="X533" s="1">
        <v>816</v>
      </c>
      <c r="Y533" s="2">
        <f t="shared" si="111"/>
        <v>0.2177742193755004</v>
      </c>
      <c r="Z533" s="2">
        <v>3.7999999999999999E-2</v>
      </c>
      <c r="AA533" s="1">
        <v>2695</v>
      </c>
      <c r="AB533" s="2">
        <f t="shared" si="112"/>
        <v>0.71924206031491855</v>
      </c>
      <c r="AC533" s="2">
        <f t="shared" si="113"/>
        <v>6.2983720309581104E-2</v>
      </c>
      <c r="AD533" s="2">
        <v>3.5000000000000003E-2</v>
      </c>
      <c r="AE533" s="1">
        <v>123676</v>
      </c>
      <c r="AF533" s="1">
        <v>1503</v>
      </c>
      <c r="AG533" s="1">
        <v>100677</v>
      </c>
      <c r="AH533" s="1">
        <v>2999</v>
      </c>
      <c r="AI533" s="2">
        <v>0.03</v>
      </c>
      <c r="AJ533">
        <f>VLOOKUP(A533,census_tract_areas_WA!E:N,10,FALSE)</f>
        <v>0.78715199400000002</v>
      </c>
      <c r="AK533">
        <f t="shared" si="114"/>
        <v>4760.1988288935208</v>
      </c>
      <c r="AL533" t="str">
        <f>VLOOKUP(AK533,'Density Lookup'!A:B,2,TRUE)</f>
        <v>High</v>
      </c>
      <c r="AM533" t="str">
        <f>VLOOKUP(A533,census_tract_county_names_WA!A:B,2,FALSE)</f>
        <v>King County, Washington</v>
      </c>
      <c r="AN533">
        <f>INDEX(census_tract_areas_WA!N:N, MATCH('2014_acs_select'!A533,census_tract_areas_WA!E:E,0))</f>
        <v>0.78715199400000002</v>
      </c>
      <c r="AO533" t="b">
        <f t="shared" si="115"/>
        <v>1</v>
      </c>
      <c r="AP533" t="str">
        <f>INDEX('Density Lookup'!B:B,MATCH('2014_acs_select'!AK533,'Density Lookup'!A:A,1))</f>
        <v>High</v>
      </c>
      <c r="AQ533" t="b">
        <f t="shared" si="116"/>
        <v>1</v>
      </c>
    </row>
    <row r="534" spans="1:43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104"/>
        <v>0.46668219944082012</v>
      </c>
      <c r="I534" s="2">
        <f t="shared" si="105"/>
        <v>0.53331780055917988</v>
      </c>
      <c r="J534" s="1">
        <v>2113</v>
      </c>
      <c r="K534" s="2">
        <f t="shared" si="106"/>
        <v>0.49231127679403541</v>
      </c>
      <c r="L534" s="1">
        <v>1179</v>
      </c>
      <c r="M534" s="1">
        <v>332</v>
      </c>
      <c r="N534" s="1">
        <v>354</v>
      </c>
      <c r="O534" s="2">
        <f t="shared" si="107"/>
        <v>0.55797444391859918</v>
      </c>
      <c r="P534" s="2">
        <f t="shared" si="108"/>
        <v>0.15712257453857076</v>
      </c>
      <c r="Q534" s="2">
        <f t="shared" si="109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 s="1">
        <v>4140</v>
      </c>
      <c r="V534" s="2">
        <f t="shared" si="110"/>
        <v>0.96458527493010249</v>
      </c>
      <c r="W534" s="2">
        <v>0.21600000000000003</v>
      </c>
      <c r="X534" s="1">
        <v>944</v>
      </c>
      <c r="Y534" s="2">
        <f t="shared" si="111"/>
        <v>0.21994408201304752</v>
      </c>
      <c r="Z534" s="2">
        <v>0.28699999999999998</v>
      </c>
      <c r="AA534" s="1">
        <v>2710</v>
      </c>
      <c r="AB534" s="2">
        <f t="shared" si="112"/>
        <v>0.63140726933830382</v>
      </c>
      <c r="AC534" s="2">
        <f t="shared" si="113"/>
        <v>0.14864864864864868</v>
      </c>
      <c r="AD534" s="2">
        <v>0.20100000000000001</v>
      </c>
      <c r="AE534" s="1">
        <v>85381</v>
      </c>
      <c r="AF534" s="1">
        <v>1414</v>
      </c>
      <c r="AG534" s="1">
        <v>61905</v>
      </c>
      <c r="AH534" s="1">
        <v>3476</v>
      </c>
      <c r="AI534" s="2">
        <v>4.4000000000000004E-2</v>
      </c>
      <c r="AJ534">
        <f>VLOOKUP(A534,census_tract_areas_WA!E:N,10,FALSE)</f>
        <v>2.9344720400000002</v>
      </c>
      <c r="AK534">
        <f t="shared" si="114"/>
        <v>1462.6140380604886</v>
      </c>
      <c r="AL534" t="str">
        <f>VLOOKUP(AK534,'Density Lookup'!A:B,2,TRUE)</f>
        <v>High</v>
      </c>
      <c r="AM534" t="str">
        <f>VLOOKUP(A534,census_tract_county_names_WA!A:B,2,FALSE)</f>
        <v>King County, Washington</v>
      </c>
      <c r="AN534">
        <f>INDEX(census_tract_areas_WA!N:N, MATCH('2014_acs_select'!A534,census_tract_areas_WA!E:E,0))</f>
        <v>2.9344720400000002</v>
      </c>
      <c r="AO534" t="b">
        <f t="shared" si="115"/>
        <v>1</v>
      </c>
      <c r="AP534" t="str">
        <f>INDEX('Density Lookup'!B:B,MATCH('2014_acs_select'!AK534,'Density Lookup'!A:A,1))</f>
        <v>High</v>
      </c>
      <c r="AQ534" t="b">
        <f t="shared" si="116"/>
        <v>1</v>
      </c>
    </row>
    <row r="535" spans="1:43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104"/>
        <v>0.50362106087296932</v>
      </c>
      <c r="I535" s="2">
        <f t="shared" si="105"/>
        <v>0.49637893912703074</v>
      </c>
      <c r="J535" s="1">
        <v>2692</v>
      </c>
      <c r="K535" s="2">
        <f t="shared" si="106"/>
        <v>0.5269132902720689</v>
      </c>
      <c r="L535" s="1">
        <v>1813</v>
      </c>
      <c r="M535" s="1">
        <v>341</v>
      </c>
      <c r="N535" s="1">
        <v>311</v>
      </c>
      <c r="O535" s="2">
        <f t="shared" si="107"/>
        <v>0.67347696879643393</v>
      </c>
      <c r="P535" s="2">
        <f t="shared" si="108"/>
        <v>0.12667161961367013</v>
      </c>
      <c r="Q535" s="2">
        <f t="shared" si="109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 s="1">
        <v>5091</v>
      </c>
      <c r="V535" s="2">
        <f t="shared" si="110"/>
        <v>0.99647680563711094</v>
      </c>
      <c r="W535" s="2">
        <v>8.199999999999999E-2</v>
      </c>
      <c r="X535" s="1">
        <v>1301</v>
      </c>
      <c r="Y535" s="2">
        <f t="shared" si="111"/>
        <v>0.25464865922881191</v>
      </c>
      <c r="Z535" s="2">
        <v>9.4E-2</v>
      </c>
      <c r="AA535" s="1">
        <v>3355</v>
      </c>
      <c r="AB535" s="2">
        <f t="shared" si="112"/>
        <v>0.65668428263848111</v>
      </c>
      <c r="AC535" s="2">
        <f t="shared" si="113"/>
        <v>8.8667058132706922E-2</v>
      </c>
      <c r="AD535" s="2">
        <v>8.3000000000000004E-2</v>
      </c>
      <c r="AE535" s="1">
        <v>113842</v>
      </c>
      <c r="AF535" s="1">
        <v>1783</v>
      </c>
      <c r="AG535" s="1">
        <v>84732</v>
      </c>
      <c r="AH535" s="1">
        <v>3973</v>
      </c>
      <c r="AI535" s="2">
        <v>5.2000000000000005E-2</v>
      </c>
      <c r="AJ535">
        <f>VLOOKUP(A535,census_tract_areas_WA!E:N,10,FALSE)</f>
        <v>3.4046407940000001</v>
      </c>
      <c r="AK535">
        <f t="shared" si="114"/>
        <v>1500.5988323360259</v>
      </c>
      <c r="AL535" t="str">
        <f>VLOOKUP(AK535,'Density Lookup'!A:B,2,TRUE)</f>
        <v>High</v>
      </c>
      <c r="AM535" t="str">
        <f>VLOOKUP(A535,census_tract_county_names_WA!A:B,2,FALSE)</f>
        <v>King County, Washington</v>
      </c>
      <c r="AN535">
        <f>INDEX(census_tract_areas_WA!N:N, MATCH('2014_acs_select'!A535,census_tract_areas_WA!E:E,0))</f>
        <v>3.4046407940000001</v>
      </c>
      <c r="AO535" t="b">
        <f t="shared" si="115"/>
        <v>1</v>
      </c>
      <c r="AP535" t="str">
        <f>INDEX('Density Lookup'!B:B,MATCH('2014_acs_select'!AK535,'Density Lookup'!A:A,1))</f>
        <v>High</v>
      </c>
      <c r="AQ535" t="b">
        <f t="shared" si="116"/>
        <v>1</v>
      </c>
    </row>
    <row r="536" spans="1:43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104"/>
        <v>0.4953880764904387</v>
      </c>
      <c r="I536" s="2">
        <f t="shared" si="105"/>
        <v>0.5046119235095613</v>
      </c>
      <c r="J536" s="1">
        <v>2226</v>
      </c>
      <c r="K536" s="2">
        <f t="shared" si="106"/>
        <v>0.50078740157480317</v>
      </c>
      <c r="L536" s="1">
        <v>1415</v>
      </c>
      <c r="M536" s="1">
        <v>534</v>
      </c>
      <c r="N536" s="1">
        <v>179</v>
      </c>
      <c r="O536" s="2">
        <f t="shared" si="107"/>
        <v>0.63566936208445646</v>
      </c>
      <c r="P536" s="2">
        <f t="shared" si="108"/>
        <v>0.23989218328840969</v>
      </c>
      <c r="Q536" s="2">
        <f t="shared" si="109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 s="1">
        <v>4376</v>
      </c>
      <c r="V536" s="2">
        <f t="shared" si="110"/>
        <v>0.98447694038245215</v>
      </c>
      <c r="W536" s="2">
        <v>6.8000000000000005E-2</v>
      </c>
      <c r="X536" s="1">
        <v>1075</v>
      </c>
      <c r="Y536" s="2">
        <f t="shared" si="111"/>
        <v>0.24184476940382452</v>
      </c>
      <c r="Z536" s="2">
        <v>7.8E-2</v>
      </c>
      <c r="AA536" s="1">
        <v>2917</v>
      </c>
      <c r="AB536" s="2">
        <f t="shared" si="112"/>
        <v>0.65624296962879636</v>
      </c>
      <c r="AC536" s="2">
        <f t="shared" si="113"/>
        <v>0.10191226096737915</v>
      </c>
      <c r="AD536" s="2">
        <v>6.9000000000000006E-2</v>
      </c>
      <c r="AE536" s="1">
        <v>93046</v>
      </c>
      <c r="AF536" s="1">
        <v>1568</v>
      </c>
      <c r="AG536" s="1">
        <v>73478</v>
      </c>
      <c r="AH536" s="1">
        <v>3438</v>
      </c>
      <c r="AI536" s="2">
        <v>0.105</v>
      </c>
      <c r="AJ536">
        <f>VLOOKUP(A536,census_tract_areas_WA!E:N,10,FALSE)</f>
        <v>2.5360765600000001</v>
      </c>
      <c r="AK536">
        <f t="shared" si="114"/>
        <v>1752.7073394030342</v>
      </c>
      <c r="AL536" t="str">
        <f>VLOOKUP(AK536,'Density Lookup'!A:B,2,TRUE)</f>
        <v>High</v>
      </c>
      <c r="AM536" t="str">
        <f>VLOOKUP(A536,census_tract_county_names_WA!A:B,2,FALSE)</f>
        <v>Snohomish County, Washington</v>
      </c>
      <c r="AN536">
        <f>INDEX(census_tract_areas_WA!N:N, MATCH('2014_acs_select'!A536,census_tract_areas_WA!E:E,0))</f>
        <v>2.5360765600000001</v>
      </c>
      <c r="AO536" t="b">
        <f t="shared" si="115"/>
        <v>1</v>
      </c>
      <c r="AP536" t="str">
        <f>INDEX('Density Lookup'!B:B,MATCH('2014_acs_select'!AK536,'Density Lookup'!A:A,1))</f>
        <v>High</v>
      </c>
      <c r="AQ536" t="b">
        <f t="shared" si="116"/>
        <v>1</v>
      </c>
    </row>
    <row r="537" spans="1:43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104"/>
        <v>0.50590617617279787</v>
      </c>
      <c r="I537" s="2">
        <f t="shared" si="105"/>
        <v>0.49409382382720218</v>
      </c>
      <c r="J537" s="1">
        <v>1412</v>
      </c>
      <c r="K537" s="2">
        <f t="shared" si="106"/>
        <v>0.47654404319946003</v>
      </c>
      <c r="L537" s="1">
        <v>1201</v>
      </c>
      <c r="M537" s="1">
        <v>109</v>
      </c>
      <c r="N537" s="1">
        <v>15</v>
      </c>
      <c r="O537" s="2">
        <f t="shared" si="107"/>
        <v>0.85056657223796039</v>
      </c>
      <c r="P537" s="2">
        <f t="shared" si="108"/>
        <v>7.719546742209632E-2</v>
      </c>
      <c r="Q537" s="2">
        <f t="shared" si="109"/>
        <v>1.0623229461756374E-2</v>
      </c>
      <c r="R537" s="2">
        <v>0.48</v>
      </c>
      <c r="S537" s="2">
        <v>0.52900000000000003</v>
      </c>
      <c r="T537" s="2">
        <v>0.43099999999999999</v>
      </c>
      <c r="U537" s="1">
        <v>2963</v>
      </c>
      <c r="V537" s="2">
        <f t="shared" si="110"/>
        <v>1</v>
      </c>
      <c r="W537" s="2">
        <v>4.2999999999999997E-2</v>
      </c>
      <c r="X537" s="1">
        <v>872</v>
      </c>
      <c r="Y537" s="2">
        <f t="shared" si="111"/>
        <v>0.29429632129598382</v>
      </c>
      <c r="Z537" s="2">
        <v>7.9000000000000001E-2</v>
      </c>
      <c r="AA537" s="1">
        <v>1839</v>
      </c>
      <c r="AB537" s="2">
        <f t="shared" si="112"/>
        <v>0.62065474181572733</v>
      </c>
      <c r="AC537" s="2">
        <f t="shared" si="113"/>
        <v>8.5048936888288851E-2</v>
      </c>
      <c r="AD537" s="2">
        <v>2.8999999999999998E-2</v>
      </c>
      <c r="AE537" s="1">
        <v>139171</v>
      </c>
      <c r="AF537" s="1">
        <v>992</v>
      </c>
      <c r="AG537" s="1">
        <v>116667</v>
      </c>
      <c r="AH537" s="1">
        <v>2212</v>
      </c>
      <c r="AI537" s="2">
        <v>9.0000000000000011E-3</v>
      </c>
      <c r="AJ537">
        <f>VLOOKUP(A537,census_tract_areas_WA!E:N,10,FALSE)</f>
        <v>94.921249610000004</v>
      </c>
      <c r="AK537">
        <f t="shared" si="114"/>
        <v>31.215349694341217</v>
      </c>
      <c r="AL537" t="str">
        <f>VLOOKUP(AK537,'Density Lookup'!A:B,2,TRUE)</f>
        <v>Low</v>
      </c>
      <c r="AM537" t="str">
        <f>VLOOKUP(A537,census_tract_county_names_WA!A:B,2,FALSE)</f>
        <v>Benton County, Washington</v>
      </c>
      <c r="AN537">
        <f>INDEX(census_tract_areas_WA!N:N, MATCH('2014_acs_select'!A537,census_tract_areas_WA!E:E,0))</f>
        <v>94.921249610000004</v>
      </c>
      <c r="AO537" t="b">
        <f t="shared" si="115"/>
        <v>1</v>
      </c>
      <c r="AP537" t="str">
        <f>INDEX('Density Lookup'!B:B,MATCH('2014_acs_select'!AK537,'Density Lookup'!A:A,1))</f>
        <v>Low</v>
      </c>
      <c r="AQ537" t="b">
        <f t="shared" si="116"/>
        <v>1</v>
      </c>
    </row>
    <row r="538" spans="1:43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104"/>
        <v>0.50879396984924619</v>
      </c>
      <c r="I538" s="2">
        <f t="shared" si="105"/>
        <v>0.49120603015075376</v>
      </c>
      <c r="J538" s="1">
        <v>1168</v>
      </c>
      <c r="K538" s="2">
        <f t="shared" si="106"/>
        <v>0.36683417085427134</v>
      </c>
      <c r="L538" s="1">
        <v>857</v>
      </c>
      <c r="M538" s="1">
        <v>174</v>
      </c>
      <c r="N538" s="1">
        <v>27</v>
      </c>
      <c r="O538" s="2">
        <f t="shared" si="107"/>
        <v>0.73373287671232879</v>
      </c>
      <c r="P538" s="2">
        <f t="shared" si="108"/>
        <v>0.14897260273972604</v>
      </c>
      <c r="Q538" s="2">
        <f t="shared" si="109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 s="1">
        <v>3184</v>
      </c>
      <c r="V538" s="2">
        <f t="shared" si="110"/>
        <v>1</v>
      </c>
      <c r="W538" s="2">
        <v>0.26300000000000001</v>
      </c>
      <c r="X538" s="1">
        <v>836</v>
      </c>
      <c r="Y538" s="2">
        <f t="shared" si="111"/>
        <v>0.26256281407035176</v>
      </c>
      <c r="Z538" s="2">
        <v>0.36599999999999999</v>
      </c>
      <c r="AA538" s="1">
        <v>1991</v>
      </c>
      <c r="AB538" s="2">
        <f t="shared" si="112"/>
        <v>0.62531407035175879</v>
      </c>
      <c r="AC538" s="2">
        <f t="shared" si="113"/>
        <v>0.11212311557788945</v>
      </c>
      <c r="AD538" s="2">
        <v>0.23600000000000002</v>
      </c>
      <c r="AE538" s="1">
        <v>52933</v>
      </c>
      <c r="AF538" s="1">
        <v>1256</v>
      </c>
      <c r="AG538" s="1">
        <v>38939</v>
      </c>
      <c r="AH538" s="1">
        <v>2430</v>
      </c>
      <c r="AI538" s="2">
        <v>0.20800000000000002</v>
      </c>
      <c r="AJ538">
        <f>VLOOKUP(A538,census_tract_areas_WA!E:N,10,FALSE)</f>
        <v>2.7063916790000002</v>
      </c>
      <c r="AK538">
        <f t="shared" si="114"/>
        <v>1176.4742053805287</v>
      </c>
      <c r="AL538" t="str">
        <f>VLOOKUP(AK538,'Density Lookup'!A:B,2,TRUE)</f>
        <v>Medium</v>
      </c>
      <c r="AM538" t="str">
        <f>VLOOKUP(A538,census_tract_county_names_WA!A:B,2,FALSE)</f>
        <v>Clark County, Washington</v>
      </c>
      <c r="AN538">
        <f>INDEX(census_tract_areas_WA!N:N, MATCH('2014_acs_select'!A538,census_tract_areas_WA!E:E,0))</f>
        <v>2.7063916790000002</v>
      </c>
      <c r="AO538" t="b">
        <f t="shared" si="115"/>
        <v>1</v>
      </c>
      <c r="AP538" t="str">
        <f>INDEX('Density Lookup'!B:B,MATCH('2014_acs_select'!AK538,'Density Lookup'!A:A,1))</f>
        <v>Medium</v>
      </c>
      <c r="AQ538" t="b">
        <f t="shared" si="116"/>
        <v>1</v>
      </c>
    </row>
    <row r="539" spans="1:43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104"/>
        <v>0.62307838299487572</v>
      </c>
      <c r="I539" s="2">
        <f t="shared" si="105"/>
        <v>0.37692161700512433</v>
      </c>
      <c r="J539" s="1">
        <v>3166</v>
      </c>
      <c r="K539" s="2">
        <f t="shared" si="106"/>
        <v>0.60087303093566147</v>
      </c>
      <c r="L539" s="1">
        <v>791</v>
      </c>
      <c r="M539" s="1">
        <v>332</v>
      </c>
      <c r="N539" s="1">
        <v>436</v>
      </c>
      <c r="O539" s="2">
        <f t="shared" si="107"/>
        <v>0.24984207201516109</v>
      </c>
      <c r="P539" s="2">
        <f t="shared" si="108"/>
        <v>0.10486418193303854</v>
      </c>
      <c r="Q539" s="2">
        <f t="shared" si="109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 s="1">
        <v>5211</v>
      </c>
      <c r="V539" s="2">
        <f t="shared" si="110"/>
        <v>0.98899221863731257</v>
      </c>
      <c r="W539" s="2">
        <v>0.17300000000000001</v>
      </c>
      <c r="X539" s="1">
        <v>189</v>
      </c>
      <c r="Y539" s="2">
        <f t="shared" si="111"/>
        <v>3.5870184095653825E-2</v>
      </c>
      <c r="Z539" s="2">
        <v>6.9000000000000006E-2</v>
      </c>
      <c r="AA539" s="1">
        <v>4324</v>
      </c>
      <c r="AB539" s="2">
        <f t="shared" si="112"/>
        <v>0.82064907952173083</v>
      </c>
      <c r="AC539" s="2">
        <f t="shared" si="113"/>
        <v>0.14348073638261538</v>
      </c>
      <c r="AD539" s="2">
        <v>0.17899999999999999</v>
      </c>
      <c r="AE539" s="1">
        <v>95838</v>
      </c>
      <c r="AF539" s="1">
        <v>3440</v>
      </c>
      <c r="AG539" s="1">
        <v>71061</v>
      </c>
      <c r="AH539" s="1">
        <v>5039</v>
      </c>
      <c r="AI539" s="2">
        <v>7.6999999999999999E-2</v>
      </c>
      <c r="AJ539">
        <f>VLOOKUP(A539,census_tract_areas_WA!E:N,10,FALSE)</f>
        <v>0.92604650799999999</v>
      </c>
      <c r="AK539">
        <f t="shared" si="114"/>
        <v>5689.779027815307</v>
      </c>
      <c r="AL539" t="str">
        <f>VLOOKUP(AK539,'Density Lookup'!A:B,2,TRUE)</f>
        <v>High</v>
      </c>
      <c r="AM539" t="str">
        <f>VLOOKUP(A539,census_tract_county_names_WA!A:B,2,FALSE)</f>
        <v>King County, Washington</v>
      </c>
      <c r="AN539">
        <f>INDEX(census_tract_areas_WA!N:N, MATCH('2014_acs_select'!A539,census_tract_areas_WA!E:E,0))</f>
        <v>0.92604650799999999</v>
      </c>
      <c r="AO539" t="b">
        <f t="shared" si="115"/>
        <v>1</v>
      </c>
      <c r="AP539" t="str">
        <f>INDEX('Density Lookup'!B:B,MATCH('2014_acs_select'!AK539,'Density Lookup'!A:A,1))</f>
        <v>High</v>
      </c>
      <c r="AQ539" t="b">
        <f t="shared" si="116"/>
        <v>1</v>
      </c>
    </row>
    <row r="540" spans="1:43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104"/>
        <v>0.53312564901349946</v>
      </c>
      <c r="I540" s="2">
        <f t="shared" si="105"/>
        <v>0.46687435098650054</v>
      </c>
      <c r="J540" s="1">
        <v>2559</v>
      </c>
      <c r="K540" s="2">
        <f t="shared" si="106"/>
        <v>0.53146417445482863</v>
      </c>
      <c r="L540" s="1">
        <v>1544</v>
      </c>
      <c r="M540" s="1">
        <v>385</v>
      </c>
      <c r="N540" s="1">
        <v>288</v>
      </c>
      <c r="O540" s="2">
        <f t="shared" si="107"/>
        <v>0.60336068776865959</v>
      </c>
      <c r="P540" s="2">
        <f t="shared" si="108"/>
        <v>0.15044939429464635</v>
      </c>
      <c r="Q540" s="2">
        <f t="shared" si="109"/>
        <v>0.11254396248534584</v>
      </c>
      <c r="R540" s="2">
        <v>0.36099999999999999</v>
      </c>
      <c r="S540" s="2">
        <v>0.31</v>
      </c>
      <c r="T540" s="2">
        <v>0.41399999999999998</v>
      </c>
      <c r="U540" s="1">
        <v>4786</v>
      </c>
      <c r="V540" s="2">
        <f t="shared" si="110"/>
        <v>0.99397715472481829</v>
      </c>
      <c r="W540" s="2">
        <v>0.17100000000000001</v>
      </c>
      <c r="X540" s="1">
        <v>1117</v>
      </c>
      <c r="Y540" s="2">
        <f t="shared" si="111"/>
        <v>0.23198338525441328</v>
      </c>
      <c r="Z540" s="2">
        <v>0.29799999999999999</v>
      </c>
      <c r="AA540" s="1">
        <v>3294</v>
      </c>
      <c r="AB540" s="2">
        <f t="shared" si="112"/>
        <v>0.68411214953271027</v>
      </c>
      <c r="AC540" s="2">
        <f t="shared" si="113"/>
        <v>8.3904465212876422E-2</v>
      </c>
      <c r="AD540" s="2">
        <v>0.14800000000000002</v>
      </c>
      <c r="AE540" s="1">
        <v>86223</v>
      </c>
      <c r="AF540" s="1">
        <v>1726</v>
      </c>
      <c r="AG540" s="1">
        <v>68974</v>
      </c>
      <c r="AH540" s="1">
        <v>3831</v>
      </c>
      <c r="AI540" s="2">
        <v>7.2000000000000008E-2</v>
      </c>
      <c r="AJ540">
        <f>VLOOKUP(A540,census_tract_areas_WA!E:N,10,FALSE)</f>
        <v>4.4243155239999998</v>
      </c>
      <c r="AK540">
        <f t="shared" si="114"/>
        <v>1088.3039362542536</v>
      </c>
      <c r="AL540" t="str">
        <f>VLOOKUP(AK540,'Density Lookup'!A:B,2,TRUE)</f>
        <v>Medium</v>
      </c>
      <c r="AM540" t="str">
        <f>VLOOKUP(A540,census_tract_county_names_WA!A:B,2,FALSE)</f>
        <v>King County, Washington</v>
      </c>
      <c r="AN540">
        <f>INDEX(census_tract_areas_WA!N:N, MATCH('2014_acs_select'!A540,census_tract_areas_WA!E:E,0))</f>
        <v>4.4243155239999998</v>
      </c>
      <c r="AO540" t="b">
        <f t="shared" si="115"/>
        <v>1</v>
      </c>
      <c r="AP540" t="str">
        <f>INDEX('Density Lookup'!B:B,MATCH('2014_acs_select'!AK540,'Density Lookup'!A:A,1))</f>
        <v>Medium</v>
      </c>
      <c r="AQ540" t="b">
        <f t="shared" si="116"/>
        <v>1</v>
      </c>
    </row>
    <row r="541" spans="1:43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104"/>
        <v>0.44275668073136426</v>
      </c>
      <c r="I541" s="2">
        <f t="shared" si="105"/>
        <v>0.55724331926863568</v>
      </c>
      <c r="J541" s="1">
        <v>1610</v>
      </c>
      <c r="K541" s="2">
        <f t="shared" si="106"/>
        <v>0.45288326300984527</v>
      </c>
      <c r="L541" s="1">
        <v>1058</v>
      </c>
      <c r="M541" s="1">
        <v>158</v>
      </c>
      <c r="N541" s="1">
        <v>169</v>
      </c>
      <c r="O541" s="2">
        <f t="shared" si="107"/>
        <v>0.65714285714285714</v>
      </c>
      <c r="P541" s="2">
        <f t="shared" si="108"/>
        <v>9.8136645962732916E-2</v>
      </c>
      <c r="Q541" s="2">
        <f t="shared" si="109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 s="1">
        <v>3379</v>
      </c>
      <c r="V541" s="2">
        <f t="shared" si="110"/>
        <v>0.95049226441631507</v>
      </c>
      <c r="W541" s="2">
        <v>0.17</v>
      </c>
      <c r="X541" s="1">
        <v>641</v>
      </c>
      <c r="Y541" s="2">
        <f t="shared" si="111"/>
        <v>0.18030942334739802</v>
      </c>
      <c r="Z541" s="2">
        <v>0.23899999999999999</v>
      </c>
      <c r="AA541" s="1">
        <v>2131</v>
      </c>
      <c r="AB541" s="2">
        <f t="shared" si="112"/>
        <v>0.59943741209563994</v>
      </c>
      <c r="AC541" s="2">
        <f t="shared" si="113"/>
        <v>0.22025316455696209</v>
      </c>
      <c r="AD541" s="2">
        <v>0.158</v>
      </c>
      <c r="AE541" s="1">
        <v>46619</v>
      </c>
      <c r="AF541" s="1">
        <v>1611</v>
      </c>
      <c r="AG541" s="1">
        <v>38229</v>
      </c>
      <c r="AH541" s="1">
        <v>2868</v>
      </c>
      <c r="AI541" s="2">
        <v>6.9000000000000006E-2</v>
      </c>
      <c r="AJ541">
        <f>VLOOKUP(A541,census_tract_areas_WA!E:N,10,FALSE)</f>
        <v>1.876350285</v>
      </c>
      <c r="AK541">
        <f t="shared" si="114"/>
        <v>1894.6355744018233</v>
      </c>
      <c r="AL541" t="str">
        <f>VLOOKUP(AK541,'Density Lookup'!A:B,2,TRUE)</f>
        <v>High</v>
      </c>
      <c r="AM541" t="str">
        <f>VLOOKUP(A541,census_tract_county_names_WA!A:B,2,FALSE)</f>
        <v>Kitsap County, Washington</v>
      </c>
      <c r="AN541">
        <f>INDEX(census_tract_areas_WA!N:N, MATCH('2014_acs_select'!A541,census_tract_areas_WA!E:E,0))</f>
        <v>1.876350285</v>
      </c>
      <c r="AO541" t="b">
        <f t="shared" si="115"/>
        <v>1</v>
      </c>
      <c r="AP541" t="str">
        <f>INDEX('Density Lookup'!B:B,MATCH('2014_acs_select'!AK541,'Density Lookup'!A:A,1))</f>
        <v>High</v>
      </c>
      <c r="AQ541" t="b">
        <f t="shared" si="116"/>
        <v>1</v>
      </c>
    </row>
    <row r="542" spans="1:43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 s="2">
        <f t="shared" si="104"/>
        <v>1</v>
      </c>
      <c r="I542" s="2">
        <f t="shared" si="105"/>
        <v>0</v>
      </c>
      <c r="J542" s="1">
        <v>0</v>
      </c>
      <c r="K542" s="2">
        <f t="shared" si="106"/>
        <v>0</v>
      </c>
      <c r="L542" s="1">
        <v>0</v>
      </c>
      <c r="M542" s="1">
        <v>0</v>
      </c>
      <c r="N542" s="1">
        <v>0</v>
      </c>
      <c r="O542" s="2">
        <v>0</v>
      </c>
      <c r="P542" s="2">
        <v>0</v>
      </c>
      <c r="Q542" s="2">
        <v>0</v>
      </c>
      <c r="R542" s="2">
        <v>4.2000000000000003E-2</v>
      </c>
      <c r="S542" s="2">
        <v>4.2000000000000003E-2</v>
      </c>
      <c r="T542" s="2" t="s">
        <v>73</v>
      </c>
      <c r="U542" s="1">
        <v>0</v>
      </c>
      <c r="V542" s="2">
        <f t="shared" si="110"/>
        <v>0</v>
      </c>
      <c r="W542" s="2" t="s">
        <v>73</v>
      </c>
      <c r="X542" s="1">
        <v>0</v>
      </c>
      <c r="Y542" s="2">
        <f t="shared" si="111"/>
        <v>0</v>
      </c>
      <c r="Z542" s="2" t="s">
        <v>73</v>
      </c>
      <c r="AA542" s="1">
        <v>0</v>
      </c>
      <c r="AB542" s="2">
        <f t="shared" si="112"/>
        <v>0</v>
      </c>
      <c r="AC542" s="2">
        <f t="shared" si="113"/>
        <v>1</v>
      </c>
      <c r="AD542" s="2" t="s">
        <v>73</v>
      </c>
      <c r="AE542" s="1" t="s">
        <v>73</v>
      </c>
      <c r="AF542" s="1">
        <v>0</v>
      </c>
      <c r="AG542" s="1" t="s">
        <v>73</v>
      </c>
      <c r="AH542" s="1">
        <v>2629</v>
      </c>
      <c r="AI542" s="2" t="s">
        <v>73</v>
      </c>
      <c r="AJ542">
        <f>VLOOKUP(A542,census_tract_areas_WA!E:N,10,FALSE)</f>
        <v>2.316679997</v>
      </c>
      <c r="AK542">
        <f t="shared" si="114"/>
        <v>1134.8136140530589</v>
      </c>
      <c r="AL542" t="str">
        <f>VLOOKUP(AK542,'Density Lookup'!A:B,2,TRUE)</f>
        <v>Medium</v>
      </c>
      <c r="AM542" t="str">
        <f>VLOOKUP(A542,census_tract_county_names_WA!A:B,2,FALSE)</f>
        <v>Walla Walla County, Washington</v>
      </c>
      <c r="AN542">
        <f>INDEX(census_tract_areas_WA!N:N, MATCH('2014_acs_select'!A542,census_tract_areas_WA!E:E,0))</f>
        <v>2.316679997</v>
      </c>
      <c r="AO542" t="b">
        <f t="shared" si="115"/>
        <v>1</v>
      </c>
      <c r="AP542" t="str">
        <f>INDEX('Density Lookup'!B:B,MATCH('2014_acs_select'!AK542,'Density Lookup'!A:A,1))</f>
        <v>Medium</v>
      </c>
      <c r="AQ542" t="b">
        <f t="shared" si="116"/>
        <v>1</v>
      </c>
    </row>
    <row r="543" spans="1:43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104"/>
        <v>0.53568977350720659</v>
      </c>
      <c r="I543" s="2">
        <f t="shared" si="105"/>
        <v>0.46431022649279341</v>
      </c>
      <c r="J543" s="1">
        <v>1070</v>
      </c>
      <c r="K543" s="2">
        <f t="shared" si="106"/>
        <v>0.36719286204529855</v>
      </c>
      <c r="L543" s="1">
        <v>869</v>
      </c>
      <c r="M543" s="1">
        <v>71</v>
      </c>
      <c r="N543" s="1">
        <v>9</v>
      </c>
      <c r="O543" s="2">
        <f t="shared" ref="O543:O606" si="117">L543/$J543</f>
        <v>0.81214953271028034</v>
      </c>
      <c r="P543" s="2">
        <f t="shared" ref="P543:P606" si="118">M543/$J543</f>
        <v>6.6355140186915892E-2</v>
      </c>
      <c r="Q543" s="2">
        <f t="shared" ref="Q543:Q606" si="119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 s="1">
        <v>2891</v>
      </c>
      <c r="V543" s="2">
        <f t="shared" si="110"/>
        <v>0.99210706932052162</v>
      </c>
      <c r="W543" s="2">
        <v>0.218</v>
      </c>
      <c r="X543" s="1">
        <v>906</v>
      </c>
      <c r="Y543" s="2">
        <f t="shared" si="111"/>
        <v>0.31091283459162661</v>
      </c>
      <c r="Z543" s="2">
        <v>0.34899999999999998</v>
      </c>
      <c r="AA543" s="1">
        <v>1644</v>
      </c>
      <c r="AB543" s="2">
        <f t="shared" si="112"/>
        <v>0.56417295813315027</v>
      </c>
      <c r="AC543" s="2">
        <f t="shared" si="113"/>
        <v>0.12491420727522318</v>
      </c>
      <c r="AD543" s="2">
        <v>0.17699999999999999</v>
      </c>
      <c r="AE543" s="1">
        <v>53535</v>
      </c>
      <c r="AF543" s="1">
        <v>1104</v>
      </c>
      <c r="AG543" s="1">
        <v>42742</v>
      </c>
      <c r="AH543" s="1">
        <v>2099</v>
      </c>
      <c r="AI543" s="2">
        <v>0.13300000000000001</v>
      </c>
      <c r="AJ543">
        <f>VLOOKUP(A543,census_tract_areas_WA!E:N,10,FALSE)</f>
        <v>2349.4860399999998</v>
      </c>
      <c r="AK543">
        <f t="shared" si="114"/>
        <v>1.2402712552401463</v>
      </c>
      <c r="AL543" t="str">
        <f>VLOOKUP(AK543,'Density Lookup'!A:B,2,TRUE)</f>
        <v>Low</v>
      </c>
      <c r="AM543" t="str">
        <f>VLOOKUP(A543,census_tract_county_names_WA!A:B,2,FALSE)</f>
        <v>Douglas County, Washington</v>
      </c>
      <c r="AN543">
        <f>INDEX(census_tract_areas_WA!N:N, MATCH('2014_acs_select'!A543,census_tract_areas_WA!E:E,0))</f>
        <v>2349.4860399999998</v>
      </c>
      <c r="AO543" t="b">
        <f t="shared" si="115"/>
        <v>1</v>
      </c>
      <c r="AP543" t="str">
        <f>INDEX('Density Lookup'!B:B,MATCH('2014_acs_select'!AK543,'Density Lookup'!A:A,1))</f>
        <v>Low</v>
      </c>
      <c r="AQ543" t="b">
        <f t="shared" si="116"/>
        <v>1</v>
      </c>
    </row>
    <row r="544" spans="1:43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104"/>
        <v>0.51263416815742402</v>
      </c>
      <c r="I544" s="2">
        <f t="shared" si="105"/>
        <v>0.48736583184257604</v>
      </c>
      <c r="J544" s="1">
        <v>4062</v>
      </c>
      <c r="K544" s="2">
        <f t="shared" si="106"/>
        <v>0.4541592128801431</v>
      </c>
      <c r="L544" s="1">
        <v>3379</v>
      </c>
      <c r="M544" s="1">
        <v>341</v>
      </c>
      <c r="N544" s="1">
        <v>14</v>
      </c>
      <c r="O544" s="2">
        <f t="shared" si="117"/>
        <v>0.83185622845888729</v>
      </c>
      <c r="P544" s="2">
        <f t="shared" si="118"/>
        <v>8.3948793697685875E-2</v>
      </c>
      <c r="Q544" s="2">
        <f t="shared" si="119"/>
        <v>3.4465780403741997E-3</v>
      </c>
      <c r="R544" s="2">
        <v>0.192</v>
      </c>
      <c r="S544" s="2">
        <v>0.20100000000000001</v>
      </c>
      <c r="T544" s="2">
        <v>0.183</v>
      </c>
      <c r="U544" s="1">
        <v>8914</v>
      </c>
      <c r="V544" s="2">
        <f t="shared" si="110"/>
        <v>0.99664579606440074</v>
      </c>
      <c r="W544" s="2">
        <v>7.5999999999999998E-2</v>
      </c>
      <c r="X544" s="1">
        <v>2187</v>
      </c>
      <c r="Y544" s="2">
        <f t="shared" si="111"/>
        <v>0.24452146690518783</v>
      </c>
      <c r="Z544" s="2">
        <v>8.5000000000000006E-2</v>
      </c>
      <c r="AA544" s="1">
        <v>5548</v>
      </c>
      <c r="AB544" s="2">
        <f t="shared" si="112"/>
        <v>0.62030411449016098</v>
      </c>
      <c r="AC544" s="2">
        <f t="shared" si="113"/>
        <v>0.13517441860465118</v>
      </c>
      <c r="AD544" s="2">
        <v>7.2000000000000008E-2</v>
      </c>
      <c r="AE544" s="1">
        <v>73413</v>
      </c>
      <c r="AF544" s="1">
        <v>3173</v>
      </c>
      <c r="AG544" s="1">
        <v>68850</v>
      </c>
      <c r="AH544" s="1">
        <v>6809</v>
      </c>
      <c r="AI544" s="2">
        <v>6.3E-2</v>
      </c>
      <c r="AJ544">
        <f>VLOOKUP(A544,census_tract_areas_WA!E:N,10,FALSE)</f>
        <v>12.795010619999999</v>
      </c>
      <c r="AK544">
        <f t="shared" si="114"/>
        <v>699.02247568435394</v>
      </c>
      <c r="AL544" t="str">
        <f>VLOOKUP(AK544,'Density Lookup'!A:B,2,TRUE)</f>
        <v>Medium</v>
      </c>
      <c r="AM544" t="str">
        <f>VLOOKUP(A544,census_tract_county_names_WA!A:B,2,FALSE)</f>
        <v>Franklin County, Washington</v>
      </c>
      <c r="AN544">
        <f>INDEX(census_tract_areas_WA!N:N, MATCH('2014_acs_select'!A544,census_tract_areas_WA!E:E,0))</f>
        <v>12.795010619999999</v>
      </c>
      <c r="AO544" t="b">
        <f t="shared" si="115"/>
        <v>1</v>
      </c>
      <c r="AP544" t="str">
        <f>INDEX('Density Lookup'!B:B,MATCH('2014_acs_select'!AK544,'Density Lookup'!A:A,1))</f>
        <v>Medium</v>
      </c>
      <c r="AQ544" t="b">
        <f t="shared" si="116"/>
        <v>1</v>
      </c>
    </row>
    <row r="545" spans="1:43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104"/>
        <v>0.52882779686903403</v>
      </c>
      <c r="I545" s="2">
        <f t="shared" si="105"/>
        <v>0.47117220313096603</v>
      </c>
      <c r="J545" s="1">
        <v>1417</v>
      </c>
      <c r="K545" s="2">
        <f t="shared" si="106"/>
        <v>0.54104620084001531</v>
      </c>
      <c r="L545" s="1">
        <v>852</v>
      </c>
      <c r="M545" s="1">
        <v>201</v>
      </c>
      <c r="N545" s="1">
        <v>262</v>
      </c>
      <c r="O545" s="2">
        <f t="shared" si="117"/>
        <v>0.60127028934368387</v>
      </c>
      <c r="P545" s="2">
        <f t="shared" si="118"/>
        <v>0.14184897671136204</v>
      </c>
      <c r="Q545" s="2">
        <f t="shared" si="119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 s="1">
        <v>2613</v>
      </c>
      <c r="V545" s="2">
        <f t="shared" si="110"/>
        <v>0.99770904925544102</v>
      </c>
      <c r="W545" s="2">
        <v>0.13900000000000001</v>
      </c>
      <c r="X545" s="1">
        <v>544</v>
      </c>
      <c r="Y545" s="2">
        <f t="shared" si="111"/>
        <v>0.20771286750668194</v>
      </c>
      <c r="Z545" s="2">
        <v>0.20800000000000002</v>
      </c>
      <c r="AA545" s="1">
        <v>1782</v>
      </c>
      <c r="AB545" s="2">
        <f t="shared" si="112"/>
        <v>0.68041237113402064</v>
      </c>
      <c r="AC545" s="2">
        <f t="shared" si="113"/>
        <v>0.11187476135929741</v>
      </c>
      <c r="AD545" s="2">
        <v>0.11199999999999999</v>
      </c>
      <c r="AE545" s="1">
        <v>77966</v>
      </c>
      <c r="AF545" s="1">
        <v>1083</v>
      </c>
      <c r="AG545" s="1">
        <v>65673</v>
      </c>
      <c r="AH545" s="1">
        <v>2084</v>
      </c>
      <c r="AI545" s="2">
        <v>2.6000000000000002E-2</v>
      </c>
      <c r="AJ545">
        <f>VLOOKUP(A545,census_tract_areas_WA!E:N,10,FALSE)</f>
        <v>1.211013951</v>
      </c>
      <c r="AK545">
        <f t="shared" si="114"/>
        <v>2162.6505605797106</v>
      </c>
      <c r="AL545" t="str">
        <f>VLOOKUP(AK545,'Density Lookup'!A:B,2,TRUE)</f>
        <v>High</v>
      </c>
      <c r="AM545" t="str">
        <f>VLOOKUP(A545,census_tract_county_names_WA!A:B,2,FALSE)</f>
        <v>King County, Washington</v>
      </c>
      <c r="AN545">
        <f>INDEX(census_tract_areas_WA!N:N, MATCH('2014_acs_select'!A545,census_tract_areas_WA!E:E,0))</f>
        <v>1.211013951</v>
      </c>
      <c r="AO545" t="b">
        <f t="shared" si="115"/>
        <v>1</v>
      </c>
      <c r="AP545" t="str">
        <f>INDEX('Density Lookup'!B:B,MATCH('2014_acs_select'!AK545,'Density Lookup'!A:A,1))</f>
        <v>High</v>
      </c>
      <c r="AQ545" t="b">
        <f t="shared" si="116"/>
        <v>1</v>
      </c>
    </row>
    <row r="546" spans="1:43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104"/>
        <v>0.49601593625498008</v>
      </c>
      <c r="I546" s="2">
        <f t="shared" si="105"/>
        <v>0.50398406374501992</v>
      </c>
      <c r="J546" s="1">
        <v>2535</v>
      </c>
      <c r="K546" s="2">
        <f t="shared" si="106"/>
        <v>0.56108897742363872</v>
      </c>
      <c r="L546" s="1">
        <v>1578</v>
      </c>
      <c r="M546" s="1">
        <v>166</v>
      </c>
      <c r="N546" s="1">
        <v>457</v>
      </c>
      <c r="O546" s="2">
        <f t="shared" si="117"/>
        <v>0.62248520710059174</v>
      </c>
      <c r="P546" s="2">
        <f t="shared" si="118"/>
        <v>6.5483234714003941E-2</v>
      </c>
      <c r="Q546" s="2">
        <f t="shared" si="119"/>
        <v>0.18027613412228796</v>
      </c>
      <c r="R546" s="2">
        <v>0.53900000000000003</v>
      </c>
      <c r="S546" s="2">
        <v>0.53799999999999992</v>
      </c>
      <c r="T546" s="2">
        <v>0.54</v>
      </c>
      <c r="U546" s="1">
        <v>4478</v>
      </c>
      <c r="V546" s="2">
        <f t="shared" si="110"/>
        <v>0.99114652501106681</v>
      </c>
      <c r="W546" s="2">
        <v>0.16399999999999998</v>
      </c>
      <c r="X546" s="1">
        <v>599</v>
      </c>
      <c r="Y546" s="2">
        <f t="shared" si="111"/>
        <v>0.13258078795927403</v>
      </c>
      <c r="Z546" s="2">
        <v>5.2999999999999999E-2</v>
      </c>
      <c r="AA546" s="1">
        <v>3425</v>
      </c>
      <c r="AB546" s="2">
        <f t="shared" si="112"/>
        <v>0.75807879592740146</v>
      </c>
      <c r="AC546" s="2">
        <f t="shared" si="113"/>
        <v>0.10934041611332446</v>
      </c>
      <c r="AD546" s="2">
        <v>0.20399999999999999</v>
      </c>
      <c r="AE546" s="1">
        <v>93689</v>
      </c>
      <c r="AF546" s="1">
        <v>2106</v>
      </c>
      <c r="AG546" s="1">
        <v>61979</v>
      </c>
      <c r="AH546" s="1">
        <v>3954</v>
      </c>
      <c r="AI546" s="2">
        <v>9.6000000000000002E-2</v>
      </c>
      <c r="AJ546">
        <f>VLOOKUP(A546,census_tract_areas_WA!E:N,10,FALSE)</f>
        <v>1.6632518030000001</v>
      </c>
      <c r="AK546">
        <f t="shared" si="114"/>
        <v>2716.365610938105</v>
      </c>
      <c r="AL546" t="str">
        <f>VLOOKUP(AK546,'Density Lookup'!A:B,2,TRUE)</f>
        <v>High</v>
      </c>
      <c r="AM546" t="str">
        <f>VLOOKUP(A546,census_tract_county_names_WA!A:B,2,FALSE)</f>
        <v>King County, Washington</v>
      </c>
      <c r="AN546">
        <f>INDEX(census_tract_areas_WA!N:N, MATCH('2014_acs_select'!A546,census_tract_areas_WA!E:E,0))</f>
        <v>1.6632518030000001</v>
      </c>
      <c r="AO546" t="b">
        <f t="shared" si="115"/>
        <v>1</v>
      </c>
      <c r="AP546" t="str">
        <f>INDEX('Density Lookup'!B:B,MATCH('2014_acs_select'!AK546,'Density Lookup'!A:A,1))</f>
        <v>High</v>
      </c>
      <c r="AQ546" t="b">
        <f t="shared" si="116"/>
        <v>1</v>
      </c>
    </row>
    <row r="547" spans="1:43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104"/>
        <v>0.52480916030534353</v>
      </c>
      <c r="I547" s="2">
        <f t="shared" si="105"/>
        <v>0.47519083969465647</v>
      </c>
      <c r="J547" s="1">
        <v>2446</v>
      </c>
      <c r="K547" s="2">
        <f t="shared" si="106"/>
        <v>0.58349236641221369</v>
      </c>
      <c r="L547" s="1">
        <v>1850</v>
      </c>
      <c r="M547" s="1">
        <v>357</v>
      </c>
      <c r="N547" s="1">
        <v>107</v>
      </c>
      <c r="O547" s="2">
        <f t="shared" si="117"/>
        <v>0.75633687653311532</v>
      </c>
      <c r="P547" s="2">
        <f t="shared" si="118"/>
        <v>0.14595257563368766</v>
      </c>
      <c r="Q547" s="2">
        <f t="shared" si="119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 s="1">
        <v>4178</v>
      </c>
      <c r="V547" s="2">
        <f t="shared" si="110"/>
        <v>0.99666030534351147</v>
      </c>
      <c r="W547" s="2">
        <v>1.4999999999999999E-2</v>
      </c>
      <c r="X547" s="1">
        <v>920</v>
      </c>
      <c r="Y547" s="2">
        <f t="shared" si="111"/>
        <v>0.21946564885496184</v>
      </c>
      <c r="Z547" s="2">
        <v>1.3000000000000001E-2</v>
      </c>
      <c r="AA547" s="1">
        <v>2958</v>
      </c>
      <c r="AB547" s="2">
        <f t="shared" si="112"/>
        <v>0.70562977099236646</v>
      </c>
      <c r="AC547" s="2">
        <f t="shared" si="113"/>
        <v>7.4904580152671763E-2</v>
      </c>
      <c r="AD547" s="2">
        <v>1.7000000000000001E-2</v>
      </c>
      <c r="AE547" s="1">
        <v>114914</v>
      </c>
      <c r="AF547" s="1">
        <v>1326</v>
      </c>
      <c r="AG547" s="1">
        <v>105255</v>
      </c>
      <c r="AH547" s="1">
        <v>3333</v>
      </c>
      <c r="AI547" s="2">
        <v>5.2999999999999999E-2</v>
      </c>
      <c r="AJ547">
        <f>VLOOKUP(A547,census_tract_areas_WA!E:N,10,FALSE)</f>
        <v>5.0541979960000001</v>
      </c>
      <c r="AK547">
        <f t="shared" si="114"/>
        <v>829.40953308865983</v>
      </c>
      <c r="AL547" t="str">
        <f>VLOOKUP(AK547,'Density Lookup'!A:B,2,TRUE)</f>
        <v>Medium</v>
      </c>
      <c r="AM547" t="str">
        <f>VLOOKUP(A547,census_tract_county_names_WA!A:B,2,FALSE)</f>
        <v>King County, Washington</v>
      </c>
      <c r="AN547">
        <f>INDEX(census_tract_areas_WA!N:N, MATCH('2014_acs_select'!A547,census_tract_areas_WA!E:E,0))</f>
        <v>5.0541979960000001</v>
      </c>
      <c r="AO547" t="b">
        <f t="shared" si="115"/>
        <v>1</v>
      </c>
      <c r="AP547" t="str">
        <f>INDEX('Density Lookup'!B:B,MATCH('2014_acs_select'!AK547,'Density Lookup'!A:A,1))</f>
        <v>Medium</v>
      </c>
      <c r="AQ547" t="b">
        <f t="shared" si="116"/>
        <v>1</v>
      </c>
    </row>
    <row r="548" spans="1:43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104"/>
        <v>0.53430079155672827</v>
      </c>
      <c r="I548" s="2">
        <f t="shared" si="105"/>
        <v>0.46569920844327178</v>
      </c>
      <c r="J548" s="1">
        <v>205</v>
      </c>
      <c r="K548" s="2">
        <f t="shared" si="106"/>
        <v>0.27044854881266489</v>
      </c>
      <c r="L548" s="1">
        <v>149</v>
      </c>
      <c r="M548" s="1">
        <v>42</v>
      </c>
      <c r="N548" s="1">
        <v>0</v>
      </c>
      <c r="O548" s="2">
        <f t="shared" si="117"/>
        <v>0.72682926829268291</v>
      </c>
      <c r="P548" s="2">
        <f t="shared" si="118"/>
        <v>0.20487804878048779</v>
      </c>
      <c r="Q548" s="2">
        <f t="shared" si="119"/>
        <v>0</v>
      </c>
      <c r="R548" s="2">
        <v>0.12</v>
      </c>
      <c r="S548" s="2">
        <v>0.109</v>
      </c>
      <c r="T548" s="2">
        <v>0.13200000000000001</v>
      </c>
      <c r="U548" s="1">
        <v>750</v>
      </c>
      <c r="V548" s="2">
        <f t="shared" si="110"/>
        <v>0.98944591029023743</v>
      </c>
      <c r="W548" s="2">
        <v>0.34</v>
      </c>
      <c r="X548" s="1">
        <v>178</v>
      </c>
      <c r="Y548" s="2">
        <f t="shared" si="111"/>
        <v>0.23482849604221637</v>
      </c>
      <c r="Z548" s="2">
        <v>0.34299999999999997</v>
      </c>
      <c r="AA548" s="1">
        <v>462</v>
      </c>
      <c r="AB548" s="2">
        <f t="shared" si="112"/>
        <v>0.60949868073878632</v>
      </c>
      <c r="AC548" s="2">
        <f t="shared" si="113"/>
        <v>0.15567282321899734</v>
      </c>
      <c r="AD548" s="2">
        <v>0.38700000000000001</v>
      </c>
      <c r="AE548" s="1">
        <v>52830</v>
      </c>
      <c r="AF548" s="1">
        <v>233</v>
      </c>
      <c r="AG548" s="1">
        <v>32292</v>
      </c>
      <c r="AH548" s="1">
        <v>583</v>
      </c>
      <c r="AI548" s="2">
        <v>0.26200000000000001</v>
      </c>
      <c r="AJ548">
        <f>VLOOKUP(A548,census_tract_areas_WA!E:N,10,FALSE)</f>
        <v>21.826127159999999</v>
      </c>
      <c r="AK548">
        <f t="shared" si="114"/>
        <v>34.729019694761092</v>
      </c>
      <c r="AL548" t="str">
        <f>VLOOKUP(AK548,'Density Lookup'!A:B,2,TRUE)</f>
        <v>Low</v>
      </c>
      <c r="AM548" t="str">
        <f>VLOOKUP(A548,census_tract_county_names_WA!A:B,2,FALSE)</f>
        <v>Mason County, Washington</v>
      </c>
      <c r="AN548">
        <f>INDEX(census_tract_areas_WA!N:N, MATCH('2014_acs_select'!A548,census_tract_areas_WA!E:E,0))</f>
        <v>21.826127159999999</v>
      </c>
      <c r="AO548" t="b">
        <f t="shared" si="115"/>
        <v>1</v>
      </c>
      <c r="AP548" t="str">
        <f>INDEX('Density Lookup'!B:B,MATCH('2014_acs_select'!AK548,'Density Lookup'!A:A,1))</f>
        <v>Low</v>
      </c>
      <c r="AQ548" t="b">
        <f t="shared" si="116"/>
        <v>1</v>
      </c>
    </row>
    <row r="549" spans="1:43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104"/>
        <v>0.48210735586481113</v>
      </c>
      <c r="I549" s="2">
        <f t="shared" si="105"/>
        <v>0.51789264413518887</v>
      </c>
      <c r="J549" s="1">
        <v>4061</v>
      </c>
      <c r="K549" s="2">
        <f t="shared" si="106"/>
        <v>0.50459741550695825</v>
      </c>
      <c r="L549" s="1">
        <v>2901</v>
      </c>
      <c r="M549" s="1">
        <v>657</v>
      </c>
      <c r="N549" s="1">
        <v>309</v>
      </c>
      <c r="O549" s="2">
        <f t="shared" si="117"/>
        <v>0.71435606993351386</v>
      </c>
      <c r="P549" s="2">
        <f t="shared" si="118"/>
        <v>0.16178281211524256</v>
      </c>
      <c r="Q549" s="2">
        <f t="shared" si="119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 s="1">
        <v>7958</v>
      </c>
      <c r="V549" s="2">
        <f t="shared" si="110"/>
        <v>0.98881709741550694</v>
      </c>
      <c r="W549" s="2">
        <v>3.4000000000000002E-2</v>
      </c>
      <c r="X549" s="1">
        <v>2265</v>
      </c>
      <c r="Y549" s="2">
        <f t="shared" si="111"/>
        <v>0.28143638170974156</v>
      </c>
      <c r="Z549" s="2">
        <v>3.4000000000000002E-2</v>
      </c>
      <c r="AA549" s="1">
        <v>5167</v>
      </c>
      <c r="AB549" s="2">
        <f t="shared" si="112"/>
        <v>0.64202286282306165</v>
      </c>
      <c r="AC549" s="2">
        <f t="shared" si="113"/>
        <v>7.6540755467196853E-2</v>
      </c>
      <c r="AD549" s="2">
        <v>3.7000000000000005E-2</v>
      </c>
      <c r="AE549" s="1">
        <v>105938</v>
      </c>
      <c r="AF549" s="1">
        <v>2605</v>
      </c>
      <c r="AG549" s="1">
        <v>97031</v>
      </c>
      <c r="AH549" s="1">
        <v>6032</v>
      </c>
      <c r="AI549" s="2">
        <v>6.3E-2</v>
      </c>
      <c r="AJ549">
        <f>VLOOKUP(A549,census_tract_areas_WA!E:N,10,FALSE)</f>
        <v>4.1440404930000003</v>
      </c>
      <c r="AK549">
        <f t="shared" si="114"/>
        <v>1942.0659652323527</v>
      </c>
      <c r="AL549" t="str">
        <f>VLOOKUP(AK549,'Density Lookup'!A:B,2,TRUE)</f>
        <v>High</v>
      </c>
      <c r="AM549" t="str">
        <f>VLOOKUP(A549,census_tract_county_names_WA!A:B,2,FALSE)</f>
        <v>Snohomish County, Washington</v>
      </c>
      <c r="AN549">
        <f>INDEX(census_tract_areas_WA!N:N, MATCH('2014_acs_select'!A549,census_tract_areas_WA!E:E,0))</f>
        <v>4.1440404930000003</v>
      </c>
      <c r="AO549" t="b">
        <f t="shared" si="115"/>
        <v>1</v>
      </c>
      <c r="AP549" t="str">
        <f>INDEX('Density Lookup'!B:B,MATCH('2014_acs_select'!AK549,'Density Lookup'!A:A,1))</f>
        <v>High</v>
      </c>
      <c r="AQ549" t="b">
        <f t="shared" si="116"/>
        <v>1</v>
      </c>
    </row>
    <row r="550" spans="1:43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104"/>
        <v>0.44220283533260635</v>
      </c>
      <c r="I550" s="2">
        <f t="shared" si="105"/>
        <v>0.55779716466739371</v>
      </c>
      <c r="J550" s="1">
        <v>1567</v>
      </c>
      <c r="K550" s="2">
        <f t="shared" si="106"/>
        <v>0.42720828789531079</v>
      </c>
      <c r="L550" s="1">
        <v>1349</v>
      </c>
      <c r="M550" s="1">
        <v>106</v>
      </c>
      <c r="N550" s="1">
        <v>105</v>
      </c>
      <c r="O550" s="2">
        <f t="shared" si="117"/>
        <v>0.86088066368857685</v>
      </c>
      <c r="P550" s="2">
        <f t="shared" si="118"/>
        <v>6.7645181876196558E-2</v>
      </c>
      <c r="Q550" s="2">
        <f t="shared" si="119"/>
        <v>6.7007019783024882E-2</v>
      </c>
      <c r="R550" s="2">
        <v>0.05</v>
      </c>
      <c r="S550" s="2">
        <v>1.3999999999999999E-2</v>
      </c>
      <c r="T550" s="2">
        <v>8.1000000000000003E-2</v>
      </c>
      <c r="U550" s="1">
        <v>3668</v>
      </c>
      <c r="V550" s="2">
        <f t="shared" si="110"/>
        <v>1</v>
      </c>
      <c r="W550" s="2">
        <v>0.13600000000000001</v>
      </c>
      <c r="X550" s="1">
        <v>904</v>
      </c>
      <c r="Y550" s="2">
        <f t="shared" si="111"/>
        <v>0.24645583424209377</v>
      </c>
      <c r="Z550" s="2">
        <v>0.10800000000000001</v>
      </c>
      <c r="AA550" s="1">
        <v>2347</v>
      </c>
      <c r="AB550" s="2">
        <f t="shared" si="112"/>
        <v>0.63985823336968373</v>
      </c>
      <c r="AC550" s="2">
        <f t="shared" si="113"/>
        <v>0.11368593238822244</v>
      </c>
      <c r="AD550" s="2">
        <v>0.13400000000000001</v>
      </c>
      <c r="AE550" s="1">
        <v>52692</v>
      </c>
      <c r="AF550" s="1">
        <v>1413</v>
      </c>
      <c r="AG550" s="1">
        <v>46205</v>
      </c>
      <c r="AH550" s="1">
        <v>2863</v>
      </c>
      <c r="AI550" s="2">
        <v>0.122</v>
      </c>
      <c r="AJ550">
        <f>VLOOKUP(A550,census_tract_areas_WA!E:N,10,FALSE)</f>
        <v>8.4334472559999991</v>
      </c>
      <c r="AK550">
        <f t="shared" si="114"/>
        <v>434.93483609450351</v>
      </c>
      <c r="AL550" t="str">
        <f>VLOOKUP(AK550,'Density Lookup'!A:B,2,TRUE)</f>
        <v>Medium</v>
      </c>
      <c r="AM550" t="str">
        <f>VLOOKUP(A550,census_tract_county_names_WA!A:B,2,FALSE)</f>
        <v>Snohomish County, Washington</v>
      </c>
      <c r="AN550">
        <f>INDEX(census_tract_areas_WA!N:N, MATCH('2014_acs_select'!A550,census_tract_areas_WA!E:E,0))</f>
        <v>8.4334472559999991</v>
      </c>
      <c r="AO550" t="b">
        <f t="shared" si="115"/>
        <v>1</v>
      </c>
      <c r="AP550" t="str">
        <f>INDEX('Density Lookup'!B:B,MATCH('2014_acs_select'!AK550,'Density Lookup'!A:A,1))</f>
        <v>Medium</v>
      </c>
      <c r="AQ550" t="b">
        <f t="shared" si="116"/>
        <v>1</v>
      </c>
    </row>
    <row r="551" spans="1:43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104"/>
        <v>0.47545717035611162</v>
      </c>
      <c r="I551" s="2">
        <f t="shared" si="105"/>
        <v>0.52454282964388832</v>
      </c>
      <c r="J551" s="1">
        <v>3559</v>
      </c>
      <c r="K551" s="2">
        <f t="shared" si="106"/>
        <v>0.42817613089509143</v>
      </c>
      <c r="L551" s="1">
        <v>2672</v>
      </c>
      <c r="M551" s="1">
        <v>281</v>
      </c>
      <c r="N551" s="1">
        <v>118</v>
      </c>
      <c r="O551" s="2">
        <f t="shared" si="117"/>
        <v>0.75077268895757232</v>
      </c>
      <c r="P551" s="2">
        <f t="shared" si="118"/>
        <v>7.8954762573756679E-2</v>
      </c>
      <c r="Q551" s="2">
        <f t="shared" si="119"/>
        <v>3.3155380724922731E-2</v>
      </c>
      <c r="R551" s="2">
        <v>0.33899999999999997</v>
      </c>
      <c r="S551" s="2">
        <v>0.377</v>
      </c>
      <c r="T551" s="2">
        <v>0.30499999999999999</v>
      </c>
      <c r="U551" s="1">
        <v>8268</v>
      </c>
      <c r="V551" s="2">
        <f t="shared" si="110"/>
        <v>0.99470644850818091</v>
      </c>
      <c r="W551" s="2">
        <v>0.11599999999999999</v>
      </c>
      <c r="X551" s="1">
        <v>2523</v>
      </c>
      <c r="Y551" s="2">
        <f t="shared" si="111"/>
        <v>0.30353705486044275</v>
      </c>
      <c r="Z551" s="2">
        <v>0.127</v>
      </c>
      <c r="AA551" s="1">
        <v>4626</v>
      </c>
      <c r="AB551" s="2">
        <f t="shared" si="112"/>
        <v>0.5565447545717036</v>
      </c>
      <c r="AC551" s="2">
        <f t="shared" si="113"/>
        <v>0.13991819056785371</v>
      </c>
      <c r="AD551" s="2">
        <v>0.11800000000000001</v>
      </c>
      <c r="AE551" s="1">
        <v>73366</v>
      </c>
      <c r="AF551" s="1">
        <v>3066</v>
      </c>
      <c r="AG551" s="1">
        <v>64475</v>
      </c>
      <c r="AH551" s="1">
        <v>6112</v>
      </c>
      <c r="AI551" s="2">
        <v>5.7000000000000002E-2</v>
      </c>
      <c r="AJ551">
        <f>VLOOKUP(A551,census_tract_areas_WA!E:N,10,FALSE)</f>
        <v>9.2958700449999991</v>
      </c>
      <c r="AK551">
        <f t="shared" si="114"/>
        <v>894.16052072186653</v>
      </c>
      <c r="AL551" t="str">
        <f>VLOOKUP(AK551,'Density Lookup'!A:B,2,TRUE)</f>
        <v>Medium</v>
      </c>
      <c r="AM551" t="str">
        <f>VLOOKUP(A551,census_tract_county_names_WA!A:B,2,FALSE)</f>
        <v>Spokane County, Washington</v>
      </c>
      <c r="AN551">
        <f>INDEX(census_tract_areas_WA!N:N, MATCH('2014_acs_select'!A551,census_tract_areas_WA!E:E,0))</f>
        <v>9.2958700449999991</v>
      </c>
      <c r="AO551" t="b">
        <f t="shared" si="115"/>
        <v>1</v>
      </c>
      <c r="AP551" t="str">
        <f>INDEX('Density Lookup'!B:B,MATCH('2014_acs_select'!AK551,'Density Lookup'!A:A,1))</f>
        <v>Medium</v>
      </c>
      <c r="AQ551" t="b">
        <f t="shared" si="116"/>
        <v>1</v>
      </c>
    </row>
    <row r="552" spans="1:43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104"/>
        <v>0.44647988505747127</v>
      </c>
      <c r="I552" s="2">
        <f t="shared" si="105"/>
        <v>0.55352011494252873</v>
      </c>
      <c r="J552" s="1">
        <v>4726</v>
      </c>
      <c r="K552" s="2">
        <f t="shared" si="106"/>
        <v>0.56585249042145591</v>
      </c>
      <c r="L552" s="1">
        <v>2315</v>
      </c>
      <c r="M552" s="1">
        <v>455</v>
      </c>
      <c r="N552" s="1">
        <v>798</v>
      </c>
      <c r="O552" s="2">
        <f t="shared" si="117"/>
        <v>0.48984341938214132</v>
      </c>
      <c r="P552" s="2">
        <f t="shared" si="118"/>
        <v>9.6275920440118498E-2</v>
      </c>
      <c r="Q552" s="2">
        <f t="shared" si="119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 s="1">
        <v>8350</v>
      </c>
      <c r="V552" s="2">
        <f t="shared" si="110"/>
        <v>0.9997605363984674</v>
      </c>
      <c r="W552" s="2">
        <v>8.5999999999999993E-2</v>
      </c>
      <c r="X552" s="1">
        <v>1778</v>
      </c>
      <c r="Y552" s="2">
        <f t="shared" si="111"/>
        <v>0.2128831417624521</v>
      </c>
      <c r="Z552" s="2">
        <v>0.06</v>
      </c>
      <c r="AA552" s="1">
        <v>5523</v>
      </c>
      <c r="AB552" s="2">
        <f t="shared" si="112"/>
        <v>0.66127873563218387</v>
      </c>
      <c r="AC552" s="2">
        <f t="shared" si="113"/>
        <v>0.12583812260536398</v>
      </c>
      <c r="AD552" s="2">
        <v>0.10800000000000001</v>
      </c>
      <c r="AE552" s="1">
        <v>138762</v>
      </c>
      <c r="AF552" s="1">
        <v>3178</v>
      </c>
      <c r="AG552" s="1">
        <v>109579</v>
      </c>
      <c r="AH552" s="1">
        <v>6699</v>
      </c>
      <c r="AI552" s="2">
        <v>3.1E-2</v>
      </c>
      <c r="AJ552">
        <f>VLOOKUP(A552,census_tract_areas_WA!E:N,10,FALSE)</f>
        <v>2.464007649</v>
      </c>
      <c r="AK552">
        <f t="shared" si="114"/>
        <v>3389.5998672689184</v>
      </c>
      <c r="AL552" t="str">
        <f>VLOOKUP(AK552,'Density Lookup'!A:B,2,TRUE)</f>
        <v>High</v>
      </c>
      <c r="AM552" t="str">
        <f>VLOOKUP(A552,census_tract_county_names_WA!A:B,2,FALSE)</f>
        <v>King County, Washington</v>
      </c>
      <c r="AN552">
        <f>INDEX(census_tract_areas_WA!N:N, MATCH('2014_acs_select'!A552,census_tract_areas_WA!E:E,0))</f>
        <v>2.464007649</v>
      </c>
      <c r="AO552" t="b">
        <f t="shared" si="115"/>
        <v>1</v>
      </c>
      <c r="AP552" t="str">
        <f>INDEX('Density Lookup'!B:B,MATCH('2014_acs_select'!AK552,'Density Lookup'!A:A,1))</f>
        <v>High</v>
      </c>
      <c r="AQ552" t="b">
        <f t="shared" si="116"/>
        <v>1</v>
      </c>
    </row>
    <row r="553" spans="1:43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104"/>
        <v>0.47802895605791212</v>
      </c>
      <c r="I553" s="2">
        <f t="shared" si="105"/>
        <v>0.52197104394208793</v>
      </c>
      <c r="J553" s="1">
        <v>1499</v>
      </c>
      <c r="K553" s="2">
        <f t="shared" si="106"/>
        <v>0.38074676149352299</v>
      </c>
      <c r="L553" s="1">
        <v>1217</v>
      </c>
      <c r="M553" s="1">
        <v>197</v>
      </c>
      <c r="N553" s="1">
        <v>72</v>
      </c>
      <c r="O553" s="2">
        <f t="shared" si="117"/>
        <v>0.81187458305537019</v>
      </c>
      <c r="P553" s="2">
        <f t="shared" si="118"/>
        <v>0.13142094729819881</v>
      </c>
      <c r="Q553" s="2">
        <f t="shared" si="119"/>
        <v>4.803202134756504E-2</v>
      </c>
      <c r="R553" s="2">
        <v>0.11199999999999999</v>
      </c>
      <c r="S553" s="2">
        <v>9.6999999999999989E-2</v>
      </c>
      <c r="T553" s="2">
        <v>0.125</v>
      </c>
      <c r="U553" s="1">
        <v>3879</v>
      </c>
      <c r="V553" s="2">
        <f t="shared" si="110"/>
        <v>0.98526797053594106</v>
      </c>
      <c r="W553" s="2">
        <v>0.247</v>
      </c>
      <c r="X553" s="1">
        <v>1160</v>
      </c>
      <c r="Y553" s="2">
        <f t="shared" si="111"/>
        <v>0.29464058928117859</v>
      </c>
      <c r="Z553" s="2">
        <v>0.39100000000000001</v>
      </c>
      <c r="AA553" s="1">
        <v>2285</v>
      </c>
      <c r="AB553" s="2">
        <f t="shared" si="112"/>
        <v>0.58039116078232156</v>
      </c>
      <c r="AC553" s="2">
        <f t="shared" si="113"/>
        <v>0.12496824993649991</v>
      </c>
      <c r="AD553" s="2">
        <v>0.193</v>
      </c>
      <c r="AE553" s="1">
        <v>49361</v>
      </c>
      <c r="AF553" s="1">
        <v>1492</v>
      </c>
      <c r="AG553" s="1">
        <v>44402</v>
      </c>
      <c r="AH553" s="1">
        <v>2950</v>
      </c>
      <c r="AI553" s="2">
        <v>0.17100000000000001</v>
      </c>
      <c r="AJ553">
        <f>VLOOKUP(A553,census_tract_areas_WA!E:N,10,FALSE)</f>
        <v>1.563564693</v>
      </c>
      <c r="AK553">
        <f t="shared" si="114"/>
        <v>2517.9642502966135</v>
      </c>
      <c r="AL553" t="str">
        <f>VLOOKUP(AK553,'Density Lookup'!A:B,2,TRUE)</f>
        <v>High</v>
      </c>
      <c r="AM553" t="str">
        <f>VLOOKUP(A553,census_tract_county_names_WA!A:B,2,FALSE)</f>
        <v>King County, Washington</v>
      </c>
      <c r="AN553">
        <f>INDEX(census_tract_areas_WA!N:N, MATCH('2014_acs_select'!A553,census_tract_areas_WA!E:E,0))</f>
        <v>1.563564693</v>
      </c>
      <c r="AO553" t="b">
        <f t="shared" si="115"/>
        <v>1</v>
      </c>
      <c r="AP553" t="str">
        <f>INDEX('Density Lookup'!B:B,MATCH('2014_acs_select'!AK553,'Density Lookup'!A:A,1))</f>
        <v>High</v>
      </c>
      <c r="AQ553" t="b">
        <f t="shared" si="116"/>
        <v>1</v>
      </c>
    </row>
    <row r="554" spans="1:43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104"/>
        <v>0.51734460292304985</v>
      </c>
      <c r="I554" s="2">
        <f t="shared" si="105"/>
        <v>0.48265539707695015</v>
      </c>
      <c r="J554" s="1">
        <v>2915</v>
      </c>
      <c r="K554" s="2">
        <f t="shared" si="106"/>
        <v>0.51329459411868283</v>
      </c>
      <c r="L554" s="1">
        <v>2078</v>
      </c>
      <c r="M554" s="1">
        <v>383</v>
      </c>
      <c r="N554" s="1">
        <v>199</v>
      </c>
      <c r="O554" s="2">
        <f t="shared" si="117"/>
        <v>0.71286449399656948</v>
      </c>
      <c r="P554" s="2">
        <f t="shared" si="118"/>
        <v>0.13138936535162951</v>
      </c>
      <c r="Q554" s="2">
        <f t="shared" si="119"/>
        <v>6.8267581475128639E-2</v>
      </c>
      <c r="R554" s="2">
        <v>0.76900000000000002</v>
      </c>
      <c r="S554" s="2">
        <v>0.78</v>
      </c>
      <c r="T554" s="2">
        <v>0.75700000000000001</v>
      </c>
      <c r="U554" s="1">
        <v>5679</v>
      </c>
      <c r="V554" s="2">
        <f t="shared" si="110"/>
        <v>1</v>
      </c>
      <c r="W554" s="2">
        <v>3.2000000000000001E-2</v>
      </c>
      <c r="X554" s="1">
        <v>1800</v>
      </c>
      <c r="Y554" s="2">
        <f t="shared" si="111"/>
        <v>0.31695721077654515</v>
      </c>
      <c r="Z554" s="2">
        <v>3.6000000000000004E-2</v>
      </c>
      <c r="AA554" s="1">
        <v>3644</v>
      </c>
      <c r="AB554" s="2">
        <f t="shared" si="112"/>
        <v>0.64166226448318364</v>
      </c>
      <c r="AC554" s="2">
        <f t="shared" si="113"/>
        <v>4.1380524740271207E-2</v>
      </c>
      <c r="AD554" s="2">
        <v>3.1E-2</v>
      </c>
      <c r="AE554" s="1">
        <v>158660</v>
      </c>
      <c r="AF554" s="1">
        <v>1888</v>
      </c>
      <c r="AG554" s="1">
        <v>147029</v>
      </c>
      <c r="AH554" s="1">
        <v>4037</v>
      </c>
      <c r="AI554" s="2">
        <v>4.5999999999999999E-2</v>
      </c>
      <c r="AJ554">
        <f>VLOOKUP(A554,census_tract_areas_WA!E:N,10,FALSE)</f>
        <v>7.3544313260000003</v>
      </c>
      <c r="AK554">
        <f t="shared" si="114"/>
        <v>772.18750822012908</v>
      </c>
      <c r="AL554" t="str">
        <f>VLOOKUP(AK554,'Density Lookup'!A:B,2,TRUE)</f>
        <v>Medium</v>
      </c>
      <c r="AM554" t="str">
        <f>VLOOKUP(A554,census_tract_county_names_WA!A:B,2,FALSE)</f>
        <v>King County, Washington</v>
      </c>
      <c r="AN554">
        <f>INDEX(census_tract_areas_WA!N:N, MATCH('2014_acs_select'!A554,census_tract_areas_WA!E:E,0))</f>
        <v>7.3544313260000003</v>
      </c>
      <c r="AO554" t="b">
        <f t="shared" si="115"/>
        <v>1</v>
      </c>
      <c r="AP554" t="str">
        <f>INDEX('Density Lookup'!B:B,MATCH('2014_acs_select'!AK554,'Density Lookup'!A:A,1))</f>
        <v>Medium</v>
      </c>
      <c r="AQ554" t="b">
        <f t="shared" si="116"/>
        <v>1</v>
      </c>
    </row>
    <row r="555" spans="1:43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104"/>
        <v>0.45430071342037959</v>
      </c>
      <c r="I555" s="2">
        <f t="shared" si="105"/>
        <v>0.54569928657962041</v>
      </c>
      <c r="J555" s="1">
        <v>2462</v>
      </c>
      <c r="K555" s="2">
        <f t="shared" si="106"/>
        <v>0.33140395746399248</v>
      </c>
      <c r="L555" s="1">
        <v>1771</v>
      </c>
      <c r="M555" s="1">
        <v>390</v>
      </c>
      <c r="N555" s="1">
        <v>169</v>
      </c>
      <c r="O555" s="2">
        <f t="shared" si="117"/>
        <v>0.71933387489845657</v>
      </c>
      <c r="P555" s="2">
        <f t="shared" si="118"/>
        <v>0.15840779853777417</v>
      </c>
      <c r="Q555" s="2">
        <f t="shared" si="119"/>
        <v>6.8643379366368801E-2</v>
      </c>
      <c r="R555" s="2">
        <v>0.121</v>
      </c>
      <c r="S555" s="2">
        <v>0.115</v>
      </c>
      <c r="T555" s="2">
        <v>0.124</v>
      </c>
      <c r="U555" s="1">
        <v>7336</v>
      </c>
      <c r="V555" s="2">
        <f t="shared" si="110"/>
        <v>0.98748149145241626</v>
      </c>
      <c r="W555" s="2">
        <v>0.24</v>
      </c>
      <c r="X555" s="1">
        <v>2070</v>
      </c>
      <c r="Y555" s="2">
        <f t="shared" si="111"/>
        <v>0.27863777089783281</v>
      </c>
      <c r="Z555" s="2">
        <v>0.46200000000000002</v>
      </c>
      <c r="AA555" s="1">
        <v>4221</v>
      </c>
      <c r="AB555" s="2">
        <f t="shared" si="112"/>
        <v>0.56817875891775471</v>
      </c>
      <c r="AC555" s="2">
        <f t="shared" si="113"/>
        <v>0.15318347018441247</v>
      </c>
      <c r="AD555" s="2">
        <v>0.16600000000000001</v>
      </c>
      <c r="AE555" s="1">
        <v>53172</v>
      </c>
      <c r="AF555" s="1">
        <v>2639</v>
      </c>
      <c r="AG555" s="1">
        <v>38585</v>
      </c>
      <c r="AH555" s="1">
        <v>5398</v>
      </c>
      <c r="AI555" s="2">
        <v>0.16699999999999998</v>
      </c>
      <c r="AJ555">
        <f>VLOOKUP(A555,census_tract_areas_WA!E:N,10,FALSE)</f>
        <v>3.860357789</v>
      </c>
      <c r="AK555">
        <f t="shared" si="114"/>
        <v>1924.4330204751391</v>
      </c>
      <c r="AL555" t="str">
        <f>VLOOKUP(AK555,'Density Lookup'!A:B,2,TRUE)</f>
        <v>High</v>
      </c>
      <c r="AM555" t="str">
        <f>VLOOKUP(A555,census_tract_county_names_WA!A:B,2,FALSE)</f>
        <v>Pierce County, Washington</v>
      </c>
      <c r="AN555">
        <f>INDEX(census_tract_areas_WA!N:N, MATCH('2014_acs_select'!A555,census_tract_areas_WA!E:E,0))</f>
        <v>3.860357789</v>
      </c>
      <c r="AO555" t="b">
        <f t="shared" si="115"/>
        <v>1</v>
      </c>
      <c r="AP555" t="str">
        <f>INDEX('Density Lookup'!B:B,MATCH('2014_acs_select'!AK555,'Density Lookup'!A:A,1))</f>
        <v>High</v>
      </c>
      <c r="AQ555" t="b">
        <f t="shared" si="116"/>
        <v>1</v>
      </c>
    </row>
    <row r="556" spans="1:43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104"/>
        <v>0.49390343033653067</v>
      </c>
      <c r="I556" s="2">
        <f t="shared" si="105"/>
        <v>0.50609656966346939</v>
      </c>
      <c r="J556" s="1">
        <v>2470</v>
      </c>
      <c r="K556" s="2">
        <f t="shared" si="106"/>
        <v>0.40156072183384817</v>
      </c>
      <c r="L556" s="1">
        <v>1778</v>
      </c>
      <c r="M556" s="1">
        <v>367</v>
      </c>
      <c r="N556" s="1">
        <v>94</v>
      </c>
      <c r="O556" s="2">
        <f t="shared" si="117"/>
        <v>0.71983805668016199</v>
      </c>
      <c r="P556" s="2">
        <f t="shared" si="118"/>
        <v>0.148582995951417</v>
      </c>
      <c r="Q556" s="2">
        <f t="shared" si="119"/>
        <v>3.8056680161943322E-2</v>
      </c>
      <c r="R556" s="2">
        <v>0.40399999999999997</v>
      </c>
      <c r="S556" s="2">
        <v>0.375</v>
      </c>
      <c r="T556" s="2">
        <v>0.436</v>
      </c>
      <c r="U556" s="1">
        <v>6143</v>
      </c>
      <c r="V556" s="2">
        <f t="shared" si="110"/>
        <v>0.99869939847179323</v>
      </c>
      <c r="W556" s="2">
        <v>0.30099999999999999</v>
      </c>
      <c r="X556" s="1">
        <v>1381</v>
      </c>
      <c r="Y556" s="2">
        <f t="shared" si="111"/>
        <v>0.22451633880669811</v>
      </c>
      <c r="Z556" s="2">
        <v>0.502</v>
      </c>
      <c r="AA556" s="1">
        <v>4007</v>
      </c>
      <c r="AB556" s="2">
        <f t="shared" si="112"/>
        <v>0.65143879044057873</v>
      </c>
      <c r="AC556" s="2">
        <f t="shared" si="113"/>
        <v>0.12404487075272319</v>
      </c>
      <c r="AD556" s="2">
        <v>0.26200000000000001</v>
      </c>
      <c r="AE556" s="1">
        <v>55051</v>
      </c>
      <c r="AF556" s="1">
        <v>2557</v>
      </c>
      <c r="AG556" s="1">
        <v>45016</v>
      </c>
      <c r="AH556" s="1">
        <v>4828</v>
      </c>
      <c r="AI556" s="2">
        <v>0.16899999999999998</v>
      </c>
      <c r="AJ556">
        <f>VLOOKUP(A556,census_tract_areas_WA!E:N,10,FALSE)</f>
        <v>4.5341279109999997</v>
      </c>
      <c r="AK556">
        <f t="shared" si="114"/>
        <v>1356.6004578471188</v>
      </c>
      <c r="AL556" t="str">
        <f>VLOOKUP(AK556,'Density Lookup'!A:B,2,TRUE)</f>
        <v>Medium</v>
      </c>
      <c r="AM556" t="str">
        <f>VLOOKUP(A556,census_tract_county_names_WA!A:B,2,FALSE)</f>
        <v>Thurston County, Washington</v>
      </c>
      <c r="AN556">
        <f>INDEX(census_tract_areas_WA!N:N, MATCH('2014_acs_select'!A556,census_tract_areas_WA!E:E,0))</f>
        <v>4.5341279109999997</v>
      </c>
      <c r="AO556" t="b">
        <f t="shared" si="115"/>
        <v>1</v>
      </c>
      <c r="AP556" t="str">
        <f>INDEX('Density Lookup'!B:B,MATCH('2014_acs_select'!AK556,'Density Lookup'!A:A,1))</f>
        <v>Medium</v>
      </c>
      <c r="AQ556" t="b">
        <f t="shared" si="116"/>
        <v>1</v>
      </c>
    </row>
    <row r="557" spans="1:43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104"/>
        <v>0.55226700251889171</v>
      </c>
      <c r="I557" s="2">
        <f t="shared" si="105"/>
        <v>0.44773299748110829</v>
      </c>
      <c r="J557" s="1">
        <v>1412</v>
      </c>
      <c r="K557" s="2">
        <f t="shared" si="106"/>
        <v>0.44458438287153651</v>
      </c>
      <c r="L557" s="1">
        <v>1182</v>
      </c>
      <c r="M557" s="1">
        <v>154</v>
      </c>
      <c r="N557" s="1">
        <v>0</v>
      </c>
      <c r="O557" s="2">
        <f t="shared" si="117"/>
        <v>0.83711048158640222</v>
      </c>
      <c r="P557" s="2">
        <f t="shared" si="118"/>
        <v>0.10906515580736544</v>
      </c>
      <c r="Q557" s="2">
        <f t="shared" si="119"/>
        <v>0</v>
      </c>
      <c r="R557" s="2">
        <v>0.28999999999999998</v>
      </c>
      <c r="S557" s="2">
        <v>0.28000000000000003</v>
      </c>
      <c r="T557" s="2">
        <v>0.30199999999999999</v>
      </c>
      <c r="U557" s="1">
        <v>3171</v>
      </c>
      <c r="V557" s="2">
        <f t="shared" si="110"/>
        <v>0.99842569269521408</v>
      </c>
      <c r="W557" s="2">
        <v>0.1</v>
      </c>
      <c r="X557" s="1">
        <v>910</v>
      </c>
      <c r="Y557" s="2">
        <f t="shared" si="111"/>
        <v>0.28652392947103272</v>
      </c>
      <c r="Z557" s="2">
        <v>0.12</v>
      </c>
      <c r="AA557" s="1">
        <v>1962</v>
      </c>
      <c r="AB557" s="2">
        <f t="shared" si="112"/>
        <v>0.61775818639798485</v>
      </c>
      <c r="AC557" s="2">
        <f t="shared" si="113"/>
        <v>9.5717884130982478E-2</v>
      </c>
      <c r="AD557" s="2">
        <v>0.106</v>
      </c>
      <c r="AE557" s="1">
        <v>90187</v>
      </c>
      <c r="AF557" s="1">
        <v>1020</v>
      </c>
      <c r="AG557" s="1">
        <v>78750</v>
      </c>
      <c r="AH557" s="1">
        <v>2355</v>
      </c>
      <c r="AI557" s="2">
        <v>3.3000000000000002E-2</v>
      </c>
      <c r="AJ557">
        <f>VLOOKUP(A557,census_tract_areas_WA!E:N,10,FALSE)</f>
        <v>13.25824379</v>
      </c>
      <c r="AK557">
        <f t="shared" si="114"/>
        <v>239.54907228327562</v>
      </c>
      <c r="AL557" t="str">
        <f>VLOOKUP(AK557,'Density Lookup'!A:B,2,TRUE)</f>
        <v>Low</v>
      </c>
      <c r="AM557" t="str">
        <f>VLOOKUP(A557,census_tract_county_names_WA!A:B,2,FALSE)</f>
        <v>Benton County, Washington</v>
      </c>
      <c r="AN557">
        <f>INDEX(census_tract_areas_WA!N:N, MATCH('2014_acs_select'!A557,census_tract_areas_WA!E:E,0))</f>
        <v>13.25824379</v>
      </c>
      <c r="AO557" t="b">
        <f t="shared" si="115"/>
        <v>1</v>
      </c>
      <c r="AP557" t="str">
        <f>INDEX('Density Lookup'!B:B,MATCH('2014_acs_select'!AK557,'Density Lookup'!A:A,1))</f>
        <v>Low</v>
      </c>
      <c r="AQ557" t="b">
        <f t="shared" si="116"/>
        <v>1</v>
      </c>
    </row>
    <row r="558" spans="1:43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104"/>
        <v>0.48548486720197653</v>
      </c>
      <c r="I558" s="2">
        <f t="shared" si="105"/>
        <v>0.51451513279802352</v>
      </c>
      <c r="J558" s="1">
        <v>1367</v>
      </c>
      <c r="K558" s="2">
        <f t="shared" si="106"/>
        <v>0.42217418159357628</v>
      </c>
      <c r="L558" s="1">
        <v>939</v>
      </c>
      <c r="M558" s="1">
        <v>149</v>
      </c>
      <c r="N558" s="1">
        <v>85</v>
      </c>
      <c r="O558" s="2">
        <f t="shared" si="117"/>
        <v>0.6869056327724945</v>
      </c>
      <c r="P558" s="2">
        <f t="shared" si="118"/>
        <v>0.10899780541331383</v>
      </c>
      <c r="Q558" s="2">
        <f t="shared" si="119"/>
        <v>6.2179956108266279E-2</v>
      </c>
      <c r="R558" s="2">
        <v>0.12300000000000001</v>
      </c>
      <c r="S558" s="2">
        <v>9.1999999999999998E-2</v>
      </c>
      <c r="T558" s="2">
        <v>0.15</v>
      </c>
      <c r="U558" s="1">
        <v>3234</v>
      </c>
      <c r="V558" s="2">
        <f t="shared" si="110"/>
        <v>0.99876466954910437</v>
      </c>
      <c r="W558" s="2">
        <v>0.29699999999999999</v>
      </c>
      <c r="X558" s="1">
        <v>717</v>
      </c>
      <c r="Y558" s="2">
        <f t="shared" si="111"/>
        <v>0.2214329833230389</v>
      </c>
      <c r="Z558" s="2">
        <v>0.33200000000000002</v>
      </c>
      <c r="AA558" s="1">
        <v>2163</v>
      </c>
      <c r="AB558" s="2">
        <f t="shared" si="112"/>
        <v>0.66800494132180355</v>
      </c>
      <c r="AC558" s="2">
        <f t="shared" si="113"/>
        <v>0.1105620753551575</v>
      </c>
      <c r="AD558" s="2">
        <v>0.248</v>
      </c>
      <c r="AE558" s="1">
        <v>41074</v>
      </c>
      <c r="AF558" s="1">
        <v>1481</v>
      </c>
      <c r="AG558" s="1">
        <v>26703</v>
      </c>
      <c r="AH558" s="1">
        <v>2599</v>
      </c>
      <c r="AI558" s="2">
        <v>0.152</v>
      </c>
      <c r="AJ558">
        <f>VLOOKUP(A558,census_tract_areas_WA!E:N,10,FALSE)</f>
        <v>2.774569348</v>
      </c>
      <c r="AK558">
        <f t="shared" si="114"/>
        <v>1167.0279578104819</v>
      </c>
      <c r="AL558" t="str">
        <f>VLOOKUP(AK558,'Density Lookup'!A:B,2,TRUE)</f>
        <v>Medium</v>
      </c>
      <c r="AM558" t="str">
        <f>VLOOKUP(A558,census_tract_county_names_WA!A:B,2,FALSE)</f>
        <v>Clark County, Washington</v>
      </c>
      <c r="AN558">
        <f>INDEX(census_tract_areas_WA!N:N, MATCH('2014_acs_select'!A558,census_tract_areas_WA!E:E,0))</f>
        <v>2.774569348</v>
      </c>
      <c r="AO558" t="b">
        <f t="shared" si="115"/>
        <v>1</v>
      </c>
      <c r="AP558" t="str">
        <f>INDEX('Density Lookup'!B:B,MATCH('2014_acs_select'!AK558,'Density Lookup'!A:A,1))</f>
        <v>Medium</v>
      </c>
      <c r="AQ558" t="b">
        <f t="shared" si="116"/>
        <v>1</v>
      </c>
    </row>
    <row r="559" spans="1:43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104"/>
        <v>0.5242751180040458</v>
      </c>
      <c r="I559" s="2">
        <f t="shared" si="105"/>
        <v>0.47572488199595414</v>
      </c>
      <c r="J559" s="1">
        <v>1187</v>
      </c>
      <c r="K559" s="2">
        <f t="shared" si="106"/>
        <v>0.40020229265003371</v>
      </c>
      <c r="L559" s="1">
        <v>977</v>
      </c>
      <c r="M559" s="1">
        <v>37</v>
      </c>
      <c r="N559" s="1">
        <v>11</v>
      </c>
      <c r="O559" s="2">
        <f t="shared" si="117"/>
        <v>0.82308340353833198</v>
      </c>
      <c r="P559" s="2">
        <f t="shared" si="118"/>
        <v>3.1171019376579612E-2</v>
      </c>
      <c r="Q559" s="2">
        <f t="shared" si="119"/>
        <v>9.2670598146588033E-3</v>
      </c>
      <c r="R559" s="2">
        <v>0.129</v>
      </c>
      <c r="S559" s="2">
        <v>0.129</v>
      </c>
      <c r="T559" s="2">
        <v>0.129</v>
      </c>
      <c r="U559" s="1">
        <v>2966</v>
      </c>
      <c r="V559" s="2">
        <f t="shared" si="110"/>
        <v>1</v>
      </c>
      <c r="W559" s="2">
        <v>0.14899999999999999</v>
      </c>
      <c r="X559" s="1">
        <v>852</v>
      </c>
      <c r="Y559" s="2">
        <f t="shared" si="111"/>
        <v>0.28725556304787592</v>
      </c>
      <c r="Z559" s="2">
        <v>0.187</v>
      </c>
      <c r="AA559" s="1">
        <v>1580</v>
      </c>
      <c r="AB559" s="2">
        <f t="shared" si="112"/>
        <v>0.53270397842211736</v>
      </c>
      <c r="AC559" s="2">
        <f t="shared" si="113"/>
        <v>0.18004045853000672</v>
      </c>
      <c r="AD559" s="2">
        <v>0.114</v>
      </c>
      <c r="AE559" s="1">
        <v>75862</v>
      </c>
      <c r="AF559" s="1">
        <v>939</v>
      </c>
      <c r="AG559" s="1">
        <v>56982</v>
      </c>
      <c r="AH559" s="1">
        <v>2246</v>
      </c>
      <c r="AI559" s="2">
        <v>0.11699999999999999</v>
      </c>
      <c r="AJ559">
        <f>VLOOKUP(A559,census_tract_areas_WA!E:N,10,FALSE)</f>
        <v>926.67371079999998</v>
      </c>
      <c r="AK559">
        <f t="shared" si="114"/>
        <v>3.2006950941118681</v>
      </c>
      <c r="AL559" t="str">
        <f>VLOOKUP(AK559,'Density Lookup'!A:B,2,TRUE)</f>
        <v>Low</v>
      </c>
      <c r="AM559" t="str">
        <f>VLOOKUP(A559,census_tract_county_names_WA!A:B,2,FALSE)</f>
        <v>Grant County, Washington</v>
      </c>
      <c r="AN559">
        <f>INDEX(census_tract_areas_WA!N:N, MATCH('2014_acs_select'!A559,census_tract_areas_WA!E:E,0))</f>
        <v>926.67371079999998</v>
      </c>
      <c r="AO559" t="b">
        <f t="shared" si="115"/>
        <v>1</v>
      </c>
      <c r="AP559" t="str">
        <f>INDEX('Density Lookup'!B:B,MATCH('2014_acs_select'!AK559,'Density Lookup'!A:A,1))</f>
        <v>Low</v>
      </c>
      <c r="AQ559" t="b">
        <f t="shared" si="116"/>
        <v>1</v>
      </c>
    </row>
    <row r="560" spans="1:43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104"/>
        <v>0.50128996074032528</v>
      </c>
      <c r="I560" s="2">
        <f t="shared" si="105"/>
        <v>0.49871003925967472</v>
      </c>
      <c r="J560" s="1">
        <v>4706</v>
      </c>
      <c r="K560" s="2">
        <f t="shared" si="106"/>
        <v>0.5278743690409422</v>
      </c>
      <c r="L560" s="1">
        <v>3342</v>
      </c>
      <c r="M560" s="1">
        <v>307</v>
      </c>
      <c r="N560" s="1">
        <v>257</v>
      </c>
      <c r="O560" s="2">
        <f t="shared" si="117"/>
        <v>0.71015724606884822</v>
      </c>
      <c r="P560" s="2">
        <f t="shared" si="118"/>
        <v>6.523586910327242E-2</v>
      </c>
      <c r="Q560" s="2">
        <f t="shared" si="119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 s="1">
        <v>8783</v>
      </c>
      <c r="V560" s="2">
        <f t="shared" si="110"/>
        <v>0.98519349411104884</v>
      </c>
      <c r="W560" s="2">
        <v>5.7000000000000002E-2</v>
      </c>
      <c r="X560" s="1">
        <v>2231</v>
      </c>
      <c r="Y560" s="2">
        <f t="shared" si="111"/>
        <v>0.25025238362310714</v>
      </c>
      <c r="Z560" s="2">
        <v>7.2999999999999995E-2</v>
      </c>
      <c r="AA560" s="1">
        <v>5756</v>
      </c>
      <c r="AB560" s="2">
        <f t="shared" si="112"/>
        <v>0.64565339315759951</v>
      </c>
      <c r="AC560" s="2">
        <f t="shared" si="113"/>
        <v>0.1040942232192934</v>
      </c>
      <c r="AD560" s="2">
        <v>4.8000000000000001E-2</v>
      </c>
      <c r="AE560" s="1">
        <v>158675</v>
      </c>
      <c r="AF560" s="1">
        <v>3717</v>
      </c>
      <c r="AG560" s="1">
        <v>111767</v>
      </c>
      <c r="AH560" s="1">
        <v>7026</v>
      </c>
      <c r="AI560" s="2">
        <v>3.9E-2</v>
      </c>
      <c r="AJ560">
        <f>VLOOKUP(A560,census_tract_areas_WA!E:N,10,FALSE)</f>
        <v>8.402806</v>
      </c>
      <c r="AK560">
        <f t="shared" si="114"/>
        <v>1060.9551142796822</v>
      </c>
      <c r="AL560" t="str">
        <f>VLOOKUP(AK560,'Density Lookup'!A:B,2,TRUE)</f>
        <v>Medium</v>
      </c>
      <c r="AM560" t="str">
        <f>VLOOKUP(A560,census_tract_county_names_WA!A:B,2,FALSE)</f>
        <v>King County, Washington</v>
      </c>
      <c r="AN560">
        <f>INDEX(census_tract_areas_WA!N:N, MATCH('2014_acs_select'!A560,census_tract_areas_WA!E:E,0))</f>
        <v>8.402806</v>
      </c>
      <c r="AO560" t="b">
        <f t="shared" si="115"/>
        <v>1</v>
      </c>
      <c r="AP560" t="str">
        <f>INDEX('Density Lookup'!B:B,MATCH('2014_acs_select'!AK560,'Density Lookup'!A:A,1))</f>
        <v>Medium</v>
      </c>
      <c r="AQ560" t="b">
        <f t="shared" si="116"/>
        <v>1</v>
      </c>
    </row>
    <row r="561" spans="1:43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104"/>
        <v>0.47866228970045138</v>
      </c>
      <c r="I561" s="2">
        <f t="shared" si="105"/>
        <v>0.52133771029954867</v>
      </c>
      <c r="J561" s="1">
        <v>2369</v>
      </c>
      <c r="K561" s="2">
        <f t="shared" si="106"/>
        <v>0.48604842018875666</v>
      </c>
      <c r="L561" s="1">
        <v>1458</v>
      </c>
      <c r="M561" s="1">
        <v>421</v>
      </c>
      <c r="N561" s="1">
        <v>131</v>
      </c>
      <c r="O561" s="2">
        <f t="shared" si="117"/>
        <v>0.61544955677501056</v>
      </c>
      <c r="P561" s="2">
        <f t="shared" si="118"/>
        <v>0.17771211481637822</v>
      </c>
      <c r="Q561" s="2">
        <f t="shared" si="119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 s="1">
        <v>4874</v>
      </c>
      <c r="V561" s="2">
        <f t="shared" si="110"/>
        <v>1</v>
      </c>
      <c r="W561" s="2">
        <v>0.10300000000000001</v>
      </c>
      <c r="X561" s="1">
        <v>948</v>
      </c>
      <c r="Y561" s="2">
        <f t="shared" si="111"/>
        <v>0.19450143619203938</v>
      </c>
      <c r="Z561" s="2">
        <v>0.11599999999999999</v>
      </c>
      <c r="AA561" s="1">
        <v>3311</v>
      </c>
      <c r="AB561" s="2">
        <f t="shared" si="112"/>
        <v>0.67931883463274523</v>
      </c>
      <c r="AC561" s="2">
        <f t="shared" si="113"/>
        <v>0.12617972917521536</v>
      </c>
      <c r="AD561" s="2">
        <v>0.114</v>
      </c>
      <c r="AE561" s="1">
        <v>66965</v>
      </c>
      <c r="AF561" s="1">
        <v>1805</v>
      </c>
      <c r="AG561" s="1">
        <v>57564</v>
      </c>
      <c r="AH561" s="1">
        <v>3990</v>
      </c>
      <c r="AI561" s="2">
        <v>0.10099999999999999</v>
      </c>
      <c r="AJ561">
        <f>VLOOKUP(A561,census_tract_areas_WA!E:N,10,FALSE)</f>
        <v>2.4277516170000002</v>
      </c>
      <c r="AK561">
        <f t="shared" si="114"/>
        <v>2007.6188873155222</v>
      </c>
      <c r="AL561" t="str">
        <f>VLOOKUP(AK561,'Density Lookup'!A:B,2,TRUE)</f>
        <v>High</v>
      </c>
      <c r="AM561" t="str">
        <f>VLOOKUP(A561,census_tract_county_names_WA!A:B,2,FALSE)</f>
        <v>King County, Washington</v>
      </c>
      <c r="AN561">
        <f>INDEX(census_tract_areas_WA!N:N, MATCH('2014_acs_select'!A561,census_tract_areas_WA!E:E,0))</f>
        <v>2.4277516170000002</v>
      </c>
      <c r="AO561" t="b">
        <f t="shared" si="115"/>
        <v>1</v>
      </c>
      <c r="AP561" t="str">
        <f>INDEX('Density Lookup'!B:B,MATCH('2014_acs_select'!AK561,'Density Lookup'!A:A,1))</f>
        <v>High</v>
      </c>
      <c r="AQ561" t="b">
        <f t="shared" si="116"/>
        <v>1</v>
      </c>
    </row>
    <row r="562" spans="1:43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104"/>
        <v>0.50681952955129472</v>
      </c>
      <c r="I562" s="2">
        <f t="shared" si="105"/>
        <v>0.49318047044870528</v>
      </c>
      <c r="J562" s="1">
        <v>2303</v>
      </c>
      <c r="K562" s="2">
        <f t="shared" si="106"/>
        <v>0.45522830598932595</v>
      </c>
      <c r="L562" s="1">
        <v>1542</v>
      </c>
      <c r="M562" s="1">
        <v>469</v>
      </c>
      <c r="N562" s="1">
        <v>96</v>
      </c>
      <c r="O562" s="2">
        <f t="shared" si="117"/>
        <v>0.66956144159791575</v>
      </c>
      <c r="P562" s="2">
        <f t="shared" si="118"/>
        <v>0.20364741641337386</v>
      </c>
      <c r="Q562" s="2">
        <f t="shared" si="119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 s="1">
        <v>5015</v>
      </c>
      <c r="V562" s="2">
        <f t="shared" si="110"/>
        <v>0.99130262897805888</v>
      </c>
      <c r="W562" s="2">
        <v>0.17499999999999999</v>
      </c>
      <c r="X562" s="1">
        <v>1247</v>
      </c>
      <c r="Y562" s="2">
        <f t="shared" si="111"/>
        <v>0.24649140146273968</v>
      </c>
      <c r="Z562" s="2">
        <v>0.26100000000000001</v>
      </c>
      <c r="AA562" s="1">
        <v>3141</v>
      </c>
      <c r="AB562" s="2">
        <f t="shared" si="112"/>
        <v>0.62087369045265861</v>
      </c>
      <c r="AC562" s="2">
        <f t="shared" si="113"/>
        <v>0.13263490808460165</v>
      </c>
      <c r="AD562" s="2">
        <v>0.152</v>
      </c>
      <c r="AE562" s="1">
        <v>61999</v>
      </c>
      <c r="AF562" s="1">
        <v>1709</v>
      </c>
      <c r="AG562" s="1">
        <v>47474</v>
      </c>
      <c r="AH562" s="1">
        <v>3880</v>
      </c>
      <c r="AI562" s="2">
        <v>7.0000000000000007E-2</v>
      </c>
      <c r="AJ562">
        <f>VLOOKUP(A562,census_tract_areas_WA!E:N,10,FALSE)</f>
        <v>3.3254615310000002</v>
      </c>
      <c r="AK562">
        <f t="shared" si="114"/>
        <v>1521.2925943782327</v>
      </c>
      <c r="AL562" t="str">
        <f>VLOOKUP(AK562,'Density Lookup'!A:B,2,TRUE)</f>
        <v>High</v>
      </c>
      <c r="AM562" t="str">
        <f>VLOOKUP(A562,census_tract_county_names_WA!A:B,2,FALSE)</f>
        <v>King County, Washington</v>
      </c>
      <c r="AN562">
        <f>INDEX(census_tract_areas_WA!N:N, MATCH('2014_acs_select'!A562,census_tract_areas_WA!E:E,0))</f>
        <v>3.3254615310000002</v>
      </c>
      <c r="AO562" t="b">
        <f t="shared" si="115"/>
        <v>1</v>
      </c>
      <c r="AP562" t="str">
        <f>INDEX('Density Lookup'!B:B,MATCH('2014_acs_select'!AK562,'Density Lookup'!A:A,1))</f>
        <v>High</v>
      </c>
      <c r="AQ562" t="b">
        <f t="shared" si="116"/>
        <v>1</v>
      </c>
    </row>
    <row r="563" spans="1:43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104"/>
        <v>0.47883720930232559</v>
      </c>
      <c r="I563" s="2">
        <f t="shared" si="105"/>
        <v>0.52116279069767446</v>
      </c>
      <c r="J563" s="1">
        <v>4181</v>
      </c>
      <c r="K563" s="2">
        <f t="shared" si="106"/>
        <v>0.48616279069767443</v>
      </c>
      <c r="L563" s="1">
        <v>3522</v>
      </c>
      <c r="M563" s="1">
        <v>183</v>
      </c>
      <c r="N563" s="1">
        <v>191</v>
      </c>
      <c r="O563" s="2">
        <f t="shared" si="117"/>
        <v>0.8423822052140636</v>
      </c>
      <c r="P563" s="2">
        <f t="shared" si="118"/>
        <v>4.3769433149964121E-2</v>
      </c>
      <c r="Q563" s="2">
        <f t="shared" si="119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 s="1">
        <v>8600</v>
      </c>
      <c r="V563" s="2">
        <f t="shared" si="110"/>
        <v>1</v>
      </c>
      <c r="W563" s="2">
        <v>0.10400000000000001</v>
      </c>
      <c r="X563" s="1">
        <v>2225</v>
      </c>
      <c r="Y563" s="2">
        <f t="shared" si="111"/>
        <v>0.25872093023255816</v>
      </c>
      <c r="Z563" s="2">
        <v>9.3000000000000013E-2</v>
      </c>
      <c r="AA563" s="1">
        <v>5516</v>
      </c>
      <c r="AB563" s="2">
        <f t="shared" si="112"/>
        <v>0.64139534883720928</v>
      </c>
      <c r="AC563" s="2">
        <f t="shared" si="113"/>
        <v>9.9883720930232567E-2</v>
      </c>
      <c r="AD563" s="2">
        <v>0.111</v>
      </c>
      <c r="AE563" s="1">
        <v>85618</v>
      </c>
      <c r="AF563" s="1">
        <v>2967</v>
      </c>
      <c r="AG563" s="1">
        <v>83389</v>
      </c>
      <c r="AH563" s="1">
        <v>6673</v>
      </c>
      <c r="AI563" s="2">
        <v>7.6999999999999999E-2</v>
      </c>
      <c r="AJ563">
        <f>VLOOKUP(A563,census_tract_areas_WA!E:N,10,FALSE)</f>
        <v>12.487532270000001</v>
      </c>
      <c r="AK563">
        <f t="shared" si="114"/>
        <v>688.68690899487058</v>
      </c>
      <c r="AL563" t="str">
        <f>VLOOKUP(AK563,'Density Lookup'!A:B,2,TRUE)</f>
        <v>Medium</v>
      </c>
      <c r="AM563" t="str">
        <f>VLOOKUP(A563,census_tract_county_names_WA!A:B,2,FALSE)</f>
        <v>King County, Washington</v>
      </c>
      <c r="AN563">
        <f>INDEX(census_tract_areas_WA!N:N, MATCH('2014_acs_select'!A563,census_tract_areas_WA!E:E,0))</f>
        <v>12.487532270000001</v>
      </c>
      <c r="AO563" t="b">
        <f t="shared" si="115"/>
        <v>1</v>
      </c>
      <c r="AP563" t="str">
        <f>INDEX('Density Lookup'!B:B,MATCH('2014_acs_select'!AK563,'Density Lookup'!A:A,1))</f>
        <v>Medium</v>
      </c>
      <c r="AQ563" t="b">
        <f t="shared" si="116"/>
        <v>1</v>
      </c>
    </row>
    <row r="564" spans="1:43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104"/>
        <v>0.53292973766281415</v>
      </c>
      <c r="I564" s="2">
        <f t="shared" si="105"/>
        <v>0.46707026233718585</v>
      </c>
      <c r="J564" s="1">
        <v>2616</v>
      </c>
      <c r="K564" s="2">
        <f t="shared" si="106"/>
        <v>0.47991194276279581</v>
      </c>
      <c r="L564" s="1">
        <v>1886</v>
      </c>
      <c r="M564" s="1">
        <v>507</v>
      </c>
      <c r="N564" s="1">
        <v>116</v>
      </c>
      <c r="O564" s="2">
        <f t="shared" si="117"/>
        <v>0.72094801223241589</v>
      </c>
      <c r="P564" s="2">
        <f t="shared" si="118"/>
        <v>0.19380733944954129</v>
      </c>
      <c r="Q564" s="2">
        <f t="shared" si="119"/>
        <v>4.4342507645259939E-2</v>
      </c>
      <c r="R564" s="2">
        <v>0.185</v>
      </c>
      <c r="S564" s="2">
        <v>9.4E-2</v>
      </c>
      <c r="T564" s="2">
        <v>0.27899999999999997</v>
      </c>
      <c r="U564" s="1">
        <v>5426</v>
      </c>
      <c r="V564" s="2">
        <f t="shared" si="110"/>
        <v>0.99541368556228216</v>
      </c>
      <c r="W564" s="2">
        <v>0.18100000000000002</v>
      </c>
      <c r="X564" s="1">
        <v>1252</v>
      </c>
      <c r="Y564" s="2">
        <f t="shared" si="111"/>
        <v>0.22968262704090991</v>
      </c>
      <c r="Z564" s="2">
        <v>0.17199999999999999</v>
      </c>
      <c r="AA564" s="1">
        <v>3505</v>
      </c>
      <c r="AB564" s="2">
        <f t="shared" si="112"/>
        <v>0.64300128416804259</v>
      </c>
      <c r="AC564" s="2">
        <f t="shared" si="113"/>
        <v>0.1273160887910475</v>
      </c>
      <c r="AD564" s="2">
        <v>0.16200000000000001</v>
      </c>
      <c r="AE564" s="1">
        <v>60349</v>
      </c>
      <c r="AF564" s="1">
        <v>2013</v>
      </c>
      <c r="AG564" s="1">
        <v>52750</v>
      </c>
      <c r="AH564" s="1">
        <v>4410</v>
      </c>
      <c r="AI564" s="2">
        <v>0.13100000000000001</v>
      </c>
      <c r="AJ564">
        <f>VLOOKUP(A564,census_tract_areas_WA!E:N,10,FALSE)</f>
        <v>2.2665706659999998</v>
      </c>
      <c r="AK564">
        <f t="shared" si="114"/>
        <v>2404.9547987929359</v>
      </c>
      <c r="AL564" t="str">
        <f>VLOOKUP(AK564,'Density Lookup'!A:B,2,TRUE)</f>
        <v>High</v>
      </c>
      <c r="AM564" t="str">
        <f>VLOOKUP(A564,census_tract_county_names_WA!A:B,2,FALSE)</f>
        <v>Pierce County, Washington</v>
      </c>
      <c r="AN564">
        <f>INDEX(census_tract_areas_WA!N:N, MATCH('2014_acs_select'!A564,census_tract_areas_WA!E:E,0))</f>
        <v>2.2665706659999998</v>
      </c>
      <c r="AO564" t="b">
        <f t="shared" si="115"/>
        <v>1</v>
      </c>
      <c r="AP564" t="str">
        <f>INDEX('Density Lookup'!B:B,MATCH('2014_acs_select'!AK564,'Density Lookup'!A:A,1))</f>
        <v>High</v>
      </c>
      <c r="AQ564" t="b">
        <f t="shared" si="116"/>
        <v>1</v>
      </c>
    </row>
    <row r="565" spans="1:43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104"/>
        <v>0.50895700636942676</v>
      </c>
      <c r="I565" s="2">
        <f t="shared" si="105"/>
        <v>0.49104299363057324</v>
      </c>
      <c r="J565" s="1">
        <v>2578</v>
      </c>
      <c r="K565" s="2">
        <f t="shared" si="106"/>
        <v>0.51313694267515919</v>
      </c>
      <c r="L565" s="1">
        <v>2102</v>
      </c>
      <c r="M565" s="1">
        <v>226</v>
      </c>
      <c r="N565" s="1">
        <v>28</v>
      </c>
      <c r="O565" s="2">
        <f t="shared" si="117"/>
        <v>0.81536074476338249</v>
      </c>
      <c r="P565" s="2">
        <f t="shared" si="118"/>
        <v>8.7664856477889838E-2</v>
      </c>
      <c r="Q565" s="2">
        <f t="shared" si="119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 s="1">
        <v>4944</v>
      </c>
      <c r="V565" s="2">
        <f t="shared" si="110"/>
        <v>0.98407643312101911</v>
      </c>
      <c r="W565" s="2">
        <v>7.8E-2</v>
      </c>
      <c r="X565" s="1">
        <v>1062</v>
      </c>
      <c r="Y565" s="2">
        <f t="shared" si="111"/>
        <v>0.21138535031847133</v>
      </c>
      <c r="Z565" s="2">
        <v>0.115</v>
      </c>
      <c r="AA565" s="1">
        <v>3427</v>
      </c>
      <c r="AB565" s="2">
        <f t="shared" si="112"/>
        <v>0.6821257961783439</v>
      </c>
      <c r="AC565" s="2">
        <f t="shared" si="113"/>
        <v>0.10648885350318471</v>
      </c>
      <c r="AD565" s="2">
        <v>7.400000000000001E-2</v>
      </c>
      <c r="AE565" s="1">
        <v>81619</v>
      </c>
      <c r="AF565" s="1">
        <v>1985</v>
      </c>
      <c r="AG565" s="1">
        <v>64498</v>
      </c>
      <c r="AH565" s="1">
        <v>4041</v>
      </c>
      <c r="AI565" s="2">
        <v>6.3E-2</v>
      </c>
      <c r="AJ565">
        <f>VLOOKUP(A565,census_tract_areas_WA!E:N,10,FALSE)</f>
        <v>4.4243346910000003</v>
      </c>
      <c r="AK565">
        <f t="shared" si="114"/>
        <v>1135.5379624014072</v>
      </c>
      <c r="AL565" t="str">
        <f>VLOOKUP(AK565,'Density Lookup'!A:B,2,TRUE)</f>
        <v>Medium</v>
      </c>
      <c r="AM565" t="str">
        <f>VLOOKUP(A565,census_tract_county_names_WA!A:B,2,FALSE)</f>
        <v>Pierce County, Washington</v>
      </c>
      <c r="AN565">
        <f>INDEX(census_tract_areas_WA!N:N, MATCH('2014_acs_select'!A565,census_tract_areas_WA!E:E,0))</f>
        <v>4.4243346910000003</v>
      </c>
      <c r="AO565" t="b">
        <f t="shared" si="115"/>
        <v>1</v>
      </c>
      <c r="AP565" t="str">
        <f>INDEX('Density Lookup'!B:B,MATCH('2014_acs_select'!AK565,'Density Lookup'!A:A,1))</f>
        <v>Medium</v>
      </c>
      <c r="AQ565" t="b">
        <f t="shared" si="116"/>
        <v>1</v>
      </c>
    </row>
    <row r="566" spans="1:43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104"/>
        <v>0.50252908447142131</v>
      </c>
      <c r="I566" s="2">
        <f t="shared" si="105"/>
        <v>0.49747091552857864</v>
      </c>
      <c r="J566" s="1">
        <v>2095</v>
      </c>
      <c r="K566" s="2">
        <f t="shared" si="106"/>
        <v>0.52984319676277192</v>
      </c>
      <c r="L566" s="1">
        <v>1526</v>
      </c>
      <c r="M566" s="1">
        <v>386</v>
      </c>
      <c r="N566" s="1">
        <v>123</v>
      </c>
      <c r="O566" s="2">
        <f t="shared" si="117"/>
        <v>0.72840095465393795</v>
      </c>
      <c r="P566" s="2">
        <f t="shared" si="118"/>
        <v>0.18424821002386635</v>
      </c>
      <c r="Q566" s="2">
        <f t="shared" si="119"/>
        <v>5.8711217183770883E-2</v>
      </c>
      <c r="R566" s="2">
        <v>0.3</v>
      </c>
      <c r="S566" s="2">
        <v>0.34299999999999997</v>
      </c>
      <c r="T566" s="2">
        <v>0.26300000000000001</v>
      </c>
      <c r="U566" s="1">
        <v>3954</v>
      </c>
      <c r="V566" s="2">
        <f t="shared" si="110"/>
        <v>1</v>
      </c>
      <c r="W566" s="2">
        <v>0.111</v>
      </c>
      <c r="X566" s="1">
        <v>891</v>
      </c>
      <c r="Y566" s="2">
        <f t="shared" si="111"/>
        <v>0.22534142640364188</v>
      </c>
      <c r="Z566" s="2">
        <v>0.183</v>
      </c>
      <c r="AA566" s="1">
        <v>2636</v>
      </c>
      <c r="AB566" s="2">
        <f t="shared" si="112"/>
        <v>0.66666666666666663</v>
      </c>
      <c r="AC566" s="2">
        <f t="shared" si="113"/>
        <v>0.10799190692969152</v>
      </c>
      <c r="AD566" s="2">
        <v>9.6000000000000002E-2</v>
      </c>
      <c r="AE566" s="1">
        <v>80241</v>
      </c>
      <c r="AF566" s="1">
        <v>1404</v>
      </c>
      <c r="AG566" s="1">
        <v>73079</v>
      </c>
      <c r="AH566" s="1">
        <v>3162</v>
      </c>
      <c r="AI566" s="2">
        <v>0.06</v>
      </c>
      <c r="AJ566">
        <f>VLOOKUP(A566,census_tract_areas_WA!E:N,10,FALSE)</f>
        <v>11.00932459</v>
      </c>
      <c r="AK566">
        <f t="shared" si="114"/>
        <v>359.15009750838857</v>
      </c>
      <c r="AL566" t="str">
        <f>VLOOKUP(AK566,'Density Lookup'!A:B,2,TRUE)</f>
        <v>Medium</v>
      </c>
      <c r="AM566" t="str">
        <f>VLOOKUP(A566,census_tract_county_names_WA!A:B,2,FALSE)</f>
        <v>Thurston County, Washington</v>
      </c>
      <c r="AN566">
        <f>INDEX(census_tract_areas_WA!N:N, MATCH('2014_acs_select'!A566,census_tract_areas_WA!E:E,0))</f>
        <v>11.00932459</v>
      </c>
      <c r="AO566" t="b">
        <f t="shared" si="115"/>
        <v>1</v>
      </c>
      <c r="AP566" t="str">
        <f>INDEX('Density Lookup'!B:B,MATCH('2014_acs_select'!AK566,'Density Lookup'!A:A,1))</f>
        <v>Medium</v>
      </c>
      <c r="AQ566" t="b">
        <f t="shared" si="116"/>
        <v>1</v>
      </c>
    </row>
    <row r="567" spans="1:43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104"/>
        <v>0.47755385684503127</v>
      </c>
      <c r="I567" s="2">
        <f t="shared" si="105"/>
        <v>0.52244614315496873</v>
      </c>
      <c r="J567" s="1">
        <v>2908</v>
      </c>
      <c r="K567" s="2">
        <f t="shared" si="106"/>
        <v>0.40416956219596945</v>
      </c>
      <c r="L567" s="1">
        <v>2409</v>
      </c>
      <c r="M567" s="1">
        <v>215</v>
      </c>
      <c r="N567" s="1">
        <v>47</v>
      </c>
      <c r="O567" s="2">
        <f t="shared" si="117"/>
        <v>0.82840440165061902</v>
      </c>
      <c r="P567" s="2">
        <f t="shared" si="118"/>
        <v>7.3933975240715266E-2</v>
      </c>
      <c r="Q567" s="2">
        <f t="shared" si="119"/>
        <v>1.6162310866574967E-2</v>
      </c>
      <c r="R567" s="2">
        <v>0.18100000000000002</v>
      </c>
      <c r="S567" s="2">
        <v>0.15</v>
      </c>
      <c r="T567" s="2">
        <v>0.21</v>
      </c>
      <c r="U567" s="1">
        <v>7073</v>
      </c>
      <c r="V567" s="2">
        <f t="shared" si="110"/>
        <v>0.98304378040305773</v>
      </c>
      <c r="W567" s="2">
        <v>0.188</v>
      </c>
      <c r="X567" s="1">
        <v>1606</v>
      </c>
      <c r="Y567" s="2">
        <f t="shared" si="111"/>
        <v>0.22321056289089647</v>
      </c>
      <c r="Z567" s="2">
        <v>0.35100000000000003</v>
      </c>
      <c r="AA567" s="1">
        <v>4260</v>
      </c>
      <c r="AB567" s="2">
        <f t="shared" si="112"/>
        <v>0.59207783182765805</v>
      </c>
      <c r="AC567" s="2">
        <f t="shared" si="113"/>
        <v>0.18471160528144548</v>
      </c>
      <c r="AD567" s="2">
        <v>0.16800000000000001</v>
      </c>
      <c r="AE567" s="1">
        <v>57348</v>
      </c>
      <c r="AF567" s="1">
        <v>2631</v>
      </c>
      <c r="AG567" s="1">
        <v>50982</v>
      </c>
      <c r="AH567" s="1">
        <v>5561</v>
      </c>
      <c r="AI567" s="2">
        <v>0.11599999999999999</v>
      </c>
      <c r="AJ567">
        <f>VLOOKUP(A567,census_tract_areas_WA!E:N,10,FALSE)</f>
        <v>12.739203590000001</v>
      </c>
      <c r="AK567">
        <f t="shared" si="114"/>
        <v>564.79197849133357</v>
      </c>
      <c r="AL567" t="str">
        <f>VLOOKUP(AK567,'Density Lookup'!A:B,2,TRUE)</f>
        <v>Medium</v>
      </c>
      <c r="AM567" t="str">
        <f>VLOOKUP(A567,census_tract_county_names_WA!A:B,2,FALSE)</f>
        <v>Yakima County, Washington</v>
      </c>
      <c r="AN567">
        <f>INDEX(census_tract_areas_WA!N:N, MATCH('2014_acs_select'!A567,census_tract_areas_WA!E:E,0))</f>
        <v>12.739203590000001</v>
      </c>
      <c r="AO567" t="b">
        <f t="shared" si="115"/>
        <v>1</v>
      </c>
      <c r="AP567" t="str">
        <f>INDEX('Density Lookup'!B:B,MATCH('2014_acs_select'!AK567,'Density Lookup'!A:A,1))</f>
        <v>Medium</v>
      </c>
      <c r="AQ567" t="b">
        <f t="shared" si="116"/>
        <v>1</v>
      </c>
    </row>
    <row r="568" spans="1:43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104"/>
        <v>0.49349459409932195</v>
      </c>
      <c r="I568" s="2">
        <f t="shared" si="105"/>
        <v>0.50650540590067805</v>
      </c>
      <c r="J568" s="1">
        <v>2096</v>
      </c>
      <c r="K568" s="2">
        <f t="shared" si="106"/>
        <v>0.38409382444566614</v>
      </c>
      <c r="L568" s="1">
        <v>1777</v>
      </c>
      <c r="M568" s="1">
        <v>162</v>
      </c>
      <c r="N568" s="1">
        <v>31</v>
      </c>
      <c r="O568" s="2">
        <f t="shared" si="117"/>
        <v>0.84780534351145043</v>
      </c>
      <c r="P568" s="2">
        <f t="shared" si="118"/>
        <v>7.7290076335877866E-2</v>
      </c>
      <c r="Q568" s="2">
        <f t="shared" si="119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 s="1">
        <v>5378</v>
      </c>
      <c r="V568" s="2">
        <f t="shared" si="110"/>
        <v>0.98552318123511085</v>
      </c>
      <c r="W568" s="2">
        <v>3.7000000000000005E-2</v>
      </c>
      <c r="X568" s="1">
        <v>1559</v>
      </c>
      <c r="Y568" s="2">
        <f t="shared" si="111"/>
        <v>0.28568810701850833</v>
      </c>
      <c r="Z568" s="2">
        <v>1.8000000000000002E-2</v>
      </c>
      <c r="AA568" s="1">
        <v>3068</v>
      </c>
      <c r="AB568" s="2">
        <f t="shared" si="112"/>
        <v>0.56221367051493498</v>
      </c>
      <c r="AC568" s="2">
        <f t="shared" si="113"/>
        <v>0.15209822246655669</v>
      </c>
      <c r="AD568" s="2">
        <v>4.9000000000000002E-2</v>
      </c>
      <c r="AE568" s="1">
        <v>72843</v>
      </c>
      <c r="AF568" s="1">
        <v>1835</v>
      </c>
      <c r="AG568" s="1">
        <v>60142</v>
      </c>
      <c r="AH568" s="1">
        <v>3991</v>
      </c>
      <c r="AI568" s="2">
        <v>0.08</v>
      </c>
      <c r="AJ568">
        <f>VLOOKUP(A568,census_tract_areas_WA!E:N,10,FALSE)</f>
        <v>27.874503069999999</v>
      </c>
      <c r="AK568">
        <f t="shared" si="114"/>
        <v>195.77030615742561</v>
      </c>
      <c r="AL568" t="str">
        <f>VLOOKUP(AK568,'Density Lookup'!A:B,2,TRUE)</f>
        <v>Low</v>
      </c>
      <c r="AM568" t="str">
        <f>VLOOKUP(A568,census_tract_county_names_WA!A:B,2,FALSE)</f>
        <v>Clark County, Washington</v>
      </c>
      <c r="AN568">
        <f>INDEX(census_tract_areas_WA!N:N, MATCH('2014_acs_select'!A568,census_tract_areas_WA!E:E,0))</f>
        <v>27.874503069999999</v>
      </c>
      <c r="AO568" t="b">
        <f t="shared" si="115"/>
        <v>1</v>
      </c>
      <c r="AP568" t="str">
        <f>INDEX('Density Lookup'!B:B,MATCH('2014_acs_select'!AK568,'Density Lookup'!A:A,1))</f>
        <v>Low</v>
      </c>
      <c r="AQ568" t="b">
        <f t="shared" si="116"/>
        <v>1</v>
      </c>
    </row>
    <row r="569" spans="1:43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104"/>
        <v>0.44693632358830598</v>
      </c>
      <c r="I569" s="2">
        <f t="shared" si="105"/>
        <v>0.55306367641169407</v>
      </c>
      <c r="J569" s="1">
        <v>1206</v>
      </c>
      <c r="K569" s="2">
        <f t="shared" si="106"/>
        <v>0.48297957549058873</v>
      </c>
      <c r="L569" s="1">
        <v>986</v>
      </c>
      <c r="M569" s="1">
        <v>93</v>
      </c>
      <c r="N569" s="1">
        <v>71</v>
      </c>
      <c r="O569" s="2">
        <f t="shared" si="117"/>
        <v>0.81757877280265345</v>
      </c>
      <c r="P569" s="2">
        <f t="shared" si="118"/>
        <v>7.7114427860696513E-2</v>
      </c>
      <c r="Q569" s="2">
        <f t="shared" si="119"/>
        <v>5.887230514096186E-2</v>
      </c>
      <c r="R569" s="2">
        <v>0.20399999999999999</v>
      </c>
      <c r="S569" s="2">
        <v>0.22699999999999998</v>
      </c>
      <c r="T569" s="2">
        <v>0.185</v>
      </c>
      <c r="U569" s="1">
        <v>2497</v>
      </c>
      <c r="V569" s="2">
        <f t="shared" si="110"/>
        <v>1</v>
      </c>
      <c r="W569" s="2">
        <v>7.8E-2</v>
      </c>
      <c r="X569" s="1">
        <v>524</v>
      </c>
      <c r="Y569" s="2">
        <f t="shared" si="111"/>
        <v>0.20985182218662396</v>
      </c>
      <c r="Z569" s="2">
        <v>0</v>
      </c>
      <c r="AA569" s="1">
        <v>1637</v>
      </c>
      <c r="AB569" s="2">
        <f t="shared" si="112"/>
        <v>0.65558670404485386</v>
      </c>
      <c r="AC569" s="2">
        <f t="shared" si="113"/>
        <v>0.13456147376852212</v>
      </c>
      <c r="AD569" s="2">
        <v>9.5000000000000001E-2</v>
      </c>
      <c r="AE569" s="1">
        <v>74476</v>
      </c>
      <c r="AF569" s="1">
        <v>960</v>
      </c>
      <c r="AG569" s="1">
        <v>60714</v>
      </c>
      <c r="AH569" s="1">
        <v>2102</v>
      </c>
      <c r="AI569" s="2">
        <v>0.11800000000000001</v>
      </c>
      <c r="AJ569">
        <f>VLOOKUP(A569,census_tract_areas_WA!E:N,10,FALSE)</f>
        <v>2.240951398</v>
      </c>
      <c r="AK569">
        <f t="shared" si="114"/>
        <v>1114.2588822892446</v>
      </c>
      <c r="AL569" t="str">
        <f>VLOOKUP(AK569,'Density Lookup'!A:B,2,TRUE)</f>
        <v>Medium</v>
      </c>
      <c r="AM569" t="str">
        <f>VLOOKUP(A569,census_tract_county_names_WA!A:B,2,FALSE)</f>
        <v>Clark County, Washington</v>
      </c>
      <c r="AN569">
        <f>INDEX(census_tract_areas_WA!N:N, MATCH('2014_acs_select'!A569,census_tract_areas_WA!E:E,0))</f>
        <v>2.240951398</v>
      </c>
      <c r="AO569" t="b">
        <f t="shared" si="115"/>
        <v>1</v>
      </c>
      <c r="AP569" t="str">
        <f>INDEX('Density Lookup'!B:B,MATCH('2014_acs_select'!AK569,'Density Lookup'!A:A,1))</f>
        <v>Medium</v>
      </c>
      <c r="AQ569" t="b">
        <f t="shared" si="116"/>
        <v>1</v>
      </c>
    </row>
    <row r="570" spans="1:43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104"/>
        <v>0.46178065418926012</v>
      </c>
      <c r="I570" s="2">
        <f t="shared" si="105"/>
        <v>0.53821934581073994</v>
      </c>
      <c r="J570" s="1">
        <v>2580</v>
      </c>
      <c r="K570" s="2">
        <f t="shared" si="106"/>
        <v>0.45128563932132237</v>
      </c>
      <c r="L570" s="1">
        <v>2069</v>
      </c>
      <c r="M570" s="1">
        <v>199</v>
      </c>
      <c r="N570" s="1">
        <v>106</v>
      </c>
      <c r="O570" s="2">
        <f t="shared" si="117"/>
        <v>0.80193798449612408</v>
      </c>
      <c r="P570" s="2">
        <f t="shared" si="118"/>
        <v>7.713178294573643E-2</v>
      </c>
      <c r="Q570" s="2">
        <f t="shared" si="119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 s="1">
        <v>5627</v>
      </c>
      <c r="V570" s="2">
        <f t="shared" si="110"/>
        <v>0.98425747769809335</v>
      </c>
      <c r="W570" s="2">
        <v>6.6000000000000003E-2</v>
      </c>
      <c r="X570" s="1">
        <v>1644</v>
      </c>
      <c r="Y570" s="2">
        <f t="shared" si="111"/>
        <v>0.28756340738149377</v>
      </c>
      <c r="Z570" s="2">
        <v>5.2000000000000005E-2</v>
      </c>
      <c r="AA570" s="1">
        <v>3397</v>
      </c>
      <c r="AB570" s="2">
        <f t="shared" si="112"/>
        <v>0.59419275843974118</v>
      </c>
      <c r="AC570" s="2">
        <f t="shared" si="113"/>
        <v>0.11824383417876505</v>
      </c>
      <c r="AD570" s="2">
        <v>6.4000000000000001E-2</v>
      </c>
      <c r="AE570" s="1">
        <v>81401</v>
      </c>
      <c r="AF570" s="1">
        <v>1915</v>
      </c>
      <c r="AG570" s="1">
        <v>63489</v>
      </c>
      <c r="AH570" s="1">
        <v>4273</v>
      </c>
      <c r="AI570" s="2">
        <v>8.4000000000000005E-2</v>
      </c>
      <c r="AJ570">
        <f>VLOOKUP(A570,census_tract_areas_WA!E:N,10,FALSE)</f>
        <v>3.2054873609999999</v>
      </c>
      <c r="AK570">
        <f t="shared" si="114"/>
        <v>1783.5041465321817</v>
      </c>
      <c r="AL570" t="str">
        <f>VLOOKUP(AK570,'Density Lookup'!A:B,2,TRUE)</f>
        <v>High</v>
      </c>
      <c r="AM570" t="str">
        <f>VLOOKUP(A570,census_tract_county_names_WA!A:B,2,FALSE)</f>
        <v>King County, Washington</v>
      </c>
      <c r="AN570">
        <f>INDEX(census_tract_areas_WA!N:N, MATCH('2014_acs_select'!A570,census_tract_areas_WA!E:E,0))</f>
        <v>3.2054873609999999</v>
      </c>
      <c r="AO570" t="b">
        <f t="shared" si="115"/>
        <v>1</v>
      </c>
      <c r="AP570" t="str">
        <f>INDEX('Density Lookup'!B:B,MATCH('2014_acs_select'!AK570,'Density Lookup'!A:A,1))</f>
        <v>High</v>
      </c>
      <c r="AQ570" t="b">
        <f t="shared" si="116"/>
        <v>1</v>
      </c>
    </row>
    <row r="571" spans="1:43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104"/>
        <v>0.51643300390714775</v>
      </c>
      <c r="I571" s="2">
        <f t="shared" si="105"/>
        <v>0.4835669960928522</v>
      </c>
      <c r="J571" s="1">
        <v>1994</v>
      </c>
      <c r="K571" s="2">
        <f t="shared" si="106"/>
        <v>0.45828545162031714</v>
      </c>
      <c r="L571" s="1">
        <v>1683</v>
      </c>
      <c r="M571" s="1">
        <v>164</v>
      </c>
      <c r="N571" s="1">
        <v>18</v>
      </c>
      <c r="O571" s="2">
        <f t="shared" si="117"/>
        <v>0.84403209628886655</v>
      </c>
      <c r="P571" s="2">
        <f t="shared" si="118"/>
        <v>8.2246740220661987E-2</v>
      </c>
      <c r="Q571" s="2">
        <f t="shared" si="119"/>
        <v>9.0270812437311942E-3</v>
      </c>
      <c r="R571" s="2">
        <v>0.34299999999999997</v>
      </c>
      <c r="S571" s="2">
        <v>0.4</v>
      </c>
      <c r="T571" s="2">
        <v>0.28000000000000003</v>
      </c>
      <c r="U571" s="1">
        <v>4309</v>
      </c>
      <c r="V571" s="2">
        <f t="shared" si="110"/>
        <v>0.9903470466559412</v>
      </c>
      <c r="W571" s="2">
        <v>1.9E-2</v>
      </c>
      <c r="X571" s="1">
        <v>1488</v>
      </c>
      <c r="Y571" s="2">
        <f t="shared" si="111"/>
        <v>0.34199034704665593</v>
      </c>
      <c r="Z571" s="2">
        <v>6.0000000000000001E-3</v>
      </c>
      <c r="AA571" s="1">
        <v>2444</v>
      </c>
      <c r="AB571" s="2">
        <f t="shared" si="112"/>
        <v>0.5617099517352333</v>
      </c>
      <c r="AC571" s="2">
        <f t="shared" si="113"/>
        <v>9.6299701218110823E-2</v>
      </c>
      <c r="AD571" s="2">
        <v>2.1000000000000001E-2</v>
      </c>
      <c r="AE571" s="1">
        <v>116006</v>
      </c>
      <c r="AF571" s="1">
        <v>1382</v>
      </c>
      <c r="AG571" s="1">
        <v>106920</v>
      </c>
      <c r="AH571" s="1">
        <v>2975</v>
      </c>
      <c r="AI571" s="2">
        <v>7.6999999999999999E-2</v>
      </c>
      <c r="AJ571">
        <f>VLOOKUP(A571,census_tract_areas_WA!E:N,10,FALSE)</f>
        <v>3.6478760800000001</v>
      </c>
      <c r="AK571">
        <f t="shared" si="114"/>
        <v>1192.7488501747571</v>
      </c>
      <c r="AL571" t="str">
        <f>VLOOKUP(AK571,'Density Lookup'!A:B,2,TRUE)</f>
        <v>Medium</v>
      </c>
      <c r="AM571" t="str">
        <f>VLOOKUP(A571,census_tract_county_names_WA!A:B,2,FALSE)</f>
        <v>King County, Washington</v>
      </c>
      <c r="AN571">
        <f>INDEX(census_tract_areas_WA!N:N, MATCH('2014_acs_select'!A571,census_tract_areas_WA!E:E,0))</f>
        <v>3.6478760800000001</v>
      </c>
      <c r="AO571" t="b">
        <f t="shared" si="115"/>
        <v>1</v>
      </c>
      <c r="AP571" t="str">
        <f>INDEX('Density Lookup'!B:B,MATCH('2014_acs_select'!AK571,'Density Lookup'!A:A,1))</f>
        <v>Medium</v>
      </c>
      <c r="AQ571" t="b">
        <f t="shared" si="116"/>
        <v>1</v>
      </c>
    </row>
    <row r="572" spans="1:43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104"/>
        <v>0.50410104986876636</v>
      </c>
      <c r="I572" s="2">
        <f t="shared" si="105"/>
        <v>0.49589895013123358</v>
      </c>
      <c r="J572" s="1">
        <v>3075</v>
      </c>
      <c r="K572" s="2">
        <f t="shared" si="106"/>
        <v>0.50442913385826771</v>
      </c>
      <c r="L572" s="1">
        <v>2533</v>
      </c>
      <c r="M572" s="1">
        <v>199</v>
      </c>
      <c r="N572" s="1">
        <v>115</v>
      </c>
      <c r="O572" s="2">
        <f t="shared" si="117"/>
        <v>0.82373983739837398</v>
      </c>
      <c r="P572" s="2">
        <f t="shared" si="118"/>
        <v>6.4715447154471542E-2</v>
      </c>
      <c r="Q572" s="2">
        <f t="shared" si="119"/>
        <v>3.7398373983739838E-2</v>
      </c>
      <c r="R572" s="2">
        <v>0.377</v>
      </c>
      <c r="S572" s="2">
        <v>0.39500000000000002</v>
      </c>
      <c r="T572" s="2">
        <v>0.36099999999999999</v>
      </c>
      <c r="U572" s="1">
        <v>6058</v>
      </c>
      <c r="V572" s="2">
        <f t="shared" si="110"/>
        <v>0.99376640419947504</v>
      </c>
      <c r="W572" s="2">
        <v>8.1000000000000003E-2</v>
      </c>
      <c r="X572" s="1">
        <v>1535</v>
      </c>
      <c r="Y572" s="2">
        <f t="shared" si="111"/>
        <v>0.2518044619422572</v>
      </c>
      <c r="Z572" s="2">
        <v>0.13400000000000001</v>
      </c>
      <c r="AA572" s="1">
        <v>3935</v>
      </c>
      <c r="AB572" s="2">
        <f t="shared" si="112"/>
        <v>0.64550524934383202</v>
      </c>
      <c r="AC572" s="2">
        <f t="shared" si="113"/>
        <v>0.10269028871391073</v>
      </c>
      <c r="AD572" s="2">
        <v>5.9000000000000004E-2</v>
      </c>
      <c r="AE572" s="1">
        <v>91492</v>
      </c>
      <c r="AF572" s="1">
        <v>2264</v>
      </c>
      <c r="AG572" s="1">
        <v>72406</v>
      </c>
      <c r="AH572" s="1">
        <v>4763</v>
      </c>
      <c r="AI572" s="2">
        <v>9.6999999999999989E-2</v>
      </c>
      <c r="AJ572">
        <f>VLOOKUP(A572,census_tract_areas_WA!E:N,10,FALSE)</f>
        <v>3.0540444999999998</v>
      </c>
      <c r="AK572">
        <f t="shared" si="114"/>
        <v>1996.0416424842533</v>
      </c>
      <c r="AL572" t="str">
        <f>VLOOKUP(AK572,'Density Lookup'!A:B,2,TRUE)</f>
        <v>High</v>
      </c>
      <c r="AM572" t="str">
        <f>VLOOKUP(A572,census_tract_county_names_WA!A:B,2,FALSE)</f>
        <v>Pierce County, Washington</v>
      </c>
      <c r="AN572">
        <f>INDEX(census_tract_areas_WA!N:N, MATCH('2014_acs_select'!A572,census_tract_areas_WA!E:E,0))</f>
        <v>3.0540444999999998</v>
      </c>
      <c r="AO572" t="b">
        <f t="shared" si="115"/>
        <v>1</v>
      </c>
      <c r="AP572" t="str">
        <f>INDEX('Density Lookup'!B:B,MATCH('2014_acs_select'!AK572,'Density Lookup'!A:A,1))</f>
        <v>High</v>
      </c>
      <c r="AQ572" t="b">
        <f t="shared" si="116"/>
        <v>1</v>
      </c>
    </row>
    <row r="573" spans="1:43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104"/>
        <v>0.53749827989541765</v>
      </c>
      <c r="I573" s="2">
        <f t="shared" si="105"/>
        <v>0.46250172010458235</v>
      </c>
      <c r="J573" s="1">
        <v>3398</v>
      </c>
      <c r="K573" s="2">
        <f t="shared" si="106"/>
        <v>0.46759322966836386</v>
      </c>
      <c r="L573" s="1">
        <v>2069</v>
      </c>
      <c r="M573" s="1">
        <v>473</v>
      </c>
      <c r="N573" s="1">
        <v>343</v>
      </c>
      <c r="O573" s="2">
        <f t="shared" si="117"/>
        <v>0.60888758092995876</v>
      </c>
      <c r="P573" s="2">
        <f t="shared" si="118"/>
        <v>0.13919952913478517</v>
      </c>
      <c r="Q573" s="2">
        <f t="shared" si="119"/>
        <v>0.10094173042966451</v>
      </c>
      <c r="R573" s="2">
        <v>0.19800000000000001</v>
      </c>
      <c r="S573" s="2">
        <v>0.17800000000000002</v>
      </c>
      <c r="T573" s="2">
        <v>0.22</v>
      </c>
      <c r="U573" s="1">
        <v>7227</v>
      </c>
      <c r="V573" s="2">
        <f t="shared" si="110"/>
        <v>0.99449566533645251</v>
      </c>
      <c r="W573" s="2">
        <v>0.21600000000000003</v>
      </c>
      <c r="X573" s="1">
        <v>1528</v>
      </c>
      <c r="Y573" s="2">
        <f t="shared" si="111"/>
        <v>0.21026558414751617</v>
      </c>
      <c r="Z573" s="2">
        <v>0.221</v>
      </c>
      <c r="AA573" s="1">
        <v>4985</v>
      </c>
      <c r="AB573" s="2">
        <f t="shared" si="112"/>
        <v>0.68597770744461262</v>
      </c>
      <c r="AC573" s="2">
        <f t="shared" si="113"/>
        <v>0.10375670840787121</v>
      </c>
      <c r="AD573" s="2">
        <v>0.19800000000000001</v>
      </c>
      <c r="AE573" s="1">
        <v>44869</v>
      </c>
      <c r="AF573" s="1">
        <v>3072</v>
      </c>
      <c r="AG573" s="1">
        <v>34458</v>
      </c>
      <c r="AH573" s="1">
        <v>5923</v>
      </c>
      <c r="AI573" s="2">
        <v>0.10199999999999999</v>
      </c>
      <c r="AJ573">
        <f>VLOOKUP(A573,census_tract_areas_WA!E:N,10,FALSE)</f>
        <v>4.0366152739999999</v>
      </c>
      <c r="AK573">
        <f t="shared" si="114"/>
        <v>1800.270649226107</v>
      </c>
      <c r="AL573" t="str">
        <f>VLOOKUP(AK573,'Density Lookup'!A:B,2,TRUE)</f>
        <v>High</v>
      </c>
      <c r="AM573" t="str">
        <f>VLOOKUP(A573,census_tract_county_names_WA!A:B,2,FALSE)</f>
        <v>Snohomish County, Washington</v>
      </c>
      <c r="AN573">
        <f>INDEX(census_tract_areas_WA!N:N, MATCH('2014_acs_select'!A573,census_tract_areas_WA!E:E,0))</f>
        <v>4.0366152739999999</v>
      </c>
      <c r="AO573" t="b">
        <f t="shared" si="115"/>
        <v>1</v>
      </c>
      <c r="AP573" t="str">
        <f>INDEX('Density Lookup'!B:B,MATCH('2014_acs_select'!AK573,'Density Lookup'!A:A,1))</f>
        <v>High</v>
      </c>
      <c r="AQ573" t="b">
        <f t="shared" si="116"/>
        <v>1</v>
      </c>
    </row>
    <row r="574" spans="1:43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104"/>
        <v>0.52439939939939939</v>
      </c>
      <c r="I574" s="2">
        <f t="shared" si="105"/>
        <v>0.47560060060060061</v>
      </c>
      <c r="J574" s="1">
        <v>4197</v>
      </c>
      <c r="K574" s="2">
        <f t="shared" si="106"/>
        <v>0.5251501501501501</v>
      </c>
      <c r="L574" s="1">
        <v>2983</v>
      </c>
      <c r="M574" s="1">
        <v>511</v>
      </c>
      <c r="N574" s="1">
        <v>360</v>
      </c>
      <c r="O574" s="2">
        <f t="shared" si="117"/>
        <v>0.71074577078865853</v>
      </c>
      <c r="P574" s="2">
        <f t="shared" si="118"/>
        <v>0.12175363354777222</v>
      </c>
      <c r="Q574" s="2">
        <f t="shared" si="119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 s="1">
        <v>7900</v>
      </c>
      <c r="V574" s="2">
        <f t="shared" si="110"/>
        <v>0.98848848848848847</v>
      </c>
      <c r="W574" s="2">
        <v>0.11900000000000001</v>
      </c>
      <c r="X574" s="1">
        <v>1460</v>
      </c>
      <c r="Y574" s="2">
        <f t="shared" si="111"/>
        <v>0.18268268268268267</v>
      </c>
      <c r="Z574" s="2">
        <v>0.27100000000000002</v>
      </c>
      <c r="AA574" s="1">
        <v>5462</v>
      </c>
      <c r="AB574" s="2">
        <f t="shared" si="112"/>
        <v>0.68343343343343343</v>
      </c>
      <c r="AC574" s="2">
        <f t="shared" si="113"/>
        <v>0.13388388388388384</v>
      </c>
      <c r="AD574" s="2">
        <v>8.199999999999999E-2</v>
      </c>
      <c r="AE574" s="1">
        <v>77015</v>
      </c>
      <c r="AF574" s="1">
        <v>3119</v>
      </c>
      <c r="AG574" s="1">
        <v>65679</v>
      </c>
      <c r="AH574" s="1">
        <v>6550</v>
      </c>
      <c r="AI574" s="2">
        <v>8.5999999999999993E-2</v>
      </c>
      <c r="AJ574">
        <f>VLOOKUP(A574,census_tract_areas_WA!E:N,10,FALSE)</f>
        <v>5.2823110629999999</v>
      </c>
      <c r="AK574">
        <f t="shared" si="114"/>
        <v>1512.9741328525772</v>
      </c>
      <c r="AL574" t="str">
        <f>VLOOKUP(AK574,'Density Lookup'!A:B,2,TRUE)</f>
        <v>High</v>
      </c>
      <c r="AM574" t="str">
        <f>VLOOKUP(A574,census_tract_county_names_WA!A:B,2,FALSE)</f>
        <v>Snohomish County, Washington</v>
      </c>
      <c r="AN574">
        <f>INDEX(census_tract_areas_WA!N:N, MATCH('2014_acs_select'!A574,census_tract_areas_WA!E:E,0))</f>
        <v>5.2823110629999999</v>
      </c>
      <c r="AO574" t="b">
        <f t="shared" si="115"/>
        <v>1</v>
      </c>
      <c r="AP574" t="str">
        <f>INDEX('Density Lookup'!B:B,MATCH('2014_acs_select'!AK574,'Density Lookup'!A:A,1))</f>
        <v>High</v>
      </c>
      <c r="AQ574" t="b">
        <f t="shared" si="116"/>
        <v>1</v>
      </c>
    </row>
    <row r="575" spans="1:43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104"/>
        <v>0.52780060257463712</v>
      </c>
      <c r="I575" s="2">
        <f t="shared" si="105"/>
        <v>0.47219939742536293</v>
      </c>
      <c r="J575" s="1">
        <v>1704</v>
      </c>
      <c r="K575" s="2">
        <f t="shared" si="106"/>
        <v>0.46672144617912903</v>
      </c>
      <c r="L575" s="1">
        <v>1347</v>
      </c>
      <c r="M575" s="1">
        <v>189</v>
      </c>
      <c r="N575" s="1">
        <v>32</v>
      </c>
      <c r="O575" s="2">
        <f t="shared" si="117"/>
        <v>0.79049295774647887</v>
      </c>
      <c r="P575" s="2">
        <f t="shared" si="118"/>
        <v>0.11091549295774648</v>
      </c>
      <c r="Q575" s="2">
        <f t="shared" si="119"/>
        <v>1.8779342723004695E-2</v>
      </c>
      <c r="R575" s="2">
        <v>0.22800000000000001</v>
      </c>
      <c r="S575" s="2">
        <v>0.24100000000000002</v>
      </c>
      <c r="T575" s="2">
        <v>0.214</v>
      </c>
      <c r="U575" s="1">
        <v>3651</v>
      </c>
      <c r="V575" s="2">
        <f t="shared" si="110"/>
        <v>1</v>
      </c>
      <c r="W575" s="2">
        <v>2.3E-2</v>
      </c>
      <c r="X575" s="1">
        <v>1021</v>
      </c>
      <c r="Y575" s="2">
        <f t="shared" si="111"/>
        <v>0.27964941112024105</v>
      </c>
      <c r="Z575" s="2">
        <v>8.0000000000000002E-3</v>
      </c>
      <c r="AA575" s="1">
        <v>2363</v>
      </c>
      <c r="AB575" s="2">
        <f t="shared" si="112"/>
        <v>0.64721993974253633</v>
      </c>
      <c r="AC575" s="2">
        <f t="shared" si="113"/>
        <v>7.3130649137222559E-2</v>
      </c>
      <c r="AD575" s="2">
        <v>2.7999999999999997E-2</v>
      </c>
      <c r="AE575" s="1">
        <v>85841</v>
      </c>
      <c r="AF575" s="1">
        <v>1251</v>
      </c>
      <c r="AG575" s="1">
        <v>77176</v>
      </c>
      <c r="AH575" s="1">
        <v>2728</v>
      </c>
      <c r="AI575" s="2">
        <v>0.14800000000000002</v>
      </c>
      <c r="AJ575">
        <f>VLOOKUP(A575,census_tract_areas_WA!E:N,10,FALSE)</f>
        <v>50.27363819</v>
      </c>
      <c r="AK575">
        <f t="shared" si="114"/>
        <v>72.622553915865709</v>
      </c>
      <c r="AL575" t="str">
        <f>VLOOKUP(AK575,'Density Lookup'!A:B,2,TRUE)</f>
        <v>Low</v>
      </c>
      <c r="AM575" t="str">
        <f>VLOOKUP(A575,census_tract_county_names_WA!A:B,2,FALSE)</f>
        <v>Snohomish County, Washington</v>
      </c>
      <c r="AN575">
        <f>INDEX(census_tract_areas_WA!N:N, MATCH('2014_acs_select'!A575,census_tract_areas_WA!E:E,0))</f>
        <v>50.27363819</v>
      </c>
      <c r="AO575" t="b">
        <f t="shared" si="115"/>
        <v>1</v>
      </c>
      <c r="AP575" t="str">
        <f>INDEX('Density Lookup'!B:B,MATCH('2014_acs_select'!AK575,'Density Lookup'!A:A,1))</f>
        <v>Low</v>
      </c>
      <c r="AQ575" t="b">
        <f t="shared" si="116"/>
        <v>1</v>
      </c>
    </row>
    <row r="576" spans="1:43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104"/>
        <v>0.48370567739290837</v>
      </c>
      <c r="I576" s="2">
        <f t="shared" si="105"/>
        <v>0.51629432260709163</v>
      </c>
      <c r="J576" s="1">
        <v>1955</v>
      </c>
      <c r="K576" s="2">
        <f t="shared" si="106"/>
        <v>0.40069686411149824</v>
      </c>
      <c r="L576" s="1">
        <v>1583</v>
      </c>
      <c r="M576" s="1">
        <v>222</v>
      </c>
      <c r="N576" s="1">
        <v>9</v>
      </c>
      <c r="O576" s="2">
        <f t="shared" si="117"/>
        <v>0.80971867007672638</v>
      </c>
      <c r="P576" s="2">
        <f t="shared" si="118"/>
        <v>0.11355498721227622</v>
      </c>
      <c r="Q576" s="2">
        <f t="shared" si="119"/>
        <v>4.6035805626598461E-3</v>
      </c>
      <c r="R576" s="2">
        <v>0.26200000000000001</v>
      </c>
      <c r="S576" s="2">
        <v>0.248</v>
      </c>
      <c r="T576" s="2">
        <v>0.27500000000000002</v>
      </c>
      <c r="U576" s="1">
        <v>4833</v>
      </c>
      <c r="V576" s="2">
        <f t="shared" si="110"/>
        <v>0.99057183849149411</v>
      </c>
      <c r="W576" s="2">
        <v>9.6000000000000002E-2</v>
      </c>
      <c r="X576" s="1">
        <v>1137</v>
      </c>
      <c r="Y576" s="2">
        <f t="shared" si="111"/>
        <v>0.23303955728632916</v>
      </c>
      <c r="Z576" s="2">
        <v>0.16899999999999998</v>
      </c>
      <c r="AA576" s="1">
        <v>2659</v>
      </c>
      <c r="AB576" s="2">
        <f t="shared" si="112"/>
        <v>0.54498872719819635</v>
      </c>
      <c r="AC576" s="2">
        <f t="shared" si="113"/>
        <v>0.22197171551547445</v>
      </c>
      <c r="AD576" s="2">
        <v>9.3000000000000013E-2</v>
      </c>
      <c r="AE576" s="1">
        <v>63545</v>
      </c>
      <c r="AF576" s="1">
        <v>1957</v>
      </c>
      <c r="AG576" s="1">
        <v>56734</v>
      </c>
      <c r="AH576" s="1">
        <v>3782</v>
      </c>
      <c r="AI576" s="2">
        <v>6.7000000000000004E-2</v>
      </c>
      <c r="AJ576">
        <f>VLOOKUP(A576,census_tract_areas_WA!E:N,10,FALSE)</f>
        <v>4.3838951120000003</v>
      </c>
      <c r="AK576">
        <f t="shared" si="114"/>
        <v>1112.9372111674736</v>
      </c>
      <c r="AL576" t="str">
        <f>VLOOKUP(AK576,'Density Lookup'!A:B,2,TRUE)</f>
        <v>Medium</v>
      </c>
      <c r="AM576" t="str">
        <f>VLOOKUP(A576,census_tract_county_names_WA!A:B,2,FALSE)</f>
        <v>Whatcom County, Washington</v>
      </c>
      <c r="AN576">
        <f>INDEX(census_tract_areas_WA!N:N, MATCH('2014_acs_select'!A576,census_tract_areas_WA!E:E,0))</f>
        <v>4.3838951120000003</v>
      </c>
      <c r="AO576" t="b">
        <f t="shared" si="115"/>
        <v>1</v>
      </c>
      <c r="AP576" t="str">
        <f>INDEX('Density Lookup'!B:B,MATCH('2014_acs_select'!AK576,'Density Lookup'!A:A,1))</f>
        <v>Medium</v>
      </c>
      <c r="AQ576" t="b">
        <f t="shared" si="116"/>
        <v>1</v>
      </c>
    </row>
    <row r="577" spans="1:43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104"/>
        <v>0.4868953386103782</v>
      </c>
      <c r="I577" s="2">
        <f t="shared" si="105"/>
        <v>0.51310466138962185</v>
      </c>
      <c r="J577" s="1">
        <v>2748</v>
      </c>
      <c r="K577" s="2">
        <f t="shared" si="106"/>
        <v>0.48337730870712403</v>
      </c>
      <c r="L577" s="1">
        <v>2036</v>
      </c>
      <c r="M577" s="1">
        <v>447</v>
      </c>
      <c r="N577" s="1">
        <v>37</v>
      </c>
      <c r="O577" s="2">
        <f t="shared" si="117"/>
        <v>0.7409024745269287</v>
      </c>
      <c r="P577" s="2">
        <f t="shared" si="118"/>
        <v>0.16266375545851527</v>
      </c>
      <c r="Q577" s="2">
        <f t="shared" si="119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 s="1">
        <v>5685</v>
      </c>
      <c r="V577" s="2">
        <f t="shared" si="110"/>
        <v>1</v>
      </c>
      <c r="W577" s="2">
        <v>8.1000000000000003E-2</v>
      </c>
      <c r="X577" s="1">
        <v>1422</v>
      </c>
      <c r="Y577" s="2">
        <f t="shared" si="111"/>
        <v>0.25013192612137203</v>
      </c>
      <c r="Z577" s="2">
        <v>7.4999999999999997E-2</v>
      </c>
      <c r="AA577" s="1">
        <v>3319</v>
      </c>
      <c r="AB577" s="2">
        <f t="shared" si="112"/>
        <v>0.58381706244503073</v>
      </c>
      <c r="AC577" s="2">
        <f t="shared" si="113"/>
        <v>0.16605101143359724</v>
      </c>
      <c r="AD577" s="2">
        <v>7.8E-2</v>
      </c>
      <c r="AE577" s="1">
        <v>67704</v>
      </c>
      <c r="AF577" s="1">
        <v>2202</v>
      </c>
      <c r="AG577" s="1">
        <v>58358</v>
      </c>
      <c r="AH577" s="1">
        <v>4464</v>
      </c>
      <c r="AI577" s="2">
        <v>7.2999999999999995E-2</v>
      </c>
      <c r="AJ577">
        <f>VLOOKUP(A577,census_tract_areas_WA!E:N,10,FALSE)</f>
        <v>6.1530342630000003</v>
      </c>
      <c r="AK577">
        <f t="shared" si="114"/>
        <v>923.93439675536547</v>
      </c>
      <c r="AL577" t="str">
        <f>VLOOKUP(AK577,'Density Lookup'!A:B,2,TRUE)</f>
        <v>Medium</v>
      </c>
      <c r="AM577" t="str">
        <f>VLOOKUP(A577,census_tract_county_names_WA!A:B,2,FALSE)</f>
        <v>Benton County, Washington</v>
      </c>
      <c r="AN577">
        <f>INDEX(census_tract_areas_WA!N:N, MATCH('2014_acs_select'!A577,census_tract_areas_WA!E:E,0))</f>
        <v>6.1530342630000003</v>
      </c>
      <c r="AO577" t="b">
        <f t="shared" si="115"/>
        <v>1</v>
      </c>
      <c r="AP577" t="str">
        <f>INDEX('Density Lookup'!B:B,MATCH('2014_acs_select'!AK577,'Density Lookup'!A:A,1))</f>
        <v>Medium</v>
      </c>
      <c r="AQ577" t="b">
        <f t="shared" si="116"/>
        <v>1</v>
      </c>
    </row>
    <row r="578" spans="1:43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120">F578/E578</f>
        <v>0.51759087808205828</v>
      </c>
      <c r="I578" s="2">
        <f t="shared" ref="I578:I641" si="121">G578/E578</f>
        <v>0.48240912191794172</v>
      </c>
      <c r="J578" s="1">
        <v>4491</v>
      </c>
      <c r="K578" s="2">
        <f t="shared" ref="K578:K641" si="122">J578/E578</f>
        <v>0.43767663970373261</v>
      </c>
      <c r="L578" s="1">
        <v>3661</v>
      </c>
      <c r="M578" s="1">
        <v>542</v>
      </c>
      <c r="N578" s="1">
        <v>0</v>
      </c>
      <c r="O578" s="2">
        <f t="shared" si="117"/>
        <v>0.81518592741037632</v>
      </c>
      <c r="P578" s="2">
        <f t="shared" si="118"/>
        <v>0.12068581607659765</v>
      </c>
      <c r="Q578" s="2">
        <f t="shared" si="119"/>
        <v>0</v>
      </c>
      <c r="R578" s="2">
        <v>0.39100000000000001</v>
      </c>
      <c r="S578" s="2">
        <v>0.45399999999999996</v>
      </c>
      <c r="T578" s="2">
        <v>0.32899999999999996</v>
      </c>
      <c r="U578" s="1">
        <v>10253</v>
      </c>
      <c r="V578" s="2">
        <f t="shared" ref="V578:V641" si="123">U578/E578</f>
        <v>0.99922034889387001</v>
      </c>
      <c r="W578" s="2">
        <v>3.4000000000000002E-2</v>
      </c>
      <c r="X578" s="1">
        <v>2707</v>
      </c>
      <c r="Y578" s="2">
        <f t="shared" ref="Y578:Y641" si="124">X578/E578</f>
        <v>0.26381444303674106</v>
      </c>
      <c r="Z578" s="2">
        <v>4.4999999999999998E-2</v>
      </c>
      <c r="AA578" s="1">
        <v>5951</v>
      </c>
      <c r="AB578" s="2">
        <f t="shared" ref="AB578:AB641" si="125">AA578/E578</f>
        <v>0.57996296657245883</v>
      </c>
      <c r="AC578" s="2">
        <f t="shared" ref="AC578:AC641" si="126">1-(AB578+Y578)</f>
        <v>0.15622259039080011</v>
      </c>
      <c r="AD578" s="2">
        <v>1.7000000000000001E-2</v>
      </c>
      <c r="AE578" s="1">
        <v>94139</v>
      </c>
      <c r="AF578" s="1">
        <v>3722</v>
      </c>
      <c r="AG578" s="1">
        <v>83544</v>
      </c>
      <c r="AH578" s="1">
        <v>7769</v>
      </c>
      <c r="AI578" s="2">
        <v>4.4000000000000004E-2</v>
      </c>
      <c r="AJ578">
        <f>VLOOKUP(A578,census_tract_areas_WA!E:N,10,FALSE)</f>
        <v>20.455355180000002</v>
      </c>
      <c r="AK578">
        <f t="shared" si="114"/>
        <v>501.62903111223312</v>
      </c>
      <c r="AL578" t="str">
        <f>VLOOKUP(AK578,'Density Lookup'!A:B,2,TRUE)</f>
        <v>Medium</v>
      </c>
      <c r="AM578" t="str">
        <f>VLOOKUP(A578,census_tract_county_names_WA!A:B,2,FALSE)</f>
        <v>Benton County, Washington</v>
      </c>
      <c r="AN578">
        <f>INDEX(census_tract_areas_WA!N:N, MATCH('2014_acs_select'!A578,census_tract_areas_WA!E:E,0))</f>
        <v>20.455355180000002</v>
      </c>
      <c r="AO578" t="b">
        <f t="shared" si="115"/>
        <v>1</v>
      </c>
      <c r="AP578" t="str">
        <f>INDEX('Density Lookup'!B:B,MATCH('2014_acs_select'!AK578,'Density Lookup'!A:A,1))</f>
        <v>Medium</v>
      </c>
      <c r="AQ578" t="b">
        <f t="shared" si="116"/>
        <v>1</v>
      </c>
    </row>
    <row r="579" spans="1:43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120"/>
        <v>0.52142857142857146</v>
      </c>
      <c r="I579" s="2">
        <f t="shared" si="121"/>
        <v>0.47857142857142859</v>
      </c>
      <c r="J579" s="1">
        <v>944</v>
      </c>
      <c r="K579" s="2">
        <f t="shared" si="122"/>
        <v>0.51868131868131873</v>
      </c>
      <c r="L579" s="1">
        <v>772</v>
      </c>
      <c r="M579" s="1">
        <v>121</v>
      </c>
      <c r="N579" s="1">
        <v>9</v>
      </c>
      <c r="O579" s="2">
        <f t="shared" si="117"/>
        <v>0.81779661016949157</v>
      </c>
      <c r="P579" s="2">
        <f t="shared" si="118"/>
        <v>0.12817796610169491</v>
      </c>
      <c r="Q579" s="2">
        <f t="shared" si="119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 s="1">
        <v>1818</v>
      </c>
      <c r="V579" s="2">
        <f t="shared" si="123"/>
        <v>0.99890109890109891</v>
      </c>
      <c r="W579" s="2">
        <v>9.3000000000000013E-2</v>
      </c>
      <c r="X579" s="1">
        <v>359</v>
      </c>
      <c r="Y579" s="2">
        <f t="shared" si="124"/>
        <v>0.19725274725274725</v>
      </c>
      <c r="Z579" s="2">
        <v>0.14199999999999999</v>
      </c>
      <c r="AA579" s="1">
        <v>1194</v>
      </c>
      <c r="AB579" s="2">
        <f t="shared" si="125"/>
        <v>0.65604395604395604</v>
      </c>
      <c r="AC579" s="2">
        <f t="shared" si="126"/>
        <v>0.14670329670329674</v>
      </c>
      <c r="AD579" s="2">
        <v>8.4000000000000005E-2</v>
      </c>
      <c r="AE579" s="1">
        <v>81225</v>
      </c>
      <c r="AF579" s="1">
        <v>874</v>
      </c>
      <c r="AG579" s="1">
        <v>58654</v>
      </c>
      <c r="AH579" s="1">
        <v>1490</v>
      </c>
      <c r="AI579" s="2">
        <v>7.0000000000000007E-2</v>
      </c>
      <c r="AJ579">
        <f>VLOOKUP(A579,census_tract_areas_WA!E:N,10,FALSE)</f>
        <v>2.0492970690000001</v>
      </c>
      <c r="AK579">
        <f t="shared" ref="AK579:AK642" si="127">E579/AJ579</f>
        <v>888.10940469851414</v>
      </c>
      <c r="AL579" t="str">
        <f>VLOOKUP(AK579,'Density Lookup'!A:B,2,TRUE)</f>
        <v>Medium</v>
      </c>
      <c r="AM579" t="str">
        <f>VLOOKUP(A579,census_tract_county_names_WA!A:B,2,FALSE)</f>
        <v>Clark County, Washington</v>
      </c>
      <c r="AN579">
        <f>INDEX(census_tract_areas_WA!N:N, MATCH('2014_acs_select'!A579,census_tract_areas_WA!E:E,0))</f>
        <v>2.0492970690000001</v>
      </c>
      <c r="AO579" t="b">
        <f t="shared" ref="AO579:AO642" si="128">AN579=AJ579</f>
        <v>1</v>
      </c>
      <c r="AP579" t="str">
        <f>INDEX('Density Lookup'!B:B,MATCH('2014_acs_select'!AK579,'Density Lookup'!A:A,1))</f>
        <v>Medium</v>
      </c>
      <c r="AQ579" t="b">
        <f t="shared" ref="AQ579:AQ642" si="129">AP579=AL579</f>
        <v>1</v>
      </c>
    </row>
    <row r="580" spans="1:43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120"/>
        <v>0.50153700638448806</v>
      </c>
      <c r="I580" s="2">
        <f t="shared" si="121"/>
        <v>0.49846299361551194</v>
      </c>
      <c r="J580" s="1">
        <v>1882</v>
      </c>
      <c r="K580" s="2">
        <f t="shared" si="122"/>
        <v>0.4450224639394656</v>
      </c>
      <c r="L580" s="1">
        <v>1462</v>
      </c>
      <c r="M580" s="1">
        <v>148</v>
      </c>
      <c r="N580" s="1">
        <v>87</v>
      </c>
      <c r="O580" s="2">
        <f t="shared" si="117"/>
        <v>0.77683315621679061</v>
      </c>
      <c r="P580" s="2">
        <f t="shared" si="118"/>
        <v>7.8639744952178528E-2</v>
      </c>
      <c r="Q580" s="2">
        <f t="shared" si="119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 s="1">
        <v>4216</v>
      </c>
      <c r="V580" s="2">
        <f t="shared" si="123"/>
        <v>0.99692598723102388</v>
      </c>
      <c r="W580" s="2">
        <v>5.9000000000000004E-2</v>
      </c>
      <c r="X580" s="1">
        <v>1304</v>
      </c>
      <c r="Y580" s="2">
        <f t="shared" si="124"/>
        <v>0.30834712698037359</v>
      </c>
      <c r="Z580" s="2">
        <v>5.4000000000000006E-2</v>
      </c>
      <c r="AA580" s="1">
        <v>2458</v>
      </c>
      <c r="AB580" s="2">
        <f t="shared" si="125"/>
        <v>0.58122487585717664</v>
      </c>
      <c r="AC580" s="2">
        <f t="shared" si="126"/>
        <v>0.11042799716244978</v>
      </c>
      <c r="AD580" s="2">
        <v>6.7000000000000004E-2</v>
      </c>
      <c r="AE580" s="1">
        <v>92651</v>
      </c>
      <c r="AF580" s="1">
        <v>1390</v>
      </c>
      <c r="AG580" s="1">
        <v>82442</v>
      </c>
      <c r="AH580" s="1">
        <v>3061</v>
      </c>
      <c r="AI580" s="2">
        <v>4.7E-2</v>
      </c>
      <c r="AJ580">
        <f>VLOOKUP(A580,census_tract_areas_WA!E:N,10,FALSE)</f>
        <v>6.9581589599999996</v>
      </c>
      <c r="AK580">
        <f t="shared" si="127"/>
        <v>607.77570968283828</v>
      </c>
      <c r="AL580" t="str">
        <f>VLOOKUP(AK580,'Density Lookup'!A:B,2,TRUE)</f>
        <v>Medium</v>
      </c>
      <c r="AM580" t="str">
        <f>VLOOKUP(A580,census_tract_county_names_WA!A:B,2,FALSE)</f>
        <v>Clark County, Washington</v>
      </c>
      <c r="AN580">
        <f>INDEX(census_tract_areas_WA!N:N, MATCH('2014_acs_select'!A580,census_tract_areas_WA!E:E,0))</f>
        <v>6.9581589599999996</v>
      </c>
      <c r="AO580" t="b">
        <f t="shared" si="128"/>
        <v>1</v>
      </c>
      <c r="AP580" t="str">
        <f>INDEX('Density Lookup'!B:B,MATCH('2014_acs_select'!AK580,'Density Lookup'!A:A,1))</f>
        <v>Medium</v>
      </c>
      <c r="AQ580" t="b">
        <f t="shared" si="129"/>
        <v>1</v>
      </c>
    </row>
    <row r="581" spans="1:43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120"/>
        <v>0.50301464254952633</v>
      </c>
      <c r="I581" s="2">
        <f t="shared" si="121"/>
        <v>0.49698535745047373</v>
      </c>
      <c r="J581" s="1">
        <v>630</v>
      </c>
      <c r="K581" s="2">
        <f t="shared" si="122"/>
        <v>0.54263565891472865</v>
      </c>
      <c r="L581" s="1">
        <v>451</v>
      </c>
      <c r="M581" s="1">
        <v>78</v>
      </c>
      <c r="N581" s="1">
        <v>33</v>
      </c>
      <c r="O581" s="2">
        <f t="shared" si="117"/>
        <v>0.71587301587301588</v>
      </c>
      <c r="P581" s="2">
        <f t="shared" si="118"/>
        <v>0.12380952380952381</v>
      </c>
      <c r="Q581" s="2">
        <f t="shared" si="119"/>
        <v>5.2380952380952382E-2</v>
      </c>
      <c r="R581" s="2">
        <v>0.30499999999999999</v>
      </c>
      <c r="S581" s="2">
        <v>0.23699999999999999</v>
      </c>
      <c r="T581" s="2">
        <v>0.379</v>
      </c>
      <c r="U581" s="1">
        <v>1154</v>
      </c>
      <c r="V581" s="2">
        <f t="shared" si="123"/>
        <v>0.99397071490094746</v>
      </c>
      <c r="W581" s="2">
        <v>0.21600000000000003</v>
      </c>
      <c r="X581" s="1">
        <v>170</v>
      </c>
      <c r="Y581" s="2">
        <f t="shared" si="124"/>
        <v>0.14642549526270457</v>
      </c>
      <c r="Z581" s="2">
        <v>0.26500000000000001</v>
      </c>
      <c r="AA581" s="1">
        <v>864</v>
      </c>
      <c r="AB581" s="2">
        <f t="shared" si="125"/>
        <v>0.7441860465116279</v>
      </c>
      <c r="AC581" s="2">
        <f t="shared" si="126"/>
        <v>0.10938845822566756</v>
      </c>
      <c r="AD581" s="2">
        <v>0.22600000000000001</v>
      </c>
      <c r="AE581" s="1">
        <v>46467</v>
      </c>
      <c r="AF581" s="1">
        <v>662</v>
      </c>
      <c r="AG581" s="1">
        <v>40500</v>
      </c>
      <c r="AH581" s="1">
        <v>1001</v>
      </c>
      <c r="AI581" s="2">
        <v>0.127</v>
      </c>
      <c r="AJ581">
        <f>VLOOKUP(A581,census_tract_areas_WA!E:N,10,FALSE)</f>
        <v>0.93730122500000002</v>
      </c>
      <c r="AK581">
        <f t="shared" si="127"/>
        <v>1238.6626295084593</v>
      </c>
      <c r="AL581" t="str">
        <f>VLOOKUP(AK581,'Density Lookup'!A:B,2,TRUE)</f>
        <v>Medium</v>
      </c>
      <c r="AM581" t="str">
        <f>VLOOKUP(A581,census_tract_county_names_WA!A:B,2,FALSE)</f>
        <v>Clark County, Washington</v>
      </c>
      <c r="AN581">
        <f>INDEX(census_tract_areas_WA!N:N, MATCH('2014_acs_select'!A581,census_tract_areas_WA!E:E,0))</f>
        <v>0.93730122500000002</v>
      </c>
      <c r="AO581" t="b">
        <f t="shared" si="128"/>
        <v>1</v>
      </c>
      <c r="AP581" t="str">
        <f>INDEX('Density Lookup'!B:B,MATCH('2014_acs_select'!AK581,'Density Lookup'!A:A,1))</f>
        <v>Medium</v>
      </c>
      <c r="AQ581" t="b">
        <f t="shared" si="129"/>
        <v>1</v>
      </c>
    </row>
    <row r="582" spans="1:43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120"/>
        <v>0.4903293256664924</v>
      </c>
      <c r="I582" s="2">
        <f t="shared" si="121"/>
        <v>0.50967067433350755</v>
      </c>
      <c r="J582" s="1">
        <v>1666</v>
      </c>
      <c r="K582" s="2">
        <f t="shared" si="122"/>
        <v>0.43544171458442238</v>
      </c>
      <c r="L582" s="1">
        <v>937</v>
      </c>
      <c r="M582" s="1">
        <v>206</v>
      </c>
      <c r="N582" s="1">
        <v>271</v>
      </c>
      <c r="O582" s="2">
        <f t="shared" si="117"/>
        <v>0.56242496998799518</v>
      </c>
      <c r="P582" s="2">
        <f t="shared" si="118"/>
        <v>0.12364945978391356</v>
      </c>
      <c r="Q582" s="2">
        <f t="shared" si="119"/>
        <v>0.16266506602641057</v>
      </c>
      <c r="R582" s="2">
        <v>0.14800000000000002</v>
      </c>
      <c r="S582" s="2">
        <v>0.157</v>
      </c>
      <c r="T582" s="2">
        <v>0.14000000000000001</v>
      </c>
      <c r="U582" s="1">
        <v>3826</v>
      </c>
      <c r="V582" s="2">
        <f t="shared" si="123"/>
        <v>1</v>
      </c>
      <c r="W582" s="2">
        <v>0.27699999999999997</v>
      </c>
      <c r="X582" s="1">
        <v>786</v>
      </c>
      <c r="Y582" s="2">
        <f t="shared" si="124"/>
        <v>0.20543648719289076</v>
      </c>
      <c r="Z582" s="2">
        <v>0.37200000000000005</v>
      </c>
      <c r="AA582" s="1">
        <v>2344</v>
      </c>
      <c r="AB582" s="2">
        <f t="shared" si="125"/>
        <v>0.61265028750653427</v>
      </c>
      <c r="AC582" s="2">
        <f t="shared" si="126"/>
        <v>0.18191322530057497</v>
      </c>
      <c r="AD582" s="2">
        <v>0.26200000000000001</v>
      </c>
      <c r="AE582" s="1">
        <v>45072</v>
      </c>
      <c r="AF582" s="1">
        <v>1678</v>
      </c>
      <c r="AG582" s="1">
        <v>32161</v>
      </c>
      <c r="AH582" s="1">
        <v>3146</v>
      </c>
      <c r="AI582" s="2">
        <v>6.7000000000000004E-2</v>
      </c>
      <c r="AJ582">
        <f>VLOOKUP(A582,census_tract_areas_WA!E:N,10,FALSE)</f>
        <v>2.154073382</v>
      </c>
      <c r="AK582">
        <f t="shared" si="127"/>
        <v>1776.1697591043348</v>
      </c>
      <c r="AL582" t="str">
        <f>VLOOKUP(AK582,'Density Lookup'!A:B,2,TRUE)</f>
        <v>High</v>
      </c>
      <c r="AM582" t="str">
        <f>VLOOKUP(A582,census_tract_county_names_WA!A:B,2,FALSE)</f>
        <v>King County, Washington</v>
      </c>
      <c r="AN582">
        <f>INDEX(census_tract_areas_WA!N:N, MATCH('2014_acs_select'!A582,census_tract_areas_WA!E:E,0))</f>
        <v>2.154073382</v>
      </c>
      <c r="AO582" t="b">
        <f t="shared" si="128"/>
        <v>1</v>
      </c>
      <c r="AP582" t="str">
        <f>INDEX('Density Lookup'!B:B,MATCH('2014_acs_select'!AK582,'Density Lookup'!A:A,1))</f>
        <v>High</v>
      </c>
      <c r="AQ582" t="b">
        <f t="shared" si="129"/>
        <v>1</v>
      </c>
    </row>
    <row r="583" spans="1:43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120"/>
        <v>0.50182982616651417</v>
      </c>
      <c r="I583" s="2">
        <f t="shared" si="121"/>
        <v>0.49817017383348583</v>
      </c>
      <c r="J583" s="1">
        <v>1726</v>
      </c>
      <c r="K583" s="2">
        <f t="shared" si="122"/>
        <v>0.3947849954254346</v>
      </c>
      <c r="L583" s="1">
        <v>1252</v>
      </c>
      <c r="M583" s="1">
        <v>255</v>
      </c>
      <c r="N583" s="1">
        <v>120</v>
      </c>
      <c r="O583" s="2">
        <f t="shared" si="117"/>
        <v>0.72537659327925841</v>
      </c>
      <c r="P583" s="2">
        <f t="shared" si="118"/>
        <v>0.14774044032444961</v>
      </c>
      <c r="Q583" s="2">
        <f t="shared" si="119"/>
        <v>6.9524913093858637E-2</v>
      </c>
      <c r="R583" s="2">
        <v>0.13900000000000001</v>
      </c>
      <c r="S583" s="2">
        <v>0.106</v>
      </c>
      <c r="T583" s="2">
        <v>0.16899999999999998</v>
      </c>
      <c r="U583" s="1">
        <v>4312</v>
      </c>
      <c r="V583" s="2">
        <f t="shared" si="123"/>
        <v>0.98627630375114361</v>
      </c>
      <c r="W583" s="2">
        <v>0.20199999999999999</v>
      </c>
      <c r="X583" s="1">
        <v>1055</v>
      </c>
      <c r="Y583" s="2">
        <f t="shared" si="124"/>
        <v>0.24130832570905764</v>
      </c>
      <c r="Z583" s="2">
        <v>0.183</v>
      </c>
      <c r="AA583" s="1">
        <v>2808</v>
      </c>
      <c r="AB583" s="2">
        <f t="shared" si="125"/>
        <v>0.64226898444647762</v>
      </c>
      <c r="AC583" s="2">
        <f t="shared" si="126"/>
        <v>0.11642268984446469</v>
      </c>
      <c r="AD583" s="2">
        <v>0.20699999999999999</v>
      </c>
      <c r="AE583" s="1">
        <v>49294</v>
      </c>
      <c r="AF583" s="1">
        <v>1638</v>
      </c>
      <c r="AG583" s="1">
        <v>45881</v>
      </c>
      <c r="AH583" s="1">
        <v>3355</v>
      </c>
      <c r="AI583" s="2">
        <v>0.19399999999999998</v>
      </c>
      <c r="AJ583">
        <f>VLOOKUP(A583,census_tract_areas_WA!E:N,10,FALSE)</f>
        <v>2.099284366</v>
      </c>
      <c r="AK583">
        <f t="shared" si="127"/>
        <v>2082.614471297406</v>
      </c>
      <c r="AL583" t="str">
        <f>VLOOKUP(AK583,'Density Lookup'!A:B,2,TRUE)</f>
        <v>High</v>
      </c>
      <c r="AM583" t="str">
        <f>VLOOKUP(A583,census_tract_county_names_WA!A:B,2,FALSE)</f>
        <v>Pierce County, Washington</v>
      </c>
      <c r="AN583">
        <f>INDEX(census_tract_areas_WA!N:N, MATCH('2014_acs_select'!A583,census_tract_areas_WA!E:E,0))</f>
        <v>2.099284366</v>
      </c>
      <c r="AO583" t="b">
        <f t="shared" si="128"/>
        <v>1</v>
      </c>
      <c r="AP583" t="str">
        <f>INDEX('Density Lookup'!B:B,MATCH('2014_acs_select'!AK583,'Density Lookup'!A:A,1))</f>
        <v>High</v>
      </c>
      <c r="AQ583" t="b">
        <f t="shared" si="129"/>
        <v>1</v>
      </c>
    </row>
    <row r="584" spans="1:43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120"/>
        <v>0.48053761563972769</v>
      </c>
      <c r="I584" s="2">
        <f t="shared" si="121"/>
        <v>0.51946238436027226</v>
      </c>
      <c r="J584" s="1">
        <v>2594</v>
      </c>
      <c r="K584" s="2">
        <f t="shared" si="122"/>
        <v>0.45278408099144701</v>
      </c>
      <c r="L584" s="1">
        <v>2191</v>
      </c>
      <c r="M584" s="1">
        <v>246</v>
      </c>
      <c r="N584" s="1">
        <v>19</v>
      </c>
      <c r="O584" s="2">
        <f t="shared" si="117"/>
        <v>0.84464148033924435</v>
      </c>
      <c r="P584" s="2">
        <f t="shared" si="118"/>
        <v>9.4834232845026983E-2</v>
      </c>
      <c r="Q584" s="2">
        <f t="shared" si="119"/>
        <v>7.324595219737857E-3</v>
      </c>
      <c r="R584" s="2">
        <v>0.25</v>
      </c>
      <c r="S584" s="2">
        <v>0.22800000000000001</v>
      </c>
      <c r="T584" s="2">
        <v>0.27200000000000002</v>
      </c>
      <c r="U584" s="1">
        <v>5668</v>
      </c>
      <c r="V584" s="2">
        <f t="shared" si="123"/>
        <v>0.98935241752487346</v>
      </c>
      <c r="W584" s="2">
        <v>9.6999999999999989E-2</v>
      </c>
      <c r="X584" s="1">
        <v>1502</v>
      </c>
      <c r="Y584" s="2">
        <f t="shared" si="124"/>
        <v>0.26217489963344387</v>
      </c>
      <c r="Z584" s="2">
        <v>9.0999999999999998E-2</v>
      </c>
      <c r="AA584" s="1">
        <v>3598</v>
      </c>
      <c r="AB584" s="2">
        <f t="shared" si="125"/>
        <v>0.62803281550008727</v>
      </c>
      <c r="AC584" s="2">
        <f t="shared" si="126"/>
        <v>0.10979228486646886</v>
      </c>
      <c r="AD584" s="2">
        <v>0.10800000000000001</v>
      </c>
      <c r="AE584" s="1">
        <v>61280</v>
      </c>
      <c r="AF584" s="1">
        <v>2215</v>
      </c>
      <c r="AG584" s="1">
        <v>50697</v>
      </c>
      <c r="AH584" s="1">
        <v>4258</v>
      </c>
      <c r="AI584" s="2">
        <v>3.9E-2</v>
      </c>
      <c r="AJ584">
        <f>VLOOKUP(A584,census_tract_areas_WA!E:N,10,FALSE)</f>
        <v>23.860983740000002</v>
      </c>
      <c r="AK584">
        <f t="shared" si="127"/>
        <v>240.09906977959324</v>
      </c>
      <c r="AL584" t="str">
        <f>VLOOKUP(AK584,'Density Lookup'!A:B,2,TRUE)</f>
        <v>Low</v>
      </c>
      <c r="AM584" t="str">
        <f>VLOOKUP(A584,census_tract_county_names_WA!A:B,2,FALSE)</f>
        <v>Spokane County, Washington</v>
      </c>
      <c r="AN584">
        <f>INDEX(census_tract_areas_WA!N:N, MATCH('2014_acs_select'!A584,census_tract_areas_WA!E:E,0))</f>
        <v>23.860983740000002</v>
      </c>
      <c r="AO584" t="b">
        <f t="shared" si="128"/>
        <v>1</v>
      </c>
      <c r="AP584" t="str">
        <f>INDEX('Density Lookup'!B:B,MATCH('2014_acs_select'!AK584,'Density Lookup'!A:A,1))</f>
        <v>Low</v>
      </c>
      <c r="AQ584" t="b">
        <f t="shared" si="129"/>
        <v>1</v>
      </c>
    </row>
    <row r="585" spans="1:43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120"/>
        <v>0.51132162661737524</v>
      </c>
      <c r="I585" s="2">
        <f t="shared" si="121"/>
        <v>0.48867837338262476</v>
      </c>
      <c r="J585" s="1">
        <v>2088</v>
      </c>
      <c r="K585" s="2">
        <f t="shared" si="122"/>
        <v>0.48243992606284658</v>
      </c>
      <c r="L585" s="1">
        <v>1756</v>
      </c>
      <c r="M585" s="1">
        <v>265</v>
      </c>
      <c r="N585" s="1">
        <v>12</v>
      </c>
      <c r="O585" s="2">
        <f t="shared" si="117"/>
        <v>0.84099616858237547</v>
      </c>
      <c r="P585" s="2">
        <f t="shared" si="118"/>
        <v>0.12691570881226052</v>
      </c>
      <c r="Q585" s="2">
        <f t="shared" si="119"/>
        <v>5.7471264367816091E-3</v>
      </c>
      <c r="R585" s="2">
        <v>0.35200000000000004</v>
      </c>
      <c r="S585" s="2">
        <v>0.375</v>
      </c>
      <c r="T585" s="2">
        <v>0.32799999999999996</v>
      </c>
      <c r="U585" s="1">
        <v>4301</v>
      </c>
      <c r="V585" s="2">
        <f t="shared" si="123"/>
        <v>0.99376155268022182</v>
      </c>
      <c r="W585" s="2">
        <v>0.12</v>
      </c>
      <c r="X585" s="1">
        <v>1045</v>
      </c>
      <c r="Y585" s="2">
        <f t="shared" si="124"/>
        <v>0.24145101663585952</v>
      </c>
      <c r="Z585" s="2">
        <v>8.199999999999999E-2</v>
      </c>
      <c r="AA585" s="1">
        <v>2816</v>
      </c>
      <c r="AB585" s="2">
        <f t="shared" si="125"/>
        <v>0.65064695009242146</v>
      </c>
      <c r="AC585" s="2">
        <f t="shared" si="126"/>
        <v>0.10790203327171899</v>
      </c>
      <c r="AD585" s="2">
        <v>0.14800000000000002</v>
      </c>
      <c r="AE585" s="1">
        <v>84855</v>
      </c>
      <c r="AF585" s="1">
        <v>1561</v>
      </c>
      <c r="AG585" s="1">
        <v>76741</v>
      </c>
      <c r="AH585" s="1">
        <v>3444</v>
      </c>
      <c r="AI585" s="2">
        <v>0.10400000000000001</v>
      </c>
      <c r="AJ585">
        <f>VLOOKUP(A585,census_tract_areas_WA!E:N,10,FALSE)</f>
        <v>36.314472109999997</v>
      </c>
      <c r="AK585">
        <f t="shared" si="127"/>
        <v>119.18113491750825</v>
      </c>
      <c r="AL585" t="str">
        <f>VLOOKUP(AK585,'Density Lookup'!A:B,2,TRUE)</f>
        <v>Low</v>
      </c>
      <c r="AM585" t="str">
        <f>VLOOKUP(A585,census_tract_county_names_WA!A:B,2,FALSE)</f>
        <v>Thurston County, Washington</v>
      </c>
      <c r="AN585">
        <f>INDEX(census_tract_areas_WA!N:N, MATCH('2014_acs_select'!A585,census_tract_areas_WA!E:E,0))</f>
        <v>36.314472109999997</v>
      </c>
      <c r="AO585" t="b">
        <f t="shared" si="128"/>
        <v>1</v>
      </c>
      <c r="AP585" t="str">
        <f>INDEX('Density Lookup'!B:B,MATCH('2014_acs_select'!AK585,'Density Lookup'!A:A,1))</f>
        <v>Low</v>
      </c>
      <c r="AQ585" t="b">
        <f t="shared" si="129"/>
        <v>1</v>
      </c>
    </row>
    <row r="586" spans="1:43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120"/>
        <v>0.49048601558917926</v>
      </c>
      <c r="I586" s="2">
        <f t="shared" si="121"/>
        <v>0.50951398441082074</v>
      </c>
      <c r="J586" s="1">
        <v>3933</v>
      </c>
      <c r="K586" s="2">
        <f t="shared" si="122"/>
        <v>0.45082530949105915</v>
      </c>
      <c r="L586" s="1">
        <v>3182</v>
      </c>
      <c r="M586" s="1">
        <v>541</v>
      </c>
      <c r="N586" s="1">
        <v>18</v>
      </c>
      <c r="O586" s="2">
        <f t="shared" si="117"/>
        <v>0.80905161454360541</v>
      </c>
      <c r="P586" s="2">
        <f t="shared" si="118"/>
        <v>0.1375540300025426</v>
      </c>
      <c r="Q586" s="2">
        <f t="shared" si="119"/>
        <v>4.5766590389016018E-3</v>
      </c>
      <c r="R586" s="2">
        <v>0.26100000000000001</v>
      </c>
      <c r="S586" s="2">
        <v>0.214</v>
      </c>
      <c r="T586" s="2">
        <v>0.30499999999999999</v>
      </c>
      <c r="U586" s="1">
        <v>8581</v>
      </c>
      <c r="V586" s="2">
        <f t="shared" si="123"/>
        <v>0.98360843649701968</v>
      </c>
      <c r="W586" s="2">
        <v>8.6999999999999994E-2</v>
      </c>
      <c r="X586" s="1">
        <v>2605</v>
      </c>
      <c r="Y586" s="2">
        <f t="shared" si="124"/>
        <v>0.29860155891792756</v>
      </c>
      <c r="Z586" s="2">
        <v>7.8E-2</v>
      </c>
      <c r="AA586" s="1">
        <v>4979</v>
      </c>
      <c r="AB586" s="2">
        <f t="shared" si="125"/>
        <v>0.57072443833104081</v>
      </c>
      <c r="AC586" s="2">
        <f t="shared" si="126"/>
        <v>0.13067400275103158</v>
      </c>
      <c r="AD586" s="2">
        <v>0.10400000000000001</v>
      </c>
      <c r="AE586" s="1">
        <v>85643</v>
      </c>
      <c r="AF586" s="1">
        <v>2989</v>
      </c>
      <c r="AG586" s="1">
        <v>66536</v>
      </c>
      <c r="AH586" s="1">
        <v>6518</v>
      </c>
      <c r="AI586" s="2">
        <v>3.5000000000000003E-2</v>
      </c>
      <c r="AJ586">
        <f>VLOOKUP(A586,census_tract_areas_WA!E:N,10,FALSE)</f>
        <v>30.087638559999998</v>
      </c>
      <c r="AK586">
        <f t="shared" si="127"/>
        <v>289.95296465699101</v>
      </c>
      <c r="AL586" t="str">
        <f>VLOOKUP(AK586,'Density Lookup'!A:B,2,TRUE)</f>
        <v>Low</v>
      </c>
      <c r="AM586" t="str">
        <f>VLOOKUP(A586,census_tract_county_names_WA!A:B,2,FALSE)</f>
        <v>Yakima County, Washington</v>
      </c>
      <c r="AN586">
        <f>INDEX(census_tract_areas_WA!N:N, MATCH('2014_acs_select'!A586,census_tract_areas_WA!E:E,0))</f>
        <v>30.087638559999998</v>
      </c>
      <c r="AO586" t="b">
        <f t="shared" si="128"/>
        <v>1</v>
      </c>
      <c r="AP586" t="str">
        <f>INDEX('Density Lookup'!B:B,MATCH('2014_acs_select'!AK586,'Density Lookup'!A:A,1))</f>
        <v>Low</v>
      </c>
      <c r="AQ586" t="b">
        <f t="shared" si="129"/>
        <v>1</v>
      </c>
    </row>
    <row r="587" spans="1:43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120"/>
        <v>0.49174113187110752</v>
      </c>
      <c r="I587" s="2">
        <f t="shared" si="121"/>
        <v>0.50825886812889254</v>
      </c>
      <c r="J587" s="1">
        <v>1673</v>
      </c>
      <c r="K587" s="2">
        <f t="shared" si="122"/>
        <v>0.4530192255618738</v>
      </c>
      <c r="L587" s="1">
        <v>1356</v>
      </c>
      <c r="M587" s="1">
        <v>245</v>
      </c>
      <c r="N587" s="1">
        <v>0</v>
      </c>
      <c r="O587" s="2">
        <f t="shared" si="117"/>
        <v>0.81052002390914524</v>
      </c>
      <c r="P587" s="2">
        <f t="shared" si="118"/>
        <v>0.14644351464435146</v>
      </c>
      <c r="Q587" s="2">
        <f t="shared" si="119"/>
        <v>0</v>
      </c>
      <c r="R587" s="2">
        <v>0.21600000000000003</v>
      </c>
      <c r="S587" s="2">
        <v>0.20399999999999999</v>
      </c>
      <c r="T587" s="2">
        <v>0.22500000000000001</v>
      </c>
      <c r="U587" s="1">
        <v>3609</v>
      </c>
      <c r="V587" s="2">
        <f t="shared" si="123"/>
        <v>0.97725426482534528</v>
      </c>
      <c r="W587" s="2">
        <v>0.14199999999999999</v>
      </c>
      <c r="X587" s="1">
        <v>820</v>
      </c>
      <c r="Y587" s="2">
        <f t="shared" si="124"/>
        <v>0.22204170051448688</v>
      </c>
      <c r="Z587" s="2">
        <v>0.2</v>
      </c>
      <c r="AA587" s="1">
        <v>2182</v>
      </c>
      <c r="AB587" s="2">
        <f t="shared" si="125"/>
        <v>0.59084754941781747</v>
      </c>
      <c r="AC587" s="2">
        <f t="shared" si="126"/>
        <v>0.18711075006769562</v>
      </c>
      <c r="AD587" s="2">
        <v>0.14800000000000002</v>
      </c>
      <c r="AE587" s="1">
        <v>57688</v>
      </c>
      <c r="AF587" s="1">
        <v>1471</v>
      </c>
      <c r="AG587" s="1">
        <v>40273</v>
      </c>
      <c r="AH587" s="1">
        <v>2933</v>
      </c>
      <c r="AI587" s="2">
        <v>4.0999999999999995E-2</v>
      </c>
      <c r="AJ587">
        <f>VLOOKUP(A587,census_tract_areas_WA!E:N,10,FALSE)</f>
        <v>5.00059086</v>
      </c>
      <c r="AK587">
        <f t="shared" si="127"/>
        <v>738.51272847385076</v>
      </c>
      <c r="AL587" t="str">
        <f>VLOOKUP(AK587,'Density Lookup'!A:B,2,TRUE)</f>
        <v>Medium</v>
      </c>
      <c r="AM587" t="str">
        <f>VLOOKUP(A587,census_tract_county_names_WA!A:B,2,FALSE)</f>
        <v>Asotin County, Washington</v>
      </c>
      <c r="AN587">
        <f>INDEX(census_tract_areas_WA!N:N, MATCH('2014_acs_select'!A587,census_tract_areas_WA!E:E,0))</f>
        <v>5.00059086</v>
      </c>
      <c r="AO587" t="b">
        <f t="shared" si="128"/>
        <v>1</v>
      </c>
      <c r="AP587" t="str">
        <f>INDEX('Density Lookup'!B:B,MATCH('2014_acs_select'!AK587,'Density Lookup'!A:A,1))</f>
        <v>Medium</v>
      </c>
      <c r="AQ587" t="b">
        <f t="shared" si="129"/>
        <v>1</v>
      </c>
    </row>
    <row r="588" spans="1:43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120"/>
        <v>0.47447447447447449</v>
      </c>
      <c r="I588" s="2">
        <f t="shared" si="121"/>
        <v>0.52552552552552556</v>
      </c>
      <c r="J588" s="1">
        <v>1843</v>
      </c>
      <c r="K588" s="2">
        <f t="shared" si="122"/>
        <v>0.50313950313950317</v>
      </c>
      <c r="L588" s="1">
        <v>1238</v>
      </c>
      <c r="M588" s="1">
        <v>304</v>
      </c>
      <c r="N588" s="1">
        <v>108</v>
      </c>
      <c r="O588" s="2">
        <f t="shared" si="117"/>
        <v>0.67173087357569183</v>
      </c>
      <c r="P588" s="2">
        <f t="shared" si="118"/>
        <v>0.16494845360824742</v>
      </c>
      <c r="Q588" s="2">
        <f t="shared" si="119"/>
        <v>5.8600108518719482E-2</v>
      </c>
      <c r="R588" s="2">
        <v>0.30599999999999999</v>
      </c>
      <c r="S588" s="2">
        <v>0.32</v>
      </c>
      <c r="T588" s="2">
        <v>0.29399999999999998</v>
      </c>
      <c r="U588" s="1">
        <v>3663</v>
      </c>
      <c r="V588" s="2">
        <f t="shared" si="123"/>
        <v>1</v>
      </c>
      <c r="W588" s="2">
        <v>0.111</v>
      </c>
      <c r="X588" s="1">
        <v>841</v>
      </c>
      <c r="Y588" s="2">
        <f t="shared" si="124"/>
        <v>0.22959322959322959</v>
      </c>
      <c r="Z588" s="2">
        <v>0.22</v>
      </c>
      <c r="AA588" s="1">
        <v>2279</v>
      </c>
      <c r="AB588" s="2">
        <f t="shared" si="125"/>
        <v>0.62216762216762211</v>
      </c>
      <c r="AC588" s="2">
        <f t="shared" si="126"/>
        <v>0.1482391482391483</v>
      </c>
      <c r="AD588" s="2">
        <v>8.3000000000000004E-2</v>
      </c>
      <c r="AE588" s="1">
        <v>81659</v>
      </c>
      <c r="AF588" s="1">
        <v>1219</v>
      </c>
      <c r="AG588" s="1">
        <v>70594</v>
      </c>
      <c r="AH588" s="1">
        <v>2912</v>
      </c>
      <c r="AI588" s="2">
        <v>0.05</v>
      </c>
      <c r="AJ588">
        <f>VLOOKUP(A588,census_tract_areas_WA!E:N,10,FALSE)</f>
        <v>2.3583450020000001</v>
      </c>
      <c r="AK588">
        <f t="shared" si="127"/>
        <v>1553.2078626721639</v>
      </c>
      <c r="AL588" t="str">
        <f>VLOOKUP(AK588,'Density Lookup'!A:B,2,TRUE)</f>
        <v>High</v>
      </c>
      <c r="AM588" t="str">
        <f>VLOOKUP(A588,census_tract_county_names_WA!A:B,2,FALSE)</f>
        <v>King County, Washington</v>
      </c>
      <c r="AN588">
        <f>INDEX(census_tract_areas_WA!N:N, MATCH('2014_acs_select'!A588,census_tract_areas_WA!E:E,0))</f>
        <v>2.3583450020000001</v>
      </c>
      <c r="AO588" t="b">
        <f t="shared" si="128"/>
        <v>1</v>
      </c>
      <c r="AP588" t="str">
        <f>INDEX('Density Lookup'!B:B,MATCH('2014_acs_select'!AK588,'Density Lookup'!A:A,1))</f>
        <v>High</v>
      </c>
      <c r="AQ588" t="b">
        <f t="shared" si="129"/>
        <v>1</v>
      </c>
    </row>
    <row r="589" spans="1:43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120"/>
        <v>0.52542093100033016</v>
      </c>
      <c r="I589" s="2">
        <f t="shared" si="121"/>
        <v>0.47457906899966984</v>
      </c>
      <c r="J589" s="1">
        <v>3176</v>
      </c>
      <c r="K589" s="2">
        <f t="shared" si="122"/>
        <v>0.52426543413667881</v>
      </c>
      <c r="L589" s="1">
        <v>2412</v>
      </c>
      <c r="M589" s="1">
        <v>490</v>
      </c>
      <c r="N589" s="1">
        <v>174</v>
      </c>
      <c r="O589" s="2">
        <f t="shared" si="117"/>
        <v>0.75944584382871538</v>
      </c>
      <c r="P589" s="2">
        <f t="shared" si="118"/>
        <v>0.15428211586901763</v>
      </c>
      <c r="Q589" s="2">
        <f t="shared" si="119"/>
        <v>5.478589420654912E-2</v>
      </c>
      <c r="R589" s="2">
        <v>0.27699999999999997</v>
      </c>
      <c r="S589" s="2">
        <v>0.30499999999999999</v>
      </c>
      <c r="T589" s="2">
        <v>0.249</v>
      </c>
      <c r="U589" s="1">
        <v>6053</v>
      </c>
      <c r="V589" s="2">
        <f t="shared" si="123"/>
        <v>0.99917464509739184</v>
      </c>
      <c r="W589" s="2">
        <v>8.5000000000000006E-2</v>
      </c>
      <c r="X589" s="1">
        <v>1134</v>
      </c>
      <c r="Y589" s="2">
        <f t="shared" si="124"/>
        <v>0.18719049191152196</v>
      </c>
      <c r="Z589" s="2">
        <v>0.156</v>
      </c>
      <c r="AA589" s="1">
        <v>4043</v>
      </c>
      <c r="AB589" s="2">
        <f t="shared" si="125"/>
        <v>0.66738197424892709</v>
      </c>
      <c r="AC589" s="2">
        <f t="shared" si="126"/>
        <v>0.14542753383955098</v>
      </c>
      <c r="AD589" s="2">
        <v>7.400000000000001E-2</v>
      </c>
      <c r="AE589" s="1">
        <v>62331</v>
      </c>
      <c r="AF589" s="1">
        <v>2613</v>
      </c>
      <c r="AG589" s="1">
        <v>55313</v>
      </c>
      <c r="AH589" s="1">
        <v>5113</v>
      </c>
      <c r="AI589" s="2">
        <v>5.9000000000000004E-2</v>
      </c>
      <c r="AJ589">
        <f>VLOOKUP(A589,census_tract_areas_WA!E:N,10,FALSE)</f>
        <v>5.1312831880000003</v>
      </c>
      <c r="AK589">
        <f t="shared" si="127"/>
        <v>1180.6013774814098</v>
      </c>
      <c r="AL589" t="str">
        <f>VLOOKUP(AK589,'Density Lookup'!A:B,2,TRUE)</f>
        <v>Medium</v>
      </c>
      <c r="AM589" t="str">
        <f>VLOOKUP(A589,census_tract_county_names_WA!A:B,2,FALSE)</f>
        <v>Kitsap County, Washington</v>
      </c>
      <c r="AN589">
        <f>INDEX(census_tract_areas_WA!N:N, MATCH('2014_acs_select'!A589,census_tract_areas_WA!E:E,0))</f>
        <v>5.1312831880000003</v>
      </c>
      <c r="AO589" t="b">
        <f t="shared" si="128"/>
        <v>1</v>
      </c>
      <c r="AP589" t="str">
        <f>INDEX('Density Lookup'!B:B,MATCH('2014_acs_select'!AK589,'Density Lookup'!A:A,1))</f>
        <v>Medium</v>
      </c>
      <c r="AQ589" t="b">
        <f t="shared" si="129"/>
        <v>1</v>
      </c>
    </row>
    <row r="590" spans="1:43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120"/>
        <v>0.53534693877551021</v>
      </c>
      <c r="I590" s="2">
        <f t="shared" si="121"/>
        <v>0.46465306122448979</v>
      </c>
      <c r="J590" s="1">
        <v>3038</v>
      </c>
      <c r="K590" s="2">
        <f t="shared" si="122"/>
        <v>0.496</v>
      </c>
      <c r="L590" s="1">
        <v>1860</v>
      </c>
      <c r="M590" s="1">
        <v>406</v>
      </c>
      <c r="N590" s="1">
        <v>603</v>
      </c>
      <c r="O590" s="2">
        <f t="shared" si="117"/>
        <v>0.61224489795918369</v>
      </c>
      <c r="P590" s="2">
        <f t="shared" si="118"/>
        <v>0.13364055299539171</v>
      </c>
      <c r="Q590" s="2">
        <f t="shared" si="119"/>
        <v>0.19848584595128374</v>
      </c>
      <c r="R590" s="2">
        <v>0.17600000000000002</v>
      </c>
      <c r="S590" s="2">
        <v>0.157</v>
      </c>
      <c r="T590" s="2">
        <v>0.19600000000000001</v>
      </c>
      <c r="U590" s="1">
        <v>6109</v>
      </c>
      <c r="V590" s="2">
        <f t="shared" si="123"/>
        <v>0.99738775510204081</v>
      </c>
      <c r="W590" s="2">
        <v>9.9000000000000005E-2</v>
      </c>
      <c r="X590" s="1">
        <v>1402</v>
      </c>
      <c r="Y590" s="2">
        <f t="shared" si="124"/>
        <v>0.22889795918367348</v>
      </c>
      <c r="Z590" s="2">
        <v>8.900000000000001E-2</v>
      </c>
      <c r="AA590" s="1">
        <v>4009</v>
      </c>
      <c r="AB590" s="2">
        <f t="shared" si="125"/>
        <v>0.65453061224489795</v>
      </c>
      <c r="AC590" s="2">
        <f t="shared" si="126"/>
        <v>0.11657142857142855</v>
      </c>
      <c r="AD590" s="2">
        <v>0.107</v>
      </c>
      <c r="AE590" s="1">
        <v>66552</v>
      </c>
      <c r="AF590" s="1">
        <v>2344</v>
      </c>
      <c r="AG590" s="1">
        <v>58040</v>
      </c>
      <c r="AH590" s="1">
        <v>4846</v>
      </c>
      <c r="AI590" s="2">
        <v>7.0999999999999994E-2</v>
      </c>
      <c r="AJ590">
        <f>VLOOKUP(A590,census_tract_areas_WA!E:N,10,FALSE)</f>
        <v>6.1062325360000003</v>
      </c>
      <c r="AK590">
        <f t="shared" si="127"/>
        <v>1003.0734931710108</v>
      </c>
      <c r="AL590" t="str">
        <f>VLOOKUP(AK590,'Density Lookup'!A:B,2,TRUE)</f>
        <v>Medium</v>
      </c>
      <c r="AM590" t="str">
        <f>VLOOKUP(A590,census_tract_county_names_WA!A:B,2,FALSE)</f>
        <v>Kitsap County, Washington</v>
      </c>
      <c r="AN590">
        <f>INDEX(census_tract_areas_WA!N:N, MATCH('2014_acs_select'!A590,census_tract_areas_WA!E:E,0))</f>
        <v>6.1062325360000003</v>
      </c>
      <c r="AO590" t="b">
        <f t="shared" si="128"/>
        <v>1</v>
      </c>
      <c r="AP590" t="str">
        <f>INDEX('Density Lookup'!B:B,MATCH('2014_acs_select'!AK590,'Density Lookup'!A:A,1))</f>
        <v>Medium</v>
      </c>
      <c r="AQ590" t="b">
        <f t="shared" si="129"/>
        <v>1</v>
      </c>
    </row>
    <row r="591" spans="1:43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120"/>
        <v>0.48651233977424907</v>
      </c>
      <c r="I591" s="2">
        <f t="shared" si="121"/>
        <v>0.51348766022575087</v>
      </c>
      <c r="J591" s="1">
        <v>2499</v>
      </c>
      <c r="K591" s="2">
        <f t="shared" si="122"/>
        <v>0.47809450927874497</v>
      </c>
      <c r="L591" s="1">
        <v>1943</v>
      </c>
      <c r="M591" s="1">
        <v>287</v>
      </c>
      <c r="N591" s="1">
        <v>41</v>
      </c>
      <c r="O591" s="2">
        <f t="shared" si="117"/>
        <v>0.77751100440176069</v>
      </c>
      <c r="P591" s="2">
        <f t="shared" si="118"/>
        <v>0.11484593837535013</v>
      </c>
      <c r="Q591" s="2">
        <f t="shared" si="119"/>
        <v>1.6406562625050022E-2</v>
      </c>
      <c r="R591" s="2">
        <v>0.218</v>
      </c>
      <c r="S591" s="2">
        <v>0.16399999999999998</v>
      </c>
      <c r="T591" s="2">
        <v>0.26899999999999996</v>
      </c>
      <c r="U591" s="1">
        <v>5227</v>
      </c>
      <c r="V591" s="2">
        <f t="shared" si="123"/>
        <v>1</v>
      </c>
      <c r="W591" s="2">
        <v>9.1999999999999998E-2</v>
      </c>
      <c r="X591" s="1">
        <v>1247</v>
      </c>
      <c r="Y591" s="2">
        <f t="shared" si="124"/>
        <v>0.23856896881576431</v>
      </c>
      <c r="Z591" s="2">
        <v>0.11800000000000001</v>
      </c>
      <c r="AA591" s="1">
        <v>3418</v>
      </c>
      <c r="AB591" s="2">
        <f t="shared" si="125"/>
        <v>0.65391237803711499</v>
      </c>
      <c r="AC591" s="2">
        <f t="shared" si="126"/>
        <v>0.10751865314712072</v>
      </c>
      <c r="AD591" s="2">
        <v>9.3000000000000013E-2</v>
      </c>
      <c r="AE591" s="1">
        <v>84250</v>
      </c>
      <c r="AF591" s="1">
        <v>1965</v>
      </c>
      <c r="AG591" s="1">
        <v>76518</v>
      </c>
      <c r="AH591" s="1">
        <v>4050</v>
      </c>
      <c r="AI591" s="2">
        <v>0.05</v>
      </c>
      <c r="AJ591">
        <f>VLOOKUP(A591,census_tract_areas_WA!E:N,10,FALSE)</f>
        <v>11.5884102</v>
      </c>
      <c r="AK591">
        <f t="shared" si="127"/>
        <v>451.05410576508586</v>
      </c>
      <c r="AL591" t="str">
        <f>VLOOKUP(AK591,'Density Lookup'!A:B,2,TRUE)</f>
        <v>Medium</v>
      </c>
      <c r="AM591" t="str">
        <f>VLOOKUP(A591,census_tract_county_names_WA!A:B,2,FALSE)</f>
        <v>Pierce County, Washington</v>
      </c>
      <c r="AN591">
        <f>INDEX(census_tract_areas_WA!N:N, MATCH('2014_acs_select'!A591,census_tract_areas_WA!E:E,0))</f>
        <v>11.5884102</v>
      </c>
      <c r="AO591" t="b">
        <f t="shared" si="128"/>
        <v>1</v>
      </c>
      <c r="AP591" t="str">
        <f>INDEX('Density Lookup'!B:B,MATCH('2014_acs_select'!AK591,'Density Lookup'!A:A,1))</f>
        <v>Medium</v>
      </c>
      <c r="AQ591" t="b">
        <f t="shared" si="129"/>
        <v>1</v>
      </c>
    </row>
    <row r="592" spans="1:43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120"/>
        <v>0.48731029205458487</v>
      </c>
      <c r="I592" s="2">
        <f t="shared" si="121"/>
        <v>0.51268970794541513</v>
      </c>
      <c r="J592" s="1">
        <v>3373</v>
      </c>
      <c r="K592" s="2">
        <f t="shared" si="122"/>
        <v>0.43017472261191175</v>
      </c>
      <c r="L592" s="1">
        <v>2992</v>
      </c>
      <c r="M592" s="1">
        <v>179</v>
      </c>
      <c r="N592" s="1">
        <v>72</v>
      </c>
      <c r="O592" s="2">
        <f t="shared" si="117"/>
        <v>0.88704417432552629</v>
      </c>
      <c r="P592" s="2">
        <f t="shared" si="118"/>
        <v>5.3068485028164837E-2</v>
      </c>
      <c r="Q592" s="2">
        <f t="shared" si="119"/>
        <v>2.1345982804624963E-2</v>
      </c>
      <c r="R592" s="2">
        <v>0.374</v>
      </c>
      <c r="S592" s="2">
        <v>0.39200000000000002</v>
      </c>
      <c r="T592" s="2">
        <v>0.35600000000000004</v>
      </c>
      <c r="U592" s="1">
        <v>7744</v>
      </c>
      <c r="V592" s="2">
        <f t="shared" si="123"/>
        <v>0.98762912893763555</v>
      </c>
      <c r="W592" s="2">
        <v>8.6999999999999994E-2</v>
      </c>
      <c r="X592" s="1">
        <v>2033</v>
      </c>
      <c r="Y592" s="2">
        <f t="shared" si="124"/>
        <v>0.25927815329677339</v>
      </c>
      <c r="Z592" s="2">
        <v>0.14499999999999999</v>
      </c>
      <c r="AA592" s="1">
        <v>4850</v>
      </c>
      <c r="AB592" s="2">
        <f t="shared" si="125"/>
        <v>0.61854355311822473</v>
      </c>
      <c r="AC592" s="2">
        <f t="shared" si="126"/>
        <v>0.12217829358500187</v>
      </c>
      <c r="AD592" s="2">
        <v>6.9000000000000006E-2</v>
      </c>
      <c r="AE592" s="1">
        <v>88701</v>
      </c>
      <c r="AF592" s="1">
        <v>2914</v>
      </c>
      <c r="AG592" s="1">
        <v>79824</v>
      </c>
      <c r="AH592" s="1">
        <v>6087</v>
      </c>
      <c r="AI592" s="2">
        <v>0.11199999999999999</v>
      </c>
      <c r="AJ592">
        <f>VLOOKUP(A592,census_tract_areas_WA!E:N,10,FALSE)</f>
        <v>16.96811546</v>
      </c>
      <c r="AK592">
        <f t="shared" si="127"/>
        <v>462.10199467843557</v>
      </c>
      <c r="AL592" t="str">
        <f>VLOOKUP(AK592,'Density Lookup'!A:B,2,TRUE)</f>
        <v>Medium</v>
      </c>
      <c r="AM592" t="str">
        <f>VLOOKUP(A592,census_tract_county_names_WA!A:B,2,FALSE)</f>
        <v>Pierce County, Washington</v>
      </c>
      <c r="AN592">
        <f>INDEX(census_tract_areas_WA!N:N, MATCH('2014_acs_select'!A592,census_tract_areas_WA!E:E,0))</f>
        <v>16.96811546</v>
      </c>
      <c r="AO592" t="b">
        <f t="shared" si="128"/>
        <v>1</v>
      </c>
      <c r="AP592" t="str">
        <f>INDEX('Density Lookup'!B:B,MATCH('2014_acs_select'!AK592,'Density Lookup'!A:A,1))</f>
        <v>Medium</v>
      </c>
      <c r="AQ592" t="b">
        <f t="shared" si="129"/>
        <v>1</v>
      </c>
    </row>
    <row r="593" spans="1:43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120"/>
        <v>0.4831292176955761</v>
      </c>
      <c r="I593" s="2">
        <f t="shared" si="121"/>
        <v>0.51687078230442385</v>
      </c>
      <c r="J593" s="1">
        <v>1735</v>
      </c>
      <c r="K593" s="2">
        <f t="shared" si="122"/>
        <v>0.43364158960259935</v>
      </c>
      <c r="L593" s="1">
        <v>1367</v>
      </c>
      <c r="M593" s="1">
        <v>184</v>
      </c>
      <c r="N593" s="1">
        <v>58</v>
      </c>
      <c r="O593" s="2">
        <f t="shared" si="117"/>
        <v>0.78789625360230553</v>
      </c>
      <c r="P593" s="2">
        <f t="shared" si="118"/>
        <v>0.10605187319884726</v>
      </c>
      <c r="Q593" s="2">
        <f t="shared" si="119"/>
        <v>3.3429394812680112E-2</v>
      </c>
      <c r="R593" s="2">
        <v>0.19699999999999998</v>
      </c>
      <c r="S593" s="2">
        <v>0.187</v>
      </c>
      <c r="T593" s="2">
        <v>0.20600000000000002</v>
      </c>
      <c r="U593" s="1">
        <v>3937</v>
      </c>
      <c r="V593" s="2">
        <f t="shared" si="123"/>
        <v>0.98400399900024993</v>
      </c>
      <c r="W593" s="2">
        <v>0.10800000000000001</v>
      </c>
      <c r="X593" s="1">
        <v>1039</v>
      </c>
      <c r="Y593" s="2">
        <f t="shared" si="124"/>
        <v>0.25968507873031743</v>
      </c>
      <c r="Z593" s="2">
        <v>0.157</v>
      </c>
      <c r="AA593" s="1">
        <v>2351</v>
      </c>
      <c r="AB593" s="2">
        <f t="shared" si="125"/>
        <v>0.58760309922519371</v>
      </c>
      <c r="AC593" s="2">
        <f t="shared" si="126"/>
        <v>0.15271182204448885</v>
      </c>
      <c r="AD593" s="2">
        <v>0.10300000000000001</v>
      </c>
      <c r="AE593" s="1">
        <v>65943</v>
      </c>
      <c r="AF593" s="1">
        <v>1604</v>
      </c>
      <c r="AG593" s="1">
        <v>60671</v>
      </c>
      <c r="AH593" s="1">
        <v>3025</v>
      </c>
      <c r="AI593" s="2">
        <v>7.4999999999999997E-2</v>
      </c>
      <c r="AJ593">
        <f>VLOOKUP(A593,census_tract_areas_WA!E:N,10,FALSE)</f>
        <v>2.7638722630000001</v>
      </c>
      <c r="AK593">
        <f t="shared" si="127"/>
        <v>1447.6066978787144</v>
      </c>
      <c r="AL593" t="str">
        <f>VLOOKUP(AK593,'Density Lookup'!A:B,2,TRUE)</f>
        <v>High</v>
      </c>
      <c r="AM593" t="str">
        <f>VLOOKUP(A593,census_tract_county_names_WA!A:B,2,FALSE)</f>
        <v>Pierce County, Washington</v>
      </c>
      <c r="AN593">
        <f>INDEX(census_tract_areas_WA!N:N, MATCH('2014_acs_select'!A593,census_tract_areas_WA!E:E,0))</f>
        <v>2.7638722630000001</v>
      </c>
      <c r="AO593" t="b">
        <f t="shared" si="128"/>
        <v>1</v>
      </c>
      <c r="AP593" t="str">
        <f>INDEX('Density Lookup'!B:B,MATCH('2014_acs_select'!AK593,'Density Lookup'!A:A,1))</f>
        <v>High</v>
      </c>
      <c r="AQ593" t="b">
        <f t="shared" si="129"/>
        <v>1</v>
      </c>
    </row>
    <row r="594" spans="1:43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120"/>
        <v>0.45510079413561394</v>
      </c>
      <c r="I594" s="2">
        <f t="shared" si="121"/>
        <v>0.54489920586438612</v>
      </c>
      <c r="J594" s="1">
        <v>1319</v>
      </c>
      <c r="K594" s="2">
        <f t="shared" si="122"/>
        <v>0.402871105681124</v>
      </c>
      <c r="L594" s="1">
        <v>1075</v>
      </c>
      <c r="M594" s="1">
        <v>176</v>
      </c>
      <c r="N594" s="1">
        <v>0</v>
      </c>
      <c r="O594" s="2">
        <f t="shared" si="117"/>
        <v>0.81501137225170583</v>
      </c>
      <c r="P594" s="2">
        <f t="shared" si="118"/>
        <v>0.13343442001516301</v>
      </c>
      <c r="Q594" s="2">
        <f t="shared" si="119"/>
        <v>0</v>
      </c>
      <c r="R594" s="2">
        <v>0.254</v>
      </c>
      <c r="S594" s="2">
        <v>0.317</v>
      </c>
      <c r="T594" s="2">
        <v>0.19399999999999998</v>
      </c>
      <c r="U594" s="1">
        <v>3274</v>
      </c>
      <c r="V594" s="2">
        <f t="shared" si="123"/>
        <v>1</v>
      </c>
      <c r="W594" s="2">
        <v>0.21600000000000003</v>
      </c>
      <c r="X594" s="1">
        <v>832</v>
      </c>
      <c r="Y594" s="2">
        <f t="shared" si="124"/>
        <v>0.25412339645693344</v>
      </c>
      <c r="Z594" s="2">
        <v>0.311</v>
      </c>
      <c r="AA594" s="1">
        <v>2068</v>
      </c>
      <c r="AB594" s="2">
        <f t="shared" si="125"/>
        <v>0.6316432498472816</v>
      </c>
      <c r="AC594" s="2">
        <f t="shared" si="126"/>
        <v>0.11423335369578491</v>
      </c>
      <c r="AD594" s="2">
        <v>0.20399999999999999</v>
      </c>
      <c r="AE594" s="1">
        <v>58941</v>
      </c>
      <c r="AF594" s="1">
        <v>1181</v>
      </c>
      <c r="AG594" s="1">
        <v>47221</v>
      </c>
      <c r="AH594" s="1">
        <v>2528</v>
      </c>
      <c r="AI594" s="2">
        <v>0.11900000000000001</v>
      </c>
      <c r="AJ594">
        <f>VLOOKUP(A594,census_tract_areas_WA!E:N,10,FALSE)</f>
        <v>50.68652264</v>
      </c>
      <c r="AK594">
        <f t="shared" si="127"/>
        <v>64.593107387806398</v>
      </c>
      <c r="AL594" t="str">
        <f>VLOOKUP(AK594,'Density Lookup'!A:B,2,TRUE)</f>
        <v>Low</v>
      </c>
      <c r="AM594" t="str">
        <f>VLOOKUP(A594,census_tract_county_names_WA!A:B,2,FALSE)</f>
        <v>Benton County, Washington</v>
      </c>
      <c r="AN594">
        <f>INDEX(census_tract_areas_WA!N:N, MATCH('2014_acs_select'!A594,census_tract_areas_WA!E:E,0))</f>
        <v>50.68652264</v>
      </c>
      <c r="AO594" t="b">
        <f t="shared" si="128"/>
        <v>1</v>
      </c>
      <c r="AP594" t="str">
        <f>INDEX('Density Lookup'!B:B,MATCH('2014_acs_select'!AK594,'Density Lookup'!A:A,1))</f>
        <v>Low</v>
      </c>
      <c r="AQ594" t="b">
        <f t="shared" si="129"/>
        <v>1</v>
      </c>
    </row>
    <row r="595" spans="1:43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120"/>
        <v>0.50452116728318952</v>
      </c>
      <c r="I595" s="2">
        <f t="shared" si="121"/>
        <v>0.49547883271681054</v>
      </c>
      <c r="J595" s="1">
        <v>2256</v>
      </c>
      <c r="K595" s="2">
        <f t="shared" si="122"/>
        <v>0.46362515413070282</v>
      </c>
      <c r="L595" s="1">
        <v>1640</v>
      </c>
      <c r="M595" s="1">
        <v>267</v>
      </c>
      <c r="N595" s="1">
        <v>17</v>
      </c>
      <c r="O595" s="2">
        <f t="shared" si="117"/>
        <v>0.72695035460992907</v>
      </c>
      <c r="P595" s="2">
        <f t="shared" si="118"/>
        <v>0.11835106382978723</v>
      </c>
      <c r="Q595" s="2">
        <f t="shared" si="119"/>
        <v>7.535460992907801E-3</v>
      </c>
      <c r="R595" s="2">
        <v>0.495</v>
      </c>
      <c r="S595" s="2">
        <v>0.58499999999999996</v>
      </c>
      <c r="T595" s="2">
        <v>0.40600000000000003</v>
      </c>
      <c r="U595" s="1">
        <v>4859</v>
      </c>
      <c r="V595" s="2">
        <f t="shared" si="123"/>
        <v>0.99856144677353065</v>
      </c>
      <c r="W595" s="2">
        <v>2.5000000000000001E-2</v>
      </c>
      <c r="X595" s="1">
        <v>1671</v>
      </c>
      <c r="Y595" s="2">
        <f t="shared" si="124"/>
        <v>0.343403205918619</v>
      </c>
      <c r="Z595" s="2">
        <v>6.9999999999999993E-3</v>
      </c>
      <c r="AA595" s="1">
        <v>2835</v>
      </c>
      <c r="AB595" s="2">
        <f t="shared" si="125"/>
        <v>0.58261405672009869</v>
      </c>
      <c r="AC595" s="2">
        <f t="shared" si="126"/>
        <v>7.3982737361282247E-2</v>
      </c>
      <c r="AD595" s="2">
        <v>2.8999999999999998E-2</v>
      </c>
      <c r="AE595" s="1">
        <v>152548</v>
      </c>
      <c r="AF595" s="1">
        <v>1438</v>
      </c>
      <c r="AG595" s="1">
        <v>113125</v>
      </c>
      <c r="AH595" s="1">
        <v>3341</v>
      </c>
      <c r="AI595" s="2">
        <v>3.9E-2</v>
      </c>
      <c r="AJ595">
        <f>VLOOKUP(A595,census_tract_areas_WA!E:N,10,FALSE)</f>
        <v>3.243629935</v>
      </c>
      <c r="AK595">
        <f t="shared" si="127"/>
        <v>1500.1711346581219</v>
      </c>
      <c r="AL595" t="str">
        <f>VLOOKUP(AK595,'Density Lookup'!A:B,2,TRUE)</f>
        <v>High</v>
      </c>
      <c r="AM595" t="str">
        <f>VLOOKUP(A595,census_tract_county_names_WA!A:B,2,FALSE)</f>
        <v>Clark County, Washington</v>
      </c>
      <c r="AN595">
        <f>INDEX(census_tract_areas_WA!N:N, MATCH('2014_acs_select'!A595,census_tract_areas_WA!E:E,0))</f>
        <v>3.243629935</v>
      </c>
      <c r="AO595" t="b">
        <f t="shared" si="128"/>
        <v>1</v>
      </c>
      <c r="AP595" t="str">
        <f>INDEX('Density Lookup'!B:B,MATCH('2014_acs_select'!AK595,'Density Lookup'!A:A,1))</f>
        <v>High</v>
      </c>
      <c r="AQ595" t="b">
        <f t="shared" si="129"/>
        <v>1</v>
      </c>
    </row>
    <row r="596" spans="1:43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120"/>
        <v>0.53675762439807384</v>
      </c>
      <c r="I596" s="2">
        <f t="shared" si="121"/>
        <v>0.46324237560192616</v>
      </c>
      <c r="J596" s="1">
        <v>1377</v>
      </c>
      <c r="K596" s="2">
        <f t="shared" si="122"/>
        <v>0.44205457463884429</v>
      </c>
      <c r="L596" s="1">
        <v>1040</v>
      </c>
      <c r="M596" s="1">
        <v>91</v>
      </c>
      <c r="N596" s="1">
        <v>98</v>
      </c>
      <c r="O596" s="2">
        <f t="shared" si="117"/>
        <v>0.75526506899055923</v>
      </c>
      <c r="P596" s="2">
        <f t="shared" si="118"/>
        <v>6.6085693536673928E-2</v>
      </c>
      <c r="Q596" s="2">
        <f t="shared" si="119"/>
        <v>7.1169208424110383E-2</v>
      </c>
      <c r="R596" s="2">
        <v>0.41100000000000003</v>
      </c>
      <c r="S596" s="2">
        <v>0.435</v>
      </c>
      <c r="T596" s="2">
        <v>0.38200000000000001</v>
      </c>
      <c r="U596" s="1">
        <v>3115</v>
      </c>
      <c r="V596" s="2">
        <f t="shared" si="123"/>
        <v>1</v>
      </c>
      <c r="W596" s="2">
        <v>0.125</v>
      </c>
      <c r="X596" s="1">
        <v>663</v>
      </c>
      <c r="Y596" s="2">
        <f t="shared" si="124"/>
        <v>0.21284109149277688</v>
      </c>
      <c r="Z596" s="2">
        <v>0.17300000000000001</v>
      </c>
      <c r="AA596" s="1">
        <v>1918</v>
      </c>
      <c r="AB596" s="2">
        <f t="shared" si="125"/>
        <v>0.61573033707865166</v>
      </c>
      <c r="AC596" s="2">
        <f t="shared" si="126"/>
        <v>0.17142857142857149</v>
      </c>
      <c r="AD596" s="2">
        <v>0.11699999999999999</v>
      </c>
      <c r="AE596" s="1">
        <v>108197</v>
      </c>
      <c r="AF596" s="1">
        <v>1251</v>
      </c>
      <c r="AG596" s="1">
        <v>63177</v>
      </c>
      <c r="AH596" s="1">
        <v>2513</v>
      </c>
      <c r="AI596" s="2">
        <v>8.900000000000001E-2</v>
      </c>
      <c r="AJ596">
        <f>VLOOKUP(A596,census_tract_areas_WA!E:N,10,FALSE)</f>
        <v>2.45510194</v>
      </c>
      <c r="AK596">
        <f t="shared" si="127"/>
        <v>1268.7864195162504</v>
      </c>
      <c r="AL596" t="str">
        <f>VLOOKUP(AK596,'Density Lookup'!A:B,2,TRUE)</f>
        <v>Medium</v>
      </c>
      <c r="AM596" t="str">
        <f>VLOOKUP(A596,census_tract_county_names_WA!A:B,2,FALSE)</f>
        <v>Clark County, Washington</v>
      </c>
      <c r="AN596">
        <f>INDEX(census_tract_areas_WA!N:N, MATCH('2014_acs_select'!A596,census_tract_areas_WA!E:E,0))</f>
        <v>2.45510194</v>
      </c>
      <c r="AO596" t="b">
        <f t="shared" si="128"/>
        <v>1</v>
      </c>
      <c r="AP596" t="str">
        <f>INDEX('Density Lookup'!B:B,MATCH('2014_acs_select'!AK596,'Density Lookup'!A:A,1))</f>
        <v>Medium</v>
      </c>
      <c r="AQ596" t="b">
        <f t="shared" si="129"/>
        <v>1</v>
      </c>
    </row>
    <row r="597" spans="1:43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120"/>
        <v>0.47451475461574877</v>
      </c>
      <c r="I597" s="2">
        <f t="shared" si="121"/>
        <v>0.52548524538425123</v>
      </c>
      <c r="J597" s="1">
        <v>3090</v>
      </c>
      <c r="K597" s="2">
        <f t="shared" si="122"/>
        <v>0.48761243490610701</v>
      </c>
      <c r="L597" s="1">
        <v>1346</v>
      </c>
      <c r="M597" s="1">
        <v>445</v>
      </c>
      <c r="N597" s="1">
        <v>783</v>
      </c>
      <c r="O597" s="2">
        <f t="shared" si="117"/>
        <v>0.43559870550161811</v>
      </c>
      <c r="P597" s="2">
        <f t="shared" si="118"/>
        <v>0.14401294498381878</v>
      </c>
      <c r="Q597" s="2">
        <f t="shared" si="119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 s="1">
        <v>6319</v>
      </c>
      <c r="V597" s="2">
        <f t="shared" si="123"/>
        <v>0.99715953921413913</v>
      </c>
      <c r="W597" s="2">
        <v>0.247</v>
      </c>
      <c r="X597" s="1">
        <v>859</v>
      </c>
      <c r="Y597" s="2">
        <f t="shared" si="124"/>
        <v>0.13555310083635791</v>
      </c>
      <c r="Z597" s="2">
        <v>0.33299999999999996</v>
      </c>
      <c r="AA597" s="1">
        <v>4339</v>
      </c>
      <c r="AB597" s="2">
        <f t="shared" si="125"/>
        <v>0.68470885276944926</v>
      </c>
      <c r="AC597" s="2">
        <f t="shared" si="126"/>
        <v>0.17973804639419289</v>
      </c>
      <c r="AD597" s="2">
        <v>0.215</v>
      </c>
      <c r="AE597" s="1">
        <v>53480</v>
      </c>
      <c r="AF597" s="1">
        <v>3497</v>
      </c>
      <c r="AG597" s="1">
        <v>31973</v>
      </c>
      <c r="AH597" s="1">
        <v>5576</v>
      </c>
      <c r="AI597" s="2">
        <v>9.8000000000000004E-2</v>
      </c>
      <c r="AJ597">
        <f>VLOOKUP(A597,census_tract_areas_WA!E:N,10,FALSE)</f>
        <v>1.834049058</v>
      </c>
      <c r="AK597">
        <f t="shared" si="127"/>
        <v>3455.196562141251</v>
      </c>
      <c r="AL597" t="str">
        <f>VLOOKUP(AK597,'Density Lookup'!A:B,2,TRUE)</f>
        <v>High</v>
      </c>
      <c r="AM597" t="str">
        <f>VLOOKUP(A597,census_tract_county_names_WA!A:B,2,FALSE)</f>
        <v>King County, Washington</v>
      </c>
      <c r="AN597">
        <f>INDEX(census_tract_areas_WA!N:N, MATCH('2014_acs_select'!A597,census_tract_areas_WA!E:E,0))</f>
        <v>1.834049058</v>
      </c>
      <c r="AO597" t="b">
        <f t="shared" si="128"/>
        <v>1</v>
      </c>
      <c r="AP597" t="str">
        <f>INDEX('Density Lookup'!B:B,MATCH('2014_acs_select'!AK597,'Density Lookup'!A:A,1))</f>
        <v>High</v>
      </c>
      <c r="AQ597" t="b">
        <f t="shared" si="129"/>
        <v>1</v>
      </c>
    </row>
    <row r="598" spans="1:43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120"/>
        <v>0.50137457044673539</v>
      </c>
      <c r="I598" s="2">
        <f t="shared" si="121"/>
        <v>0.49862542955326461</v>
      </c>
      <c r="J598" s="1">
        <v>3389</v>
      </c>
      <c r="K598" s="2">
        <f t="shared" si="122"/>
        <v>0.58230240549828183</v>
      </c>
      <c r="L598" s="1">
        <v>1744</v>
      </c>
      <c r="M598" s="1">
        <v>489</v>
      </c>
      <c r="N598" s="1">
        <v>550</v>
      </c>
      <c r="O598" s="2">
        <f t="shared" si="117"/>
        <v>0.5146060784892299</v>
      </c>
      <c r="P598" s="2">
        <f t="shared" si="118"/>
        <v>0.14429035113602834</v>
      </c>
      <c r="Q598" s="2">
        <f t="shared" si="119"/>
        <v>0.16228976099144291</v>
      </c>
      <c r="R598" s="2">
        <v>0.66700000000000004</v>
      </c>
      <c r="S598" s="2">
        <v>0.70799999999999996</v>
      </c>
      <c r="T598" s="2">
        <v>0.629</v>
      </c>
      <c r="U598" s="1">
        <v>5811</v>
      </c>
      <c r="V598" s="2">
        <f t="shared" si="123"/>
        <v>0.99845360824742269</v>
      </c>
      <c r="W598" s="2">
        <v>5.7999999999999996E-2</v>
      </c>
      <c r="X598" s="1">
        <v>1361</v>
      </c>
      <c r="Y598" s="2">
        <f t="shared" si="124"/>
        <v>0.23384879725085911</v>
      </c>
      <c r="Z598" s="2">
        <v>8.0000000000000002E-3</v>
      </c>
      <c r="AA598" s="1">
        <v>4056</v>
      </c>
      <c r="AB598" s="2">
        <f t="shared" si="125"/>
        <v>0.69690721649484533</v>
      </c>
      <c r="AC598" s="2">
        <f t="shared" si="126"/>
        <v>6.9243986254295509E-2</v>
      </c>
      <c r="AD598" s="2">
        <v>7.2999999999999995E-2</v>
      </c>
      <c r="AE598" s="1">
        <v>103713</v>
      </c>
      <c r="AF598" s="1">
        <v>2423</v>
      </c>
      <c r="AG598" s="1">
        <v>95361</v>
      </c>
      <c r="AH598" s="1">
        <v>4642</v>
      </c>
      <c r="AI598" s="2">
        <v>4.7E-2</v>
      </c>
      <c r="AJ598">
        <f>VLOOKUP(A598,census_tract_areas_WA!E:N,10,FALSE)</f>
        <v>1.4932528549999999</v>
      </c>
      <c r="AK598">
        <f t="shared" si="127"/>
        <v>3897.5314733284072</v>
      </c>
      <c r="AL598" t="str">
        <f>VLOOKUP(AK598,'Density Lookup'!A:B,2,TRUE)</f>
        <v>High</v>
      </c>
      <c r="AM598" t="str">
        <f>VLOOKUP(A598,census_tract_county_names_WA!A:B,2,FALSE)</f>
        <v>King County, Washington</v>
      </c>
      <c r="AN598">
        <f>INDEX(census_tract_areas_WA!N:N, MATCH('2014_acs_select'!A598,census_tract_areas_WA!E:E,0))</f>
        <v>1.4932528549999999</v>
      </c>
      <c r="AO598" t="b">
        <f t="shared" si="128"/>
        <v>1</v>
      </c>
      <c r="AP598" t="str">
        <f>INDEX('Density Lookup'!B:B,MATCH('2014_acs_select'!AK598,'Density Lookup'!A:A,1))</f>
        <v>High</v>
      </c>
      <c r="AQ598" t="b">
        <f t="shared" si="129"/>
        <v>1</v>
      </c>
    </row>
    <row r="599" spans="1:43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120"/>
        <v>0.56288050095668807</v>
      </c>
      <c r="I599" s="2">
        <f t="shared" si="121"/>
        <v>0.43711949904331188</v>
      </c>
      <c r="J599" s="1">
        <v>4088</v>
      </c>
      <c r="K599" s="2">
        <f t="shared" si="122"/>
        <v>0.71108018785875804</v>
      </c>
      <c r="L599" s="1">
        <v>1715</v>
      </c>
      <c r="M599" s="1">
        <v>28</v>
      </c>
      <c r="N599" s="1">
        <v>669</v>
      </c>
      <c r="O599" s="2">
        <f t="shared" si="117"/>
        <v>0.41952054794520549</v>
      </c>
      <c r="P599" s="2">
        <f t="shared" si="118"/>
        <v>6.8493150684931503E-3</v>
      </c>
      <c r="Q599" s="2">
        <f t="shared" si="119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 s="1">
        <v>5749</v>
      </c>
      <c r="V599" s="2">
        <f t="shared" si="123"/>
        <v>1</v>
      </c>
      <c r="W599" s="2">
        <v>0.12</v>
      </c>
      <c r="X599" s="1">
        <v>284</v>
      </c>
      <c r="Y599" s="2">
        <f t="shared" si="124"/>
        <v>4.9399895634023305E-2</v>
      </c>
      <c r="Z599" s="2">
        <v>8.1000000000000003E-2</v>
      </c>
      <c r="AA599" s="1">
        <v>5058</v>
      </c>
      <c r="AB599" s="2">
        <f t="shared" si="125"/>
        <v>0.87980518351017567</v>
      </c>
      <c r="AC599" s="2">
        <f t="shared" si="126"/>
        <v>7.0794920855800969E-2</v>
      </c>
      <c r="AD599" s="2">
        <v>0.125</v>
      </c>
      <c r="AE599" s="1">
        <v>96650</v>
      </c>
      <c r="AF599" s="1">
        <v>3788</v>
      </c>
      <c r="AG599" s="1">
        <v>86698</v>
      </c>
      <c r="AH599" s="1">
        <v>5465</v>
      </c>
      <c r="AI599" s="2">
        <v>4.4999999999999998E-2</v>
      </c>
      <c r="AJ599">
        <f>VLOOKUP(A599,census_tract_areas_WA!E:N,10,FALSE)</f>
        <v>1.0397602589999999</v>
      </c>
      <c r="AK599">
        <f t="shared" si="127"/>
        <v>5529.1591982262908</v>
      </c>
      <c r="AL599" t="str">
        <f>VLOOKUP(AK599,'Density Lookup'!A:B,2,TRUE)</f>
        <v>High</v>
      </c>
      <c r="AM599" t="str">
        <f>VLOOKUP(A599,census_tract_county_names_WA!A:B,2,FALSE)</f>
        <v>King County, Washington</v>
      </c>
      <c r="AN599">
        <f>INDEX(census_tract_areas_WA!N:N, MATCH('2014_acs_select'!A599,census_tract_areas_WA!E:E,0))</f>
        <v>1.0397602589999999</v>
      </c>
      <c r="AO599" t="b">
        <f t="shared" si="128"/>
        <v>1</v>
      </c>
      <c r="AP599" t="str">
        <f>INDEX('Density Lookup'!B:B,MATCH('2014_acs_select'!AK599,'Density Lookup'!A:A,1))</f>
        <v>High</v>
      </c>
      <c r="AQ599" t="b">
        <f t="shared" si="129"/>
        <v>1</v>
      </c>
    </row>
    <row r="600" spans="1:43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120"/>
        <v>0.46015362457993281</v>
      </c>
      <c r="I600" s="2">
        <f t="shared" si="121"/>
        <v>0.53984637542006719</v>
      </c>
      <c r="J600" s="1">
        <v>1902</v>
      </c>
      <c r="K600" s="2">
        <f t="shared" si="122"/>
        <v>0.45655304848775802</v>
      </c>
      <c r="L600" s="1">
        <v>1085</v>
      </c>
      <c r="M600" s="1">
        <v>235</v>
      </c>
      <c r="N600" s="1">
        <v>365</v>
      </c>
      <c r="O600" s="2">
        <f t="shared" si="117"/>
        <v>0.57045215562565721</v>
      </c>
      <c r="P600" s="2">
        <f t="shared" si="118"/>
        <v>0.12355415352260778</v>
      </c>
      <c r="Q600" s="2">
        <f t="shared" si="119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 s="1">
        <v>4103</v>
      </c>
      <c r="V600" s="2">
        <f t="shared" si="123"/>
        <v>0.9848775804128661</v>
      </c>
      <c r="W600" s="2">
        <v>0.115</v>
      </c>
      <c r="X600" s="1">
        <v>1018</v>
      </c>
      <c r="Y600" s="2">
        <f t="shared" si="124"/>
        <v>0.24435909745559289</v>
      </c>
      <c r="Z600" s="2">
        <v>0.105</v>
      </c>
      <c r="AA600" s="1">
        <v>2557</v>
      </c>
      <c r="AB600" s="2">
        <f t="shared" si="125"/>
        <v>0.61377820451272203</v>
      </c>
      <c r="AC600" s="2">
        <f t="shared" si="126"/>
        <v>0.14186269803168505</v>
      </c>
      <c r="AD600" s="2">
        <v>6.6000000000000003E-2</v>
      </c>
      <c r="AE600" s="1">
        <v>74474</v>
      </c>
      <c r="AF600" s="1">
        <v>1557</v>
      </c>
      <c r="AG600" s="1">
        <v>55903</v>
      </c>
      <c r="AH600" s="1">
        <v>3176</v>
      </c>
      <c r="AI600" s="2">
        <v>7.4999999999999997E-2</v>
      </c>
      <c r="AJ600">
        <f>VLOOKUP(A600,census_tract_areas_WA!E:N,10,FALSE)</f>
        <v>2.314381172</v>
      </c>
      <c r="AK600">
        <f t="shared" si="127"/>
        <v>1800.0492098714672</v>
      </c>
      <c r="AL600" t="str">
        <f>VLOOKUP(AK600,'Density Lookup'!A:B,2,TRUE)</f>
        <v>High</v>
      </c>
      <c r="AM600" t="str">
        <f>VLOOKUP(A600,census_tract_county_names_WA!A:B,2,FALSE)</f>
        <v>King County, Washington</v>
      </c>
      <c r="AN600">
        <f>INDEX(census_tract_areas_WA!N:N, MATCH('2014_acs_select'!A600,census_tract_areas_WA!E:E,0))</f>
        <v>2.314381172</v>
      </c>
      <c r="AO600" t="b">
        <f t="shared" si="128"/>
        <v>1</v>
      </c>
      <c r="AP600" t="str">
        <f>INDEX('Density Lookup'!B:B,MATCH('2014_acs_select'!AK600,'Density Lookup'!A:A,1))</f>
        <v>High</v>
      </c>
      <c r="AQ600" t="b">
        <f t="shared" si="129"/>
        <v>1</v>
      </c>
    </row>
    <row r="601" spans="1:43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120"/>
        <v>0.5338276181649676</v>
      </c>
      <c r="I601" s="2">
        <f t="shared" si="121"/>
        <v>0.46617238183503246</v>
      </c>
      <c r="J601" s="1">
        <v>711</v>
      </c>
      <c r="K601" s="2">
        <f t="shared" si="122"/>
        <v>0.65894346617238186</v>
      </c>
      <c r="L601" s="1">
        <v>352</v>
      </c>
      <c r="M601" s="1">
        <v>47</v>
      </c>
      <c r="N601" s="1">
        <v>157</v>
      </c>
      <c r="O601" s="2">
        <f t="shared" si="117"/>
        <v>0.49507735583684953</v>
      </c>
      <c r="P601" s="2">
        <f t="shared" si="118"/>
        <v>6.6104078762306617E-2</v>
      </c>
      <c r="Q601" s="2">
        <f t="shared" si="119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 s="1">
        <v>1079</v>
      </c>
      <c r="V601" s="2">
        <f t="shared" si="123"/>
        <v>1</v>
      </c>
      <c r="W601" s="2">
        <v>0.17199999999999999</v>
      </c>
      <c r="X601" s="1">
        <v>80</v>
      </c>
      <c r="Y601" s="2">
        <f t="shared" si="124"/>
        <v>7.4142724745134378E-2</v>
      </c>
      <c r="Z601" s="2">
        <v>0</v>
      </c>
      <c r="AA601" s="1">
        <v>947</v>
      </c>
      <c r="AB601" s="2">
        <f t="shared" si="125"/>
        <v>0.87766450417052821</v>
      </c>
      <c r="AC601" s="2">
        <f t="shared" si="126"/>
        <v>4.8192771084337394E-2</v>
      </c>
      <c r="AD601" s="2">
        <v>0.183</v>
      </c>
      <c r="AE601" s="1">
        <v>49587</v>
      </c>
      <c r="AF601" s="1">
        <v>609</v>
      </c>
      <c r="AG601" s="1">
        <v>39886</v>
      </c>
      <c r="AH601" s="1">
        <v>1005</v>
      </c>
      <c r="AI601" s="2">
        <v>4.4999999999999998E-2</v>
      </c>
      <c r="AJ601">
        <f>VLOOKUP(A601,census_tract_areas_WA!E:N,10,FALSE)</f>
        <v>5.0626514790000003</v>
      </c>
      <c r="AK601">
        <f t="shared" si="127"/>
        <v>213.12942525783532</v>
      </c>
      <c r="AL601" t="str">
        <f>VLOOKUP(AK601,'Density Lookup'!A:B,2,TRUE)</f>
        <v>Low</v>
      </c>
      <c r="AM601" t="str">
        <f>VLOOKUP(A601,census_tract_county_names_WA!A:B,2,FALSE)</f>
        <v>King County, Washington</v>
      </c>
      <c r="AN601">
        <f>INDEX(census_tract_areas_WA!N:N, MATCH('2014_acs_select'!A601,census_tract_areas_WA!E:E,0))</f>
        <v>5.0626514790000003</v>
      </c>
      <c r="AO601" t="b">
        <f t="shared" si="128"/>
        <v>1</v>
      </c>
      <c r="AP601" t="str">
        <f>INDEX('Density Lookup'!B:B,MATCH('2014_acs_select'!AK601,'Density Lookup'!A:A,1))</f>
        <v>Low</v>
      </c>
      <c r="AQ601" t="b">
        <f t="shared" si="129"/>
        <v>1</v>
      </c>
    </row>
    <row r="602" spans="1:43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120"/>
        <v>0.53135888501742157</v>
      </c>
      <c r="I602" s="2">
        <f t="shared" si="121"/>
        <v>0.46864111498257838</v>
      </c>
      <c r="J602" s="1">
        <v>1718</v>
      </c>
      <c r="K602" s="2">
        <f t="shared" si="122"/>
        <v>0.49883855981416958</v>
      </c>
      <c r="L602" s="1">
        <v>1230</v>
      </c>
      <c r="M602" s="1">
        <v>319</v>
      </c>
      <c r="N602" s="1">
        <v>75</v>
      </c>
      <c r="O602" s="2">
        <f t="shared" si="117"/>
        <v>0.71594877764842846</v>
      </c>
      <c r="P602" s="2">
        <f t="shared" si="118"/>
        <v>0.18568102444703144</v>
      </c>
      <c r="Q602" s="2">
        <f t="shared" si="119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 s="1">
        <v>3428</v>
      </c>
      <c r="V602" s="2">
        <f t="shared" si="123"/>
        <v>0.99535423925667832</v>
      </c>
      <c r="W602" s="2">
        <v>0.17300000000000001</v>
      </c>
      <c r="X602" s="1">
        <v>729</v>
      </c>
      <c r="Y602" s="2">
        <f t="shared" si="124"/>
        <v>0.21167247386759583</v>
      </c>
      <c r="Z602" s="2">
        <v>0.26100000000000001</v>
      </c>
      <c r="AA602" s="1">
        <v>2287</v>
      </c>
      <c r="AB602" s="2">
        <f t="shared" si="125"/>
        <v>0.66405342624854824</v>
      </c>
      <c r="AC602" s="2">
        <f t="shared" si="126"/>
        <v>0.12427409988385596</v>
      </c>
      <c r="AD602" s="2">
        <v>0.161</v>
      </c>
      <c r="AE602" s="1">
        <v>76999</v>
      </c>
      <c r="AF602" s="1">
        <v>1099</v>
      </c>
      <c r="AG602" s="1">
        <v>59456</v>
      </c>
      <c r="AH602" s="1">
        <v>2778</v>
      </c>
      <c r="AI602" s="2">
        <v>9.6999999999999989E-2</v>
      </c>
      <c r="AJ602">
        <f>VLOOKUP(A602,census_tract_areas_WA!E:N,10,FALSE)</f>
        <v>1.9910525830000001</v>
      </c>
      <c r="AK602">
        <f t="shared" si="127"/>
        <v>1729.7383451374171</v>
      </c>
      <c r="AL602" t="str">
        <f>VLOOKUP(AK602,'Density Lookup'!A:B,2,TRUE)</f>
        <v>High</v>
      </c>
      <c r="AM602" t="str">
        <f>VLOOKUP(A602,census_tract_county_names_WA!A:B,2,FALSE)</f>
        <v>King County, Washington</v>
      </c>
      <c r="AN602">
        <f>INDEX(census_tract_areas_WA!N:N, MATCH('2014_acs_select'!A602,census_tract_areas_WA!E:E,0))</f>
        <v>1.9910525830000001</v>
      </c>
      <c r="AO602" t="b">
        <f t="shared" si="128"/>
        <v>1</v>
      </c>
      <c r="AP602" t="str">
        <f>INDEX('Density Lookup'!B:B,MATCH('2014_acs_select'!AK602,'Density Lookup'!A:A,1))</f>
        <v>High</v>
      </c>
      <c r="AQ602" t="b">
        <f t="shared" si="129"/>
        <v>1</v>
      </c>
    </row>
    <row r="603" spans="1:43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120"/>
        <v>0.55495194316757213</v>
      </c>
      <c r="I603" s="2">
        <f t="shared" si="121"/>
        <v>0.44504805683242793</v>
      </c>
      <c r="J603" s="1">
        <v>1143</v>
      </c>
      <c r="K603" s="2">
        <f t="shared" si="122"/>
        <v>0.47764312578353529</v>
      </c>
      <c r="L603" s="1">
        <v>795</v>
      </c>
      <c r="M603" s="1">
        <v>82</v>
      </c>
      <c r="N603" s="1">
        <v>201</v>
      </c>
      <c r="O603" s="2">
        <f t="shared" si="117"/>
        <v>0.6955380577427821</v>
      </c>
      <c r="P603" s="2">
        <f t="shared" si="118"/>
        <v>7.1741032370953625E-2</v>
      </c>
      <c r="Q603" s="2">
        <f t="shared" si="119"/>
        <v>0.17585301837270342</v>
      </c>
      <c r="R603" s="2">
        <v>0.124</v>
      </c>
      <c r="S603" s="2">
        <v>0.14599999999999999</v>
      </c>
      <c r="T603" s="2">
        <v>9.1999999999999998E-2</v>
      </c>
      <c r="U603" s="1">
        <v>2351</v>
      </c>
      <c r="V603" s="2">
        <f t="shared" si="123"/>
        <v>0.98244880902632681</v>
      </c>
      <c r="W603" s="2">
        <v>0.26700000000000002</v>
      </c>
      <c r="X603" s="1">
        <v>489</v>
      </c>
      <c r="Y603" s="2">
        <f t="shared" si="124"/>
        <v>0.20434600919348098</v>
      </c>
      <c r="Z603" s="2">
        <v>0.33700000000000002</v>
      </c>
      <c r="AA603" s="1">
        <v>1569</v>
      </c>
      <c r="AB603" s="2">
        <f t="shared" si="125"/>
        <v>0.65566234851650651</v>
      </c>
      <c r="AC603" s="2">
        <f t="shared" si="126"/>
        <v>0.13999164229001249</v>
      </c>
      <c r="AD603" s="2">
        <v>0.23899999999999999</v>
      </c>
      <c r="AE603" s="1">
        <v>49532</v>
      </c>
      <c r="AF603" s="1">
        <v>813</v>
      </c>
      <c r="AG603" s="1">
        <v>45282</v>
      </c>
      <c r="AH603" s="1">
        <v>1932</v>
      </c>
      <c r="AI603" s="2">
        <v>8.4000000000000005E-2</v>
      </c>
      <c r="AJ603">
        <f>VLOOKUP(A603,census_tract_areas_WA!E:N,10,FALSE)</f>
        <v>1.5857486780000001</v>
      </c>
      <c r="AK603">
        <f t="shared" si="127"/>
        <v>1509.0663692169258</v>
      </c>
      <c r="AL603" t="str">
        <f>VLOOKUP(AK603,'Density Lookup'!A:B,2,TRUE)</f>
        <v>High</v>
      </c>
      <c r="AM603" t="str">
        <f>VLOOKUP(A603,census_tract_county_names_WA!A:B,2,FALSE)</f>
        <v>King County, Washington</v>
      </c>
      <c r="AN603">
        <f>INDEX(census_tract_areas_WA!N:N, MATCH('2014_acs_select'!A603,census_tract_areas_WA!E:E,0))</f>
        <v>1.5857486780000001</v>
      </c>
      <c r="AO603" t="b">
        <f t="shared" si="128"/>
        <v>1</v>
      </c>
      <c r="AP603" t="str">
        <f>INDEX('Density Lookup'!B:B,MATCH('2014_acs_select'!AK603,'Density Lookup'!A:A,1))</f>
        <v>High</v>
      </c>
      <c r="AQ603" t="b">
        <f t="shared" si="129"/>
        <v>1</v>
      </c>
    </row>
    <row r="604" spans="1:43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120"/>
        <v>0.49962130775056801</v>
      </c>
      <c r="I604" s="2">
        <f t="shared" si="121"/>
        <v>0.50037869224943199</v>
      </c>
      <c r="J604" s="1">
        <v>1876</v>
      </c>
      <c r="K604" s="2">
        <f t="shared" si="122"/>
        <v>0.47361777328957333</v>
      </c>
      <c r="L604" s="1">
        <v>1376</v>
      </c>
      <c r="M604" s="1">
        <v>288</v>
      </c>
      <c r="N604" s="1">
        <v>62</v>
      </c>
      <c r="O604" s="2">
        <f t="shared" si="117"/>
        <v>0.73347547974413652</v>
      </c>
      <c r="P604" s="2">
        <f t="shared" si="118"/>
        <v>0.15351812366737741</v>
      </c>
      <c r="Q604" s="2">
        <f t="shared" si="119"/>
        <v>3.3049040511727079E-2</v>
      </c>
      <c r="R604" s="2">
        <v>0.245</v>
      </c>
      <c r="S604" s="2">
        <v>0.251</v>
      </c>
      <c r="T604" s="2">
        <v>0.23899999999999999</v>
      </c>
      <c r="U604" s="1">
        <v>3940</v>
      </c>
      <c r="V604" s="2">
        <f t="shared" si="123"/>
        <v>0.99469830850795249</v>
      </c>
      <c r="W604" s="2">
        <v>0.155</v>
      </c>
      <c r="X604" s="1">
        <v>822</v>
      </c>
      <c r="Y604" s="2">
        <f t="shared" si="124"/>
        <v>0.20752335268871497</v>
      </c>
      <c r="Z604" s="2">
        <v>0.23199999999999998</v>
      </c>
      <c r="AA604" s="1">
        <v>2644</v>
      </c>
      <c r="AB604" s="2">
        <f t="shared" si="125"/>
        <v>0.66750820499873764</v>
      </c>
      <c r="AC604" s="2">
        <f t="shared" si="126"/>
        <v>0.12496844231254745</v>
      </c>
      <c r="AD604" s="2">
        <v>0.11800000000000001</v>
      </c>
      <c r="AE604" s="1">
        <v>78981</v>
      </c>
      <c r="AF604" s="1">
        <v>1338</v>
      </c>
      <c r="AG604" s="1">
        <v>66705</v>
      </c>
      <c r="AH604" s="1">
        <v>3254</v>
      </c>
      <c r="AI604" s="2">
        <v>0.13</v>
      </c>
      <c r="AJ604">
        <f>VLOOKUP(A604,census_tract_areas_WA!E:N,10,FALSE)</f>
        <v>2.8994830789999999</v>
      </c>
      <c r="AK604">
        <f t="shared" si="127"/>
        <v>1366.1055754000488</v>
      </c>
      <c r="AL604" t="str">
        <f>VLOOKUP(AK604,'Density Lookup'!A:B,2,TRUE)</f>
        <v>Medium</v>
      </c>
      <c r="AM604" t="str">
        <f>VLOOKUP(A604,census_tract_county_names_WA!A:B,2,FALSE)</f>
        <v>King County, Washington</v>
      </c>
      <c r="AN604">
        <f>INDEX(census_tract_areas_WA!N:N, MATCH('2014_acs_select'!A604,census_tract_areas_WA!E:E,0))</f>
        <v>2.8994830789999999</v>
      </c>
      <c r="AO604" t="b">
        <f t="shared" si="128"/>
        <v>1</v>
      </c>
      <c r="AP604" t="str">
        <f>INDEX('Density Lookup'!B:B,MATCH('2014_acs_select'!AK604,'Density Lookup'!A:A,1))</f>
        <v>Medium</v>
      </c>
      <c r="AQ604" t="b">
        <f t="shared" si="129"/>
        <v>1</v>
      </c>
    </row>
    <row r="605" spans="1:43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120"/>
        <v>0.51847766133480422</v>
      </c>
      <c r="I605" s="2">
        <f t="shared" si="121"/>
        <v>0.48152233866519578</v>
      </c>
      <c r="J605" s="1">
        <v>2570</v>
      </c>
      <c r="K605" s="2">
        <f t="shared" si="122"/>
        <v>0.47251332965618681</v>
      </c>
      <c r="L605" s="1">
        <v>2067</v>
      </c>
      <c r="M605" s="1">
        <v>140</v>
      </c>
      <c r="N605" s="1">
        <v>203</v>
      </c>
      <c r="O605" s="2">
        <f t="shared" si="117"/>
        <v>0.80428015564202338</v>
      </c>
      <c r="P605" s="2">
        <f t="shared" si="118"/>
        <v>5.4474708171206226E-2</v>
      </c>
      <c r="Q605" s="2">
        <f t="shared" si="119"/>
        <v>7.8988326848249024E-2</v>
      </c>
      <c r="R605" s="2">
        <v>0.247</v>
      </c>
      <c r="S605" s="2">
        <v>0.21899999999999997</v>
      </c>
      <c r="T605" s="2">
        <v>0.28100000000000003</v>
      </c>
      <c r="U605" s="1">
        <v>5337</v>
      </c>
      <c r="V605" s="2">
        <f t="shared" si="123"/>
        <v>0.98124655267512406</v>
      </c>
      <c r="W605" s="2">
        <v>8.900000000000001E-2</v>
      </c>
      <c r="X605" s="1">
        <v>1275</v>
      </c>
      <c r="Y605" s="2">
        <f t="shared" si="124"/>
        <v>0.2344180915609487</v>
      </c>
      <c r="Z605" s="2">
        <v>0.16899999999999998</v>
      </c>
      <c r="AA605" s="1">
        <v>3421</v>
      </c>
      <c r="AB605" s="2">
        <f t="shared" si="125"/>
        <v>0.62897591469020042</v>
      </c>
      <c r="AC605" s="2">
        <f t="shared" si="126"/>
        <v>0.13660599374885085</v>
      </c>
      <c r="AD605" s="2">
        <v>7.4999999999999997E-2</v>
      </c>
      <c r="AE605" s="1">
        <v>65372</v>
      </c>
      <c r="AF605" s="1">
        <v>2025</v>
      </c>
      <c r="AG605" s="1">
        <v>51277</v>
      </c>
      <c r="AH605" s="1">
        <v>4197</v>
      </c>
      <c r="AI605" s="2">
        <v>0.111</v>
      </c>
      <c r="AJ605">
        <f>VLOOKUP(A605,census_tract_areas_WA!E:N,10,FALSE)</f>
        <v>2.8715328150000001</v>
      </c>
      <c r="AK605">
        <f t="shared" si="127"/>
        <v>1894.1103412046502</v>
      </c>
      <c r="AL605" t="str">
        <f>VLOOKUP(AK605,'Density Lookup'!A:B,2,TRUE)</f>
        <v>High</v>
      </c>
      <c r="AM605" t="str">
        <f>VLOOKUP(A605,census_tract_county_names_WA!A:B,2,FALSE)</f>
        <v>King County, Washington</v>
      </c>
      <c r="AN605">
        <f>INDEX(census_tract_areas_WA!N:N, MATCH('2014_acs_select'!A605,census_tract_areas_WA!E:E,0))</f>
        <v>2.8715328150000001</v>
      </c>
      <c r="AO605" t="b">
        <f t="shared" si="128"/>
        <v>1</v>
      </c>
      <c r="AP605" t="str">
        <f>INDEX('Density Lookup'!B:B,MATCH('2014_acs_select'!AK605,'Density Lookup'!A:A,1))</f>
        <v>High</v>
      </c>
      <c r="AQ605" t="b">
        <f t="shared" si="129"/>
        <v>1</v>
      </c>
    </row>
    <row r="606" spans="1:43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120"/>
        <v>0.52148997134670483</v>
      </c>
      <c r="I606" s="2">
        <f t="shared" si="121"/>
        <v>0.47851002865329512</v>
      </c>
      <c r="J606" s="1">
        <v>2597</v>
      </c>
      <c r="K606" s="2">
        <f t="shared" si="122"/>
        <v>0.49608404966571157</v>
      </c>
      <c r="L606" s="1">
        <v>1916</v>
      </c>
      <c r="M606" s="1">
        <v>330</v>
      </c>
      <c r="N606" s="1">
        <v>208</v>
      </c>
      <c r="O606" s="2">
        <f t="shared" si="117"/>
        <v>0.73777435502502886</v>
      </c>
      <c r="P606" s="2">
        <f t="shared" si="118"/>
        <v>0.12706969580284944</v>
      </c>
      <c r="Q606" s="2">
        <f t="shared" si="119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 s="1">
        <v>5204</v>
      </c>
      <c r="V606" s="2">
        <f t="shared" si="123"/>
        <v>0.99407831900668575</v>
      </c>
      <c r="W606" s="2">
        <v>4.8000000000000001E-2</v>
      </c>
      <c r="X606" s="1">
        <v>1397</v>
      </c>
      <c r="Y606" s="2">
        <f t="shared" si="124"/>
        <v>0.26685768863419296</v>
      </c>
      <c r="Z606" s="2">
        <v>3.4000000000000002E-2</v>
      </c>
      <c r="AA606" s="1">
        <v>3411</v>
      </c>
      <c r="AB606" s="2">
        <f t="shared" si="125"/>
        <v>0.65157593123209168</v>
      </c>
      <c r="AC606" s="2">
        <f t="shared" si="126"/>
        <v>8.1566380133715422E-2</v>
      </c>
      <c r="AD606" s="2">
        <v>4.9000000000000002E-2</v>
      </c>
      <c r="AE606" s="1">
        <v>91338</v>
      </c>
      <c r="AF606" s="1">
        <v>1730</v>
      </c>
      <c r="AG606" s="1">
        <v>82250</v>
      </c>
      <c r="AH606" s="1">
        <v>4039</v>
      </c>
      <c r="AI606" s="2">
        <v>5.9000000000000004E-2</v>
      </c>
      <c r="AJ606">
        <f>VLOOKUP(A606,census_tract_areas_WA!E:N,10,FALSE)</f>
        <v>5.7571752319999998</v>
      </c>
      <c r="AK606">
        <f t="shared" si="127"/>
        <v>909.30009753783372</v>
      </c>
      <c r="AL606" t="str">
        <f>VLOOKUP(AK606,'Density Lookup'!A:B,2,TRUE)</f>
        <v>Medium</v>
      </c>
      <c r="AM606" t="str">
        <f>VLOOKUP(A606,census_tract_county_names_WA!A:B,2,FALSE)</f>
        <v>King County, Washington</v>
      </c>
      <c r="AN606">
        <f>INDEX(census_tract_areas_WA!N:N, MATCH('2014_acs_select'!A606,census_tract_areas_WA!E:E,0))</f>
        <v>5.7571752319999998</v>
      </c>
      <c r="AO606" t="b">
        <f t="shared" si="128"/>
        <v>1</v>
      </c>
      <c r="AP606" t="str">
        <f>INDEX('Density Lookup'!B:B,MATCH('2014_acs_select'!AK606,'Density Lookup'!A:A,1))</f>
        <v>Medium</v>
      </c>
      <c r="AQ606" t="b">
        <f t="shared" si="129"/>
        <v>1</v>
      </c>
    </row>
    <row r="607" spans="1:43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120"/>
        <v>0.48430873621713316</v>
      </c>
      <c r="I607" s="2">
        <f t="shared" si="121"/>
        <v>0.51569126378286678</v>
      </c>
      <c r="J607" s="1">
        <v>2590</v>
      </c>
      <c r="K607" s="2">
        <f t="shared" si="122"/>
        <v>0.4393553859202714</v>
      </c>
      <c r="L607" s="1">
        <v>2178</v>
      </c>
      <c r="M607" s="1">
        <v>253</v>
      </c>
      <c r="N607" s="1">
        <v>18</v>
      </c>
      <c r="O607" s="2">
        <f t="shared" ref="O607:O670" si="130">L607/$J607</f>
        <v>0.84092664092664093</v>
      </c>
      <c r="P607" s="2">
        <f t="shared" ref="P607:P670" si="131">M607/$J607</f>
        <v>9.7683397683397677E-2</v>
      </c>
      <c r="Q607" s="2">
        <f t="shared" ref="Q607:Q670" si="13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 s="1">
        <v>5813</v>
      </c>
      <c r="V607" s="2">
        <f t="shared" si="123"/>
        <v>0.98608990670059371</v>
      </c>
      <c r="W607" s="2">
        <v>0.17800000000000002</v>
      </c>
      <c r="X607" s="1">
        <v>1397</v>
      </c>
      <c r="Y607" s="2">
        <f t="shared" si="124"/>
        <v>0.23698049194232401</v>
      </c>
      <c r="Z607" s="2">
        <v>0.25600000000000001</v>
      </c>
      <c r="AA607" s="1">
        <v>3806</v>
      </c>
      <c r="AB607" s="2">
        <f t="shared" si="125"/>
        <v>0.64563189143341815</v>
      </c>
      <c r="AC607" s="2">
        <f t="shared" si="126"/>
        <v>0.11738761662425778</v>
      </c>
      <c r="AD607" s="2">
        <v>0.154</v>
      </c>
      <c r="AE607" s="1">
        <v>75899</v>
      </c>
      <c r="AF607" s="1">
        <v>2055</v>
      </c>
      <c r="AG607" s="1">
        <v>67989</v>
      </c>
      <c r="AH607" s="1">
        <v>4705</v>
      </c>
      <c r="AI607" s="2">
        <v>0.10800000000000001</v>
      </c>
      <c r="AJ607">
        <f>VLOOKUP(A607,census_tract_areas_WA!E:N,10,FALSE)</f>
        <v>65.318885089999995</v>
      </c>
      <c r="AK607">
        <f t="shared" si="127"/>
        <v>90.24955021625891</v>
      </c>
      <c r="AL607" t="str">
        <f>VLOOKUP(AK607,'Density Lookup'!A:B,2,TRUE)</f>
        <v>Low</v>
      </c>
      <c r="AM607" t="str">
        <f>VLOOKUP(A607,census_tract_county_names_WA!A:B,2,FALSE)</f>
        <v>Pierce County, Washington</v>
      </c>
      <c r="AN607">
        <f>INDEX(census_tract_areas_WA!N:N, MATCH('2014_acs_select'!A607,census_tract_areas_WA!E:E,0))</f>
        <v>65.318885089999995</v>
      </c>
      <c r="AO607" t="b">
        <f t="shared" si="128"/>
        <v>1</v>
      </c>
      <c r="AP607" t="str">
        <f>INDEX('Density Lookup'!B:B,MATCH('2014_acs_select'!AK607,'Density Lookup'!A:A,1))</f>
        <v>Low</v>
      </c>
      <c r="AQ607" t="b">
        <f t="shared" si="129"/>
        <v>1</v>
      </c>
    </row>
    <row r="608" spans="1:43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120"/>
        <v>0.49419470080381067</v>
      </c>
      <c r="I608" s="2">
        <f t="shared" si="121"/>
        <v>0.50580529919618933</v>
      </c>
      <c r="J608" s="1">
        <v>1572</v>
      </c>
      <c r="K608" s="2">
        <f t="shared" si="122"/>
        <v>0.46799642750818699</v>
      </c>
      <c r="L608" s="1">
        <v>1181</v>
      </c>
      <c r="M608" s="1">
        <v>199</v>
      </c>
      <c r="N608" s="1">
        <v>77</v>
      </c>
      <c r="O608" s="2">
        <f t="shared" si="130"/>
        <v>0.75127226463104324</v>
      </c>
      <c r="P608" s="2">
        <f t="shared" si="131"/>
        <v>0.12659033078880408</v>
      </c>
      <c r="Q608" s="2">
        <f t="shared" si="132"/>
        <v>4.8982188295165395E-2</v>
      </c>
      <c r="R608" s="2">
        <v>0.17499999999999999</v>
      </c>
      <c r="S608" s="2">
        <v>0.19699999999999998</v>
      </c>
      <c r="T608" s="2">
        <v>0.151</v>
      </c>
      <c r="U608" s="1">
        <v>3359</v>
      </c>
      <c r="V608" s="2">
        <f t="shared" si="123"/>
        <v>1</v>
      </c>
      <c r="W608" s="2">
        <v>9.1999999999999998E-2</v>
      </c>
      <c r="X608" s="1">
        <v>794</v>
      </c>
      <c r="Y608" s="2">
        <f t="shared" si="124"/>
        <v>0.23637987496278653</v>
      </c>
      <c r="Z608" s="2">
        <v>0.12300000000000001</v>
      </c>
      <c r="AA608" s="1">
        <v>2325</v>
      </c>
      <c r="AB608" s="2">
        <f t="shared" si="125"/>
        <v>0.69217028877642151</v>
      </c>
      <c r="AC608" s="2">
        <f t="shared" si="126"/>
        <v>7.1449836260791932E-2</v>
      </c>
      <c r="AD608" s="2">
        <v>8.5999999999999993E-2</v>
      </c>
      <c r="AE608" s="1">
        <v>79245</v>
      </c>
      <c r="AF608" s="1">
        <v>1121</v>
      </c>
      <c r="AG608" s="1">
        <v>66424</v>
      </c>
      <c r="AH608" s="1">
        <v>2683</v>
      </c>
      <c r="AI608" s="2">
        <v>0.10099999999999999</v>
      </c>
      <c r="AJ608">
        <f>VLOOKUP(A608,census_tract_areas_WA!E:N,10,FALSE)</f>
        <v>1.48581827</v>
      </c>
      <c r="AK608">
        <f t="shared" si="127"/>
        <v>2260.7071590255787</v>
      </c>
      <c r="AL608" t="str">
        <f>VLOOKUP(AK608,'Density Lookup'!A:B,2,TRUE)</f>
        <v>High</v>
      </c>
      <c r="AM608" t="str">
        <f>VLOOKUP(A608,census_tract_county_names_WA!A:B,2,FALSE)</f>
        <v>Snohomish County, Washington</v>
      </c>
      <c r="AN608">
        <f>INDEX(census_tract_areas_WA!N:N, MATCH('2014_acs_select'!A608,census_tract_areas_WA!E:E,0))</f>
        <v>1.48581827</v>
      </c>
      <c r="AO608" t="b">
        <f t="shared" si="128"/>
        <v>1</v>
      </c>
      <c r="AP608" t="str">
        <f>INDEX('Density Lookup'!B:B,MATCH('2014_acs_select'!AK608,'Density Lookup'!A:A,1))</f>
        <v>High</v>
      </c>
      <c r="AQ608" t="b">
        <f t="shared" si="129"/>
        <v>1</v>
      </c>
    </row>
    <row r="609" spans="1:43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120"/>
        <v>0.47984216846800481</v>
      </c>
      <c r="I609" s="2">
        <f t="shared" si="121"/>
        <v>0.52015783153199524</v>
      </c>
      <c r="J609" s="1">
        <v>2547</v>
      </c>
      <c r="K609" s="2">
        <f t="shared" si="122"/>
        <v>0.43695316520844057</v>
      </c>
      <c r="L609" s="1">
        <v>1702</v>
      </c>
      <c r="M609" s="1">
        <v>371</v>
      </c>
      <c r="N609" s="1">
        <v>257</v>
      </c>
      <c r="O609" s="2">
        <f t="shared" si="130"/>
        <v>0.66823714173537496</v>
      </c>
      <c r="P609" s="2">
        <f t="shared" si="131"/>
        <v>0.14566156262269336</v>
      </c>
      <c r="Q609" s="2">
        <f t="shared" si="132"/>
        <v>0.10090302316450726</v>
      </c>
      <c r="R609" s="2">
        <v>0.31900000000000001</v>
      </c>
      <c r="S609" s="2">
        <v>0.39</v>
      </c>
      <c r="T609" s="2">
        <v>0.24100000000000002</v>
      </c>
      <c r="U609" s="1">
        <v>5829</v>
      </c>
      <c r="V609" s="2">
        <f t="shared" si="123"/>
        <v>1</v>
      </c>
      <c r="W609" s="2">
        <v>0.13300000000000001</v>
      </c>
      <c r="X609" s="1">
        <v>1691</v>
      </c>
      <c r="Y609" s="2">
        <f t="shared" si="124"/>
        <v>0.29010121804769257</v>
      </c>
      <c r="Z609" s="2">
        <v>0.24199999999999999</v>
      </c>
      <c r="AA609" s="1">
        <v>3549</v>
      </c>
      <c r="AB609" s="2">
        <f t="shared" si="125"/>
        <v>0.6088522902727741</v>
      </c>
      <c r="AC609" s="2">
        <f t="shared" si="126"/>
        <v>0.10104649167953328</v>
      </c>
      <c r="AD609" s="2">
        <v>9.5000000000000001E-2</v>
      </c>
      <c r="AE609" s="1">
        <v>95707</v>
      </c>
      <c r="AF609" s="1">
        <v>1796</v>
      </c>
      <c r="AG609" s="1">
        <v>81548</v>
      </c>
      <c r="AH609" s="1">
        <v>4426</v>
      </c>
      <c r="AI609" s="2">
        <v>9.6000000000000002E-2</v>
      </c>
      <c r="AJ609">
        <f>VLOOKUP(A609,census_tract_areas_WA!E:N,10,FALSE)</f>
        <v>3.9331514599999999</v>
      </c>
      <c r="AK609">
        <f t="shared" si="127"/>
        <v>1482.0176795327379</v>
      </c>
      <c r="AL609" t="str">
        <f>VLOOKUP(AK609,'Density Lookup'!A:B,2,TRUE)</f>
        <v>High</v>
      </c>
      <c r="AM609" t="str">
        <f>VLOOKUP(A609,census_tract_county_names_WA!A:B,2,FALSE)</f>
        <v>Snohomish County, Washington</v>
      </c>
      <c r="AN609">
        <f>INDEX(census_tract_areas_WA!N:N, MATCH('2014_acs_select'!A609,census_tract_areas_WA!E:E,0))</f>
        <v>3.9331514599999999</v>
      </c>
      <c r="AO609" t="b">
        <f t="shared" si="128"/>
        <v>1</v>
      </c>
      <c r="AP609" t="str">
        <f>INDEX('Density Lookup'!B:B,MATCH('2014_acs_select'!AK609,'Density Lookup'!A:A,1))</f>
        <v>High</v>
      </c>
      <c r="AQ609" t="b">
        <f t="shared" si="129"/>
        <v>1</v>
      </c>
    </row>
    <row r="610" spans="1:43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120"/>
        <v>0.47290782876976473</v>
      </c>
      <c r="I610" s="2">
        <f t="shared" si="121"/>
        <v>0.52709217123023522</v>
      </c>
      <c r="J610" s="1">
        <v>4698</v>
      </c>
      <c r="K610" s="2">
        <f t="shared" si="122"/>
        <v>0.45295025067489397</v>
      </c>
      <c r="L610" s="1">
        <v>4084</v>
      </c>
      <c r="M610" s="1">
        <v>330</v>
      </c>
      <c r="N610" s="1">
        <v>13</v>
      </c>
      <c r="O610" s="2">
        <f t="shared" si="130"/>
        <v>0.86930608769689233</v>
      </c>
      <c r="P610" s="2">
        <f t="shared" si="131"/>
        <v>7.0242656449553006E-2</v>
      </c>
      <c r="Q610" s="2">
        <f t="shared" si="13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 s="1">
        <v>10331</v>
      </c>
      <c r="V610" s="2">
        <f t="shared" si="123"/>
        <v>0.99604704974932512</v>
      </c>
      <c r="W610" s="2">
        <v>0.128</v>
      </c>
      <c r="X610" s="1">
        <v>2717</v>
      </c>
      <c r="Y610" s="2">
        <f t="shared" si="124"/>
        <v>0.26195526417277287</v>
      </c>
      <c r="Z610" s="2">
        <v>0.13400000000000001</v>
      </c>
      <c r="AA610" s="1">
        <v>6462</v>
      </c>
      <c r="AB610" s="2">
        <f t="shared" si="125"/>
        <v>0.6230235248746625</v>
      </c>
      <c r="AC610" s="2">
        <f t="shared" si="126"/>
        <v>0.11502121095256457</v>
      </c>
      <c r="AD610" s="2">
        <v>0.12300000000000001</v>
      </c>
      <c r="AE610" s="1">
        <v>62228</v>
      </c>
      <c r="AF610" s="1">
        <v>3864</v>
      </c>
      <c r="AG610" s="1">
        <v>57943</v>
      </c>
      <c r="AH610" s="1">
        <v>7939</v>
      </c>
      <c r="AI610" s="2">
        <v>8.5000000000000006E-2</v>
      </c>
      <c r="AJ610">
        <f>VLOOKUP(A610,census_tract_areas_WA!E:N,10,FALSE)</f>
        <v>24.347645</v>
      </c>
      <c r="AK610">
        <f t="shared" si="127"/>
        <v>425.99602548829671</v>
      </c>
      <c r="AL610" t="str">
        <f>VLOOKUP(AK610,'Density Lookup'!A:B,2,TRUE)</f>
        <v>Medium</v>
      </c>
      <c r="AM610" t="str">
        <f>VLOOKUP(A610,census_tract_county_names_WA!A:B,2,FALSE)</f>
        <v>Spokane County, Washington</v>
      </c>
      <c r="AN610">
        <f>INDEX(census_tract_areas_WA!N:N, MATCH('2014_acs_select'!A610,census_tract_areas_WA!E:E,0))</f>
        <v>24.347645</v>
      </c>
      <c r="AO610" t="b">
        <f t="shared" si="128"/>
        <v>1</v>
      </c>
      <c r="AP610" t="str">
        <f>INDEX('Density Lookup'!B:B,MATCH('2014_acs_select'!AK610,'Density Lookup'!A:A,1))</f>
        <v>Medium</v>
      </c>
      <c r="AQ610" t="b">
        <f t="shared" si="129"/>
        <v>1</v>
      </c>
    </row>
    <row r="611" spans="1:43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120"/>
        <v>0.49231353197950273</v>
      </c>
      <c r="I611" s="2">
        <f t="shared" si="121"/>
        <v>0.50768646802049722</v>
      </c>
      <c r="J611" s="1">
        <v>2353</v>
      </c>
      <c r="K611" s="2">
        <f t="shared" si="122"/>
        <v>0.44657430252419816</v>
      </c>
      <c r="L611" s="1">
        <v>2057</v>
      </c>
      <c r="M611" s="1">
        <v>84</v>
      </c>
      <c r="N611" s="1">
        <v>40</v>
      </c>
      <c r="O611" s="2">
        <f t="shared" si="130"/>
        <v>0.87420314492137696</v>
      </c>
      <c r="P611" s="2">
        <f t="shared" si="131"/>
        <v>3.5699107522311944E-2</v>
      </c>
      <c r="Q611" s="2">
        <f t="shared" si="132"/>
        <v>1.6999575010624733E-2</v>
      </c>
      <c r="R611" s="2">
        <v>0.27500000000000002</v>
      </c>
      <c r="S611" s="2">
        <v>0.308</v>
      </c>
      <c r="T611" s="2">
        <v>0.24600000000000002</v>
      </c>
      <c r="U611" s="1">
        <v>5269</v>
      </c>
      <c r="V611" s="2">
        <f t="shared" si="123"/>
        <v>1</v>
      </c>
      <c r="W611" s="2">
        <v>0.10800000000000001</v>
      </c>
      <c r="X611" s="1">
        <v>1510</v>
      </c>
      <c r="Y611" s="2">
        <f t="shared" si="124"/>
        <v>0.28658189409755169</v>
      </c>
      <c r="Z611" s="2">
        <v>0.24199999999999999</v>
      </c>
      <c r="AA611" s="1">
        <v>3248</v>
      </c>
      <c r="AB611" s="2">
        <f t="shared" si="125"/>
        <v>0.6164357563104953</v>
      </c>
      <c r="AC611" s="2">
        <f t="shared" si="126"/>
        <v>9.6982349591953065E-2</v>
      </c>
      <c r="AD611" s="2">
        <v>5.7999999999999996E-2</v>
      </c>
      <c r="AE611" s="1">
        <v>81806</v>
      </c>
      <c r="AF611" s="1">
        <v>1927</v>
      </c>
      <c r="AG611" s="1">
        <v>55530</v>
      </c>
      <c r="AH611" s="1">
        <v>3940</v>
      </c>
      <c r="AI611" s="2">
        <v>0.09</v>
      </c>
      <c r="AJ611">
        <f>VLOOKUP(A611,census_tract_areas_WA!E:N,10,FALSE)</f>
        <v>13.097192769999999</v>
      </c>
      <c r="AK611">
        <f t="shared" si="127"/>
        <v>402.29995026636539</v>
      </c>
      <c r="AL611" t="str">
        <f>VLOOKUP(AK611,'Density Lookup'!A:B,2,TRUE)</f>
        <v>Medium</v>
      </c>
      <c r="AM611" t="str">
        <f>VLOOKUP(A611,census_tract_county_names_WA!A:B,2,FALSE)</f>
        <v>Clark County, Washington</v>
      </c>
      <c r="AN611">
        <f>INDEX(census_tract_areas_WA!N:N, MATCH('2014_acs_select'!A611,census_tract_areas_WA!E:E,0))</f>
        <v>13.097192769999999</v>
      </c>
      <c r="AO611" t="b">
        <f t="shared" si="128"/>
        <v>1</v>
      </c>
      <c r="AP611" t="str">
        <f>INDEX('Density Lookup'!B:B,MATCH('2014_acs_select'!AK611,'Density Lookup'!A:A,1))</f>
        <v>Medium</v>
      </c>
      <c r="AQ611" t="b">
        <f t="shared" si="129"/>
        <v>1</v>
      </c>
    </row>
    <row r="612" spans="1:43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120"/>
        <v>0.52521283562540932</v>
      </c>
      <c r="I612" s="2">
        <f t="shared" si="121"/>
        <v>0.47478716437459068</v>
      </c>
      <c r="J612" s="1">
        <v>1796</v>
      </c>
      <c r="K612" s="2">
        <f t="shared" si="122"/>
        <v>0.58808120497707927</v>
      </c>
      <c r="L612" s="1">
        <v>867</v>
      </c>
      <c r="M612" s="1">
        <v>143</v>
      </c>
      <c r="N612" s="1">
        <v>314</v>
      </c>
      <c r="O612" s="2">
        <f t="shared" si="130"/>
        <v>0.482739420935412</v>
      </c>
      <c r="P612" s="2">
        <f t="shared" si="131"/>
        <v>7.9621380846325168E-2</v>
      </c>
      <c r="Q612" s="2">
        <f t="shared" si="13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 s="1">
        <v>3054</v>
      </c>
      <c r="V612" s="2">
        <f t="shared" si="123"/>
        <v>1</v>
      </c>
      <c r="W612" s="2">
        <v>6.5000000000000002E-2</v>
      </c>
      <c r="X612" s="1">
        <v>638</v>
      </c>
      <c r="Y612" s="2">
        <f t="shared" si="124"/>
        <v>0.20890635232481991</v>
      </c>
      <c r="Z612" s="2">
        <v>2.7999999999999997E-2</v>
      </c>
      <c r="AA612" s="1">
        <v>2158</v>
      </c>
      <c r="AB612" s="2">
        <f t="shared" si="125"/>
        <v>0.70661427635887364</v>
      </c>
      <c r="AC612" s="2">
        <f t="shared" si="126"/>
        <v>8.4479371316306451E-2</v>
      </c>
      <c r="AD612" s="2">
        <v>7.400000000000001E-2</v>
      </c>
      <c r="AE612" s="1">
        <v>138951</v>
      </c>
      <c r="AF612" s="1">
        <v>1367</v>
      </c>
      <c r="AG612" s="1">
        <v>96198</v>
      </c>
      <c r="AH612" s="1">
        <v>2475</v>
      </c>
      <c r="AI612" s="2">
        <v>3.7000000000000005E-2</v>
      </c>
      <c r="AJ612">
        <f>VLOOKUP(A612,census_tract_areas_WA!E:N,10,FALSE)</f>
        <v>0.718104882</v>
      </c>
      <c r="AK612">
        <f t="shared" si="127"/>
        <v>4252.8606566415183</v>
      </c>
      <c r="AL612" t="str">
        <f>VLOOKUP(AK612,'Density Lookup'!A:B,2,TRUE)</f>
        <v>High</v>
      </c>
      <c r="AM612" t="str">
        <f>VLOOKUP(A612,census_tract_county_names_WA!A:B,2,FALSE)</f>
        <v>King County, Washington</v>
      </c>
      <c r="AN612">
        <f>INDEX(census_tract_areas_WA!N:N, MATCH('2014_acs_select'!A612,census_tract_areas_WA!E:E,0))</f>
        <v>0.718104882</v>
      </c>
      <c r="AO612" t="b">
        <f t="shared" si="128"/>
        <v>1</v>
      </c>
      <c r="AP612" t="str">
        <f>INDEX('Density Lookup'!B:B,MATCH('2014_acs_select'!AK612,'Density Lookup'!A:A,1))</f>
        <v>High</v>
      </c>
      <c r="AQ612" t="b">
        <f t="shared" si="129"/>
        <v>1</v>
      </c>
    </row>
    <row r="613" spans="1:43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120"/>
        <v>0.5357313006193426</v>
      </c>
      <c r="I613" s="2">
        <f t="shared" si="121"/>
        <v>0.46426869938065746</v>
      </c>
      <c r="J613" s="1">
        <v>1938</v>
      </c>
      <c r="K613" s="2">
        <f t="shared" si="122"/>
        <v>0.46164840400190565</v>
      </c>
      <c r="L613" s="1">
        <v>1422</v>
      </c>
      <c r="M613" s="1">
        <v>383</v>
      </c>
      <c r="N613" s="1">
        <v>25</v>
      </c>
      <c r="O613" s="2">
        <f t="shared" si="130"/>
        <v>0.73374613003095979</v>
      </c>
      <c r="P613" s="2">
        <f t="shared" si="131"/>
        <v>0.19762641898864808</v>
      </c>
      <c r="Q613" s="2">
        <f t="shared" si="13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 s="1">
        <v>4191</v>
      </c>
      <c r="V613" s="2">
        <f t="shared" si="123"/>
        <v>0.99833253930443067</v>
      </c>
      <c r="W613" s="2">
        <v>0.14000000000000001</v>
      </c>
      <c r="X613" s="1">
        <v>940</v>
      </c>
      <c r="Y613" s="2">
        <f t="shared" si="124"/>
        <v>0.22391615054787994</v>
      </c>
      <c r="Z613" s="2">
        <v>0.16899999999999998</v>
      </c>
      <c r="AA613" s="1">
        <v>2741</v>
      </c>
      <c r="AB613" s="2">
        <f t="shared" si="125"/>
        <v>0.65292996665078606</v>
      </c>
      <c r="AC613" s="2">
        <f t="shared" si="126"/>
        <v>0.12315388280133399</v>
      </c>
      <c r="AD613" s="2">
        <v>0.13</v>
      </c>
      <c r="AE613" s="1">
        <v>69196</v>
      </c>
      <c r="AF613" s="1">
        <v>1456</v>
      </c>
      <c r="AG613" s="1">
        <v>62063</v>
      </c>
      <c r="AH613" s="1">
        <v>3376</v>
      </c>
      <c r="AI613" s="2">
        <v>0.10400000000000001</v>
      </c>
      <c r="AJ613">
        <f>VLOOKUP(A613,census_tract_areas_WA!E:N,10,FALSE)</f>
        <v>3.0011528680000001</v>
      </c>
      <c r="AK613">
        <f t="shared" si="127"/>
        <v>1398.7957910313285</v>
      </c>
      <c r="AL613" t="str">
        <f>VLOOKUP(AK613,'Density Lookup'!A:B,2,TRUE)</f>
        <v>Medium</v>
      </c>
      <c r="AM613" t="str">
        <f>VLOOKUP(A613,census_tract_county_names_WA!A:B,2,FALSE)</f>
        <v>Pierce County, Washington</v>
      </c>
      <c r="AN613">
        <f>INDEX(census_tract_areas_WA!N:N, MATCH('2014_acs_select'!A613,census_tract_areas_WA!E:E,0))</f>
        <v>3.0011528680000001</v>
      </c>
      <c r="AO613" t="b">
        <f t="shared" si="128"/>
        <v>1</v>
      </c>
      <c r="AP613" t="str">
        <f>INDEX('Density Lookup'!B:B,MATCH('2014_acs_select'!AK613,'Density Lookup'!A:A,1))</f>
        <v>Medium</v>
      </c>
      <c r="AQ613" t="b">
        <f t="shared" si="129"/>
        <v>1</v>
      </c>
    </row>
    <row r="614" spans="1:43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120"/>
        <v>0.49876819708846587</v>
      </c>
      <c r="I614" s="2">
        <f t="shared" si="121"/>
        <v>0.50123180291153413</v>
      </c>
      <c r="J614" s="1">
        <v>2164</v>
      </c>
      <c r="K614" s="2">
        <f t="shared" si="122"/>
        <v>0.48465845464725643</v>
      </c>
      <c r="L614" s="1">
        <v>1699</v>
      </c>
      <c r="M614" s="1">
        <v>298</v>
      </c>
      <c r="N614" s="1">
        <v>126</v>
      </c>
      <c r="O614" s="2">
        <f t="shared" si="130"/>
        <v>0.78512014787430684</v>
      </c>
      <c r="P614" s="2">
        <f t="shared" si="131"/>
        <v>0.1377079482439926</v>
      </c>
      <c r="Q614" s="2">
        <f t="shared" si="132"/>
        <v>5.8225508317929761E-2</v>
      </c>
      <c r="R614" s="2">
        <v>0.20899999999999999</v>
      </c>
      <c r="S614" s="2">
        <v>0.16</v>
      </c>
      <c r="T614" s="2">
        <v>0.255</v>
      </c>
      <c r="U614" s="1">
        <v>4425</v>
      </c>
      <c r="V614" s="2">
        <f t="shared" si="123"/>
        <v>0.99104143337066064</v>
      </c>
      <c r="W614" s="2">
        <v>0.13400000000000001</v>
      </c>
      <c r="X614" s="1">
        <v>999</v>
      </c>
      <c r="Y614" s="2">
        <f t="shared" si="124"/>
        <v>0.22374020156774915</v>
      </c>
      <c r="Z614" s="2">
        <v>0.26500000000000001</v>
      </c>
      <c r="AA614" s="1">
        <v>3014</v>
      </c>
      <c r="AB614" s="2">
        <f t="shared" si="125"/>
        <v>0.67502799552071668</v>
      </c>
      <c r="AC614" s="2">
        <f t="shared" si="126"/>
        <v>0.10123180291153422</v>
      </c>
      <c r="AD614" s="2">
        <v>0.107</v>
      </c>
      <c r="AE614" s="1">
        <v>63648</v>
      </c>
      <c r="AF614" s="1">
        <v>1756</v>
      </c>
      <c r="AG614" s="1">
        <v>58393</v>
      </c>
      <c r="AH614" s="1">
        <v>3487</v>
      </c>
      <c r="AI614" s="2">
        <v>0.11199999999999999</v>
      </c>
      <c r="AJ614">
        <f>VLOOKUP(A614,census_tract_areas_WA!E:N,10,FALSE)</f>
        <v>2.1001858000000002</v>
      </c>
      <c r="AK614">
        <f t="shared" si="127"/>
        <v>2126.0023755993398</v>
      </c>
      <c r="AL614" t="str">
        <f>VLOOKUP(AK614,'Density Lookup'!A:B,2,TRUE)</f>
        <v>High</v>
      </c>
      <c r="AM614" t="str">
        <f>VLOOKUP(A614,census_tract_county_names_WA!A:B,2,FALSE)</f>
        <v>Snohomish County, Washington</v>
      </c>
      <c r="AN614">
        <f>INDEX(census_tract_areas_WA!N:N, MATCH('2014_acs_select'!A614,census_tract_areas_WA!E:E,0))</f>
        <v>2.1001858000000002</v>
      </c>
      <c r="AO614" t="b">
        <f t="shared" si="128"/>
        <v>1</v>
      </c>
      <c r="AP614" t="str">
        <f>INDEX('Density Lookup'!B:B,MATCH('2014_acs_select'!AK614,'Density Lookup'!A:A,1))</f>
        <v>High</v>
      </c>
      <c r="AQ614" t="b">
        <f t="shared" si="129"/>
        <v>1</v>
      </c>
    </row>
    <row r="615" spans="1:43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120"/>
        <v>0.50352338244714923</v>
      </c>
      <c r="I615" s="2">
        <f t="shared" si="121"/>
        <v>0.49647661755285072</v>
      </c>
      <c r="J615" s="1">
        <v>2065</v>
      </c>
      <c r="K615" s="2">
        <f t="shared" si="122"/>
        <v>0.44095665171898357</v>
      </c>
      <c r="L615" s="1">
        <v>1439</v>
      </c>
      <c r="M615" s="1">
        <v>359</v>
      </c>
      <c r="N615" s="1">
        <v>171</v>
      </c>
      <c r="O615" s="2">
        <f t="shared" si="130"/>
        <v>0.69685230024213074</v>
      </c>
      <c r="P615" s="2">
        <f t="shared" si="131"/>
        <v>0.1738498789346247</v>
      </c>
      <c r="Q615" s="2">
        <f t="shared" si="132"/>
        <v>8.2808716707021793E-2</v>
      </c>
      <c r="R615" s="2">
        <v>0.247</v>
      </c>
      <c r="S615" s="2">
        <v>0.24299999999999999</v>
      </c>
      <c r="T615" s="2">
        <v>0.25</v>
      </c>
      <c r="U615" s="1">
        <v>4664</v>
      </c>
      <c r="V615" s="2">
        <f t="shared" si="123"/>
        <v>0.9959427717275251</v>
      </c>
      <c r="W615" s="2">
        <v>0.18600000000000003</v>
      </c>
      <c r="X615" s="1">
        <v>1136</v>
      </c>
      <c r="Y615" s="2">
        <f t="shared" si="124"/>
        <v>0.24257954302797352</v>
      </c>
      <c r="Z615" s="2">
        <v>0.21600000000000003</v>
      </c>
      <c r="AA615" s="1">
        <v>2940</v>
      </c>
      <c r="AB615" s="2">
        <f t="shared" si="125"/>
        <v>0.62780269058295968</v>
      </c>
      <c r="AC615" s="2">
        <f t="shared" si="126"/>
        <v>0.12961776638906675</v>
      </c>
      <c r="AD615" s="2">
        <v>0.17</v>
      </c>
      <c r="AE615" s="1">
        <v>69335</v>
      </c>
      <c r="AF615" s="1">
        <v>1635</v>
      </c>
      <c r="AG615" s="1">
        <v>60563</v>
      </c>
      <c r="AH615" s="1">
        <v>3644</v>
      </c>
      <c r="AI615" s="2">
        <v>7.2999999999999995E-2</v>
      </c>
      <c r="AJ615">
        <f>VLOOKUP(A615,census_tract_areas_WA!E:N,10,FALSE)</f>
        <v>2.4467299919999999</v>
      </c>
      <c r="AK615">
        <f t="shared" si="127"/>
        <v>1913.9831592827429</v>
      </c>
      <c r="AL615" t="str">
        <f>VLOOKUP(AK615,'Density Lookup'!A:B,2,TRUE)</f>
        <v>High</v>
      </c>
      <c r="AM615" t="str">
        <f>VLOOKUP(A615,census_tract_county_names_WA!A:B,2,FALSE)</f>
        <v>Snohomish County, Washington</v>
      </c>
      <c r="AN615">
        <f>INDEX(census_tract_areas_WA!N:N, MATCH('2014_acs_select'!A615,census_tract_areas_WA!E:E,0))</f>
        <v>2.4467299919999999</v>
      </c>
      <c r="AO615" t="b">
        <f t="shared" si="128"/>
        <v>1</v>
      </c>
      <c r="AP615" t="str">
        <f>INDEX('Density Lookup'!B:B,MATCH('2014_acs_select'!AK615,'Density Lookup'!A:A,1))</f>
        <v>High</v>
      </c>
      <c r="AQ615" t="b">
        <f t="shared" si="129"/>
        <v>1</v>
      </c>
    </row>
    <row r="616" spans="1:43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120"/>
        <v>0.50795755968169765</v>
      </c>
      <c r="I616" s="2">
        <f t="shared" si="121"/>
        <v>0.49204244031830241</v>
      </c>
      <c r="J616" s="1">
        <v>551</v>
      </c>
      <c r="K616" s="2">
        <f t="shared" si="122"/>
        <v>0.36538461538461536</v>
      </c>
      <c r="L616" s="1">
        <v>364</v>
      </c>
      <c r="M616" s="1">
        <v>127</v>
      </c>
      <c r="N616" s="1">
        <v>4</v>
      </c>
      <c r="O616" s="2">
        <f t="shared" si="130"/>
        <v>0.66061705989110708</v>
      </c>
      <c r="P616" s="2">
        <f t="shared" si="131"/>
        <v>0.23049001814882034</v>
      </c>
      <c r="Q616" s="2">
        <f t="shared" si="132"/>
        <v>7.2595281306715061E-3</v>
      </c>
      <c r="R616" s="2">
        <v>0.125</v>
      </c>
      <c r="S616" s="2">
        <v>9.8000000000000004E-2</v>
      </c>
      <c r="T616" s="2">
        <v>0.152</v>
      </c>
      <c r="U616" s="1">
        <v>1508</v>
      </c>
      <c r="V616" s="2">
        <f t="shared" si="123"/>
        <v>1</v>
      </c>
      <c r="W616" s="2">
        <v>0.20399999999999999</v>
      </c>
      <c r="X616" s="1">
        <v>359</v>
      </c>
      <c r="Y616" s="2">
        <f t="shared" si="124"/>
        <v>0.23806366047745359</v>
      </c>
      <c r="Z616" s="2">
        <v>0.192</v>
      </c>
      <c r="AA616" s="1">
        <v>915</v>
      </c>
      <c r="AB616" s="2">
        <f t="shared" si="125"/>
        <v>0.60676392572944293</v>
      </c>
      <c r="AC616" s="2">
        <f t="shared" si="126"/>
        <v>0.15517241379310343</v>
      </c>
      <c r="AD616" s="2">
        <v>0.23499999999999999</v>
      </c>
      <c r="AE616" s="1">
        <v>51768</v>
      </c>
      <c r="AF616" s="1">
        <v>502</v>
      </c>
      <c r="AG616" s="1">
        <v>48500</v>
      </c>
      <c r="AH616" s="1">
        <v>1178</v>
      </c>
      <c r="AI616" s="2">
        <v>0.11</v>
      </c>
      <c r="AJ616">
        <f>VLOOKUP(A616,census_tract_areas_WA!E:N,10,FALSE)</f>
        <v>1.936149313</v>
      </c>
      <c r="AK616">
        <f t="shared" si="127"/>
        <v>778.8655502314557</v>
      </c>
      <c r="AL616" t="str">
        <f>VLOOKUP(AK616,'Density Lookup'!A:B,2,TRUE)</f>
        <v>Medium</v>
      </c>
      <c r="AM616" t="str">
        <f>VLOOKUP(A616,census_tract_county_names_WA!A:B,2,FALSE)</f>
        <v>Mason County, Washington</v>
      </c>
      <c r="AN616">
        <f>INDEX(census_tract_areas_WA!N:N, MATCH('2014_acs_select'!A616,census_tract_areas_WA!E:E,0))</f>
        <v>1.936149313</v>
      </c>
      <c r="AO616" t="b">
        <f t="shared" si="128"/>
        <v>1</v>
      </c>
      <c r="AP616" t="str">
        <f>INDEX('Density Lookup'!B:B,MATCH('2014_acs_select'!AK616,'Density Lookup'!A:A,1))</f>
        <v>Medium</v>
      </c>
      <c r="AQ616" t="b">
        <f t="shared" si="129"/>
        <v>1</v>
      </c>
    </row>
    <row r="617" spans="1:43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120"/>
        <v>0.44558123125771743</v>
      </c>
      <c r="I617" s="2">
        <f t="shared" si="121"/>
        <v>0.55441876874228257</v>
      </c>
      <c r="J617" s="1">
        <v>2469</v>
      </c>
      <c r="K617" s="2">
        <f t="shared" si="122"/>
        <v>0.43552654789204448</v>
      </c>
      <c r="L617" s="1">
        <v>1993</v>
      </c>
      <c r="M617" s="1">
        <v>251</v>
      </c>
      <c r="N617" s="1">
        <v>95</v>
      </c>
      <c r="O617" s="2">
        <f t="shared" si="130"/>
        <v>0.80720939651680845</v>
      </c>
      <c r="P617" s="2">
        <f t="shared" si="131"/>
        <v>0.1016605913325233</v>
      </c>
      <c r="Q617" s="2">
        <f t="shared" si="13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 s="1">
        <v>5606</v>
      </c>
      <c r="V617" s="2">
        <f t="shared" si="123"/>
        <v>0.98888692891162466</v>
      </c>
      <c r="W617" s="2">
        <v>0.127</v>
      </c>
      <c r="X617" s="1">
        <v>1274</v>
      </c>
      <c r="Y617" s="2">
        <f t="shared" si="124"/>
        <v>0.22473099312047981</v>
      </c>
      <c r="Z617" s="2">
        <v>0.23600000000000002</v>
      </c>
      <c r="AA617" s="1">
        <v>3532</v>
      </c>
      <c r="AB617" s="2">
        <f t="shared" si="125"/>
        <v>0.62303757276415594</v>
      </c>
      <c r="AC617" s="2">
        <f t="shared" si="126"/>
        <v>0.15223143411536422</v>
      </c>
      <c r="AD617" s="2">
        <v>8.1000000000000003E-2</v>
      </c>
      <c r="AE617" s="1">
        <v>59323</v>
      </c>
      <c r="AF617" s="1">
        <v>2266</v>
      </c>
      <c r="AG617" s="1">
        <v>55717</v>
      </c>
      <c r="AH617" s="1">
        <v>4431</v>
      </c>
      <c r="AI617" s="2">
        <v>0.12</v>
      </c>
      <c r="AJ617">
        <f>VLOOKUP(A617,census_tract_areas_WA!E:N,10,FALSE)</f>
        <v>4.18819578</v>
      </c>
      <c r="AK617">
        <f t="shared" si="127"/>
        <v>1353.5661410747136</v>
      </c>
      <c r="AL617" t="str">
        <f>VLOOKUP(AK617,'Density Lookup'!A:B,2,TRUE)</f>
        <v>Medium</v>
      </c>
      <c r="AM617" t="str">
        <f>VLOOKUP(A617,census_tract_county_names_WA!A:B,2,FALSE)</f>
        <v>Pierce County, Washington</v>
      </c>
      <c r="AN617">
        <f>INDEX(census_tract_areas_WA!N:N, MATCH('2014_acs_select'!A617,census_tract_areas_WA!E:E,0))</f>
        <v>4.18819578</v>
      </c>
      <c r="AO617" t="b">
        <f t="shared" si="128"/>
        <v>1</v>
      </c>
      <c r="AP617" t="str">
        <f>INDEX('Density Lookup'!B:B,MATCH('2014_acs_select'!AK617,'Density Lookup'!A:A,1))</f>
        <v>Medium</v>
      </c>
      <c r="AQ617" t="b">
        <f t="shared" si="129"/>
        <v>1</v>
      </c>
    </row>
    <row r="618" spans="1:43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120"/>
        <v>0.54711005542359459</v>
      </c>
      <c r="I618" s="2">
        <f t="shared" si="121"/>
        <v>0.45288994457640536</v>
      </c>
      <c r="J618" s="1">
        <v>1218</v>
      </c>
      <c r="K618" s="2">
        <f t="shared" si="122"/>
        <v>0.48218527315914489</v>
      </c>
      <c r="L618" s="1">
        <v>180</v>
      </c>
      <c r="M618" s="1">
        <v>35</v>
      </c>
      <c r="N618" s="1">
        <v>633</v>
      </c>
      <c r="O618" s="2">
        <f t="shared" si="130"/>
        <v>0.14778325123152711</v>
      </c>
      <c r="P618" s="2">
        <f t="shared" si="131"/>
        <v>2.8735632183908046E-2</v>
      </c>
      <c r="Q618" s="2">
        <f t="shared" si="132"/>
        <v>0.51970443349753692</v>
      </c>
      <c r="R618" s="2">
        <v>0.214</v>
      </c>
      <c r="S618" s="2">
        <v>0.23899999999999999</v>
      </c>
      <c r="T618" s="2">
        <v>0.18600000000000003</v>
      </c>
      <c r="U618" s="1">
        <v>2526</v>
      </c>
      <c r="V618" s="2">
        <f t="shared" si="123"/>
        <v>1</v>
      </c>
      <c r="W618" s="2">
        <v>0.33200000000000002</v>
      </c>
      <c r="X618" s="1">
        <v>529</v>
      </c>
      <c r="Y618" s="2">
        <f t="shared" si="124"/>
        <v>0.20942201108471892</v>
      </c>
      <c r="Z618" s="2">
        <v>0.624</v>
      </c>
      <c r="AA618" s="1">
        <v>1643</v>
      </c>
      <c r="AB618" s="2">
        <f t="shared" si="125"/>
        <v>0.65043547110055422</v>
      </c>
      <c r="AC618" s="2">
        <f t="shared" si="126"/>
        <v>0.14014251781472686</v>
      </c>
      <c r="AD618" s="2">
        <v>0.17499999999999999</v>
      </c>
      <c r="AE618" s="1">
        <v>40172</v>
      </c>
      <c r="AF618" s="1">
        <v>1320</v>
      </c>
      <c r="AG618" s="1">
        <v>27591</v>
      </c>
      <c r="AH618" s="1">
        <v>2054</v>
      </c>
      <c r="AI618" s="2">
        <v>0.124</v>
      </c>
      <c r="AJ618">
        <f>VLOOKUP(A618,census_tract_areas_WA!E:N,10,FALSE)</f>
        <v>0.41883220999999998</v>
      </c>
      <c r="AK618">
        <f t="shared" si="127"/>
        <v>6031.0547748942236</v>
      </c>
      <c r="AL618" t="str">
        <f>VLOOKUP(AK618,'Density Lookup'!A:B,2,TRUE)</f>
        <v>High</v>
      </c>
      <c r="AM618" t="str">
        <f>VLOOKUP(A618,census_tract_county_names_WA!A:B,2,FALSE)</f>
        <v>King County, Washington</v>
      </c>
      <c r="AN618">
        <f>INDEX(census_tract_areas_WA!N:N, MATCH('2014_acs_select'!A618,census_tract_areas_WA!E:E,0))</f>
        <v>0.41883220999999998</v>
      </c>
      <c r="AO618" t="b">
        <f t="shared" si="128"/>
        <v>1</v>
      </c>
      <c r="AP618" t="str">
        <f>INDEX('Density Lookup'!B:B,MATCH('2014_acs_select'!AK618,'Density Lookup'!A:A,1))</f>
        <v>High</v>
      </c>
      <c r="AQ618" t="b">
        <f t="shared" si="129"/>
        <v>1</v>
      </c>
    </row>
    <row r="619" spans="1:43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120"/>
        <v>0.52542066220372718</v>
      </c>
      <c r="I619" s="2">
        <f t="shared" si="121"/>
        <v>0.47457933779627282</v>
      </c>
      <c r="J619" s="1">
        <v>2922</v>
      </c>
      <c r="K619" s="2">
        <f t="shared" si="122"/>
        <v>0.52867740184548584</v>
      </c>
      <c r="L619" s="1">
        <v>2081</v>
      </c>
      <c r="M619" s="1">
        <v>294</v>
      </c>
      <c r="N619" s="1">
        <v>138</v>
      </c>
      <c r="O619" s="2">
        <f t="shared" si="130"/>
        <v>0.71218343600273781</v>
      </c>
      <c r="P619" s="2">
        <f t="shared" si="131"/>
        <v>0.10061601642710473</v>
      </c>
      <c r="Q619" s="2">
        <f t="shared" si="13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 s="1">
        <v>5527</v>
      </c>
      <c r="V619" s="2">
        <f t="shared" si="123"/>
        <v>1</v>
      </c>
      <c r="W619" s="2">
        <v>0.10199999999999999</v>
      </c>
      <c r="X619" s="1">
        <v>1458</v>
      </c>
      <c r="Y619" s="2">
        <f t="shared" si="124"/>
        <v>0.26379591098244981</v>
      </c>
      <c r="Z619" s="2">
        <v>0.106</v>
      </c>
      <c r="AA619" s="1">
        <v>3717</v>
      </c>
      <c r="AB619" s="2">
        <f t="shared" si="125"/>
        <v>0.67251673602315909</v>
      </c>
      <c r="AC619" s="2">
        <f t="shared" si="126"/>
        <v>6.36873529943911E-2</v>
      </c>
      <c r="AD619" s="2">
        <v>0.10099999999999999</v>
      </c>
      <c r="AE619" s="1">
        <v>101636</v>
      </c>
      <c r="AF619" s="1">
        <v>2168</v>
      </c>
      <c r="AG619" s="1">
        <v>84063</v>
      </c>
      <c r="AH619" s="1">
        <v>4129</v>
      </c>
      <c r="AI619" s="2">
        <v>7.8E-2</v>
      </c>
      <c r="AJ619">
        <f>VLOOKUP(A619,census_tract_areas_WA!E:N,10,FALSE)</f>
        <v>4.8820451929999997</v>
      </c>
      <c r="AK619">
        <f t="shared" si="127"/>
        <v>1132.1075044378435</v>
      </c>
      <c r="AL619" t="str">
        <f>VLOOKUP(AK619,'Density Lookup'!A:B,2,TRUE)</f>
        <v>Medium</v>
      </c>
      <c r="AM619" t="str">
        <f>VLOOKUP(A619,census_tract_county_names_WA!A:B,2,FALSE)</f>
        <v>King County, Washington</v>
      </c>
      <c r="AN619">
        <f>INDEX(census_tract_areas_WA!N:N, MATCH('2014_acs_select'!A619,census_tract_areas_WA!E:E,0))</f>
        <v>4.8820451929999997</v>
      </c>
      <c r="AO619" t="b">
        <f t="shared" si="128"/>
        <v>1</v>
      </c>
      <c r="AP619" t="str">
        <f>INDEX('Density Lookup'!B:B,MATCH('2014_acs_select'!AK619,'Density Lookup'!A:A,1))</f>
        <v>Medium</v>
      </c>
      <c r="AQ619" t="b">
        <f t="shared" si="129"/>
        <v>1</v>
      </c>
    </row>
    <row r="620" spans="1:43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120"/>
        <v>0.5252567305023591</v>
      </c>
      <c r="I620" s="2">
        <f t="shared" si="121"/>
        <v>0.47474326949764084</v>
      </c>
      <c r="J620" s="1">
        <v>3133</v>
      </c>
      <c r="K620" s="2">
        <f t="shared" si="122"/>
        <v>0.43477657507632528</v>
      </c>
      <c r="L620" s="1">
        <v>2846</v>
      </c>
      <c r="M620" s="1">
        <v>127</v>
      </c>
      <c r="N620" s="1">
        <v>15</v>
      </c>
      <c r="O620" s="2">
        <f t="shared" si="130"/>
        <v>0.90839451005426108</v>
      </c>
      <c r="P620" s="2">
        <f t="shared" si="131"/>
        <v>4.0536227258218961E-2</v>
      </c>
      <c r="Q620" s="2">
        <f t="shared" si="132"/>
        <v>4.7877433769549956E-3</v>
      </c>
      <c r="R620" s="2">
        <v>0.153</v>
      </c>
      <c r="S620" s="2">
        <v>0.159</v>
      </c>
      <c r="T620" s="2">
        <v>0.14599999999999999</v>
      </c>
      <c r="U620" s="1">
        <v>7196</v>
      </c>
      <c r="V620" s="2">
        <f t="shared" si="123"/>
        <v>0.99861226755481547</v>
      </c>
      <c r="W620" s="2">
        <v>8.6999999999999994E-2</v>
      </c>
      <c r="X620" s="1">
        <v>1952</v>
      </c>
      <c r="Y620" s="2">
        <f t="shared" si="124"/>
        <v>0.27088537330002777</v>
      </c>
      <c r="Z620" s="2">
        <v>0.14300000000000002</v>
      </c>
      <c r="AA620" s="1">
        <v>4619</v>
      </c>
      <c r="AB620" s="2">
        <f t="shared" si="125"/>
        <v>0.64099361643075214</v>
      </c>
      <c r="AC620" s="2">
        <f t="shared" si="126"/>
        <v>8.8121010269220035E-2</v>
      </c>
      <c r="AD620" s="2">
        <v>6.0999999999999999E-2</v>
      </c>
      <c r="AE620" s="1">
        <v>75458</v>
      </c>
      <c r="AF620" s="1">
        <v>2499</v>
      </c>
      <c r="AG620" s="1">
        <v>75413</v>
      </c>
      <c r="AH620" s="1">
        <v>5493</v>
      </c>
      <c r="AI620" s="2">
        <v>0.11800000000000001</v>
      </c>
      <c r="AJ620">
        <f>VLOOKUP(A620,census_tract_areas_WA!E:N,10,FALSE)</f>
        <v>16.46481223</v>
      </c>
      <c r="AK620">
        <f t="shared" si="127"/>
        <v>437.66062432647618</v>
      </c>
      <c r="AL620" t="str">
        <f>VLOOKUP(AK620,'Density Lookup'!A:B,2,TRUE)</f>
        <v>Medium</v>
      </c>
      <c r="AM620" t="str">
        <f>VLOOKUP(A620,census_tract_county_names_WA!A:B,2,FALSE)</f>
        <v>Pierce County, Washington</v>
      </c>
      <c r="AN620">
        <f>INDEX(census_tract_areas_WA!N:N, MATCH('2014_acs_select'!A620,census_tract_areas_WA!E:E,0))</f>
        <v>16.46481223</v>
      </c>
      <c r="AO620" t="b">
        <f t="shared" si="128"/>
        <v>1</v>
      </c>
      <c r="AP620" t="str">
        <f>INDEX('Density Lookup'!B:B,MATCH('2014_acs_select'!AK620,'Density Lookup'!A:A,1))</f>
        <v>Medium</v>
      </c>
      <c r="AQ620" t="b">
        <f t="shared" si="129"/>
        <v>1</v>
      </c>
    </row>
    <row r="621" spans="1:43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120"/>
        <v>0.47680576149120951</v>
      </c>
      <c r="I621" s="2">
        <f t="shared" si="121"/>
        <v>0.52319423850879054</v>
      </c>
      <c r="J621" s="1">
        <v>2285</v>
      </c>
      <c r="K621" s="2">
        <f t="shared" si="122"/>
        <v>0.48400762550307136</v>
      </c>
      <c r="L621" s="1">
        <v>1762</v>
      </c>
      <c r="M621" s="1">
        <v>145</v>
      </c>
      <c r="N621" s="1">
        <v>167</v>
      </c>
      <c r="O621" s="2">
        <f t="shared" si="130"/>
        <v>0.7711159737417943</v>
      </c>
      <c r="P621" s="2">
        <f t="shared" si="131"/>
        <v>6.3457330415754923E-2</v>
      </c>
      <c r="Q621" s="2">
        <f t="shared" si="132"/>
        <v>7.3085339168490152E-2</v>
      </c>
      <c r="R621" s="2">
        <v>0.157</v>
      </c>
      <c r="S621" s="2">
        <v>0.13699999999999998</v>
      </c>
      <c r="T621" s="2">
        <v>0.17399999999999999</v>
      </c>
      <c r="U621" s="1">
        <v>4701</v>
      </c>
      <c r="V621" s="2">
        <f t="shared" si="123"/>
        <v>0.99576360940478714</v>
      </c>
      <c r="W621" s="2">
        <v>0.14099999999999999</v>
      </c>
      <c r="X621" s="1">
        <v>1047</v>
      </c>
      <c r="Y621" s="2">
        <f t="shared" si="124"/>
        <v>0.22177504765939421</v>
      </c>
      <c r="Z621" s="2">
        <v>0.24299999999999999</v>
      </c>
      <c r="AA621" s="1">
        <v>3123</v>
      </c>
      <c r="AB621" s="2">
        <f t="shared" si="125"/>
        <v>0.66151239144249097</v>
      </c>
      <c r="AC621" s="2">
        <f t="shared" si="126"/>
        <v>0.11671256089811477</v>
      </c>
      <c r="AD621" s="2">
        <v>0.122</v>
      </c>
      <c r="AE621" s="1">
        <v>62121</v>
      </c>
      <c r="AF621" s="1">
        <v>1870</v>
      </c>
      <c r="AG621" s="1">
        <v>48571</v>
      </c>
      <c r="AH621" s="1">
        <v>3748</v>
      </c>
      <c r="AI621" s="2">
        <v>0.09</v>
      </c>
      <c r="AJ621">
        <f>VLOOKUP(A621,census_tract_areas_WA!E:N,10,FALSE)</f>
        <v>2.7260923859999999</v>
      </c>
      <c r="AK621">
        <f t="shared" si="127"/>
        <v>1731.7828347435911</v>
      </c>
      <c r="AL621" t="str">
        <f>VLOOKUP(AK621,'Density Lookup'!A:B,2,TRUE)</f>
        <v>High</v>
      </c>
      <c r="AM621" t="str">
        <f>VLOOKUP(A621,census_tract_county_names_WA!A:B,2,FALSE)</f>
        <v>Snohomish County, Washington</v>
      </c>
      <c r="AN621">
        <f>INDEX(census_tract_areas_WA!N:N, MATCH('2014_acs_select'!A621,census_tract_areas_WA!E:E,0))</f>
        <v>2.7260923859999999</v>
      </c>
      <c r="AO621" t="b">
        <f t="shared" si="128"/>
        <v>1</v>
      </c>
      <c r="AP621" t="str">
        <f>INDEX('Density Lookup'!B:B,MATCH('2014_acs_select'!AK621,'Density Lookup'!A:A,1))</f>
        <v>High</v>
      </c>
      <c r="AQ621" t="b">
        <f t="shared" si="129"/>
        <v>1</v>
      </c>
    </row>
    <row r="622" spans="1:43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120"/>
        <v>0.49214659685863876</v>
      </c>
      <c r="I622" s="2">
        <f t="shared" si="121"/>
        <v>0.50785340314136129</v>
      </c>
      <c r="J622" s="1">
        <v>3104</v>
      </c>
      <c r="K622" s="2">
        <f t="shared" si="122"/>
        <v>0.4924639060764715</v>
      </c>
      <c r="L622" s="1">
        <v>2149</v>
      </c>
      <c r="M622" s="1">
        <v>465</v>
      </c>
      <c r="N622" s="1">
        <v>288</v>
      </c>
      <c r="O622" s="2">
        <f t="shared" si="130"/>
        <v>0.69233247422680411</v>
      </c>
      <c r="P622" s="2">
        <f t="shared" si="131"/>
        <v>0.14980670103092783</v>
      </c>
      <c r="Q622" s="2">
        <f t="shared" si="132"/>
        <v>9.2783505154639179E-2</v>
      </c>
      <c r="R622" s="2">
        <v>0.49399999999999999</v>
      </c>
      <c r="S622" s="2">
        <v>0.505</v>
      </c>
      <c r="T622" s="2">
        <v>0.48499999999999999</v>
      </c>
      <c r="U622" s="1">
        <v>6246</v>
      </c>
      <c r="V622" s="2">
        <f t="shared" si="123"/>
        <v>0.99095668729176578</v>
      </c>
      <c r="W622" s="2">
        <v>0.15</v>
      </c>
      <c r="X622" s="1">
        <v>1193</v>
      </c>
      <c r="Y622" s="2">
        <f t="shared" si="124"/>
        <v>0.18927494843725209</v>
      </c>
      <c r="Z622" s="2">
        <v>0.18600000000000003</v>
      </c>
      <c r="AA622" s="1">
        <v>4180</v>
      </c>
      <c r="AB622" s="2">
        <f t="shared" si="125"/>
        <v>0.6631762652705061</v>
      </c>
      <c r="AC622" s="2">
        <f t="shared" si="126"/>
        <v>0.14754878629224177</v>
      </c>
      <c r="AD622" s="2">
        <v>0.16600000000000001</v>
      </c>
      <c r="AE622" s="1">
        <v>94016</v>
      </c>
      <c r="AF622" s="1">
        <v>2615</v>
      </c>
      <c r="AG622" s="1">
        <v>75510</v>
      </c>
      <c r="AH622" s="1">
        <v>5202</v>
      </c>
      <c r="AI622" s="2">
        <v>0.05</v>
      </c>
      <c r="AJ622">
        <f>VLOOKUP(A622,census_tract_areas_WA!E:N,10,FALSE)</f>
        <v>3.09459222</v>
      </c>
      <c r="AK622">
        <f t="shared" si="127"/>
        <v>2036.7788554706572</v>
      </c>
      <c r="AL622" t="str">
        <f>VLOOKUP(AK622,'Density Lookup'!A:B,2,TRUE)</f>
        <v>High</v>
      </c>
      <c r="AM622" t="str">
        <f>VLOOKUP(A622,census_tract_county_names_WA!A:B,2,FALSE)</f>
        <v>Snohomish County, Washington</v>
      </c>
      <c r="AN622">
        <f>INDEX(census_tract_areas_WA!N:N, MATCH('2014_acs_select'!A622,census_tract_areas_WA!E:E,0))</f>
        <v>3.09459222</v>
      </c>
      <c r="AO622" t="b">
        <f t="shared" si="128"/>
        <v>1</v>
      </c>
      <c r="AP622" t="str">
        <f>INDEX('Density Lookup'!B:B,MATCH('2014_acs_select'!AK622,'Density Lookup'!A:A,1))</f>
        <v>High</v>
      </c>
      <c r="AQ622" t="b">
        <f t="shared" si="129"/>
        <v>1</v>
      </c>
    </row>
    <row r="623" spans="1:43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120"/>
        <v>0.50504642712959225</v>
      </c>
      <c r="I623" s="2">
        <f t="shared" si="121"/>
        <v>0.49495357287040775</v>
      </c>
      <c r="J623" s="1">
        <v>3926</v>
      </c>
      <c r="K623" s="2">
        <f t="shared" si="122"/>
        <v>0.5283272776207778</v>
      </c>
      <c r="L623" s="1">
        <v>3014</v>
      </c>
      <c r="M623" s="1">
        <v>600</v>
      </c>
      <c r="N623" s="1">
        <v>124</v>
      </c>
      <c r="O623" s="2">
        <f t="shared" si="130"/>
        <v>0.76770249617931741</v>
      </c>
      <c r="P623" s="2">
        <f t="shared" si="131"/>
        <v>0.15282730514518594</v>
      </c>
      <c r="Q623" s="2">
        <f t="shared" si="13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 s="1">
        <v>7431</v>
      </c>
      <c r="V623" s="2">
        <f t="shared" si="123"/>
        <v>1</v>
      </c>
      <c r="W623" s="2">
        <v>6.2E-2</v>
      </c>
      <c r="X623" s="1">
        <v>1975</v>
      </c>
      <c r="Y623" s="2">
        <f t="shared" si="124"/>
        <v>0.26577849549185845</v>
      </c>
      <c r="Z623" s="2">
        <v>9.0999999999999998E-2</v>
      </c>
      <c r="AA623" s="1">
        <v>4768</v>
      </c>
      <c r="AB623" s="2">
        <f t="shared" si="125"/>
        <v>0.64163638810388912</v>
      </c>
      <c r="AC623" s="2">
        <f t="shared" si="126"/>
        <v>9.2585116404252377E-2</v>
      </c>
      <c r="AD623" s="2">
        <v>5.7000000000000002E-2</v>
      </c>
      <c r="AE623" s="1">
        <v>91443</v>
      </c>
      <c r="AF623" s="1">
        <v>2559</v>
      </c>
      <c r="AG623" s="1">
        <v>90919</v>
      </c>
      <c r="AH623" s="1">
        <v>5666</v>
      </c>
      <c r="AI623" s="2">
        <v>0.06</v>
      </c>
      <c r="AJ623">
        <f>VLOOKUP(A623,census_tract_areas_WA!E:N,10,FALSE)</f>
        <v>16.089400120000001</v>
      </c>
      <c r="AK623">
        <f t="shared" si="127"/>
        <v>461.85687126786428</v>
      </c>
      <c r="AL623" t="str">
        <f>VLOOKUP(AK623,'Density Lookup'!A:B,2,TRUE)</f>
        <v>Medium</v>
      </c>
      <c r="AM623" t="str">
        <f>VLOOKUP(A623,census_tract_county_names_WA!A:B,2,FALSE)</f>
        <v>Snohomish County, Washington</v>
      </c>
      <c r="AN623">
        <f>INDEX(census_tract_areas_WA!N:N, MATCH('2014_acs_select'!A623,census_tract_areas_WA!E:E,0))</f>
        <v>16.089400120000001</v>
      </c>
      <c r="AO623" t="b">
        <f t="shared" si="128"/>
        <v>1</v>
      </c>
      <c r="AP623" t="str">
        <f>INDEX('Density Lookup'!B:B,MATCH('2014_acs_select'!AK623,'Density Lookup'!A:A,1))</f>
        <v>Medium</v>
      </c>
      <c r="AQ623" t="b">
        <f t="shared" si="129"/>
        <v>1</v>
      </c>
    </row>
    <row r="624" spans="1:43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120"/>
        <v>0.53990783410138243</v>
      </c>
      <c r="I624" s="2">
        <f t="shared" si="121"/>
        <v>0.46009216589861751</v>
      </c>
      <c r="J624" s="1">
        <v>2115</v>
      </c>
      <c r="K624" s="2">
        <f t="shared" si="122"/>
        <v>0.38986175115207372</v>
      </c>
      <c r="L624" s="1">
        <v>1633</v>
      </c>
      <c r="M624" s="1">
        <v>241</v>
      </c>
      <c r="N624" s="1">
        <v>106</v>
      </c>
      <c r="O624" s="2">
        <f t="shared" si="130"/>
        <v>0.77210401891252955</v>
      </c>
      <c r="P624" s="2">
        <f t="shared" si="131"/>
        <v>0.11394799054373522</v>
      </c>
      <c r="Q624" s="2">
        <f t="shared" si="132"/>
        <v>5.0118203309692674E-2</v>
      </c>
      <c r="R624" s="2">
        <v>0.184</v>
      </c>
      <c r="S624" s="2">
        <v>0.16399999999999998</v>
      </c>
      <c r="T624" s="2">
        <v>0.20600000000000002</v>
      </c>
      <c r="U624" s="1">
        <v>5389</v>
      </c>
      <c r="V624" s="2">
        <f t="shared" si="123"/>
        <v>0.99336405529953919</v>
      </c>
      <c r="W624" s="2">
        <v>0.249</v>
      </c>
      <c r="X624" s="1">
        <v>1222</v>
      </c>
      <c r="Y624" s="2">
        <f t="shared" si="124"/>
        <v>0.22525345622119816</v>
      </c>
      <c r="Z624" s="2">
        <v>0.32200000000000001</v>
      </c>
      <c r="AA624" s="1">
        <v>3464</v>
      </c>
      <c r="AB624" s="2">
        <f t="shared" si="125"/>
        <v>0.63852534562211982</v>
      </c>
      <c r="AC624" s="2">
        <f t="shared" si="126"/>
        <v>0.13622119815668199</v>
      </c>
      <c r="AD624" s="2">
        <v>0.23800000000000002</v>
      </c>
      <c r="AE624" s="1">
        <v>46836</v>
      </c>
      <c r="AF624" s="1">
        <v>2335</v>
      </c>
      <c r="AG624" s="1">
        <v>40074</v>
      </c>
      <c r="AH624" s="1">
        <v>4339</v>
      </c>
      <c r="AI624" s="2">
        <v>9.6999999999999989E-2</v>
      </c>
      <c r="AJ624">
        <f>VLOOKUP(A624,census_tract_areas_WA!E:N,10,FALSE)</f>
        <v>6.1233337299999997</v>
      </c>
      <c r="AK624">
        <f t="shared" si="127"/>
        <v>885.95530461149633</v>
      </c>
      <c r="AL624" t="str">
        <f>VLOOKUP(AK624,'Density Lookup'!A:B,2,TRUE)</f>
        <v>Medium</v>
      </c>
      <c r="AM624" t="str">
        <f>VLOOKUP(A624,census_tract_county_names_WA!A:B,2,FALSE)</f>
        <v>Spokane County, Washington</v>
      </c>
      <c r="AN624">
        <f>INDEX(census_tract_areas_WA!N:N, MATCH('2014_acs_select'!A624,census_tract_areas_WA!E:E,0))</f>
        <v>6.1233337299999997</v>
      </c>
      <c r="AO624" t="b">
        <f t="shared" si="128"/>
        <v>1</v>
      </c>
      <c r="AP624" t="str">
        <f>INDEX('Density Lookup'!B:B,MATCH('2014_acs_select'!AK624,'Density Lookup'!A:A,1))</f>
        <v>Medium</v>
      </c>
      <c r="AQ624" t="b">
        <f t="shared" si="129"/>
        <v>1</v>
      </c>
    </row>
    <row r="625" spans="1:43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120"/>
        <v>0.45540919887713238</v>
      </c>
      <c r="I625" s="2">
        <f t="shared" si="121"/>
        <v>0.54459080112286762</v>
      </c>
      <c r="J625" s="1">
        <v>1881</v>
      </c>
      <c r="K625" s="2">
        <f t="shared" si="122"/>
        <v>0.40617577197149646</v>
      </c>
      <c r="L625" s="1">
        <v>1499</v>
      </c>
      <c r="M625" s="1">
        <v>283</v>
      </c>
      <c r="N625" s="1">
        <v>47</v>
      </c>
      <c r="O625" s="2">
        <f t="shared" si="130"/>
        <v>0.79691653375863902</v>
      </c>
      <c r="P625" s="2">
        <f t="shared" si="131"/>
        <v>0.15045188729399256</v>
      </c>
      <c r="Q625" s="2">
        <f t="shared" si="132"/>
        <v>2.4986709197235512E-2</v>
      </c>
      <c r="R625" s="2">
        <v>0.17899999999999999</v>
      </c>
      <c r="S625" s="2">
        <v>0.27399999999999997</v>
      </c>
      <c r="T625" s="2">
        <v>0.111</v>
      </c>
      <c r="U625" s="1">
        <v>4547</v>
      </c>
      <c r="V625" s="2">
        <f t="shared" si="123"/>
        <v>0.98186136903476573</v>
      </c>
      <c r="W625" s="2">
        <v>0.11900000000000001</v>
      </c>
      <c r="X625" s="1">
        <v>1224</v>
      </c>
      <c r="Y625" s="2">
        <f t="shared" si="124"/>
        <v>0.26430576549341395</v>
      </c>
      <c r="Z625" s="2">
        <v>0.16200000000000001</v>
      </c>
      <c r="AA625" s="1">
        <v>2939</v>
      </c>
      <c r="AB625" s="2">
        <f t="shared" si="125"/>
        <v>0.63463614770028076</v>
      </c>
      <c r="AC625" s="2">
        <f t="shared" si="126"/>
        <v>0.10105808680630535</v>
      </c>
      <c r="AD625" s="2">
        <v>0.10099999999999999</v>
      </c>
      <c r="AE625" s="1">
        <v>63484</v>
      </c>
      <c r="AF625" s="1">
        <v>1578</v>
      </c>
      <c r="AG625" s="1">
        <v>55500</v>
      </c>
      <c r="AH625" s="1">
        <v>3418</v>
      </c>
      <c r="AI625" s="2">
        <v>0.129</v>
      </c>
      <c r="AJ625">
        <f>VLOOKUP(A625,census_tract_areas_WA!E:N,10,FALSE)</f>
        <v>2.6269960860000001</v>
      </c>
      <c r="AK625">
        <f t="shared" si="127"/>
        <v>1762.84998088878</v>
      </c>
      <c r="AL625" t="str">
        <f>VLOOKUP(AK625,'Density Lookup'!A:B,2,TRUE)</f>
        <v>High</v>
      </c>
      <c r="AM625" t="str">
        <f>VLOOKUP(A625,census_tract_county_names_WA!A:B,2,FALSE)</f>
        <v>Thurston County, Washington</v>
      </c>
      <c r="AN625">
        <f>INDEX(census_tract_areas_WA!N:N, MATCH('2014_acs_select'!A625,census_tract_areas_WA!E:E,0))</f>
        <v>2.6269960860000001</v>
      </c>
      <c r="AO625" t="b">
        <f t="shared" si="128"/>
        <v>1</v>
      </c>
      <c r="AP625" t="str">
        <f>INDEX('Density Lookup'!B:B,MATCH('2014_acs_select'!AK625,'Density Lookup'!A:A,1))</f>
        <v>High</v>
      </c>
      <c r="AQ625" t="b">
        <f t="shared" si="129"/>
        <v>1</v>
      </c>
    </row>
    <row r="626" spans="1:43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120"/>
        <v>0.52437081873208025</v>
      </c>
      <c r="I626" s="2">
        <f t="shared" si="121"/>
        <v>0.4756291812679197</v>
      </c>
      <c r="J626" s="1">
        <v>2701</v>
      </c>
      <c r="K626" s="2">
        <f t="shared" si="122"/>
        <v>0.43023255813953487</v>
      </c>
      <c r="L626" s="1">
        <v>2196</v>
      </c>
      <c r="M626" s="1">
        <v>349</v>
      </c>
      <c r="N626" s="1">
        <v>0</v>
      </c>
      <c r="O626" s="2">
        <f t="shared" si="130"/>
        <v>0.81303221029248429</v>
      </c>
      <c r="P626" s="2">
        <f t="shared" si="131"/>
        <v>0.12921140318400592</v>
      </c>
      <c r="Q626" s="2">
        <f t="shared" si="132"/>
        <v>0</v>
      </c>
      <c r="R626" s="2">
        <v>0.22500000000000001</v>
      </c>
      <c r="S626" s="2">
        <v>0.22</v>
      </c>
      <c r="T626" s="2">
        <v>0.23</v>
      </c>
      <c r="U626" s="1">
        <v>6246</v>
      </c>
      <c r="V626" s="2">
        <f t="shared" si="123"/>
        <v>0.99490283529786561</v>
      </c>
      <c r="W626" s="2">
        <v>0.18100000000000002</v>
      </c>
      <c r="X626" s="1">
        <v>1880</v>
      </c>
      <c r="Y626" s="2">
        <f t="shared" si="124"/>
        <v>0.2994584262503982</v>
      </c>
      <c r="Z626" s="2">
        <v>0.29799999999999999</v>
      </c>
      <c r="AA626" s="1">
        <v>3758</v>
      </c>
      <c r="AB626" s="2">
        <f t="shared" si="125"/>
        <v>0.59859827970691304</v>
      </c>
      <c r="AC626" s="2">
        <f t="shared" si="126"/>
        <v>0.10194329404268876</v>
      </c>
      <c r="AD626" s="2">
        <v>0.15</v>
      </c>
      <c r="AE626" s="1">
        <v>89117</v>
      </c>
      <c r="AF626" s="1">
        <v>2064</v>
      </c>
      <c r="AG626" s="1">
        <v>53365</v>
      </c>
      <c r="AH626" s="1">
        <v>4467</v>
      </c>
      <c r="AI626" s="2">
        <v>5.7000000000000002E-2</v>
      </c>
      <c r="AJ626">
        <f>VLOOKUP(A626,census_tract_areas_WA!E:N,10,FALSE)</f>
        <v>212.9608729</v>
      </c>
      <c r="AK626">
        <f t="shared" si="127"/>
        <v>29.479593666710596</v>
      </c>
      <c r="AL626" t="str">
        <f>VLOOKUP(AK626,'Density Lookup'!A:B,2,TRUE)</f>
        <v>Low</v>
      </c>
      <c r="AM626" t="str">
        <f>VLOOKUP(A626,census_tract_county_names_WA!A:B,2,FALSE)</f>
        <v>Yakima County, Washington</v>
      </c>
      <c r="AN626">
        <f>INDEX(census_tract_areas_WA!N:N, MATCH('2014_acs_select'!A626,census_tract_areas_WA!E:E,0))</f>
        <v>212.9608729</v>
      </c>
      <c r="AO626" t="b">
        <f t="shared" si="128"/>
        <v>1</v>
      </c>
      <c r="AP626" t="str">
        <f>INDEX('Density Lookup'!B:B,MATCH('2014_acs_select'!AK626,'Density Lookup'!A:A,1))</f>
        <v>Low</v>
      </c>
      <c r="AQ626" t="b">
        <f t="shared" si="129"/>
        <v>1</v>
      </c>
    </row>
    <row r="627" spans="1:43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120"/>
        <v>0.53801593048515572</v>
      </c>
      <c r="I627" s="2">
        <f t="shared" si="121"/>
        <v>0.46198406951484433</v>
      </c>
      <c r="J627" s="1">
        <v>1885</v>
      </c>
      <c r="K627" s="2">
        <f t="shared" si="122"/>
        <v>0.68247646632874726</v>
      </c>
      <c r="L627" s="1">
        <v>379</v>
      </c>
      <c r="M627" s="1">
        <v>52</v>
      </c>
      <c r="N627" s="1">
        <v>291</v>
      </c>
      <c r="O627" s="2">
        <f t="shared" si="130"/>
        <v>0.20106100795755968</v>
      </c>
      <c r="P627" s="2">
        <f t="shared" si="131"/>
        <v>2.7586206896551724E-2</v>
      </c>
      <c r="Q627" s="2">
        <f t="shared" si="13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 s="1">
        <v>2719</v>
      </c>
      <c r="V627" s="2">
        <f t="shared" si="123"/>
        <v>0.98443157132512671</v>
      </c>
      <c r="W627" s="2">
        <v>0.13100000000000001</v>
      </c>
      <c r="X627" s="1">
        <v>40</v>
      </c>
      <c r="Y627" s="2">
        <f t="shared" si="124"/>
        <v>1.4482259232440261E-2</v>
      </c>
      <c r="Z627" s="2">
        <v>0</v>
      </c>
      <c r="AA627" s="1">
        <v>2159</v>
      </c>
      <c r="AB627" s="2">
        <f t="shared" si="125"/>
        <v>0.78167994207096303</v>
      </c>
      <c r="AC627" s="2">
        <f t="shared" si="126"/>
        <v>0.20383779869659668</v>
      </c>
      <c r="AD627" s="2">
        <v>0.13600000000000001</v>
      </c>
      <c r="AE627" s="1">
        <v>68555</v>
      </c>
      <c r="AF627" s="1">
        <v>1948</v>
      </c>
      <c r="AG627" s="1">
        <v>48000</v>
      </c>
      <c r="AH627" s="1">
        <v>2708</v>
      </c>
      <c r="AI627" s="2">
        <v>4.2999999999999997E-2</v>
      </c>
      <c r="AJ627">
        <f>VLOOKUP(A627,census_tract_areas_WA!E:N,10,FALSE)</f>
        <v>0.237450156</v>
      </c>
      <c r="AK627">
        <f t="shared" si="127"/>
        <v>11631.914868061825</v>
      </c>
      <c r="AL627" t="str">
        <f>VLOOKUP(AK627,'Density Lookup'!A:B,2,TRUE)</f>
        <v>High</v>
      </c>
      <c r="AM627" t="str">
        <f>VLOOKUP(A627,census_tract_county_names_WA!A:B,2,FALSE)</f>
        <v>King County, Washington</v>
      </c>
      <c r="AN627">
        <f>INDEX(census_tract_areas_WA!N:N, MATCH('2014_acs_select'!A627,census_tract_areas_WA!E:E,0))</f>
        <v>0.237450156</v>
      </c>
      <c r="AO627" t="b">
        <f t="shared" si="128"/>
        <v>1</v>
      </c>
      <c r="AP627" t="str">
        <f>INDEX('Density Lookup'!B:B,MATCH('2014_acs_select'!AK627,'Density Lookup'!A:A,1))</f>
        <v>High</v>
      </c>
      <c r="AQ627" t="b">
        <f t="shared" si="129"/>
        <v>1</v>
      </c>
    </row>
    <row r="628" spans="1:43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120"/>
        <v>0.51263145171038316</v>
      </c>
      <c r="I628" s="2">
        <f t="shared" si="121"/>
        <v>0.48736854828961684</v>
      </c>
      <c r="J628" s="1">
        <v>4355</v>
      </c>
      <c r="K628" s="2">
        <f t="shared" si="122"/>
        <v>0.52641121721261941</v>
      </c>
      <c r="L628" s="1">
        <v>3110</v>
      </c>
      <c r="M628" s="1">
        <v>591</v>
      </c>
      <c r="N628" s="1">
        <v>252</v>
      </c>
      <c r="O628" s="2">
        <f t="shared" si="130"/>
        <v>0.71412169919632607</v>
      </c>
      <c r="P628" s="2">
        <f t="shared" si="131"/>
        <v>0.13570608495981631</v>
      </c>
      <c r="Q628" s="2">
        <f t="shared" si="13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 s="1">
        <v>8227</v>
      </c>
      <c r="V628" s="2">
        <f t="shared" si="123"/>
        <v>0.99443974374471167</v>
      </c>
      <c r="W628" s="2">
        <v>8.199999999999999E-2</v>
      </c>
      <c r="X628" s="1">
        <v>1707</v>
      </c>
      <c r="Y628" s="2">
        <f t="shared" si="124"/>
        <v>0.20633385712558927</v>
      </c>
      <c r="Z628" s="2">
        <v>0.106</v>
      </c>
      <c r="AA628" s="1">
        <v>5594</v>
      </c>
      <c r="AB628" s="2">
        <f t="shared" si="125"/>
        <v>0.67617551069744952</v>
      </c>
      <c r="AC628" s="2">
        <f t="shared" si="126"/>
        <v>0.11749063217696121</v>
      </c>
      <c r="AD628" s="2">
        <v>6.6000000000000003E-2</v>
      </c>
      <c r="AE628" s="1">
        <v>102666</v>
      </c>
      <c r="AF628" s="1">
        <v>3111</v>
      </c>
      <c r="AG628" s="1">
        <v>77683</v>
      </c>
      <c r="AH628" s="1">
        <v>6638</v>
      </c>
      <c r="AI628" s="2">
        <v>6.3E-2</v>
      </c>
      <c r="AJ628">
        <f>VLOOKUP(A628,census_tract_areas_WA!E:N,10,FALSE)</f>
        <v>4.5453808090000001</v>
      </c>
      <c r="AK628">
        <f t="shared" si="127"/>
        <v>1820.0895255286848</v>
      </c>
      <c r="AL628" t="str">
        <f>VLOOKUP(AK628,'Density Lookup'!A:B,2,TRUE)</f>
        <v>High</v>
      </c>
      <c r="AM628" t="str">
        <f>VLOOKUP(A628,census_tract_county_names_WA!A:B,2,FALSE)</f>
        <v>King County, Washington</v>
      </c>
      <c r="AN628">
        <f>INDEX(census_tract_areas_WA!N:N, MATCH('2014_acs_select'!A628,census_tract_areas_WA!E:E,0))</f>
        <v>4.5453808090000001</v>
      </c>
      <c r="AO628" t="b">
        <f t="shared" si="128"/>
        <v>1</v>
      </c>
      <c r="AP628" t="str">
        <f>INDEX('Density Lookup'!B:B,MATCH('2014_acs_select'!AK628,'Density Lookup'!A:A,1))</f>
        <v>High</v>
      </c>
      <c r="AQ628" t="b">
        <f t="shared" si="129"/>
        <v>1</v>
      </c>
    </row>
    <row r="629" spans="1:43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120"/>
        <v>0.51893011866641547</v>
      </c>
      <c r="I629" s="2">
        <f t="shared" si="121"/>
        <v>0.48106988133358447</v>
      </c>
      <c r="J629" s="1">
        <v>2135</v>
      </c>
      <c r="K629" s="2">
        <f t="shared" si="122"/>
        <v>0.40214729704275759</v>
      </c>
      <c r="L629" s="1">
        <v>1528</v>
      </c>
      <c r="M629" s="1">
        <v>287</v>
      </c>
      <c r="N629" s="1">
        <v>99</v>
      </c>
      <c r="O629" s="2">
        <f t="shared" si="130"/>
        <v>0.71569086651053859</v>
      </c>
      <c r="P629" s="2">
        <f t="shared" si="131"/>
        <v>0.13442622950819672</v>
      </c>
      <c r="Q629" s="2">
        <f t="shared" si="132"/>
        <v>4.6370023419203744E-2</v>
      </c>
      <c r="R629" s="2">
        <v>0.252</v>
      </c>
      <c r="S629" s="2">
        <v>0.24</v>
      </c>
      <c r="T629" s="2">
        <v>0.26500000000000001</v>
      </c>
      <c r="U629" s="1">
        <v>5074</v>
      </c>
      <c r="V629" s="2">
        <f t="shared" si="123"/>
        <v>0.95573554341683931</v>
      </c>
      <c r="W629" s="2">
        <v>0.10099999999999999</v>
      </c>
      <c r="X629" s="1">
        <v>1319</v>
      </c>
      <c r="Y629" s="2">
        <f t="shared" si="124"/>
        <v>0.2484460350348465</v>
      </c>
      <c r="Z629" s="2">
        <v>0.113</v>
      </c>
      <c r="AA629" s="1">
        <v>2972</v>
      </c>
      <c r="AB629" s="2">
        <f t="shared" si="125"/>
        <v>0.55980410623469579</v>
      </c>
      <c r="AC629" s="2">
        <f t="shared" si="126"/>
        <v>0.19174985873045769</v>
      </c>
      <c r="AD629" s="2">
        <v>0.107</v>
      </c>
      <c r="AE629" s="1">
        <v>65665</v>
      </c>
      <c r="AF629" s="1">
        <v>1870</v>
      </c>
      <c r="AG629" s="1">
        <v>55958</v>
      </c>
      <c r="AH629" s="1">
        <v>4115</v>
      </c>
      <c r="AI629" s="2">
        <v>8.3000000000000004E-2</v>
      </c>
      <c r="AJ629">
        <f>VLOOKUP(A629,census_tract_areas_WA!E:N,10,FALSE)</f>
        <v>16.565658790000001</v>
      </c>
      <c r="AK629">
        <f t="shared" si="127"/>
        <v>320.48227404060879</v>
      </c>
      <c r="AL629" t="str">
        <f>VLOOKUP(AK629,'Density Lookup'!A:B,2,TRUE)</f>
        <v>Low</v>
      </c>
      <c r="AM629" t="str">
        <f>VLOOKUP(A629,census_tract_county_names_WA!A:B,2,FALSE)</f>
        <v>Kitsap County, Washington</v>
      </c>
      <c r="AN629">
        <f>INDEX(census_tract_areas_WA!N:N, MATCH('2014_acs_select'!A629,census_tract_areas_WA!E:E,0))</f>
        <v>16.565658790000001</v>
      </c>
      <c r="AO629" t="b">
        <f t="shared" si="128"/>
        <v>1</v>
      </c>
      <c r="AP629" t="str">
        <f>INDEX('Density Lookup'!B:B,MATCH('2014_acs_select'!AK629,'Density Lookup'!A:A,1))</f>
        <v>Low</v>
      </c>
      <c r="AQ629" t="b">
        <f t="shared" si="129"/>
        <v>1</v>
      </c>
    </row>
    <row r="630" spans="1:43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120"/>
        <v>0.47528916929547843</v>
      </c>
      <c r="I630" s="2">
        <f t="shared" si="121"/>
        <v>0.52471083070452151</v>
      </c>
      <c r="J630" s="1">
        <v>1625</v>
      </c>
      <c r="K630" s="2">
        <f t="shared" si="122"/>
        <v>0.42718191377497372</v>
      </c>
      <c r="L630" s="1">
        <v>1192</v>
      </c>
      <c r="M630" s="1">
        <v>335</v>
      </c>
      <c r="N630" s="1">
        <v>76</v>
      </c>
      <c r="O630" s="2">
        <f t="shared" si="130"/>
        <v>0.73353846153846158</v>
      </c>
      <c r="P630" s="2">
        <f t="shared" si="131"/>
        <v>0.20615384615384616</v>
      </c>
      <c r="Q630" s="2">
        <f t="shared" si="132"/>
        <v>4.6769230769230771E-2</v>
      </c>
      <c r="R630" s="2">
        <v>0.13200000000000001</v>
      </c>
      <c r="S630" s="2">
        <v>0.13800000000000001</v>
      </c>
      <c r="T630" s="2">
        <v>0.127</v>
      </c>
      <c r="U630" s="1">
        <v>3791</v>
      </c>
      <c r="V630" s="2">
        <f t="shared" si="123"/>
        <v>0.99658254468980023</v>
      </c>
      <c r="W630" s="2">
        <v>0.11599999999999999</v>
      </c>
      <c r="X630" s="1">
        <v>784</v>
      </c>
      <c r="Y630" s="2">
        <f t="shared" si="124"/>
        <v>0.20609884332281808</v>
      </c>
      <c r="Z630" s="2">
        <v>8.900000000000001E-2</v>
      </c>
      <c r="AA630" s="1">
        <v>2484</v>
      </c>
      <c r="AB630" s="2">
        <f t="shared" si="125"/>
        <v>0.65299684542586756</v>
      </c>
      <c r="AC630" s="2">
        <f t="shared" si="126"/>
        <v>0.14090431125131442</v>
      </c>
      <c r="AD630" s="2">
        <v>0.127</v>
      </c>
      <c r="AE630" s="1">
        <v>50409</v>
      </c>
      <c r="AF630" s="1">
        <v>1632</v>
      </c>
      <c r="AG630" s="1">
        <v>47257</v>
      </c>
      <c r="AH630" s="1">
        <v>3161</v>
      </c>
      <c r="AI630" s="2">
        <v>0.18100000000000002</v>
      </c>
      <c r="AJ630">
        <f>VLOOKUP(A630,census_tract_areas_WA!E:N,10,FALSE)</f>
        <v>1.690140676</v>
      </c>
      <c r="AK630">
        <f t="shared" si="127"/>
        <v>2250.7002251450458</v>
      </c>
      <c r="AL630" t="str">
        <f>VLOOKUP(AK630,'Density Lookup'!A:B,2,TRUE)</f>
        <v>High</v>
      </c>
      <c r="AM630" t="str">
        <f>VLOOKUP(A630,census_tract_county_names_WA!A:B,2,FALSE)</f>
        <v>Snohomish County, Washington</v>
      </c>
      <c r="AN630">
        <f>INDEX(census_tract_areas_WA!N:N, MATCH('2014_acs_select'!A630,census_tract_areas_WA!E:E,0))</f>
        <v>1.690140676</v>
      </c>
      <c r="AO630" t="b">
        <f t="shared" si="128"/>
        <v>1</v>
      </c>
      <c r="AP630" t="str">
        <f>INDEX('Density Lookup'!B:B,MATCH('2014_acs_select'!AK630,'Density Lookup'!A:A,1))</f>
        <v>High</v>
      </c>
      <c r="AQ630" t="b">
        <f t="shared" si="129"/>
        <v>1</v>
      </c>
    </row>
    <row r="631" spans="1:43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120"/>
        <v>0.50410469958358117</v>
      </c>
      <c r="I631" s="2">
        <f t="shared" si="121"/>
        <v>0.49589530041641877</v>
      </c>
      <c r="J631" s="1">
        <v>3752</v>
      </c>
      <c r="K631" s="2">
        <f t="shared" si="122"/>
        <v>0.44640095181439621</v>
      </c>
      <c r="L631" s="1">
        <v>2829</v>
      </c>
      <c r="M631" s="1">
        <v>454</v>
      </c>
      <c r="N631" s="1">
        <v>0</v>
      </c>
      <c r="O631" s="2">
        <f t="shared" si="130"/>
        <v>0.75399786780383793</v>
      </c>
      <c r="P631" s="2">
        <f t="shared" si="131"/>
        <v>0.12100213219616204</v>
      </c>
      <c r="Q631" s="2">
        <f t="shared" si="132"/>
        <v>0</v>
      </c>
      <c r="R631" s="2">
        <v>0.221</v>
      </c>
      <c r="S631" s="2">
        <v>0.22600000000000001</v>
      </c>
      <c r="T631" s="2">
        <v>0.215</v>
      </c>
      <c r="U631" s="1">
        <v>8313</v>
      </c>
      <c r="V631" s="2">
        <f t="shared" si="123"/>
        <v>0.98905413444378343</v>
      </c>
      <c r="W631" s="2">
        <v>9.9000000000000005E-2</v>
      </c>
      <c r="X631" s="1">
        <v>2318</v>
      </c>
      <c r="Y631" s="2">
        <f t="shared" si="124"/>
        <v>0.2757882212968471</v>
      </c>
      <c r="Z631" s="2">
        <v>0.13400000000000001</v>
      </c>
      <c r="AA631" s="1">
        <v>4887</v>
      </c>
      <c r="AB631" s="2">
        <f t="shared" si="125"/>
        <v>0.58143961927424148</v>
      </c>
      <c r="AC631" s="2">
        <f t="shared" si="126"/>
        <v>0.14277215942891142</v>
      </c>
      <c r="AD631" s="2">
        <v>8.6999999999999994E-2</v>
      </c>
      <c r="AE631" s="1">
        <v>72167</v>
      </c>
      <c r="AF631" s="1">
        <v>3226</v>
      </c>
      <c r="AG631" s="1">
        <v>59019</v>
      </c>
      <c r="AH631" s="1">
        <v>6278</v>
      </c>
      <c r="AI631" s="2">
        <v>6.3E-2</v>
      </c>
      <c r="AJ631">
        <f>VLOOKUP(A631,census_tract_areas_WA!E:N,10,FALSE)</f>
        <v>84.636438209999994</v>
      </c>
      <c r="AK631">
        <f t="shared" si="127"/>
        <v>99.307109062712541</v>
      </c>
      <c r="AL631" t="str">
        <f>VLOOKUP(AK631,'Density Lookup'!A:B,2,TRUE)</f>
        <v>Low</v>
      </c>
      <c r="AM631" t="str">
        <f>VLOOKUP(A631,census_tract_county_names_WA!A:B,2,FALSE)</f>
        <v>Whatcom County, Washington</v>
      </c>
      <c r="AN631">
        <f>INDEX(census_tract_areas_WA!N:N, MATCH('2014_acs_select'!A631,census_tract_areas_WA!E:E,0))</f>
        <v>84.636438209999994</v>
      </c>
      <c r="AO631" t="b">
        <f t="shared" si="128"/>
        <v>1</v>
      </c>
      <c r="AP631" t="str">
        <f>INDEX('Density Lookup'!B:B,MATCH('2014_acs_select'!AK631,'Density Lookup'!A:A,1))</f>
        <v>Low</v>
      </c>
      <c r="AQ631" t="b">
        <f t="shared" si="129"/>
        <v>1</v>
      </c>
    </row>
    <row r="632" spans="1:43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120"/>
        <v>0.50267857142857142</v>
      </c>
      <c r="I632" s="2">
        <f t="shared" si="121"/>
        <v>0.49732142857142858</v>
      </c>
      <c r="J632" s="1">
        <v>2573</v>
      </c>
      <c r="K632" s="2">
        <f t="shared" si="122"/>
        <v>0.57433035714285718</v>
      </c>
      <c r="L632" s="1">
        <v>1265</v>
      </c>
      <c r="M632" s="1">
        <v>291</v>
      </c>
      <c r="N632" s="1">
        <v>710</v>
      </c>
      <c r="O632" s="2">
        <f t="shared" si="130"/>
        <v>0.49164399533618347</v>
      </c>
      <c r="P632" s="2">
        <f t="shared" si="131"/>
        <v>0.11309755149630782</v>
      </c>
      <c r="Q632" s="2">
        <f t="shared" si="132"/>
        <v>0.27594247959580259</v>
      </c>
      <c r="R632" s="2">
        <v>0.442</v>
      </c>
      <c r="S632" s="2">
        <v>0.40700000000000003</v>
      </c>
      <c r="T632" s="2">
        <v>0.47700000000000004</v>
      </c>
      <c r="U632" s="1">
        <v>4333</v>
      </c>
      <c r="V632" s="2">
        <f t="shared" si="123"/>
        <v>0.96718749999999998</v>
      </c>
      <c r="W632" s="2">
        <v>0.107</v>
      </c>
      <c r="X632" s="1">
        <v>502</v>
      </c>
      <c r="Y632" s="2">
        <f t="shared" si="124"/>
        <v>0.11205357142857143</v>
      </c>
      <c r="Z632" s="2">
        <v>8.4000000000000005E-2</v>
      </c>
      <c r="AA632" s="1">
        <v>3339</v>
      </c>
      <c r="AB632" s="2">
        <f t="shared" si="125"/>
        <v>0.74531250000000004</v>
      </c>
      <c r="AC632" s="2">
        <f t="shared" si="126"/>
        <v>0.14263392857142854</v>
      </c>
      <c r="AD632" s="2">
        <v>9.6000000000000002E-2</v>
      </c>
      <c r="AE632" s="1">
        <v>72286</v>
      </c>
      <c r="AF632" s="1">
        <v>2062</v>
      </c>
      <c r="AG632" s="1">
        <v>61928</v>
      </c>
      <c r="AH632" s="1">
        <v>3997</v>
      </c>
      <c r="AI632" s="2">
        <v>6.3E-2</v>
      </c>
      <c r="AJ632">
        <f>VLOOKUP(A632,census_tract_areas_WA!E:N,10,FALSE)</f>
        <v>1.2802234400000001</v>
      </c>
      <c r="AK632">
        <f t="shared" si="127"/>
        <v>3499.3891378836179</v>
      </c>
      <c r="AL632" t="str">
        <f>VLOOKUP(AK632,'Density Lookup'!A:B,2,TRUE)</f>
        <v>High</v>
      </c>
      <c r="AM632" t="str">
        <f>VLOOKUP(A632,census_tract_county_names_WA!A:B,2,FALSE)</f>
        <v>King County, Washington</v>
      </c>
      <c r="AN632">
        <f>INDEX(census_tract_areas_WA!N:N, MATCH('2014_acs_select'!A632,census_tract_areas_WA!E:E,0))</f>
        <v>1.2802234400000001</v>
      </c>
      <c r="AO632" t="b">
        <f t="shared" si="128"/>
        <v>1</v>
      </c>
      <c r="AP632" t="str">
        <f>INDEX('Density Lookup'!B:B,MATCH('2014_acs_select'!AK632,'Density Lookup'!A:A,1))</f>
        <v>High</v>
      </c>
      <c r="AQ632" t="b">
        <f t="shared" si="129"/>
        <v>1</v>
      </c>
    </row>
    <row r="633" spans="1:43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120"/>
        <v>0.46597096188747733</v>
      </c>
      <c r="I633" s="2">
        <f t="shared" si="121"/>
        <v>0.53402903811252267</v>
      </c>
      <c r="J633" s="1">
        <v>1976</v>
      </c>
      <c r="K633" s="2">
        <f t="shared" si="122"/>
        <v>0.44827586206896552</v>
      </c>
      <c r="L633" s="1">
        <v>1285</v>
      </c>
      <c r="M633" s="1">
        <v>240</v>
      </c>
      <c r="N633" s="1">
        <v>322</v>
      </c>
      <c r="O633" s="2">
        <f t="shared" si="130"/>
        <v>0.6503036437246964</v>
      </c>
      <c r="P633" s="2">
        <f t="shared" si="131"/>
        <v>0.1214574898785425</v>
      </c>
      <c r="Q633" s="2">
        <f t="shared" si="132"/>
        <v>0.16295546558704455</v>
      </c>
      <c r="R633" s="2">
        <v>0.318</v>
      </c>
      <c r="S633" s="2">
        <v>0.32100000000000001</v>
      </c>
      <c r="T633" s="2">
        <v>0.315</v>
      </c>
      <c r="U633" s="1">
        <v>4408</v>
      </c>
      <c r="V633" s="2">
        <f t="shared" si="123"/>
        <v>1</v>
      </c>
      <c r="W633" s="2">
        <v>0.23600000000000002</v>
      </c>
      <c r="X633" s="1">
        <v>961</v>
      </c>
      <c r="Y633" s="2">
        <f t="shared" si="124"/>
        <v>0.21801270417422869</v>
      </c>
      <c r="Z633" s="2">
        <v>0.37799999999999995</v>
      </c>
      <c r="AA633" s="1">
        <v>2804</v>
      </c>
      <c r="AB633" s="2">
        <f t="shared" si="125"/>
        <v>0.63611615245009079</v>
      </c>
      <c r="AC633" s="2">
        <f t="shared" si="126"/>
        <v>0.14587114337568052</v>
      </c>
      <c r="AD633" s="2">
        <v>0.17</v>
      </c>
      <c r="AE633" s="1">
        <v>54707</v>
      </c>
      <c r="AF633" s="1">
        <v>1891</v>
      </c>
      <c r="AG633" s="1">
        <v>46267</v>
      </c>
      <c r="AH633" s="1">
        <v>3549</v>
      </c>
      <c r="AI633" s="2">
        <v>0.14000000000000001</v>
      </c>
      <c r="AJ633">
        <f>VLOOKUP(A633,census_tract_areas_WA!E:N,10,FALSE)</f>
        <v>1.186184726</v>
      </c>
      <c r="AK633">
        <f t="shared" si="127"/>
        <v>3716.115966915595</v>
      </c>
      <c r="AL633" t="str">
        <f>VLOOKUP(AK633,'Density Lookup'!A:B,2,TRUE)</f>
        <v>High</v>
      </c>
      <c r="AM633" t="str">
        <f>VLOOKUP(A633,census_tract_county_names_WA!A:B,2,FALSE)</f>
        <v>King County, Washington</v>
      </c>
      <c r="AN633">
        <f>INDEX(census_tract_areas_WA!N:N, MATCH('2014_acs_select'!A633,census_tract_areas_WA!E:E,0))</f>
        <v>1.186184726</v>
      </c>
      <c r="AO633" t="b">
        <f t="shared" si="128"/>
        <v>1</v>
      </c>
      <c r="AP633" t="str">
        <f>INDEX('Density Lookup'!B:B,MATCH('2014_acs_select'!AK633,'Density Lookup'!A:A,1))</f>
        <v>High</v>
      </c>
      <c r="AQ633" t="b">
        <f t="shared" si="129"/>
        <v>1</v>
      </c>
    </row>
    <row r="634" spans="1:43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120"/>
        <v>0.55577251647546988</v>
      </c>
      <c r="I634" s="2">
        <f t="shared" si="121"/>
        <v>0.44422748352453012</v>
      </c>
      <c r="J634" s="1">
        <v>1443</v>
      </c>
      <c r="K634" s="2">
        <f t="shared" si="122"/>
        <v>0.3522089333658775</v>
      </c>
      <c r="L634" s="1">
        <v>1110</v>
      </c>
      <c r="M634" s="1">
        <v>254</v>
      </c>
      <c r="N634" s="1">
        <v>0</v>
      </c>
      <c r="O634" s="2">
        <f t="shared" si="130"/>
        <v>0.76923076923076927</v>
      </c>
      <c r="P634" s="2">
        <f t="shared" si="131"/>
        <v>0.17602217602217601</v>
      </c>
      <c r="Q634" s="2">
        <f t="shared" si="132"/>
        <v>0</v>
      </c>
      <c r="R634" s="2">
        <v>9.6999999999999989E-2</v>
      </c>
      <c r="S634" s="2">
        <v>9.6000000000000002E-2</v>
      </c>
      <c r="T634" s="2">
        <v>9.8000000000000004E-2</v>
      </c>
      <c r="U634" s="1">
        <v>3672</v>
      </c>
      <c r="V634" s="2">
        <f t="shared" si="123"/>
        <v>0.89626556016597514</v>
      </c>
      <c r="W634" s="2">
        <v>0.16500000000000001</v>
      </c>
      <c r="X634" s="1">
        <v>955</v>
      </c>
      <c r="Y634" s="2">
        <f t="shared" si="124"/>
        <v>0.23309738833292654</v>
      </c>
      <c r="Z634" s="2">
        <v>0.22</v>
      </c>
      <c r="AA634" s="1">
        <v>2242</v>
      </c>
      <c r="AB634" s="2">
        <f t="shared" si="125"/>
        <v>0.54722968025384433</v>
      </c>
      <c r="AC634" s="2">
        <f t="shared" si="126"/>
        <v>0.21967293141322908</v>
      </c>
      <c r="AD634" s="2">
        <v>0.157</v>
      </c>
      <c r="AE634" s="1">
        <v>54056</v>
      </c>
      <c r="AF634" s="1">
        <v>1206</v>
      </c>
      <c r="AG634" s="1">
        <v>43224</v>
      </c>
      <c r="AH634" s="1">
        <v>3334</v>
      </c>
      <c r="AI634" s="2">
        <v>8.5000000000000006E-2</v>
      </c>
      <c r="AJ634">
        <f>VLOOKUP(A634,census_tract_areas_WA!E:N,10,FALSE)</f>
        <v>50.907428350000004</v>
      </c>
      <c r="AK634">
        <f t="shared" si="127"/>
        <v>80.479413963561555</v>
      </c>
      <c r="AL634" t="str">
        <f>VLOOKUP(AK634,'Density Lookup'!A:B,2,TRUE)</f>
        <v>Low</v>
      </c>
      <c r="AM634" t="str">
        <f>VLOOKUP(A634,census_tract_county_names_WA!A:B,2,FALSE)</f>
        <v>Mason County, Washington</v>
      </c>
      <c r="AN634">
        <f>INDEX(census_tract_areas_WA!N:N, MATCH('2014_acs_select'!A634,census_tract_areas_WA!E:E,0))</f>
        <v>50.907428350000004</v>
      </c>
      <c r="AO634" t="b">
        <f t="shared" si="128"/>
        <v>1</v>
      </c>
      <c r="AP634" t="str">
        <f>INDEX('Density Lookup'!B:B,MATCH('2014_acs_select'!AK634,'Density Lookup'!A:A,1))</f>
        <v>Low</v>
      </c>
      <c r="AQ634" t="b">
        <f t="shared" si="129"/>
        <v>1</v>
      </c>
    </row>
    <row r="635" spans="1:43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120"/>
        <v>0.50444099816720711</v>
      </c>
      <c r="I635" s="2">
        <f t="shared" si="121"/>
        <v>0.49555900183279289</v>
      </c>
      <c r="J635" s="1">
        <v>3583</v>
      </c>
      <c r="K635" s="2">
        <f t="shared" si="122"/>
        <v>0.50514591851120827</v>
      </c>
      <c r="L635" s="1">
        <v>2686</v>
      </c>
      <c r="M635" s="1">
        <v>393</v>
      </c>
      <c r="N635" s="1">
        <v>97</v>
      </c>
      <c r="O635" s="2">
        <f t="shared" si="130"/>
        <v>0.74965113033770581</v>
      </c>
      <c r="P635" s="2">
        <f t="shared" si="131"/>
        <v>0.10968462182528607</v>
      </c>
      <c r="Q635" s="2">
        <f t="shared" si="132"/>
        <v>2.7072285794027352E-2</v>
      </c>
      <c r="R635" s="2">
        <v>0.42899999999999999</v>
      </c>
      <c r="S635" s="2">
        <v>0.42799999999999999</v>
      </c>
      <c r="T635" s="2">
        <v>0.43</v>
      </c>
      <c r="U635" s="1">
        <v>7074</v>
      </c>
      <c r="V635" s="2">
        <f t="shared" si="123"/>
        <v>0.99732130269279573</v>
      </c>
      <c r="W635" s="2">
        <v>5.2000000000000005E-2</v>
      </c>
      <c r="X635" s="1">
        <v>2168</v>
      </c>
      <c r="Y635" s="2">
        <f t="shared" si="124"/>
        <v>0.30565346115888903</v>
      </c>
      <c r="Z635" s="2">
        <v>1.9E-2</v>
      </c>
      <c r="AA635" s="1">
        <v>4474</v>
      </c>
      <c r="AB635" s="2">
        <f t="shared" si="125"/>
        <v>0.63076272381220921</v>
      </c>
      <c r="AC635" s="2">
        <f t="shared" si="126"/>
        <v>6.3583815028901758E-2</v>
      </c>
      <c r="AD635" s="2">
        <v>7.2000000000000008E-2</v>
      </c>
      <c r="AE635" s="1">
        <v>117741</v>
      </c>
      <c r="AF635" s="1">
        <v>2394</v>
      </c>
      <c r="AG635" s="1">
        <v>106570</v>
      </c>
      <c r="AH635" s="1">
        <v>5146</v>
      </c>
      <c r="AI635" s="2">
        <v>5.4000000000000006E-2</v>
      </c>
      <c r="AJ635">
        <f>VLOOKUP(A635,census_tract_areas_WA!E:N,10,FALSE)</f>
        <v>11.235888770000001</v>
      </c>
      <c r="AK635">
        <f t="shared" si="127"/>
        <v>631.28072422169407</v>
      </c>
      <c r="AL635" t="str">
        <f>VLOOKUP(AK635,'Density Lookup'!A:B,2,TRUE)</f>
        <v>Medium</v>
      </c>
      <c r="AM635" t="str">
        <f>VLOOKUP(A635,census_tract_county_names_WA!A:B,2,FALSE)</f>
        <v>Snohomish County, Washington</v>
      </c>
      <c r="AN635">
        <f>INDEX(census_tract_areas_WA!N:N, MATCH('2014_acs_select'!A635,census_tract_areas_WA!E:E,0))</f>
        <v>11.235888770000001</v>
      </c>
      <c r="AO635" t="b">
        <f t="shared" si="128"/>
        <v>1</v>
      </c>
      <c r="AP635" t="str">
        <f>INDEX('Density Lookup'!B:B,MATCH('2014_acs_select'!AK635,'Density Lookup'!A:A,1))</f>
        <v>Medium</v>
      </c>
      <c r="AQ635" t="b">
        <f t="shared" si="129"/>
        <v>1</v>
      </c>
    </row>
    <row r="636" spans="1:43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120"/>
        <v>0.47683008730691739</v>
      </c>
      <c r="I636" s="2">
        <f t="shared" si="121"/>
        <v>0.52316991269308255</v>
      </c>
      <c r="J636" s="1">
        <v>1902</v>
      </c>
      <c r="K636" s="2">
        <f t="shared" si="122"/>
        <v>0.42578912021490933</v>
      </c>
      <c r="L636" s="1">
        <v>1360</v>
      </c>
      <c r="M636" s="1">
        <v>437</v>
      </c>
      <c r="N636" s="1">
        <v>24</v>
      </c>
      <c r="O636" s="2">
        <f t="shared" si="130"/>
        <v>0.71503680336487907</v>
      </c>
      <c r="P636" s="2">
        <f t="shared" si="131"/>
        <v>0.22975814931650893</v>
      </c>
      <c r="Q636" s="2">
        <f t="shared" si="132"/>
        <v>1.2618296529968454E-2</v>
      </c>
      <c r="R636" s="2">
        <v>0.107</v>
      </c>
      <c r="S636" s="2">
        <v>9.5000000000000001E-2</v>
      </c>
      <c r="T636" s="2">
        <v>0.11800000000000001</v>
      </c>
      <c r="U636" s="1">
        <v>4309</v>
      </c>
      <c r="V636" s="2">
        <f t="shared" si="123"/>
        <v>0.96462950526080138</v>
      </c>
      <c r="W636" s="2">
        <v>0.159</v>
      </c>
      <c r="X636" s="1">
        <v>849</v>
      </c>
      <c r="Y636" s="2">
        <f t="shared" si="124"/>
        <v>0.1900604432505037</v>
      </c>
      <c r="Z636" s="2">
        <v>0.17399999999999999</v>
      </c>
      <c r="AA636" s="1">
        <v>2765</v>
      </c>
      <c r="AB636" s="2">
        <f t="shared" si="125"/>
        <v>0.61898365793597487</v>
      </c>
      <c r="AC636" s="2">
        <f t="shared" si="126"/>
        <v>0.19095589881352137</v>
      </c>
      <c r="AD636" s="2">
        <v>0.182</v>
      </c>
      <c r="AE636" s="1">
        <v>45324</v>
      </c>
      <c r="AF636" s="1">
        <v>1874</v>
      </c>
      <c r="AG636" s="1">
        <v>36979</v>
      </c>
      <c r="AH636" s="1">
        <v>3655</v>
      </c>
      <c r="AI636" s="2">
        <v>8.4000000000000005E-2</v>
      </c>
      <c r="AJ636">
        <f>VLOOKUP(A636,census_tract_areas_WA!E:N,10,FALSE)</f>
        <v>2.0469763090000002</v>
      </c>
      <c r="AK636">
        <f t="shared" si="127"/>
        <v>2182.2431360635742</v>
      </c>
      <c r="AL636" t="str">
        <f>VLOOKUP(AK636,'Density Lookup'!A:B,2,TRUE)</f>
        <v>High</v>
      </c>
      <c r="AM636" t="str">
        <f>VLOOKUP(A636,census_tract_county_names_WA!A:B,2,FALSE)</f>
        <v>Snohomish County, Washington</v>
      </c>
      <c r="AN636">
        <f>INDEX(census_tract_areas_WA!N:N, MATCH('2014_acs_select'!A636,census_tract_areas_WA!E:E,0))</f>
        <v>2.0469763090000002</v>
      </c>
      <c r="AO636" t="b">
        <f t="shared" si="128"/>
        <v>1</v>
      </c>
      <c r="AP636" t="str">
        <f>INDEX('Density Lookup'!B:B,MATCH('2014_acs_select'!AK636,'Density Lookup'!A:A,1))</f>
        <v>High</v>
      </c>
      <c r="AQ636" t="b">
        <f t="shared" si="129"/>
        <v>1</v>
      </c>
    </row>
    <row r="637" spans="1:43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120"/>
        <v>0.48041237113402063</v>
      </c>
      <c r="I637" s="2">
        <f t="shared" si="121"/>
        <v>0.51958762886597942</v>
      </c>
      <c r="J637" s="1">
        <v>1704</v>
      </c>
      <c r="K637" s="2">
        <f t="shared" si="122"/>
        <v>0.43917525773195876</v>
      </c>
      <c r="L637" s="1">
        <v>1419</v>
      </c>
      <c r="M637" s="1">
        <v>136</v>
      </c>
      <c r="N637" s="1">
        <v>39</v>
      </c>
      <c r="O637" s="2">
        <f t="shared" si="130"/>
        <v>0.83274647887323938</v>
      </c>
      <c r="P637" s="2">
        <f t="shared" si="131"/>
        <v>7.9812206572769953E-2</v>
      </c>
      <c r="Q637" s="2">
        <f t="shared" si="13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 s="1">
        <v>3880</v>
      </c>
      <c r="V637" s="2">
        <f t="shared" si="123"/>
        <v>1</v>
      </c>
      <c r="W637" s="2">
        <v>7.0999999999999994E-2</v>
      </c>
      <c r="X637" s="1">
        <v>1021</v>
      </c>
      <c r="Y637" s="2">
        <f t="shared" si="124"/>
        <v>0.26314432989690723</v>
      </c>
      <c r="Z637" s="2">
        <v>2.2000000000000002E-2</v>
      </c>
      <c r="AA637" s="1">
        <v>2248</v>
      </c>
      <c r="AB637" s="2">
        <f t="shared" si="125"/>
        <v>0.57938144329896912</v>
      </c>
      <c r="AC637" s="2">
        <f t="shared" si="126"/>
        <v>0.1574742268041236</v>
      </c>
      <c r="AD637" s="2">
        <v>9.5000000000000001E-2</v>
      </c>
      <c r="AE637" s="1">
        <v>82737</v>
      </c>
      <c r="AF637" s="1">
        <v>1678</v>
      </c>
      <c r="AG637" s="1">
        <v>55313</v>
      </c>
      <c r="AH637" s="1">
        <v>2949</v>
      </c>
      <c r="AI637" s="2">
        <v>7.0000000000000007E-2</v>
      </c>
      <c r="AJ637">
        <f>VLOOKUP(A637,census_tract_areas_WA!E:N,10,FALSE)</f>
        <v>2.690953259</v>
      </c>
      <c r="AK637">
        <f t="shared" si="127"/>
        <v>1441.8682253298848</v>
      </c>
      <c r="AL637" t="str">
        <f>VLOOKUP(AK637,'Density Lookup'!A:B,2,TRUE)</f>
        <v>High</v>
      </c>
      <c r="AM637" t="str">
        <f>VLOOKUP(A637,census_tract_county_names_WA!A:B,2,FALSE)</f>
        <v>Spokane County, Washington</v>
      </c>
      <c r="AN637">
        <f>INDEX(census_tract_areas_WA!N:N, MATCH('2014_acs_select'!A637,census_tract_areas_WA!E:E,0))</f>
        <v>2.690953259</v>
      </c>
      <c r="AO637" t="b">
        <f t="shared" si="128"/>
        <v>1</v>
      </c>
      <c r="AP637" t="str">
        <f>INDEX('Density Lookup'!B:B,MATCH('2014_acs_select'!AK637,'Density Lookup'!A:A,1))</f>
        <v>High</v>
      </c>
      <c r="AQ637" t="b">
        <f t="shared" si="129"/>
        <v>1</v>
      </c>
    </row>
    <row r="638" spans="1:43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120"/>
        <v>0.5672281776416539</v>
      </c>
      <c r="I638" s="2">
        <f t="shared" si="121"/>
        <v>0.4327718223583461</v>
      </c>
      <c r="J638" s="1">
        <v>2971</v>
      </c>
      <c r="K638" s="2">
        <f t="shared" si="122"/>
        <v>0.4549770290964778</v>
      </c>
      <c r="L638" s="1">
        <v>2259</v>
      </c>
      <c r="M638" s="1">
        <v>295</v>
      </c>
      <c r="N638" s="1">
        <v>89</v>
      </c>
      <c r="O638" s="2">
        <f t="shared" si="130"/>
        <v>0.76035005048805115</v>
      </c>
      <c r="P638" s="2">
        <f t="shared" si="131"/>
        <v>9.929316728374285E-2</v>
      </c>
      <c r="Q638" s="2">
        <f t="shared" si="13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 s="1">
        <v>6516</v>
      </c>
      <c r="V638" s="2">
        <f t="shared" si="123"/>
        <v>0.99785604900459413</v>
      </c>
      <c r="W638" s="2">
        <v>3.7000000000000005E-2</v>
      </c>
      <c r="X638" s="1">
        <v>1762</v>
      </c>
      <c r="Y638" s="2">
        <f t="shared" si="124"/>
        <v>0.26983154670750381</v>
      </c>
      <c r="Z638" s="2">
        <v>8.0000000000000002E-3</v>
      </c>
      <c r="AA638" s="1">
        <v>3962</v>
      </c>
      <c r="AB638" s="2">
        <f t="shared" si="125"/>
        <v>0.60673813169984681</v>
      </c>
      <c r="AC638" s="2">
        <f t="shared" si="126"/>
        <v>0.12343032159264933</v>
      </c>
      <c r="AD638" s="2">
        <v>5.2999999999999999E-2</v>
      </c>
      <c r="AE638" s="1">
        <v>87974</v>
      </c>
      <c r="AF638" s="1">
        <v>2261</v>
      </c>
      <c r="AG638" s="1">
        <v>77772</v>
      </c>
      <c r="AH638" s="1">
        <v>5021</v>
      </c>
      <c r="AI638" s="2">
        <v>8.900000000000001E-2</v>
      </c>
      <c r="AJ638">
        <f>VLOOKUP(A638,census_tract_areas_WA!E:N,10,FALSE)</f>
        <v>6.5192795280000002</v>
      </c>
      <c r="AK638">
        <f t="shared" si="127"/>
        <v>1001.6444258838658</v>
      </c>
      <c r="AL638" t="str">
        <f>VLOOKUP(AK638,'Density Lookup'!A:B,2,TRUE)</f>
        <v>Medium</v>
      </c>
      <c r="AM638" t="str">
        <f>VLOOKUP(A638,census_tract_county_names_WA!A:B,2,FALSE)</f>
        <v>Clark County, Washington</v>
      </c>
      <c r="AN638">
        <f>INDEX(census_tract_areas_WA!N:N, MATCH('2014_acs_select'!A638,census_tract_areas_WA!E:E,0))</f>
        <v>6.5192795280000002</v>
      </c>
      <c r="AO638" t="b">
        <f t="shared" si="128"/>
        <v>1</v>
      </c>
      <c r="AP638" t="str">
        <f>INDEX('Density Lookup'!B:B,MATCH('2014_acs_select'!AK638,'Density Lookup'!A:A,1))</f>
        <v>Medium</v>
      </c>
      <c r="AQ638" t="b">
        <f t="shared" si="129"/>
        <v>1</v>
      </c>
    </row>
    <row r="639" spans="1:43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120"/>
        <v>0.51791530944625408</v>
      </c>
      <c r="I639" s="2">
        <f t="shared" si="121"/>
        <v>0.48208469055374592</v>
      </c>
      <c r="J639" s="1">
        <v>2322</v>
      </c>
      <c r="K639" s="2">
        <f t="shared" si="122"/>
        <v>0.4449128185476145</v>
      </c>
      <c r="L639" s="1">
        <v>1823</v>
      </c>
      <c r="M639" s="1">
        <v>184</v>
      </c>
      <c r="N639" s="1">
        <v>48</v>
      </c>
      <c r="O639" s="2">
        <f t="shared" si="130"/>
        <v>0.78509905254091306</v>
      </c>
      <c r="P639" s="2">
        <f t="shared" si="131"/>
        <v>7.9242032730404824E-2</v>
      </c>
      <c r="Q639" s="2">
        <f t="shared" si="132"/>
        <v>2.0671834625322998E-2</v>
      </c>
      <c r="R639" s="2">
        <v>0.218</v>
      </c>
      <c r="S639" s="2">
        <v>0.192</v>
      </c>
      <c r="T639" s="2">
        <v>0.24199999999999999</v>
      </c>
      <c r="U639" s="1">
        <v>5188</v>
      </c>
      <c r="V639" s="2">
        <f t="shared" si="123"/>
        <v>0.99406016478252535</v>
      </c>
      <c r="W639" s="2">
        <v>7.0999999999999994E-2</v>
      </c>
      <c r="X639" s="1">
        <v>1406</v>
      </c>
      <c r="Y639" s="2">
        <f t="shared" si="124"/>
        <v>0.26940026825062274</v>
      </c>
      <c r="Z639" s="2">
        <v>5.5E-2</v>
      </c>
      <c r="AA639" s="1">
        <v>3262</v>
      </c>
      <c r="AB639" s="2">
        <f t="shared" si="125"/>
        <v>0.62502395094845753</v>
      </c>
      <c r="AC639" s="2">
        <f t="shared" si="126"/>
        <v>0.10557578080091967</v>
      </c>
      <c r="AD639" s="2">
        <v>8.5000000000000006E-2</v>
      </c>
      <c r="AE639" s="1">
        <v>75017</v>
      </c>
      <c r="AF639" s="1">
        <v>1569</v>
      </c>
      <c r="AG639" s="1">
        <v>69226</v>
      </c>
      <c r="AH639" s="1">
        <v>4005</v>
      </c>
      <c r="AI639" s="2">
        <v>8.5999999999999993E-2</v>
      </c>
      <c r="AJ639">
        <f>VLOOKUP(A639,census_tract_areas_WA!E:N,10,FALSE)</f>
        <v>3.4949711840000002</v>
      </c>
      <c r="AK639">
        <f t="shared" si="127"/>
        <v>1493.2884207722841</v>
      </c>
      <c r="AL639" t="str">
        <f>VLOOKUP(AK639,'Density Lookup'!A:B,2,TRUE)</f>
        <v>High</v>
      </c>
      <c r="AM639" t="str">
        <f>VLOOKUP(A639,census_tract_county_names_WA!A:B,2,FALSE)</f>
        <v>Clark County, Washington</v>
      </c>
      <c r="AN639">
        <f>INDEX(census_tract_areas_WA!N:N, MATCH('2014_acs_select'!A639,census_tract_areas_WA!E:E,0))</f>
        <v>3.4949711840000002</v>
      </c>
      <c r="AO639" t="b">
        <f t="shared" si="128"/>
        <v>1</v>
      </c>
      <c r="AP639" t="str">
        <f>INDEX('Density Lookup'!B:B,MATCH('2014_acs_select'!AK639,'Density Lookup'!A:A,1))</f>
        <v>High</v>
      </c>
      <c r="AQ639" t="b">
        <f t="shared" si="129"/>
        <v>1</v>
      </c>
    </row>
    <row r="640" spans="1:43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120"/>
        <v>0.45306725794530672</v>
      </c>
      <c r="I640" s="2">
        <f t="shared" si="121"/>
        <v>0.54693274205469322</v>
      </c>
      <c r="J640" s="1">
        <v>2026</v>
      </c>
      <c r="K640" s="2">
        <f t="shared" si="122"/>
        <v>0.4991377186499138</v>
      </c>
      <c r="L640" s="1">
        <v>1532</v>
      </c>
      <c r="M640" s="1">
        <v>170</v>
      </c>
      <c r="N640" s="1">
        <v>129</v>
      </c>
      <c r="O640" s="2">
        <f t="shared" si="130"/>
        <v>0.75616979269496543</v>
      </c>
      <c r="P640" s="2">
        <f t="shared" si="131"/>
        <v>8.3909180651530108E-2</v>
      </c>
      <c r="Q640" s="2">
        <f t="shared" si="13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 s="1">
        <v>3973</v>
      </c>
      <c r="V640" s="2">
        <f t="shared" si="123"/>
        <v>0.97881251539788128</v>
      </c>
      <c r="W640" s="2">
        <v>0.11599999999999999</v>
      </c>
      <c r="X640" s="1">
        <v>948</v>
      </c>
      <c r="Y640" s="2">
        <f t="shared" si="124"/>
        <v>0.2335550628233555</v>
      </c>
      <c r="Z640" s="2">
        <v>0.193</v>
      </c>
      <c r="AA640" s="1">
        <v>2392</v>
      </c>
      <c r="AB640" s="2">
        <f t="shared" si="125"/>
        <v>0.58930771125893078</v>
      </c>
      <c r="AC640" s="2">
        <f t="shared" si="126"/>
        <v>0.17713722591771375</v>
      </c>
      <c r="AD640" s="2">
        <v>0.109</v>
      </c>
      <c r="AE640" s="1">
        <v>76101</v>
      </c>
      <c r="AF640" s="1">
        <v>1565</v>
      </c>
      <c r="AG640" s="1">
        <v>63750</v>
      </c>
      <c r="AH640" s="1">
        <v>3144</v>
      </c>
      <c r="AI640" s="2">
        <v>5.9000000000000004E-2</v>
      </c>
      <c r="AJ640">
        <f>VLOOKUP(A640,census_tract_areas_WA!E:N,10,FALSE)</f>
        <v>3.416859724</v>
      </c>
      <c r="AK640">
        <f t="shared" si="127"/>
        <v>1187.9328763453796</v>
      </c>
      <c r="AL640" t="str">
        <f>VLOOKUP(AK640,'Density Lookup'!A:B,2,TRUE)</f>
        <v>Medium</v>
      </c>
      <c r="AM640" t="str">
        <f>VLOOKUP(A640,census_tract_county_names_WA!A:B,2,FALSE)</f>
        <v>Clark County, Washington</v>
      </c>
      <c r="AN640">
        <f>INDEX(census_tract_areas_WA!N:N, MATCH('2014_acs_select'!A640,census_tract_areas_WA!E:E,0))</f>
        <v>3.416859724</v>
      </c>
      <c r="AO640" t="b">
        <f t="shared" si="128"/>
        <v>1</v>
      </c>
      <c r="AP640" t="str">
        <f>INDEX('Density Lookup'!B:B,MATCH('2014_acs_select'!AK640,'Density Lookup'!A:A,1))</f>
        <v>Medium</v>
      </c>
      <c r="AQ640" t="b">
        <f t="shared" si="129"/>
        <v>1</v>
      </c>
    </row>
    <row r="641" spans="1:43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120"/>
        <v>0.49549025312772765</v>
      </c>
      <c r="I641" s="2">
        <f t="shared" si="121"/>
        <v>0.50450974687227235</v>
      </c>
      <c r="J641" s="1">
        <v>1421</v>
      </c>
      <c r="K641" s="2">
        <f t="shared" si="122"/>
        <v>0.4134419551934827</v>
      </c>
      <c r="L641" s="1">
        <v>994</v>
      </c>
      <c r="M641" s="1">
        <v>184</v>
      </c>
      <c r="N641" s="1">
        <v>63</v>
      </c>
      <c r="O641" s="2">
        <f t="shared" si="130"/>
        <v>0.69950738916256161</v>
      </c>
      <c r="P641" s="2">
        <f t="shared" si="131"/>
        <v>0.12948627726952849</v>
      </c>
      <c r="Q641" s="2">
        <f t="shared" si="132"/>
        <v>4.4334975369458129E-2</v>
      </c>
      <c r="R641" s="2">
        <v>0.20899999999999999</v>
      </c>
      <c r="S641" s="2">
        <v>0.23800000000000002</v>
      </c>
      <c r="T641" s="2">
        <v>0.182</v>
      </c>
      <c r="U641" s="1">
        <v>3437</v>
      </c>
      <c r="V641" s="2">
        <f t="shared" si="123"/>
        <v>1</v>
      </c>
      <c r="W641" s="2">
        <v>0.221</v>
      </c>
      <c r="X641" s="1">
        <v>894</v>
      </c>
      <c r="Y641" s="2">
        <f t="shared" si="124"/>
        <v>0.26011056153622347</v>
      </c>
      <c r="Z641" s="2">
        <v>0.36599999999999999</v>
      </c>
      <c r="AA641" s="1">
        <v>2093</v>
      </c>
      <c r="AB641" s="2">
        <f t="shared" si="125"/>
        <v>0.6089613034623218</v>
      </c>
      <c r="AC641" s="2">
        <f t="shared" si="126"/>
        <v>0.13092813500145473</v>
      </c>
      <c r="AD641" s="2">
        <v>0.18899999999999997</v>
      </c>
      <c r="AE641" s="1">
        <v>68010</v>
      </c>
      <c r="AF641" s="1">
        <v>1253</v>
      </c>
      <c r="AG641" s="1">
        <v>57548</v>
      </c>
      <c r="AH641" s="1">
        <v>2619</v>
      </c>
      <c r="AI641" s="2">
        <v>0.16300000000000001</v>
      </c>
      <c r="AJ641">
        <f>VLOOKUP(A641,census_tract_areas_WA!E:N,10,FALSE)</f>
        <v>1.9663673020000001</v>
      </c>
      <c r="AK641">
        <f t="shared" si="127"/>
        <v>1747.8931817591829</v>
      </c>
      <c r="AL641" t="str">
        <f>VLOOKUP(AK641,'Density Lookup'!A:B,2,TRUE)</f>
        <v>High</v>
      </c>
      <c r="AM641" t="str">
        <f>VLOOKUP(A641,census_tract_county_names_WA!A:B,2,FALSE)</f>
        <v>Clark County, Washington</v>
      </c>
      <c r="AN641">
        <f>INDEX(census_tract_areas_WA!N:N, MATCH('2014_acs_select'!A641,census_tract_areas_WA!E:E,0))</f>
        <v>1.9663673020000001</v>
      </c>
      <c r="AO641" t="b">
        <f t="shared" si="128"/>
        <v>1</v>
      </c>
      <c r="AP641" t="str">
        <f>INDEX('Density Lookup'!B:B,MATCH('2014_acs_select'!AK641,'Density Lookup'!A:A,1))</f>
        <v>High</v>
      </c>
      <c r="AQ641" t="b">
        <f t="shared" si="129"/>
        <v>1</v>
      </c>
    </row>
    <row r="642" spans="1:43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33">F642/E642</f>
        <v>0.48549690917736565</v>
      </c>
      <c r="I642" s="2">
        <f t="shared" ref="I642:I705" si="134">G642/E642</f>
        <v>0.51450309082263435</v>
      </c>
      <c r="J642" s="1">
        <v>507</v>
      </c>
      <c r="K642" s="2">
        <f t="shared" ref="K642:K705" si="135">J642/E642</f>
        <v>0.24108416547788872</v>
      </c>
      <c r="L642" s="1">
        <v>378</v>
      </c>
      <c r="M642" s="1">
        <v>69</v>
      </c>
      <c r="N642" s="1">
        <v>11</v>
      </c>
      <c r="O642" s="2">
        <f t="shared" si="130"/>
        <v>0.74556213017751483</v>
      </c>
      <c r="P642" s="2">
        <f t="shared" si="131"/>
        <v>0.13609467455621302</v>
      </c>
      <c r="Q642" s="2">
        <f t="shared" si="132"/>
        <v>2.1696252465483234E-2</v>
      </c>
      <c r="R642" s="2">
        <v>0.153</v>
      </c>
      <c r="S642" s="2">
        <v>0.17499999999999999</v>
      </c>
      <c r="T642" s="2">
        <v>0.13</v>
      </c>
      <c r="U642" s="1">
        <v>2103</v>
      </c>
      <c r="V642" s="2">
        <f t="shared" ref="V642:V705" si="136">U642/E642</f>
        <v>1</v>
      </c>
      <c r="W642" s="2">
        <v>0.26300000000000001</v>
      </c>
      <c r="X642" s="1">
        <v>516</v>
      </c>
      <c r="Y642" s="2">
        <f t="shared" ref="Y642:Y705" si="137">X642/E642</f>
        <v>0.24536376604850213</v>
      </c>
      <c r="Z642" s="2">
        <v>0.43799999999999994</v>
      </c>
      <c r="AA642" s="1">
        <v>1251</v>
      </c>
      <c r="AB642" s="2">
        <f t="shared" ref="AB642:AB705" si="138">AA642/E642</f>
        <v>0.59486447931526387</v>
      </c>
      <c r="AC642" s="2">
        <f t="shared" ref="AC642:AC705" si="139">1-(AB642+Y642)</f>
        <v>0.15977175463623405</v>
      </c>
      <c r="AD642" s="2">
        <v>0.23699999999999999</v>
      </c>
      <c r="AE642" s="1">
        <v>42079</v>
      </c>
      <c r="AF642" s="1">
        <v>839</v>
      </c>
      <c r="AG642" s="1">
        <v>31454</v>
      </c>
      <c r="AH642" s="1">
        <v>1685</v>
      </c>
      <c r="AI642" s="2">
        <v>0.27699999999999997</v>
      </c>
      <c r="AJ642">
        <f>VLOOKUP(A642,census_tract_areas_WA!E:N,10,FALSE)</f>
        <v>29.978261159999999</v>
      </c>
      <c r="AK642">
        <f t="shared" si="127"/>
        <v>70.150833258002081</v>
      </c>
      <c r="AL642" t="str">
        <f>VLOOKUP(AK642,'Density Lookup'!A:B,2,TRUE)</f>
        <v>Low</v>
      </c>
      <c r="AM642" t="str">
        <f>VLOOKUP(A642,census_tract_county_names_WA!A:B,2,FALSE)</f>
        <v>Grays Harbor County, Washington</v>
      </c>
      <c r="AN642">
        <f>INDEX(census_tract_areas_WA!N:N, MATCH('2014_acs_select'!A642,census_tract_areas_WA!E:E,0))</f>
        <v>29.978261159999999</v>
      </c>
      <c r="AO642" t="b">
        <f t="shared" si="128"/>
        <v>1</v>
      </c>
      <c r="AP642" t="str">
        <f>INDEX('Density Lookup'!B:B,MATCH('2014_acs_select'!AK642,'Density Lookup'!A:A,1))</f>
        <v>Low</v>
      </c>
      <c r="AQ642" t="b">
        <f t="shared" si="129"/>
        <v>1</v>
      </c>
    </row>
    <row r="643" spans="1:43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33"/>
        <v>0.50540037243947855</v>
      </c>
      <c r="I643" s="2">
        <f t="shared" si="134"/>
        <v>0.49459962756052139</v>
      </c>
      <c r="J643" s="1">
        <v>1589</v>
      </c>
      <c r="K643" s="2">
        <f t="shared" si="135"/>
        <v>0.59180633147113593</v>
      </c>
      <c r="L643" s="1">
        <v>743</v>
      </c>
      <c r="M643" s="1">
        <v>173</v>
      </c>
      <c r="N643" s="1">
        <v>414</v>
      </c>
      <c r="O643" s="2">
        <f t="shared" si="130"/>
        <v>0.46758967904342352</v>
      </c>
      <c r="P643" s="2">
        <f t="shared" si="131"/>
        <v>0.10887350534927627</v>
      </c>
      <c r="Q643" s="2">
        <f t="shared" si="13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 s="1">
        <v>2685</v>
      </c>
      <c r="V643" s="2">
        <f t="shared" si="136"/>
        <v>1</v>
      </c>
      <c r="W643" s="2">
        <v>0.12300000000000001</v>
      </c>
      <c r="X643" s="1">
        <v>433</v>
      </c>
      <c r="Y643" s="2">
        <f t="shared" si="137"/>
        <v>0.16126629422718808</v>
      </c>
      <c r="Z643" s="2">
        <v>0.17600000000000002</v>
      </c>
      <c r="AA643" s="1">
        <v>1957</v>
      </c>
      <c r="AB643" s="2">
        <f t="shared" si="138"/>
        <v>0.72886405959031653</v>
      </c>
      <c r="AC643" s="2">
        <f t="shared" si="139"/>
        <v>0.1098696461824954</v>
      </c>
      <c r="AD643" s="2">
        <v>0.129</v>
      </c>
      <c r="AE643" s="1">
        <v>98490</v>
      </c>
      <c r="AF643" s="1">
        <v>1103</v>
      </c>
      <c r="AG643" s="1">
        <v>64583</v>
      </c>
      <c r="AH643" s="1">
        <v>2284</v>
      </c>
      <c r="AI643" s="2">
        <v>0.06</v>
      </c>
      <c r="AJ643">
        <f>VLOOKUP(A643,census_tract_areas_WA!E:N,10,FALSE)</f>
        <v>1.0604208420000001</v>
      </c>
      <c r="AK643">
        <f t="shared" ref="AK643:AK706" si="140">E643/AJ643</f>
        <v>2532.0136059717315</v>
      </c>
      <c r="AL643" t="str">
        <f>VLOOKUP(AK643,'Density Lookup'!A:B,2,TRUE)</f>
        <v>High</v>
      </c>
      <c r="AM643" t="str">
        <f>VLOOKUP(A643,census_tract_county_names_WA!A:B,2,FALSE)</f>
        <v>King County, Washington</v>
      </c>
      <c r="AN643">
        <f>INDEX(census_tract_areas_WA!N:N, MATCH('2014_acs_select'!A643,census_tract_areas_WA!E:E,0))</f>
        <v>1.0604208420000001</v>
      </c>
      <c r="AO643" t="b">
        <f t="shared" ref="AO643:AO706" si="141">AN643=AJ643</f>
        <v>1</v>
      </c>
      <c r="AP643" t="str">
        <f>INDEX('Density Lookup'!B:B,MATCH('2014_acs_select'!AK643,'Density Lookup'!A:A,1))</f>
        <v>High</v>
      </c>
      <c r="AQ643" t="b">
        <f t="shared" ref="AQ643:AQ706" si="142">AP643=AL643</f>
        <v>1</v>
      </c>
    </row>
    <row r="644" spans="1:43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33"/>
        <v>0.4993799090533278</v>
      </c>
      <c r="I644" s="2">
        <f t="shared" si="134"/>
        <v>0.50062009094667215</v>
      </c>
      <c r="J644" s="1">
        <v>1603</v>
      </c>
      <c r="K644" s="2">
        <f t="shared" si="135"/>
        <v>0.33133526250516743</v>
      </c>
      <c r="L644" s="1">
        <v>943</v>
      </c>
      <c r="M644" s="1">
        <v>259</v>
      </c>
      <c r="N644" s="1">
        <v>338</v>
      </c>
      <c r="O644" s="2">
        <f t="shared" si="130"/>
        <v>0.58827199001871489</v>
      </c>
      <c r="P644" s="2">
        <f t="shared" si="131"/>
        <v>0.16157205240174671</v>
      </c>
      <c r="Q644" s="2">
        <f t="shared" si="132"/>
        <v>0.21085464753587024</v>
      </c>
      <c r="R644" s="2">
        <v>0.23300000000000001</v>
      </c>
      <c r="S644" s="2">
        <v>0.214</v>
      </c>
      <c r="T644" s="2">
        <v>0.253</v>
      </c>
      <c r="U644" s="1">
        <v>4815</v>
      </c>
      <c r="V644" s="2">
        <f t="shared" si="136"/>
        <v>0.99524596940884658</v>
      </c>
      <c r="W644" s="2">
        <v>0.41299999999999998</v>
      </c>
      <c r="X644" s="1">
        <v>1341</v>
      </c>
      <c r="Y644" s="2">
        <f t="shared" si="137"/>
        <v>0.27718065316246382</v>
      </c>
      <c r="Z644" s="2">
        <v>0.48599999999999999</v>
      </c>
      <c r="AA644" s="1">
        <v>2785</v>
      </c>
      <c r="AB644" s="2">
        <f t="shared" si="138"/>
        <v>0.57565109549400584</v>
      </c>
      <c r="AC644" s="2">
        <f t="shared" si="139"/>
        <v>0.1471682513435304</v>
      </c>
      <c r="AD644" s="2">
        <v>0.316</v>
      </c>
      <c r="AE644" s="1">
        <v>47184</v>
      </c>
      <c r="AF644" s="1">
        <v>1588</v>
      </c>
      <c r="AG644" s="1">
        <v>29470</v>
      </c>
      <c r="AH644" s="1">
        <v>3540</v>
      </c>
      <c r="AI644" s="2">
        <v>0.14000000000000001</v>
      </c>
      <c r="AJ644">
        <f>VLOOKUP(A644,census_tract_areas_WA!E:N,10,FALSE)</f>
        <v>1.0707694649999999</v>
      </c>
      <c r="AK644">
        <f t="shared" si="140"/>
        <v>4518.246138070439</v>
      </c>
      <c r="AL644" t="str">
        <f>VLOOKUP(AK644,'Density Lookup'!A:B,2,TRUE)</f>
        <v>High</v>
      </c>
      <c r="AM644" t="str">
        <f>VLOOKUP(A644,census_tract_county_names_WA!A:B,2,FALSE)</f>
        <v>King County, Washington</v>
      </c>
      <c r="AN644">
        <f>INDEX(census_tract_areas_WA!N:N, MATCH('2014_acs_select'!A644,census_tract_areas_WA!E:E,0))</f>
        <v>1.0707694649999999</v>
      </c>
      <c r="AO644" t="b">
        <f t="shared" si="141"/>
        <v>1</v>
      </c>
      <c r="AP644" t="str">
        <f>INDEX('Density Lookup'!B:B,MATCH('2014_acs_select'!AK644,'Density Lookup'!A:A,1))</f>
        <v>High</v>
      </c>
      <c r="AQ644" t="b">
        <f t="shared" si="142"/>
        <v>1</v>
      </c>
    </row>
    <row r="645" spans="1:43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33"/>
        <v>0.46124999999999999</v>
      </c>
      <c r="I645" s="2">
        <f t="shared" si="134"/>
        <v>0.53874999999999995</v>
      </c>
      <c r="J645" s="1">
        <v>2425</v>
      </c>
      <c r="K645" s="2">
        <f t="shared" si="135"/>
        <v>0.4330357142857143</v>
      </c>
      <c r="L645" s="1">
        <v>1565</v>
      </c>
      <c r="M645" s="1">
        <v>261</v>
      </c>
      <c r="N645" s="1">
        <v>151</v>
      </c>
      <c r="O645" s="2">
        <f t="shared" si="130"/>
        <v>0.64536082474226808</v>
      </c>
      <c r="P645" s="2">
        <f t="shared" si="131"/>
        <v>0.10762886597938144</v>
      </c>
      <c r="Q645" s="2">
        <f t="shared" si="132"/>
        <v>6.2268041237113401E-2</v>
      </c>
      <c r="R645" s="2">
        <v>0.13</v>
      </c>
      <c r="S645" s="2">
        <v>0.13800000000000001</v>
      </c>
      <c r="T645" s="2">
        <v>0.12300000000000001</v>
      </c>
      <c r="U645" s="1">
        <v>5554</v>
      </c>
      <c r="V645" s="2">
        <f t="shared" si="136"/>
        <v>0.99178571428571427</v>
      </c>
      <c r="W645" s="2">
        <v>0.23199999999999998</v>
      </c>
      <c r="X645" s="1">
        <v>1447</v>
      </c>
      <c r="Y645" s="2">
        <f t="shared" si="137"/>
        <v>0.25839285714285715</v>
      </c>
      <c r="Z645" s="2">
        <v>0.38200000000000001</v>
      </c>
      <c r="AA645" s="1">
        <v>3474</v>
      </c>
      <c r="AB645" s="2">
        <f t="shared" si="138"/>
        <v>0.62035714285714283</v>
      </c>
      <c r="AC645" s="2">
        <f t="shared" si="139"/>
        <v>0.12125000000000008</v>
      </c>
      <c r="AD645" s="2">
        <v>0.19699999999999998</v>
      </c>
      <c r="AE645" s="1">
        <v>55711</v>
      </c>
      <c r="AF645" s="1">
        <v>2119</v>
      </c>
      <c r="AG645" s="1">
        <v>45339</v>
      </c>
      <c r="AH645" s="1">
        <v>4324</v>
      </c>
      <c r="AI645" s="2">
        <v>0.106</v>
      </c>
      <c r="AJ645">
        <f>VLOOKUP(A645,census_tract_areas_WA!E:N,10,FALSE)</f>
        <v>3.4294398899999998</v>
      </c>
      <c r="AK645">
        <f t="shared" si="140"/>
        <v>1632.9197127289494</v>
      </c>
      <c r="AL645" t="str">
        <f>VLOOKUP(AK645,'Density Lookup'!A:B,2,TRUE)</f>
        <v>High</v>
      </c>
      <c r="AM645" t="str">
        <f>VLOOKUP(A645,census_tract_county_names_WA!A:B,2,FALSE)</f>
        <v>King County, Washington</v>
      </c>
      <c r="AN645">
        <f>INDEX(census_tract_areas_WA!N:N, MATCH('2014_acs_select'!A645,census_tract_areas_WA!E:E,0))</f>
        <v>3.4294398899999998</v>
      </c>
      <c r="AO645" t="b">
        <f t="shared" si="141"/>
        <v>1</v>
      </c>
      <c r="AP645" t="str">
        <f>INDEX('Density Lookup'!B:B,MATCH('2014_acs_select'!AK645,'Density Lookup'!A:A,1))</f>
        <v>High</v>
      </c>
      <c r="AQ645" t="b">
        <f t="shared" si="142"/>
        <v>1</v>
      </c>
    </row>
    <row r="646" spans="1:43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33"/>
        <v>0.43924689440993792</v>
      </c>
      <c r="I646" s="2">
        <f t="shared" si="134"/>
        <v>0.56075310559006208</v>
      </c>
      <c r="J646" s="1">
        <v>2268</v>
      </c>
      <c r="K646" s="2">
        <f t="shared" si="135"/>
        <v>0.44021739130434784</v>
      </c>
      <c r="L646" s="1">
        <v>1572</v>
      </c>
      <c r="M646" s="1">
        <v>208</v>
      </c>
      <c r="N646" s="1">
        <v>21</v>
      </c>
      <c r="O646" s="2">
        <f t="shared" si="130"/>
        <v>0.69312169312169314</v>
      </c>
      <c r="P646" s="2">
        <f t="shared" si="131"/>
        <v>9.1710758377425039E-2</v>
      </c>
      <c r="Q646" s="2">
        <f t="shared" si="132"/>
        <v>9.2592592592592587E-3</v>
      </c>
      <c r="R646" s="2">
        <v>0.44799999999999995</v>
      </c>
      <c r="S646" s="2">
        <v>0.435</v>
      </c>
      <c r="T646" s="2">
        <v>0.45799999999999996</v>
      </c>
      <c r="U646" s="1">
        <v>5094</v>
      </c>
      <c r="V646" s="2">
        <f t="shared" si="136"/>
        <v>0.98874223602484468</v>
      </c>
      <c r="W646" s="2">
        <v>0.19500000000000001</v>
      </c>
      <c r="X646" s="1">
        <v>1069</v>
      </c>
      <c r="Y646" s="2">
        <f t="shared" si="137"/>
        <v>0.20749223602484473</v>
      </c>
      <c r="Z646" s="2">
        <v>0.14499999999999999</v>
      </c>
      <c r="AA646" s="1">
        <v>3005</v>
      </c>
      <c r="AB646" s="2">
        <f t="shared" si="138"/>
        <v>0.58326863354037262</v>
      </c>
      <c r="AC646" s="2">
        <f t="shared" si="139"/>
        <v>0.20923913043478271</v>
      </c>
      <c r="AD646" s="2">
        <v>0.25700000000000001</v>
      </c>
      <c r="AE646" s="1">
        <v>53863</v>
      </c>
      <c r="AF646" s="1">
        <v>2364</v>
      </c>
      <c r="AG646" s="1">
        <v>39133</v>
      </c>
      <c r="AH646" s="1">
        <v>4190</v>
      </c>
      <c r="AI646" s="2">
        <v>4.5999999999999999E-2</v>
      </c>
      <c r="AJ646">
        <f>VLOOKUP(A646,census_tract_areas_WA!E:N,10,FALSE)</f>
        <v>14.279211070000001</v>
      </c>
      <c r="AK646">
        <f t="shared" si="140"/>
        <v>360.80424714948902</v>
      </c>
      <c r="AL646" t="str">
        <f>VLOOKUP(AK646,'Density Lookup'!A:B,2,TRUE)</f>
        <v>Medium</v>
      </c>
      <c r="AM646" t="str">
        <f>VLOOKUP(A646,census_tract_county_names_WA!A:B,2,FALSE)</f>
        <v>Kittitas County, Washington</v>
      </c>
      <c r="AN646">
        <f>INDEX(census_tract_areas_WA!N:N, MATCH('2014_acs_select'!A646,census_tract_areas_WA!E:E,0))</f>
        <v>14.279211070000001</v>
      </c>
      <c r="AO646" t="b">
        <f t="shared" si="141"/>
        <v>1</v>
      </c>
      <c r="AP646" t="str">
        <f>INDEX('Density Lookup'!B:B,MATCH('2014_acs_select'!AK646,'Density Lookup'!A:A,1))</f>
        <v>Medium</v>
      </c>
      <c r="AQ646" t="b">
        <f t="shared" si="142"/>
        <v>1</v>
      </c>
    </row>
    <row r="647" spans="1:43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33"/>
        <v>0.49347209082308419</v>
      </c>
      <c r="I647" s="2">
        <f t="shared" si="134"/>
        <v>0.50652790917691581</v>
      </c>
      <c r="J647" s="1">
        <v>2286</v>
      </c>
      <c r="K647" s="2">
        <f t="shared" si="135"/>
        <v>0.43254493850520342</v>
      </c>
      <c r="L647" s="1">
        <v>1757</v>
      </c>
      <c r="M647" s="1">
        <v>244</v>
      </c>
      <c r="N647" s="1">
        <v>0</v>
      </c>
      <c r="O647" s="2">
        <f t="shared" si="130"/>
        <v>0.76859142607174102</v>
      </c>
      <c r="P647" s="2">
        <f t="shared" si="131"/>
        <v>0.10673665791776028</v>
      </c>
      <c r="Q647" s="2">
        <f t="shared" si="132"/>
        <v>0</v>
      </c>
      <c r="R647" s="2">
        <v>0.57399999999999995</v>
      </c>
      <c r="S647" s="2">
        <v>0.64800000000000002</v>
      </c>
      <c r="T647" s="2">
        <v>0.5</v>
      </c>
      <c r="U647" s="1">
        <v>5255</v>
      </c>
      <c r="V647" s="2">
        <f t="shared" si="136"/>
        <v>0.99432355723746457</v>
      </c>
      <c r="W647" s="2">
        <v>4.4000000000000004E-2</v>
      </c>
      <c r="X647" s="1">
        <v>1321</v>
      </c>
      <c r="Y647" s="2">
        <f t="shared" si="137"/>
        <v>0.24995269631031219</v>
      </c>
      <c r="Z647" s="2">
        <v>1.1000000000000001E-2</v>
      </c>
      <c r="AA647" s="1">
        <v>3085</v>
      </c>
      <c r="AB647" s="2">
        <f t="shared" si="138"/>
        <v>0.58372753074739825</v>
      </c>
      <c r="AC647" s="2">
        <f t="shared" si="139"/>
        <v>0.16631977294228961</v>
      </c>
      <c r="AD647" s="2">
        <v>0.05</v>
      </c>
      <c r="AE647" s="1">
        <v>111723</v>
      </c>
      <c r="AF647" s="1">
        <v>2120</v>
      </c>
      <c r="AG647" s="1">
        <v>89375</v>
      </c>
      <c r="AH647" s="1">
        <v>4072</v>
      </c>
      <c r="AI647" s="2">
        <v>8.3000000000000004E-2</v>
      </c>
      <c r="AJ647">
        <f>VLOOKUP(A647,census_tract_areas_WA!E:N,10,FALSE)</f>
        <v>5.9493515190000004</v>
      </c>
      <c r="AK647">
        <f t="shared" si="140"/>
        <v>888.33211201619031</v>
      </c>
      <c r="AL647" t="str">
        <f>VLOOKUP(AK647,'Density Lookup'!A:B,2,TRUE)</f>
        <v>Medium</v>
      </c>
      <c r="AM647" t="str">
        <f>VLOOKUP(A647,census_tract_county_names_WA!A:B,2,FALSE)</f>
        <v>Benton County, Washington</v>
      </c>
      <c r="AN647">
        <f>INDEX(census_tract_areas_WA!N:N, MATCH('2014_acs_select'!A647,census_tract_areas_WA!E:E,0))</f>
        <v>5.9493515190000004</v>
      </c>
      <c r="AO647" t="b">
        <f t="shared" si="141"/>
        <v>1</v>
      </c>
      <c r="AP647" t="str">
        <f>INDEX('Density Lookup'!B:B,MATCH('2014_acs_select'!AK647,'Density Lookup'!A:A,1))</f>
        <v>Medium</v>
      </c>
      <c r="AQ647" t="b">
        <f t="shared" si="142"/>
        <v>1</v>
      </c>
    </row>
    <row r="648" spans="1:43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33"/>
        <v>0.4531965272296764</v>
      </c>
      <c r="I648" s="2">
        <f t="shared" si="134"/>
        <v>0.5468034727703236</v>
      </c>
      <c r="J648" s="1">
        <v>2860</v>
      </c>
      <c r="K648" s="2">
        <f t="shared" si="135"/>
        <v>0.45146014206787688</v>
      </c>
      <c r="L648" s="1">
        <v>2401</v>
      </c>
      <c r="M648" s="1">
        <v>192</v>
      </c>
      <c r="N648" s="1">
        <v>45</v>
      </c>
      <c r="O648" s="2">
        <f t="shared" si="130"/>
        <v>0.83951048951048957</v>
      </c>
      <c r="P648" s="2">
        <f t="shared" si="131"/>
        <v>6.7132867132867133E-2</v>
      </c>
      <c r="Q648" s="2">
        <f t="shared" si="132"/>
        <v>1.5734265734265736E-2</v>
      </c>
      <c r="R648" s="2">
        <v>0.3</v>
      </c>
      <c r="S648" s="2">
        <v>0.32200000000000001</v>
      </c>
      <c r="T648" s="2">
        <v>0.28300000000000003</v>
      </c>
      <c r="U648" s="1">
        <v>6297</v>
      </c>
      <c r="V648" s="2">
        <f t="shared" si="136"/>
        <v>0.99400157853196525</v>
      </c>
      <c r="W648" s="2">
        <v>0.126</v>
      </c>
      <c r="X648" s="1">
        <v>1022</v>
      </c>
      <c r="Y648" s="2">
        <f t="shared" si="137"/>
        <v>0.16132596685082873</v>
      </c>
      <c r="Z648" s="2">
        <v>0.19</v>
      </c>
      <c r="AA648" s="1">
        <v>4428</v>
      </c>
      <c r="AB648" s="2">
        <f t="shared" si="138"/>
        <v>0.69897395422257302</v>
      </c>
      <c r="AC648" s="2">
        <f t="shared" si="139"/>
        <v>0.1397000789265983</v>
      </c>
      <c r="AD648" s="2">
        <v>0.11800000000000001</v>
      </c>
      <c r="AE648" s="1">
        <v>65401</v>
      </c>
      <c r="AF648" s="1">
        <v>2822</v>
      </c>
      <c r="AG648" s="1">
        <v>47193</v>
      </c>
      <c r="AH648" s="1">
        <v>5394</v>
      </c>
      <c r="AI648" s="2">
        <v>0.11599999999999999</v>
      </c>
      <c r="AJ648">
        <f>VLOOKUP(A648,census_tract_areas_WA!E:N,10,FALSE)</f>
        <v>4.5438493769999999</v>
      </c>
      <c r="AK648">
        <f t="shared" si="140"/>
        <v>1394.1923409843698</v>
      </c>
      <c r="AL648" t="str">
        <f>VLOOKUP(AK648,'Density Lookup'!A:B,2,TRUE)</f>
        <v>Medium</v>
      </c>
      <c r="AM648" t="str">
        <f>VLOOKUP(A648,census_tract_county_names_WA!A:B,2,FALSE)</f>
        <v>Clark County, Washington</v>
      </c>
      <c r="AN648">
        <f>INDEX(census_tract_areas_WA!N:N, MATCH('2014_acs_select'!A648,census_tract_areas_WA!E:E,0))</f>
        <v>4.5438493769999999</v>
      </c>
      <c r="AO648" t="b">
        <f t="shared" si="141"/>
        <v>1</v>
      </c>
      <c r="AP648" t="str">
        <f>INDEX('Density Lookup'!B:B,MATCH('2014_acs_select'!AK648,'Density Lookup'!A:A,1))</f>
        <v>Medium</v>
      </c>
      <c r="AQ648" t="b">
        <f t="shared" si="142"/>
        <v>1</v>
      </c>
    </row>
    <row r="649" spans="1:43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33"/>
        <v>0.50513755386145176</v>
      </c>
      <c r="I649" s="2">
        <f t="shared" si="134"/>
        <v>0.49486244613854824</v>
      </c>
      <c r="J649" s="1">
        <v>1318</v>
      </c>
      <c r="K649" s="2">
        <f t="shared" si="135"/>
        <v>0.43685780576731853</v>
      </c>
      <c r="L649" s="1">
        <v>1182</v>
      </c>
      <c r="M649" s="1">
        <v>30</v>
      </c>
      <c r="N649" s="1">
        <v>23</v>
      </c>
      <c r="O649" s="2">
        <f t="shared" si="130"/>
        <v>0.89681335356600911</v>
      </c>
      <c r="P649" s="2">
        <f t="shared" si="131"/>
        <v>2.2761760242792108E-2</v>
      </c>
      <c r="Q649" s="2">
        <f t="shared" si="132"/>
        <v>1.7450682852807285E-2</v>
      </c>
      <c r="R649" s="2">
        <v>0.26899999999999996</v>
      </c>
      <c r="S649" s="2">
        <v>0.29100000000000004</v>
      </c>
      <c r="T649" s="2">
        <v>0.25</v>
      </c>
      <c r="U649" s="1">
        <v>3010</v>
      </c>
      <c r="V649" s="2">
        <f t="shared" si="136"/>
        <v>0.99767981438515085</v>
      </c>
      <c r="W649" s="2">
        <v>5.5E-2</v>
      </c>
      <c r="X649" s="1">
        <v>804</v>
      </c>
      <c r="Y649" s="2">
        <f t="shared" si="137"/>
        <v>0.26648989061982103</v>
      </c>
      <c r="Z649" s="2">
        <v>7.5999999999999998E-2</v>
      </c>
      <c r="AA649" s="1">
        <v>1742</v>
      </c>
      <c r="AB649" s="2">
        <f t="shared" si="138"/>
        <v>0.57739476300961223</v>
      </c>
      <c r="AC649" s="2">
        <f t="shared" si="139"/>
        <v>0.15611534637056668</v>
      </c>
      <c r="AD649" s="2">
        <v>0.06</v>
      </c>
      <c r="AE649" s="1">
        <v>78383</v>
      </c>
      <c r="AF649" s="1">
        <v>1063</v>
      </c>
      <c r="AG649" s="1">
        <v>67049</v>
      </c>
      <c r="AH649" s="1">
        <v>2284</v>
      </c>
      <c r="AI649" s="2">
        <v>0.107</v>
      </c>
      <c r="AJ649">
        <f>VLOOKUP(A649,census_tract_areas_WA!E:N,10,FALSE)</f>
        <v>3.9981781500000002</v>
      </c>
      <c r="AK649">
        <f t="shared" si="140"/>
        <v>754.59368912813443</v>
      </c>
      <c r="AL649" t="str">
        <f>VLOOKUP(AK649,'Density Lookup'!A:B,2,TRUE)</f>
        <v>Medium</v>
      </c>
      <c r="AM649" t="str">
        <f>VLOOKUP(A649,census_tract_county_names_WA!A:B,2,FALSE)</f>
        <v>Clark County, Washington</v>
      </c>
      <c r="AN649">
        <f>INDEX(census_tract_areas_WA!N:N, MATCH('2014_acs_select'!A649,census_tract_areas_WA!E:E,0))</f>
        <v>3.9981781500000002</v>
      </c>
      <c r="AO649" t="b">
        <f t="shared" si="141"/>
        <v>1</v>
      </c>
      <c r="AP649" t="str">
        <f>INDEX('Density Lookup'!B:B,MATCH('2014_acs_select'!AK649,'Density Lookup'!A:A,1))</f>
        <v>Medium</v>
      </c>
      <c r="AQ649" t="b">
        <f t="shared" si="142"/>
        <v>1</v>
      </c>
    </row>
    <row r="650" spans="1:43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33"/>
        <v>0.52239728143342601</v>
      </c>
      <c r="I650" s="2">
        <f t="shared" si="134"/>
        <v>0.47760271856657399</v>
      </c>
      <c r="J650" s="1">
        <v>2354</v>
      </c>
      <c r="K650" s="2">
        <f t="shared" si="135"/>
        <v>0.36360827927092987</v>
      </c>
      <c r="L650" s="1">
        <v>1861</v>
      </c>
      <c r="M650" s="1">
        <v>230</v>
      </c>
      <c r="N650" s="1">
        <v>49</v>
      </c>
      <c r="O650" s="2">
        <f t="shared" si="130"/>
        <v>0.79056924384027183</v>
      </c>
      <c r="P650" s="2">
        <f t="shared" si="131"/>
        <v>9.7706032285471534E-2</v>
      </c>
      <c r="Q650" s="2">
        <f t="shared" si="13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 s="1">
        <v>6462</v>
      </c>
      <c r="V650" s="2">
        <f t="shared" si="136"/>
        <v>0.99814643188137164</v>
      </c>
      <c r="W650" s="2">
        <v>0.17300000000000001</v>
      </c>
      <c r="X650" s="1">
        <v>1693</v>
      </c>
      <c r="Y650" s="2">
        <f t="shared" si="137"/>
        <v>0.2615075687364844</v>
      </c>
      <c r="Z650" s="2">
        <v>0.17800000000000002</v>
      </c>
      <c r="AA650" s="1">
        <v>3669</v>
      </c>
      <c r="AB650" s="2">
        <f t="shared" si="138"/>
        <v>0.56672845227062096</v>
      </c>
      <c r="AC650" s="2">
        <f t="shared" si="139"/>
        <v>0.17176397899289464</v>
      </c>
      <c r="AD650" s="2">
        <v>0.182</v>
      </c>
      <c r="AE650" s="1">
        <v>58000</v>
      </c>
      <c r="AF650" s="1">
        <v>2281</v>
      </c>
      <c r="AG650" s="1">
        <v>46444</v>
      </c>
      <c r="AH650" s="1">
        <v>4946</v>
      </c>
      <c r="AI650" s="2">
        <v>0.16899999999999998</v>
      </c>
      <c r="AJ650">
        <f>VLOOKUP(A650,census_tract_areas_WA!E:N,10,FALSE)</f>
        <v>136.8480108</v>
      </c>
      <c r="AK650">
        <f t="shared" si="140"/>
        <v>47.307958385026083</v>
      </c>
      <c r="AL650" t="str">
        <f>VLOOKUP(AK650,'Density Lookup'!A:B,2,TRUE)</f>
        <v>Low</v>
      </c>
      <c r="AM650" t="str">
        <f>VLOOKUP(A650,census_tract_county_names_WA!A:B,2,FALSE)</f>
        <v>Grays Harbor County, Washington</v>
      </c>
      <c r="AN650">
        <f>INDEX(census_tract_areas_WA!N:N, MATCH('2014_acs_select'!A650,census_tract_areas_WA!E:E,0))</f>
        <v>136.8480108</v>
      </c>
      <c r="AO650" t="b">
        <f t="shared" si="141"/>
        <v>1</v>
      </c>
      <c r="AP650" t="str">
        <f>INDEX('Density Lookup'!B:B,MATCH('2014_acs_select'!AK650,'Density Lookup'!A:A,1))</f>
        <v>Low</v>
      </c>
      <c r="AQ650" t="b">
        <f t="shared" si="142"/>
        <v>1</v>
      </c>
    </row>
    <row r="651" spans="1:43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33"/>
        <v>0.47926645682222524</v>
      </c>
      <c r="I651" s="2">
        <f t="shared" si="134"/>
        <v>0.52073354317777476</v>
      </c>
      <c r="J651" s="1">
        <v>3897</v>
      </c>
      <c r="K651" s="2">
        <f t="shared" si="135"/>
        <v>0.53332420966196803</v>
      </c>
      <c r="L651" s="1">
        <v>2293</v>
      </c>
      <c r="M651" s="1">
        <v>597</v>
      </c>
      <c r="N651" s="1">
        <v>579</v>
      </c>
      <c r="O651" s="2">
        <f t="shared" si="130"/>
        <v>0.58840133435976394</v>
      </c>
      <c r="P651" s="2">
        <f t="shared" si="131"/>
        <v>0.15319476520400307</v>
      </c>
      <c r="Q651" s="2">
        <f t="shared" si="13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 s="1">
        <v>7286</v>
      </c>
      <c r="V651" s="2">
        <f t="shared" si="136"/>
        <v>0.99712604351991241</v>
      </c>
      <c r="W651" s="2">
        <v>0.11900000000000001</v>
      </c>
      <c r="X651" s="1">
        <v>1234</v>
      </c>
      <c r="Y651" s="2">
        <f t="shared" si="137"/>
        <v>0.16887915697276584</v>
      </c>
      <c r="Z651" s="2">
        <v>0.14699999999999999</v>
      </c>
      <c r="AA651" s="1">
        <v>4993</v>
      </c>
      <c r="AB651" s="2">
        <f t="shared" si="138"/>
        <v>0.68331736690844391</v>
      </c>
      <c r="AC651" s="2">
        <f t="shared" si="139"/>
        <v>0.1478034761187903</v>
      </c>
      <c r="AD651" s="2">
        <v>0.11699999999999999</v>
      </c>
      <c r="AE651" s="1">
        <v>70723</v>
      </c>
      <c r="AF651" s="1">
        <v>3380</v>
      </c>
      <c r="AG651" s="1">
        <v>56111</v>
      </c>
      <c r="AH651" s="1">
        <v>6150</v>
      </c>
      <c r="AI651" s="2">
        <v>8.3000000000000004E-2</v>
      </c>
      <c r="AJ651">
        <f>VLOOKUP(A651,census_tract_areas_WA!E:N,10,FALSE)</f>
        <v>3.837961425</v>
      </c>
      <c r="AK651">
        <f t="shared" si="140"/>
        <v>1903.8753105758483</v>
      </c>
      <c r="AL651" t="str">
        <f>VLOOKUP(AK651,'Density Lookup'!A:B,2,TRUE)</f>
        <v>High</v>
      </c>
      <c r="AM651" t="str">
        <f>VLOOKUP(A651,census_tract_county_names_WA!A:B,2,FALSE)</f>
        <v>King County, Washington</v>
      </c>
      <c r="AN651">
        <f>INDEX(census_tract_areas_WA!N:N, MATCH('2014_acs_select'!A651,census_tract_areas_WA!E:E,0))</f>
        <v>3.837961425</v>
      </c>
      <c r="AO651" t="b">
        <f t="shared" si="141"/>
        <v>1</v>
      </c>
      <c r="AP651" t="str">
        <f>INDEX('Density Lookup'!B:B,MATCH('2014_acs_select'!AK651,'Density Lookup'!A:A,1))</f>
        <v>High</v>
      </c>
      <c r="AQ651" t="b">
        <f t="shared" si="142"/>
        <v>1</v>
      </c>
    </row>
    <row r="652" spans="1:43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33"/>
        <v>0.48891886683368663</v>
      </c>
      <c r="I652" s="2">
        <f t="shared" si="134"/>
        <v>0.51108113316631332</v>
      </c>
      <c r="J652" s="1">
        <v>3040</v>
      </c>
      <c r="K652" s="2">
        <f t="shared" si="135"/>
        <v>0.58585469261900169</v>
      </c>
      <c r="L652" s="1">
        <v>2127</v>
      </c>
      <c r="M652" s="1">
        <v>349</v>
      </c>
      <c r="N652" s="1">
        <v>313</v>
      </c>
      <c r="O652" s="2">
        <f t="shared" si="130"/>
        <v>0.69967105263157892</v>
      </c>
      <c r="P652" s="2">
        <f t="shared" si="131"/>
        <v>0.11480263157894736</v>
      </c>
      <c r="Q652" s="2">
        <f t="shared" si="13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 s="1">
        <v>5163</v>
      </c>
      <c r="V652" s="2">
        <f t="shared" si="136"/>
        <v>0.99498940065523223</v>
      </c>
      <c r="W652" s="2">
        <v>0.08</v>
      </c>
      <c r="X652" s="1">
        <v>949</v>
      </c>
      <c r="Y652" s="2">
        <f t="shared" si="137"/>
        <v>0.1828868760840239</v>
      </c>
      <c r="Z652" s="2">
        <v>7.0999999999999994E-2</v>
      </c>
      <c r="AA652" s="1">
        <v>3693</v>
      </c>
      <c r="AB652" s="2">
        <f t="shared" si="138"/>
        <v>0.71169782231643863</v>
      </c>
      <c r="AC652" s="2">
        <f t="shared" si="139"/>
        <v>0.10541530159953749</v>
      </c>
      <c r="AD652" s="2">
        <v>8.4000000000000005E-2</v>
      </c>
      <c r="AE652" s="1">
        <v>83507</v>
      </c>
      <c r="AF652" s="1">
        <v>2152</v>
      </c>
      <c r="AG652" s="1">
        <v>71500</v>
      </c>
      <c r="AH652" s="1">
        <v>4397</v>
      </c>
      <c r="AI652" s="2">
        <v>7.4999999999999997E-2</v>
      </c>
      <c r="AJ652">
        <f>VLOOKUP(A652,census_tract_areas_WA!E:N,10,FALSE)</f>
        <v>2.3487328010000001</v>
      </c>
      <c r="AK652">
        <f t="shared" si="140"/>
        <v>2209.2764224992825</v>
      </c>
      <c r="AL652" t="str">
        <f>VLOOKUP(AK652,'Density Lookup'!A:B,2,TRUE)</f>
        <v>High</v>
      </c>
      <c r="AM652" t="str">
        <f>VLOOKUP(A652,census_tract_county_names_WA!A:B,2,FALSE)</f>
        <v>King County, Washington</v>
      </c>
      <c r="AN652">
        <f>INDEX(census_tract_areas_WA!N:N, MATCH('2014_acs_select'!A652,census_tract_areas_WA!E:E,0))</f>
        <v>2.3487328010000001</v>
      </c>
      <c r="AO652" t="b">
        <f t="shared" si="141"/>
        <v>1</v>
      </c>
      <c r="AP652" t="str">
        <f>INDEX('Density Lookup'!B:B,MATCH('2014_acs_select'!AK652,'Density Lookup'!A:A,1))</f>
        <v>High</v>
      </c>
      <c r="AQ652" t="b">
        <f t="shared" si="142"/>
        <v>1</v>
      </c>
    </row>
    <row r="653" spans="1:43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33"/>
        <v>0.49037600716204116</v>
      </c>
      <c r="I653" s="2">
        <f t="shared" si="134"/>
        <v>0.50962399283795878</v>
      </c>
      <c r="J653" s="1">
        <v>2552</v>
      </c>
      <c r="K653" s="2">
        <f t="shared" si="135"/>
        <v>0.57117278424350937</v>
      </c>
      <c r="L653" s="1">
        <v>1470</v>
      </c>
      <c r="M653" s="1">
        <v>205</v>
      </c>
      <c r="N653" s="1">
        <v>402</v>
      </c>
      <c r="O653" s="2">
        <f t="shared" si="130"/>
        <v>0.5760188087774295</v>
      </c>
      <c r="P653" s="2">
        <f t="shared" si="131"/>
        <v>8.0329153605015677E-2</v>
      </c>
      <c r="Q653" s="2">
        <f t="shared" si="13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 s="1">
        <v>4442</v>
      </c>
      <c r="V653" s="2">
        <f t="shared" si="136"/>
        <v>0.99418084153983888</v>
      </c>
      <c r="W653" s="2">
        <v>3.7999999999999999E-2</v>
      </c>
      <c r="X653" s="1">
        <v>809</v>
      </c>
      <c r="Y653" s="2">
        <f t="shared" si="137"/>
        <v>0.18106535362578335</v>
      </c>
      <c r="Z653" s="2">
        <v>0</v>
      </c>
      <c r="AA653" s="1">
        <v>3113</v>
      </c>
      <c r="AB653" s="2">
        <f t="shared" si="138"/>
        <v>0.69673231871083263</v>
      </c>
      <c r="AC653" s="2">
        <f t="shared" si="139"/>
        <v>0.12220232766338401</v>
      </c>
      <c r="AD653" s="2">
        <v>5.5E-2</v>
      </c>
      <c r="AE653" s="1">
        <v>133339</v>
      </c>
      <c r="AF653" s="1">
        <v>2084</v>
      </c>
      <c r="AG653" s="1">
        <v>101058</v>
      </c>
      <c r="AH653" s="1">
        <v>3712</v>
      </c>
      <c r="AI653" s="2">
        <v>2.1000000000000001E-2</v>
      </c>
      <c r="AJ653">
        <f>VLOOKUP(A653,census_tract_areas_WA!E:N,10,FALSE)</f>
        <v>0.902888684</v>
      </c>
      <c r="AK653">
        <f t="shared" si="140"/>
        <v>4948.5613001657684</v>
      </c>
      <c r="AL653" t="str">
        <f>VLOOKUP(AK653,'Density Lookup'!A:B,2,TRUE)</f>
        <v>High</v>
      </c>
      <c r="AM653" t="str">
        <f>VLOOKUP(A653,census_tract_county_names_WA!A:B,2,FALSE)</f>
        <v>King County, Washington</v>
      </c>
      <c r="AN653">
        <f>INDEX(census_tract_areas_WA!N:N, MATCH('2014_acs_select'!A653,census_tract_areas_WA!E:E,0))</f>
        <v>0.902888684</v>
      </c>
      <c r="AO653" t="b">
        <f t="shared" si="141"/>
        <v>1</v>
      </c>
      <c r="AP653" t="str">
        <f>INDEX('Density Lookup'!B:B,MATCH('2014_acs_select'!AK653,'Density Lookup'!A:A,1))</f>
        <v>High</v>
      </c>
      <c r="AQ653" t="b">
        <f t="shared" si="142"/>
        <v>1</v>
      </c>
    </row>
    <row r="654" spans="1:43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33"/>
        <v>0.46905859117840687</v>
      </c>
      <c r="I654" s="2">
        <f t="shared" si="134"/>
        <v>0.53094140882159313</v>
      </c>
      <c r="J654" s="1">
        <v>3002</v>
      </c>
      <c r="K654" s="2">
        <f t="shared" si="135"/>
        <v>0.49407504937458857</v>
      </c>
      <c r="L654" s="1">
        <v>1702</v>
      </c>
      <c r="M654" s="1">
        <v>345</v>
      </c>
      <c r="N654" s="1">
        <v>451</v>
      </c>
      <c r="O654" s="2">
        <f t="shared" si="130"/>
        <v>0.56695536309127248</v>
      </c>
      <c r="P654" s="2">
        <f t="shared" si="131"/>
        <v>0.11492338441039307</v>
      </c>
      <c r="Q654" s="2">
        <f t="shared" si="132"/>
        <v>0.15023317788141238</v>
      </c>
      <c r="R654" s="2">
        <v>0.312</v>
      </c>
      <c r="S654" s="2">
        <v>0.26</v>
      </c>
      <c r="T654" s="2">
        <v>0.36299999999999999</v>
      </c>
      <c r="U654" s="1">
        <v>5938</v>
      </c>
      <c r="V654" s="2">
        <f t="shared" si="136"/>
        <v>0.97728768926925613</v>
      </c>
      <c r="W654" s="2">
        <v>0.26899999999999996</v>
      </c>
      <c r="X654" s="1">
        <v>1078</v>
      </c>
      <c r="Y654" s="2">
        <f t="shared" si="137"/>
        <v>0.17741935483870969</v>
      </c>
      <c r="Z654" s="2">
        <v>0.42599999999999999</v>
      </c>
      <c r="AA654" s="1">
        <v>4439</v>
      </c>
      <c r="AB654" s="2">
        <f t="shared" si="138"/>
        <v>0.73057932850559582</v>
      </c>
      <c r="AC654" s="2">
        <f t="shared" si="139"/>
        <v>9.2001316655694554E-2</v>
      </c>
      <c r="AD654" s="2">
        <v>0.23399999999999999</v>
      </c>
      <c r="AE654" s="1">
        <v>55682</v>
      </c>
      <c r="AF654" s="1">
        <v>2503</v>
      </c>
      <c r="AG654" s="1">
        <v>49861</v>
      </c>
      <c r="AH654" s="1">
        <v>5022</v>
      </c>
      <c r="AI654" s="2">
        <v>0.151</v>
      </c>
      <c r="AJ654">
        <f>VLOOKUP(A654,census_tract_areas_WA!E:N,10,FALSE)</f>
        <v>1.6602417549999999</v>
      </c>
      <c r="AK654">
        <f t="shared" si="140"/>
        <v>3659.7079802995318</v>
      </c>
      <c r="AL654" t="str">
        <f>VLOOKUP(AK654,'Density Lookup'!A:B,2,TRUE)</f>
        <v>High</v>
      </c>
      <c r="AM654" t="str">
        <f>VLOOKUP(A654,census_tract_county_names_WA!A:B,2,FALSE)</f>
        <v>King County, Washington</v>
      </c>
      <c r="AN654">
        <f>INDEX(census_tract_areas_WA!N:N, MATCH('2014_acs_select'!A654,census_tract_areas_WA!E:E,0))</f>
        <v>1.6602417549999999</v>
      </c>
      <c r="AO654" t="b">
        <f t="shared" si="141"/>
        <v>1</v>
      </c>
      <c r="AP654" t="str">
        <f>INDEX('Density Lookup'!B:B,MATCH('2014_acs_select'!AK654,'Density Lookup'!A:A,1))</f>
        <v>High</v>
      </c>
      <c r="AQ654" t="b">
        <f t="shared" si="142"/>
        <v>1</v>
      </c>
    </row>
    <row r="655" spans="1:43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33"/>
        <v>0.52648648648648644</v>
      </c>
      <c r="I655" s="2">
        <f t="shared" si="134"/>
        <v>0.47351351351351351</v>
      </c>
      <c r="J655" s="1">
        <v>1839</v>
      </c>
      <c r="K655" s="2">
        <f t="shared" si="135"/>
        <v>0.497027027027027</v>
      </c>
      <c r="L655" s="1">
        <v>1412</v>
      </c>
      <c r="M655" s="1">
        <v>124</v>
      </c>
      <c r="N655" s="1">
        <v>151</v>
      </c>
      <c r="O655" s="2">
        <f t="shared" si="130"/>
        <v>0.76780859162588366</v>
      </c>
      <c r="P655" s="2">
        <f t="shared" si="131"/>
        <v>6.7427949972811305E-2</v>
      </c>
      <c r="Q655" s="2">
        <f t="shared" si="13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 s="1">
        <v>3700</v>
      </c>
      <c r="V655" s="2">
        <f t="shared" si="136"/>
        <v>1</v>
      </c>
      <c r="W655" s="2">
        <v>0.13500000000000001</v>
      </c>
      <c r="X655" s="1">
        <v>861</v>
      </c>
      <c r="Y655" s="2">
        <f t="shared" si="137"/>
        <v>0.23270270270270271</v>
      </c>
      <c r="Z655" s="2">
        <v>0.154</v>
      </c>
      <c r="AA655" s="1">
        <v>2386</v>
      </c>
      <c r="AB655" s="2">
        <f t="shared" si="138"/>
        <v>0.64486486486486483</v>
      </c>
      <c r="AC655" s="2">
        <f t="shared" si="139"/>
        <v>0.1224324324324324</v>
      </c>
      <c r="AD655" s="2">
        <v>0.14300000000000002</v>
      </c>
      <c r="AE655" s="1">
        <v>58809</v>
      </c>
      <c r="AF655" s="1">
        <v>1611</v>
      </c>
      <c r="AG655" s="1">
        <v>43750</v>
      </c>
      <c r="AH655" s="1">
        <v>2975</v>
      </c>
      <c r="AI655" s="2">
        <v>0.10300000000000001</v>
      </c>
      <c r="AJ655">
        <f>VLOOKUP(A655,census_tract_areas_WA!E:N,10,FALSE)</f>
        <v>3.509791704</v>
      </c>
      <c r="AK655">
        <f t="shared" si="140"/>
        <v>1054.1936137643797</v>
      </c>
      <c r="AL655" t="str">
        <f>VLOOKUP(AK655,'Density Lookup'!A:B,2,TRUE)</f>
        <v>Medium</v>
      </c>
      <c r="AM655" t="str">
        <f>VLOOKUP(A655,census_tract_county_names_WA!A:B,2,FALSE)</f>
        <v>King County, Washington</v>
      </c>
      <c r="AN655">
        <f>INDEX(census_tract_areas_WA!N:N, MATCH('2014_acs_select'!A655,census_tract_areas_WA!E:E,0))</f>
        <v>3.509791704</v>
      </c>
      <c r="AO655" t="b">
        <f t="shared" si="141"/>
        <v>1</v>
      </c>
      <c r="AP655" t="str">
        <f>INDEX('Density Lookup'!B:B,MATCH('2014_acs_select'!AK655,'Density Lookup'!A:A,1))</f>
        <v>Medium</v>
      </c>
      <c r="AQ655" t="b">
        <f t="shared" si="142"/>
        <v>1</v>
      </c>
    </row>
    <row r="656" spans="1:43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33"/>
        <v>0.51777498954412382</v>
      </c>
      <c r="I656" s="2">
        <f t="shared" si="134"/>
        <v>0.48222501045587618</v>
      </c>
      <c r="J656" s="1">
        <v>1015</v>
      </c>
      <c r="K656" s="2">
        <f t="shared" si="135"/>
        <v>0.424508573818486</v>
      </c>
      <c r="L656" s="1">
        <v>688</v>
      </c>
      <c r="M656" s="1">
        <v>146</v>
      </c>
      <c r="N656" s="1">
        <v>82</v>
      </c>
      <c r="O656" s="2">
        <f t="shared" si="130"/>
        <v>0.67783251231527097</v>
      </c>
      <c r="P656" s="2">
        <f t="shared" si="131"/>
        <v>0.14384236453201971</v>
      </c>
      <c r="Q656" s="2">
        <f t="shared" si="13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 s="1">
        <v>2391</v>
      </c>
      <c r="V656" s="2">
        <f t="shared" si="136"/>
        <v>1</v>
      </c>
      <c r="W656" s="2">
        <v>0.22600000000000001</v>
      </c>
      <c r="X656" s="1">
        <v>527</v>
      </c>
      <c r="Y656" s="2">
        <f t="shared" si="137"/>
        <v>0.22040987034713508</v>
      </c>
      <c r="Z656" s="2">
        <v>0.245</v>
      </c>
      <c r="AA656" s="1">
        <v>1657</v>
      </c>
      <c r="AB656" s="2">
        <f t="shared" si="138"/>
        <v>0.6930154746967796</v>
      </c>
      <c r="AC656" s="2">
        <f t="shared" si="139"/>
        <v>8.6574654956085295E-2</v>
      </c>
      <c r="AD656" s="2">
        <v>0.218</v>
      </c>
      <c r="AE656" s="1">
        <v>56587</v>
      </c>
      <c r="AF656" s="1">
        <v>894</v>
      </c>
      <c r="AG656" s="1">
        <v>43250</v>
      </c>
      <c r="AH656" s="1">
        <v>1887</v>
      </c>
      <c r="AI656" s="2">
        <v>0.17</v>
      </c>
      <c r="AJ656">
        <f>VLOOKUP(A656,census_tract_areas_WA!E:N,10,FALSE)</f>
        <v>1.988867226</v>
      </c>
      <c r="AK656">
        <f t="shared" si="140"/>
        <v>1202.1918651697868</v>
      </c>
      <c r="AL656" t="str">
        <f>VLOOKUP(AK656,'Density Lookup'!A:B,2,TRUE)</f>
        <v>Medium</v>
      </c>
      <c r="AM656" t="str">
        <f>VLOOKUP(A656,census_tract_county_names_WA!A:B,2,FALSE)</f>
        <v>Snohomish County, Washington</v>
      </c>
      <c r="AN656">
        <f>INDEX(census_tract_areas_WA!N:N, MATCH('2014_acs_select'!A656,census_tract_areas_WA!E:E,0))</f>
        <v>1.988867226</v>
      </c>
      <c r="AO656" t="b">
        <f t="shared" si="141"/>
        <v>1</v>
      </c>
      <c r="AP656" t="str">
        <f>INDEX('Density Lookup'!B:B,MATCH('2014_acs_select'!AK656,'Density Lookup'!A:A,1))</f>
        <v>Medium</v>
      </c>
      <c r="AQ656" t="b">
        <f t="shared" si="142"/>
        <v>1</v>
      </c>
    </row>
    <row r="657" spans="1:43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33"/>
        <v>0.49841219434741185</v>
      </c>
      <c r="I657" s="2">
        <f t="shared" si="134"/>
        <v>0.50158780565258809</v>
      </c>
      <c r="J657" s="1">
        <v>3128</v>
      </c>
      <c r="K657" s="2">
        <f t="shared" si="135"/>
        <v>0.49666560812956495</v>
      </c>
      <c r="L657" s="1">
        <v>2528</v>
      </c>
      <c r="M657" s="1">
        <v>369</v>
      </c>
      <c r="N657" s="1">
        <v>23</v>
      </c>
      <c r="O657" s="2">
        <f t="shared" si="130"/>
        <v>0.80818414322250642</v>
      </c>
      <c r="P657" s="2">
        <f t="shared" si="131"/>
        <v>0.11796675191815857</v>
      </c>
      <c r="Q657" s="2">
        <f t="shared" si="132"/>
        <v>7.3529411764705881E-3</v>
      </c>
      <c r="R657" s="2">
        <v>0.48899999999999999</v>
      </c>
      <c r="S657" s="2">
        <v>0.503</v>
      </c>
      <c r="T657" s="2">
        <v>0.47700000000000004</v>
      </c>
      <c r="U657" s="1">
        <v>6298</v>
      </c>
      <c r="V657" s="2">
        <f t="shared" si="136"/>
        <v>1</v>
      </c>
      <c r="W657" s="2">
        <v>7.2000000000000008E-2</v>
      </c>
      <c r="X657" s="1">
        <v>1716</v>
      </c>
      <c r="Y657" s="2">
        <f t="shared" si="137"/>
        <v>0.27246744998412192</v>
      </c>
      <c r="Z657" s="2">
        <v>3.7000000000000005E-2</v>
      </c>
      <c r="AA657" s="1">
        <v>4023</v>
      </c>
      <c r="AB657" s="2">
        <f t="shared" si="138"/>
        <v>0.63877421403620194</v>
      </c>
      <c r="AC657" s="2">
        <f t="shared" si="139"/>
        <v>8.8758335979676195E-2</v>
      </c>
      <c r="AD657" s="2">
        <v>9.6999999999999989E-2</v>
      </c>
      <c r="AE657" s="1">
        <v>93566</v>
      </c>
      <c r="AF657" s="1">
        <v>2133</v>
      </c>
      <c r="AG657" s="1">
        <v>82156</v>
      </c>
      <c r="AH657" s="1">
        <v>4854</v>
      </c>
      <c r="AI657" s="2">
        <v>8.6999999999999994E-2</v>
      </c>
      <c r="AJ657">
        <f>VLOOKUP(A657,census_tract_areas_WA!E:N,10,FALSE)</f>
        <v>5.2815907060000002</v>
      </c>
      <c r="AK657">
        <f t="shared" si="140"/>
        <v>1192.4437826742874</v>
      </c>
      <c r="AL657" t="str">
        <f>VLOOKUP(AK657,'Density Lookup'!A:B,2,TRUE)</f>
        <v>Medium</v>
      </c>
      <c r="AM657" t="str">
        <f>VLOOKUP(A657,census_tract_county_names_WA!A:B,2,FALSE)</f>
        <v>Thurston County, Washington</v>
      </c>
      <c r="AN657">
        <f>INDEX(census_tract_areas_WA!N:N, MATCH('2014_acs_select'!A657,census_tract_areas_WA!E:E,0))</f>
        <v>5.2815907060000002</v>
      </c>
      <c r="AO657" t="b">
        <f t="shared" si="141"/>
        <v>1</v>
      </c>
      <c r="AP657" t="str">
        <f>INDEX('Density Lookup'!B:B,MATCH('2014_acs_select'!AK657,'Density Lookup'!A:A,1))</f>
        <v>Medium</v>
      </c>
      <c r="AQ657" t="b">
        <f t="shared" si="142"/>
        <v>1</v>
      </c>
    </row>
    <row r="658" spans="1:43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33"/>
        <v>0.49187935034802782</v>
      </c>
      <c r="I658" s="2">
        <f t="shared" si="134"/>
        <v>0.50812064965197212</v>
      </c>
      <c r="J658" s="1">
        <v>2894</v>
      </c>
      <c r="K658" s="2">
        <f t="shared" si="135"/>
        <v>0.44764114462490334</v>
      </c>
      <c r="L658" s="1">
        <v>2658</v>
      </c>
      <c r="M658" s="1">
        <v>145</v>
      </c>
      <c r="N658" s="1">
        <v>21</v>
      </c>
      <c r="O658" s="2">
        <f t="shared" si="130"/>
        <v>0.91845196959225983</v>
      </c>
      <c r="P658" s="2">
        <f t="shared" si="131"/>
        <v>5.0103662750518314E-2</v>
      </c>
      <c r="Q658" s="2">
        <f t="shared" si="13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 s="1">
        <v>6430</v>
      </c>
      <c r="V658" s="2">
        <f t="shared" si="136"/>
        <v>0.99458623356535192</v>
      </c>
      <c r="W658" s="2">
        <v>5.4000000000000006E-2</v>
      </c>
      <c r="X658" s="1">
        <v>1529</v>
      </c>
      <c r="Y658" s="2">
        <f t="shared" si="137"/>
        <v>0.23650425367362723</v>
      </c>
      <c r="Z658" s="2">
        <v>4.4999999999999998E-2</v>
      </c>
      <c r="AA658" s="1">
        <v>3972</v>
      </c>
      <c r="AB658" s="2">
        <f t="shared" si="138"/>
        <v>0.61438515081206502</v>
      </c>
      <c r="AC658" s="2">
        <f t="shared" si="139"/>
        <v>0.14911059551430772</v>
      </c>
      <c r="AD658" s="2">
        <v>6.9000000000000006E-2</v>
      </c>
      <c r="AE658" s="1">
        <v>68771</v>
      </c>
      <c r="AF658" s="1">
        <v>2252</v>
      </c>
      <c r="AG658" s="1">
        <v>63166</v>
      </c>
      <c r="AH658" s="1">
        <v>5147</v>
      </c>
      <c r="AI658" s="2">
        <v>6.0999999999999999E-2</v>
      </c>
      <c r="AJ658">
        <f>VLOOKUP(A658,census_tract_areas_WA!E:N,10,FALSE)</f>
        <v>50.642477759999998</v>
      </c>
      <c r="AK658">
        <f t="shared" si="140"/>
        <v>127.65963053068437</v>
      </c>
      <c r="AL658" t="str">
        <f>VLOOKUP(AK658,'Density Lookup'!A:B,2,TRUE)</f>
        <v>Low</v>
      </c>
      <c r="AM658" t="str">
        <f>VLOOKUP(A658,census_tract_county_names_WA!A:B,2,FALSE)</f>
        <v>Whatcom County, Washington</v>
      </c>
      <c r="AN658">
        <f>INDEX(census_tract_areas_WA!N:N, MATCH('2014_acs_select'!A658,census_tract_areas_WA!E:E,0))</f>
        <v>50.642477759999998</v>
      </c>
      <c r="AO658" t="b">
        <f t="shared" si="141"/>
        <v>1</v>
      </c>
      <c r="AP658" t="str">
        <f>INDEX('Density Lookup'!B:B,MATCH('2014_acs_select'!AK658,'Density Lookup'!A:A,1))</f>
        <v>Low</v>
      </c>
      <c r="AQ658" t="b">
        <f t="shared" si="142"/>
        <v>1</v>
      </c>
    </row>
    <row r="659" spans="1:43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33"/>
        <v>0.51199850018747661</v>
      </c>
      <c r="I659" s="2">
        <f t="shared" si="134"/>
        <v>0.48800149981252344</v>
      </c>
      <c r="J659" s="1">
        <v>2429</v>
      </c>
      <c r="K659" s="2">
        <f t="shared" si="135"/>
        <v>0.45538057742782151</v>
      </c>
      <c r="L659" s="1">
        <v>1656</v>
      </c>
      <c r="M659" s="1">
        <v>214</v>
      </c>
      <c r="N659" s="1">
        <v>212</v>
      </c>
      <c r="O659" s="2">
        <f t="shared" si="130"/>
        <v>0.6817620419925895</v>
      </c>
      <c r="P659" s="2">
        <f t="shared" si="131"/>
        <v>8.8102099629477154E-2</v>
      </c>
      <c r="Q659" s="2">
        <f t="shared" si="13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 s="1">
        <v>5309</v>
      </c>
      <c r="V659" s="2">
        <f t="shared" si="136"/>
        <v>0.99531308586426692</v>
      </c>
      <c r="W659" s="2">
        <v>8.900000000000001E-2</v>
      </c>
      <c r="X659" s="1">
        <v>1331</v>
      </c>
      <c r="Y659" s="2">
        <f t="shared" si="137"/>
        <v>0.24953130858642669</v>
      </c>
      <c r="Z659" s="2">
        <v>3.9E-2</v>
      </c>
      <c r="AA659" s="1">
        <v>3334</v>
      </c>
      <c r="AB659" s="2">
        <f t="shared" si="138"/>
        <v>0.62504686914135732</v>
      </c>
      <c r="AC659" s="2">
        <f t="shared" si="139"/>
        <v>0.12542182227221599</v>
      </c>
      <c r="AD659" s="2">
        <v>8.8000000000000009E-2</v>
      </c>
      <c r="AE659" s="1">
        <v>84074</v>
      </c>
      <c r="AF659" s="1">
        <v>2137</v>
      </c>
      <c r="AG659" s="1">
        <v>69250</v>
      </c>
      <c r="AH659" s="1">
        <v>4153</v>
      </c>
      <c r="AI659" s="2">
        <v>6.6000000000000003E-2</v>
      </c>
      <c r="AJ659">
        <f>VLOOKUP(A659,census_tract_areas_WA!E:N,10,FALSE)</f>
        <v>3.7756256719999999</v>
      </c>
      <c r="AK659">
        <f t="shared" si="140"/>
        <v>1412.7459826213408</v>
      </c>
      <c r="AL659" t="str">
        <f>VLOOKUP(AK659,'Density Lookup'!A:B,2,TRUE)</f>
        <v>Medium</v>
      </c>
      <c r="AM659" t="str">
        <f>VLOOKUP(A659,census_tract_county_names_WA!A:B,2,FALSE)</f>
        <v>King County, Washington</v>
      </c>
      <c r="AN659">
        <f>INDEX(census_tract_areas_WA!N:N, MATCH('2014_acs_select'!A659,census_tract_areas_WA!E:E,0))</f>
        <v>3.7756256719999999</v>
      </c>
      <c r="AO659" t="b">
        <f t="shared" si="141"/>
        <v>1</v>
      </c>
      <c r="AP659" t="str">
        <f>INDEX('Density Lookup'!B:B,MATCH('2014_acs_select'!AK659,'Density Lookup'!A:A,1))</f>
        <v>Medium</v>
      </c>
      <c r="AQ659" t="b">
        <f t="shared" si="142"/>
        <v>1</v>
      </c>
    </row>
    <row r="660" spans="1:43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33"/>
        <v>0.46367851622874806</v>
      </c>
      <c r="I660" s="2">
        <f t="shared" si="134"/>
        <v>0.53632148377125188</v>
      </c>
      <c r="J660" s="1">
        <v>2923</v>
      </c>
      <c r="K660" s="2">
        <f t="shared" si="135"/>
        <v>0.45177743431221018</v>
      </c>
      <c r="L660" s="1">
        <v>2391</v>
      </c>
      <c r="M660" s="1">
        <v>291</v>
      </c>
      <c r="N660" s="1">
        <v>62</v>
      </c>
      <c r="O660" s="2">
        <f t="shared" si="130"/>
        <v>0.81799521040027368</v>
      </c>
      <c r="P660" s="2">
        <f t="shared" si="131"/>
        <v>9.9555251453985638E-2</v>
      </c>
      <c r="Q660" s="2">
        <f t="shared" si="132"/>
        <v>2.1211084502223743E-2</v>
      </c>
      <c r="R660" s="2">
        <v>0.17699999999999999</v>
      </c>
      <c r="S660" s="2">
        <v>0.16800000000000001</v>
      </c>
      <c r="T660" s="2">
        <v>0.184</v>
      </c>
      <c r="U660" s="1">
        <v>6410</v>
      </c>
      <c r="V660" s="2">
        <f t="shared" si="136"/>
        <v>0.99072642967542501</v>
      </c>
      <c r="W660" s="2">
        <v>5.4000000000000006E-2</v>
      </c>
      <c r="X660" s="1">
        <v>1584</v>
      </c>
      <c r="Y660" s="2">
        <f t="shared" si="137"/>
        <v>0.24482225656877898</v>
      </c>
      <c r="Z660" s="2">
        <v>0</v>
      </c>
      <c r="AA660" s="1">
        <v>4015</v>
      </c>
      <c r="AB660" s="2">
        <f t="shared" si="138"/>
        <v>0.62055641421947449</v>
      </c>
      <c r="AC660" s="2">
        <f t="shared" si="139"/>
        <v>0.13462132921174652</v>
      </c>
      <c r="AD660" s="2">
        <v>7.8E-2</v>
      </c>
      <c r="AE660" s="1">
        <v>82068</v>
      </c>
      <c r="AF660" s="1">
        <v>2374</v>
      </c>
      <c r="AG660" s="1">
        <v>68974</v>
      </c>
      <c r="AH660" s="1">
        <v>4972</v>
      </c>
      <c r="AI660" s="2">
        <v>9.3000000000000013E-2</v>
      </c>
      <c r="AJ660">
        <f>VLOOKUP(A660,census_tract_areas_WA!E:N,10,FALSE)</f>
        <v>12.236867309999999</v>
      </c>
      <c r="AK660">
        <f t="shared" si="140"/>
        <v>528.73009374815229</v>
      </c>
      <c r="AL660" t="str">
        <f>VLOOKUP(AK660,'Density Lookup'!A:B,2,TRUE)</f>
        <v>Medium</v>
      </c>
      <c r="AM660" t="str">
        <f>VLOOKUP(A660,census_tract_county_names_WA!A:B,2,FALSE)</f>
        <v>Pierce County, Washington</v>
      </c>
      <c r="AN660">
        <f>INDEX(census_tract_areas_WA!N:N, MATCH('2014_acs_select'!A660,census_tract_areas_WA!E:E,0))</f>
        <v>12.236867309999999</v>
      </c>
      <c r="AO660" t="b">
        <f t="shared" si="141"/>
        <v>1</v>
      </c>
      <c r="AP660" t="str">
        <f>INDEX('Density Lookup'!B:B,MATCH('2014_acs_select'!AK660,'Density Lookup'!A:A,1))</f>
        <v>Medium</v>
      </c>
      <c r="AQ660" t="b">
        <f t="shared" si="142"/>
        <v>1</v>
      </c>
    </row>
    <row r="661" spans="1:43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33"/>
        <v>0.47856287425149702</v>
      </c>
      <c r="I661" s="2">
        <f t="shared" si="134"/>
        <v>0.52143712574850298</v>
      </c>
      <c r="J661" s="1">
        <v>1968</v>
      </c>
      <c r="K661" s="2">
        <f t="shared" si="135"/>
        <v>0.47137724550898202</v>
      </c>
      <c r="L661" s="1">
        <v>1532</v>
      </c>
      <c r="M661" s="1">
        <v>277</v>
      </c>
      <c r="N661" s="1">
        <v>68</v>
      </c>
      <c r="O661" s="2">
        <f t="shared" si="130"/>
        <v>0.77845528455284552</v>
      </c>
      <c r="P661" s="2">
        <f t="shared" si="131"/>
        <v>0.1407520325203252</v>
      </c>
      <c r="Q661" s="2">
        <f t="shared" si="13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 s="1">
        <v>4166</v>
      </c>
      <c r="V661" s="2">
        <f t="shared" si="136"/>
        <v>0.9978443113772455</v>
      </c>
      <c r="W661" s="2">
        <v>0.124</v>
      </c>
      <c r="X661" s="1">
        <v>946</v>
      </c>
      <c r="Y661" s="2">
        <f t="shared" si="137"/>
        <v>0.2265868263473054</v>
      </c>
      <c r="Z661" s="2">
        <v>0.19699999999999998</v>
      </c>
      <c r="AA661" s="1">
        <v>2491</v>
      </c>
      <c r="AB661" s="2">
        <f t="shared" si="138"/>
        <v>0.59664670658682639</v>
      </c>
      <c r="AC661" s="2">
        <f t="shared" si="139"/>
        <v>0.17676646706586818</v>
      </c>
      <c r="AD661" s="2">
        <v>0.114</v>
      </c>
      <c r="AE661" s="1">
        <v>46398</v>
      </c>
      <c r="AF661" s="1">
        <v>1796</v>
      </c>
      <c r="AG661" s="1">
        <v>40806</v>
      </c>
      <c r="AH661" s="1">
        <v>3395</v>
      </c>
      <c r="AI661" s="2">
        <v>0.11699999999999999</v>
      </c>
      <c r="AJ661">
        <f>VLOOKUP(A661,census_tract_areas_WA!E:N,10,FALSE)</f>
        <v>3.1714481449999998</v>
      </c>
      <c r="AK661">
        <f t="shared" si="140"/>
        <v>1316.4333166166273</v>
      </c>
      <c r="AL661" t="str">
        <f>VLOOKUP(AK661,'Density Lookup'!A:B,2,TRUE)</f>
        <v>Medium</v>
      </c>
      <c r="AM661" t="str">
        <f>VLOOKUP(A661,census_tract_county_names_WA!A:B,2,FALSE)</f>
        <v>Spokane County, Washington</v>
      </c>
      <c r="AN661">
        <f>INDEX(census_tract_areas_WA!N:N, MATCH('2014_acs_select'!A661,census_tract_areas_WA!E:E,0))</f>
        <v>3.1714481449999998</v>
      </c>
      <c r="AO661" t="b">
        <f t="shared" si="141"/>
        <v>1</v>
      </c>
      <c r="AP661" t="str">
        <f>INDEX('Density Lookup'!B:B,MATCH('2014_acs_select'!AK661,'Density Lookup'!A:A,1))</f>
        <v>Medium</v>
      </c>
      <c r="AQ661" t="b">
        <f t="shared" si="142"/>
        <v>1</v>
      </c>
    </row>
    <row r="662" spans="1:43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33"/>
        <v>0.52762730227518961</v>
      </c>
      <c r="I662" s="2">
        <f t="shared" si="134"/>
        <v>0.47237269772481039</v>
      </c>
      <c r="J662" s="1">
        <v>1879</v>
      </c>
      <c r="K662" s="2">
        <f t="shared" si="135"/>
        <v>0.40715059588299024</v>
      </c>
      <c r="L662" s="1">
        <v>1308</v>
      </c>
      <c r="M662" s="1">
        <v>277</v>
      </c>
      <c r="N662" s="1">
        <v>131</v>
      </c>
      <c r="O662" s="2">
        <f t="shared" si="130"/>
        <v>0.69611495476317187</v>
      </c>
      <c r="P662" s="2">
        <f t="shared" si="131"/>
        <v>0.14741883980840872</v>
      </c>
      <c r="Q662" s="2">
        <f t="shared" si="132"/>
        <v>6.9717935071846732E-2</v>
      </c>
      <c r="R662" s="2">
        <v>0.125</v>
      </c>
      <c r="S662" s="2">
        <v>0.11900000000000001</v>
      </c>
      <c r="T662" s="2">
        <v>0.13100000000000001</v>
      </c>
      <c r="U662" s="1">
        <v>4547</v>
      </c>
      <c r="V662" s="2">
        <f t="shared" si="136"/>
        <v>0.98526543878656558</v>
      </c>
      <c r="W662" s="2">
        <v>0.19699999999999998</v>
      </c>
      <c r="X662" s="1">
        <v>922</v>
      </c>
      <c r="Y662" s="2">
        <f t="shared" si="137"/>
        <v>0.19978331527627302</v>
      </c>
      <c r="Z662" s="2">
        <v>0.318</v>
      </c>
      <c r="AA662" s="1">
        <v>2880</v>
      </c>
      <c r="AB662" s="2">
        <f t="shared" si="138"/>
        <v>0.62405200433369445</v>
      </c>
      <c r="AC662" s="2">
        <f t="shared" si="139"/>
        <v>0.17616468039003252</v>
      </c>
      <c r="AD662" s="2">
        <v>0.16600000000000001</v>
      </c>
      <c r="AE662" s="1">
        <v>45765</v>
      </c>
      <c r="AF662" s="1">
        <v>1954</v>
      </c>
      <c r="AG662" s="1">
        <v>37128</v>
      </c>
      <c r="AH662" s="1">
        <v>3879</v>
      </c>
      <c r="AI662" s="2">
        <v>0.10199999999999999</v>
      </c>
      <c r="AJ662">
        <f>VLOOKUP(A662,census_tract_areas_WA!E:N,10,FALSE)</f>
        <v>59.491372609999999</v>
      </c>
      <c r="AK662">
        <f t="shared" si="140"/>
        <v>77.574273336303179</v>
      </c>
      <c r="AL662" t="str">
        <f>VLOOKUP(AK662,'Density Lookup'!A:B,2,TRUE)</f>
        <v>Low</v>
      </c>
      <c r="AM662" t="str">
        <f>VLOOKUP(A662,census_tract_county_names_WA!A:B,2,FALSE)</f>
        <v>Clallam County, Washington</v>
      </c>
      <c r="AN662">
        <f>INDEX(census_tract_areas_WA!N:N, MATCH('2014_acs_select'!A662,census_tract_areas_WA!E:E,0))</f>
        <v>59.491372609999999</v>
      </c>
      <c r="AO662" t="b">
        <f t="shared" si="141"/>
        <v>1</v>
      </c>
      <c r="AP662" t="str">
        <f>INDEX('Density Lookup'!B:B,MATCH('2014_acs_select'!AK662,'Density Lookup'!A:A,1))</f>
        <v>Low</v>
      </c>
      <c r="AQ662" t="b">
        <f t="shared" si="142"/>
        <v>1</v>
      </c>
    </row>
    <row r="663" spans="1:43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33"/>
        <v>0.47566660451239978</v>
      </c>
      <c r="I663" s="2">
        <f t="shared" si="134"/>
        <v>0.52433339548760027</v>
      </c>
      <c r="J663" s="1">
        <v>2811</v>
      </c>
      <c r="K663" s="2">
        <f t="shared" si="135"/>
        <v>0.52414693268692891</v>
      </c>
      <c r="L663" s="1">
        <v>2233</v>
      </c>
      <c r="M663" s="1">
        <v>232</v>
      </c>
      <c r="N663" s="1">
        <v>161</v>
      </c>
      <c r="O663" s="2">
        <f t="shared" si="130"/>
        <v>0.79437922447527576</v>
      </c>
      <c r="P663" s="2">
        <f t="shared" si="131"/>
        <v>8.2532906438989681E-2</v>
      </c>
      <c r="Q663" s="2">
        <f t="shared" si="13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 s="1">
        <v>5301</v>
      </c>
      <c r="V663" s="2">
        <f t="shared" si="136"/>
        <v>0.98843930635838151</v>
      </c>
      <c r="W663" s="2">
        <v>8.6999999999999994E-2</v>
      </c>
      <c r="X663" s="1">
        <v>1002</v>
      </c>
      <c r="Y663" s="2">
        <f t="shared" si="137"/>
        <v>0.18683572627260861</v>
      </c>
      <c r="Z663" s="2">
        <v>4.2999999999999997E-2</v>
      </c>
      <c r="AA663" s="1">
        <v>3460</v>
      </c>
      <c r="AB663" s="2">
        <f t="shared" si="138"/>
        <v>0.64516129032258063</v>
      </c>
      <c r="AC663" s="2">
        <f t="shared" si="139"/>
        <v>0.16800298340481079</v>
      </c>
      <c r="AD663" s="2">
        <v>0.121</v>
      </c>
      <c r="AE663" s="1">
        <v>83578</v>
      </c>
      <c r="AF663" s="1">
        <v>2291</v>
      </c>
      <c r="AG663" s="1">
        <v>63828</v>
      </c>
      <c r="AH663" s="1">
        <v>4478</v>
      </c>
      <c r="AI663" s="2">
        <v>8.5000000000000006E-2</v>
      </c>
      <c r="AJ663">
        <f>VLOOKUP(A663,census_tract_areas_WA!E:N,10,FALSE)</f>
        <v>3.1419932180000001</v>
      </c>
      <c r="AK663">
        <f t="shared" si="140"/>
        <v>1706.8782864572051</v>
      </c>
      <c r="AL663" t="str">
        <f>VLOOKUP(AK663,'Density Lookup'!A:B,2,TRUE)</f>
        <v>High</v>
      </c>
      <c r="AM663" t="str">
        <f>VLOOKUP(A663,census_tract_county_names_WA!A:B,2,FALSE)</f>
        <v>King County, Washington</v>
      </c>
      <c r="AN663">
        <f>INDEX(census_tract_areas_WA!N:N, MATCH('2014_acs_select'!A663,census_tract_areas_WA!E:E,0))</f>
        <v>3.1419932180000001</v>
      </c>
      <c r="AO663" t="b">
        <f t="shared" si="141"/>
        <v>1</v>
      </c>
      <c r="AP663" t="str">
        <f>INDEX('Density Lookup'!B:B,MATCH('2014_acs_select'!AK663,'Density Lookup'!A:A,1))</f>
        <v>High</v>
      </c>
      <c r="AQ663" t="b">
        <f t="shared" si="142"/>
        <v>1</v>
      </c>
    </row>
    <row r="664" spans="1:43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33"/>
        <v>0.5</v>
      </c>
      <c r="I664" s="2">
        <f t="shared" si="134"/>
        <v>0.5</v>
      </c>
      <c r="J664" s="1">
        <v>1575</v>
      </c>
      <c r="K664" s="2">
        <f t="shared" si="135"/>
        <v>0.48973880597014924</v>
      </c>
      <c r="L664" s="1">
        <v>1187</v>
      </c>
      <c r="M664" s="1">
        <v>225</v>
      </c>
      <c r="N664" s="1">
        <v>101</v>
      </c>
      <c r="O664" s="2">
        <f t="shared" si="130"/>
        <v>0.75365079365079368</v>
      </c>
      <c r="P664" s="2">
        <f t="shared" si="131"/>
        <v>0.14285714285714285</v>
      </c>
      <c r="Q664" s="2">
        <f t="shared" si="13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 s="1">
        <v>3199</v>
      </c>
      <c r="V664" s="2">
        <f t="shared" si="136"/>
        <v>0.99471393034825872</v>
      </c>
      <c r="W664" s="2">
        <v>0.10800000000000001</v>
      </c>
      <c r="X664" s="1">
        <v>835</v>
      </c>
      <c r="Y664" s="2">
        <f t="shared" si="137"/>
        <v>0.25963930348258707</v>
      </c>
      <c r="Z664" s="2">
        <v>0.13900000000000001</v>
      </c>
      <c r="AA664" s="1">
        <v>2099</v>
      </c>
      <c r="AB664" s="2">
        <f t="shared" si="138"/>
        <v>0.65267412935323388</v>
      </c>
      <c r="AC664" s="2">
        <f t="shared" si="139"/>
        <v>8.7686567164179108E-2</v>
      </c>
      <c r="AD664" s="2">
        <v>0.10199999999999999</v>
      </c>
      <c r="AE664" s="1">
        <v>83295</v>
      </c>
      <c r="AF664" s="1">
        <v>1187</v>
      </c>
      <c r="AG664" s="1">
        <v>75450</v>
      </c>
      <c r="AH664" s="1">
        <v>2474</v>
      </c>
      <c r="AI664" s="2">
        <v>8.4000000000000005E-2</v>
      </c>
      <c r="AJ664">
        <f>VLOOKUP(A664,census_tract_areas_WA!E:N,10,FALSE)</f>
        <v>3.535549166</v>
      </c>
      <c r="AK664">
        <f t="shared" si="140"/>
        <v>909.61823722521524</v>
      </c>
      <c r="AL664" t="str">
        <f>VLOOKUP(AK664,'Density Lookup'!A:B,2,TRUE)</f>
        <v>Medium</v>
      </c>
      <c r="AM664" t="str">
        <f>VLOOKUP(A664,census_tract_county_names_WA!A:B,2,FALSE)</f>
        <v>King County, Washington</v>
      </c>
      <c r="AN664">
        <f>INDEX(census_tract_areas_WA!N:N, MATCH('2014_acs_select'!A664,census_tract_areas_WA!E:E,0))</f>
        <v>3.535549166</v>
      </c>
      <c r="AO664" t="b">
        <f t="shared" si="141"/>
        <v>1</v>
      </c>
      <c r="AP664" t="str">
        <f>INDEX('Density Lookup'!B:B,MATCH('2014_acs_select'!AK664,'Density Lookup'!A:A,1))</f>
        <v>Medium</v>
      </c>
      <c r="AQ664" t="b">
        <f t="shared" si="142"/>
        <v>1</v>
      </c>
    </row>
    <row r="665" spans="1:43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33"/>
        <v>0.45024325519681557</v>
      </c>
      <c r="I665" s="2">
        <f t="shared" si="134"/>
        <v>0.54975674480318448</v>
      </c>
      <c r="J665" s="1">
        <v>1881</v>
      </c>
      <c r="K665" s="2">
        <f t="shared" si="135"/>
        <v>0.41596638655462187</v>
      </c>
      <c r="L665" s="1">
        <v>1443</v>
      </c>
      <c r="M665" s="1">
        <v>233</v>
      </c>
      <c r="N665" s="1">
        <v>62</v>
      </c>
      <c r="O665" s="2">
        <f t="shared" si="130"/>
        <v>0.76714513556618824</v>
      </c>
      <c r="P665" s="2">
        <f t="shared" si="131"/>
        <v>0.1238702817650186</v>
      </c>
      <c r="Q665" s="2">
        <f t="shared" si="132"/>
        <v>3.2961190855927698E-2</v>
      </c>
      <c r="R665" s="2">
        <v>0.158</v>
      </c>
      <c r="S665" s="2">
        <v>0.157</v>
      </c>
      <c r="T665" s="2">
        <v>0.159</v>
      </c>
      <c r="U665" s="1">
        <v>4505</v>
      </c>
      <c r="V665" s="2">
        <f t="shared" si="136"/>
        <v>0.99624060150375937</v>
      </c>
      <c r="W665" s="2">
        <v>0.29699999999999999</v>
      </c>
      <c r="X665" s="1">
        <v>1030</v>
      </c>
      <c r="Y665" s="2">
        <f t="shared" si="137"/>
        <v>0.22777532065457762</v>
      </c>
      <c r="Z665" s="2">
        <v>0.55200000000000005</v>
      </c>
      <c r="AA665" s="1">
        <v>2746</v>
      </c>
      <c r="AB665" s="2">
        <f t="shared" si="138"/>
        <v>0.60725342768686419</v>
      </c>
      <c r="AC665" s="2">
        <f t="shared" si="139"/>
        <v>0.16497125165855819</v>
      </c>
      <c r="AD665" s="2">
        <v>0.26200000000000001</v>
      </c>
      <c r="AE665" s="1">
        <v>52258</v>
      </c>
      <c r="AF665" s="1">
        <v>1934</v>
      </c>
      <c r="AG665" s="1">
        <v>46639</v>
      </c>
      <c r="AH665" s="1">
        <v>3569</v>
      </c>
      <c r="AI665" s="2">
        <v>0.127</v>
      </c>
      <c r="AJ665">
        <f>VLOOKUP(A665,census_tract_areas_WA!E:N,10,FALSE)</f>
        <v>1.5669865089999999</v>
      </c>
      <c r="AK665">
        <f t="shared" si="140"/>
        <v>2885.7938304049562</v>
      </c>
      <c r="AL665" t="str">
        <f>VLOOKUP(AK665,'Density Lookup'!A:B,2,TRUE)</f>
        <v>High</v>
      </c>
      <c r="AM665" t="str">
        <f>VLOOKUP(A665,census_tract_county_names_WA!A:B,2,FALSE)</f>
        <v>King County, Washington</v>
      </c>
      <c r="AN665">
        <f>INDEX(census_tract_areas_WA!N:N, MATCH('2014_acs_select'!A665,census_tract_areas_WA!E:E,0))</f>
        <v>1.5669865089999999</v>
      </c>
      <c r="AO665" t="b">
        <f t="shared" si="141"/>
        <v>1</v>
      </c>
      <c r="AP665" t="str">
        <f>INDEX('Density Lookup'!B:B,MATCH('2014_acs_select'!AK665,'Density Lookup'!A:A,1))</f>
        <v>High</v>
      </c>
      <c r="AQ665" t="b">
        <f t="shared" si="142"/>
        <v>1</v>
      </c>
    </row>
    <row r="666" spans="1:43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33"/>
        <v>0.49398395721925131</v>
      </c>
      <c r="I666" s="2">
        <f t="shared" si="134"/>
        <v>0.50601604278074863</v>
      </c>
      <c r="J666" s="1">
        <v>2095</v>
      </c>
      <c r="K666" s="2">
        <f t="shared" si="135"/>
        <v>0.46680035650623886</v>
      </c>
      <c r="L666" s="1">
        <v>1643</v>
      </c>
      <c r="M666" s="1">
        <v>206</v>
      </c>
      <c r="N666" s="1">
        <v>105</v>
      </c>
      <c r="O666" s="2">
        <f t="shared" si="130"/>
        <v>0.78424821002386635</v>
      </c>
      <c r="P666" s="2">
        <f t="shared" si="131"/>
        <v>9.8329355608591879E-2</v>
      </c>
      <c r="Q666" s="2">
        <f t="shared" si="13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 s="1">
        <v>4480</v>
      </c>
      <c r="V666" s="2">
        <f t="shared" si="136"/>
        <v>0.99821746880570406</v>
      </c>
      <c r="W666" s="2">
        <v>7.6999999999999999E-2</v>
      </c>
      <c r="X666" s="1">
        <v>1025</v>
      </c>
      <c r="Y666" s="2">
        <f t="shared" si="137"/>
        <v>0.22838680926916222</v>
      </c>
      <c r="Z666" s="2">
        <v>9.8000000000000004E-2</v>
      </c>
      <c r="AA666" s="1">
        <v>2851</v>
      </c>
      <c r="AB666" s="2">
        <f t="shared" si="138"/>
        <v>0.63524955436720143</v>
      </c>
      <c r="AC666" s="2">
        <f t="shared" si="139"/>
        <v>0.13636363636363635</v>
      </c>
      <c r="AD666" s="2">
        <v>7.9000000000000001E-2</v>
      </c>
      <c r="AE666" s="1">
        <v>76433</v>
      </c>
      <c r="AF666" s="1">
        <v>1695</v>
      </c>
      <c r="AG666" s="1">
        <v>76319</v>
      </c>
      <c r="AH666" s="1">
        <v>3556</v>
      </c>
      <c r="AI666" s="2">
        <v>0.109</v>
      </c>
      <c r="AJ666">
        <f>VLOOKUP(A666,census_tract_areas_WA!E:N,10,FALSE)</f>
        <v>6.2037659959999996</v>
      </c>
      <c r="AK666">
        <f t="shared" si="140"/>
        <v>723.43154188822189</v>
      </c>
      <c r="AL666" t="str">
        <f>VLOOKUP(AK666,'Density Lookup'!A:B,2,TRUE)</f>
        <v>Medium</v>
      </c>
      <c r="AM666" t="str">
        <f>VLOOKUP(A666,census_tract_county_names_WA!A:B,2,FALSE)</f>
        <v>Kitsap County, Washington</v>
      </c>
      <c r="AN666">
        <f>INDEX(census_tract_areas_WA!N:N, MATCH('2014_acs_select'!A666,census_tract_areas_WA!E:E,0))</f>
        <v>6.2037659959999996</v>
      </c>
      <c r="AO666" t="b">
        <f t="shared" si="141"/>
        <v>1</v>
      </c>
      <c r="AP666" t="str">
        <f>INDEX('Density Lookup'!B:B,MATCH('2014_acs_select'!AK666,'Density Lookup'!A:A,1))</f>
        <v>Medium</v>
      </c>
      <c r="AQ666" t="b">
        <f t="shared" si="142"/>
        <v>1</v>
      </c>
    </row>
    <row r="667" spans="1:43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33"/>
        <v>0.46879756468797562</v>
      </c>
      <c r="I667" s="2">
        <f t="shared" si="134"/>
        <v>0.53120243531202438</v>
      </c>
      <c r="J667" s="1">
        <v>2294</v>
      </c>
      <c r="K667" s="2">
        <f t="shared" si="135"/>
        <v>0.43645357686453579</v>
      </c>
      <c r="L667" s="1">
        <v>1860</v>
      </c>
      <c r="M667" s="1">
        <v>145</v>
      </c>
      <c r="N667" s="1">
        <v>98</v>
      </c>
      <c r="O667" s="2">
        <f t="shared" si="130"/>
        <v>0.81081081081081086</v>
      </c>
      <c r="P667" s="2">
        <f t="shared" si="131"/>
        <v>6.3208369659982569E-2</v>
      </c>
      <c r="Q667" s="2">
        <f t="shared" si="132"/>
        <v>4.2720139494333044E-2</v>
      </c>
      <c r="R667" s="2">
        <v>0.109</v>
      </c>
      <c r="S667" s="2">
        <v>7.6999999999999999E-2</v>
      </c>
      <c r="T667" s="2">
        <v>0.13900000000000001</v>
      </c>
      <c r="U667" s="1">
        <v>5196</v>
      </c>
      <c r="V667" s="2">
        <f t="shared" si="136"/>
        <v>0.98858447488584478</v>
      </c>
      <c r="W667" s="2">
        <v>0.19</v>
      </c>
      <c r="X667" s="1">
        <v>1083</v>
      </c>
      <c r="Y667" s="2">
        <f t="shared" si="137"/>
        <v>0.20605022831050229</v>
      </c>
      <c r="Z667" s="2">
        <v>0.22899999999999998</v>
      </c>
      <c r="AA667" s="1">
        <v>3502</v>
      </c>
      <c r="AB667" s="2">
        <f t="shared" si="138"/>
        <v>0.66628614916286144</v>
      </c>
      <c r="AC667" s="2">
        <f t="shared" si="139"/>
        <v>0.12766362252663632</v>
      </c>
      <c r="AD667" s="2">
        <v>0.192</v>
      </c>
      <c r="AE667" s="1">
        <v>57500</v>
      </c>
      <c r="AF667" s="1">
        <v>1936</v>
      </c>
      <c r="AG667" s="1">
        <v>51154</v>
      </c>
      <c r="AH667" s="1">
        <v>4211</v>
      </c>
      <c r="AI667" s="2">
        <v>0.153</v>
      </c>
      <c r="AJ667">
        <f>VLOOKUP(A667,census_tract_areas_WA!E:N,10,FALSE)</f>
        <v>2.3610735730000001</v>
      </c>
      <c r="AK667">
        <f t="shared" si="140"/>
        <v>2226.105979968122</v>
      </c>
      <c r="AL667" t="str">
        <f>VLOOKUP(AK667,'Density Lookup'!A:B,2,TRUE)</f>
        <v>High</v>
      </c>
      <c r="AM667" t="str">
        <f>VLOOKUP(A667,census_tract_county_names_WA!A:B,2,FALSE)</f>
        <v>Pierce County, Washington</v>
      </c>
      <c r="AN667">
        <f>INDEX(census_tract_areas_WA!N:N, MATCH('2014_acs_select'!A667,census_tract_areas_WA!E:E,0))</f>
        <v>2.3610735730000001</v>
      </c>
      <c r="AO667" t="b">
        <f t="shared" si="141"/>
        <v>1</v>
      </c>
      <c r="AP667" t="str">
        <f>INDEX('Density Lookup'!B:B,MATCH('2014_acs_select'!AK667,'Density Lookup'!A:A,1))</f>
        <v>High</v>
      </c>
      <c r="AQ667" t="b">
        <f t="shared" si="142"/>
        <v>1</v>
      </c>
    </row>
    <row r="668" spans="1:43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33"/>
        <v>0.47945205479452052</v>
      </c>
      <c r="I668" s="2">
        <f t="shared" si="134"/>
        <v>0.52054794520547942</v>
      </c>
      <c r="J668" s="1">
        <v>1997</v>
      </c>
      <c r="K668" s="2">
        <f t="shared" si="135"/>
        <v>0.47993270848353758</v>
      </c>
      <c r="L668" s="1">
        <v>1631</v>
      </c>
      <c r="M668" s="1">
        <v>221</v>
      </c>
      <c r="N668" s="1">
        <v>53</v>
      </c>
      <c r="O668" s="2">
        <f t="shared" si="130"/>
        <v>0.81672508763144713</v>
      </c>
      <c r="P668" s="2">
        <f t="shared" si="131"/>
        <v>0.11066599899849774</v>
      </c>
      <c r="Q668" s="2">
        <f t="shared" si="13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 s="1">
        <v>4123</v>
      </c>
      <c r="V668" s="2">
        <f t="shared" si="136"/>
        <v>0.9908675799086758</v>
      </c>
      <c r="W668" s="2">
        <v>8.5000000000000006E-2</v>
      </c>
      <c r="X668" s="1">
        <v>1168</v>
      </c>
      <c r="Y668" s="2">
        <f t="shared" si="137"/>
        <v>0.2807017543859649</v>
      </c>
      <c r="Z668" s="2">
        <v>0.14300000000000002</v>
      </c>
      <c r="AA668" s="1">
        <v>2552</v>
      </c>
      <c r="AB668" s="2">
        <f t="shared" si="138"/>
        <v>0.61331410718577262</v>
      </c>
      <c r="AC668" s="2">
        <f t="shared" si="139"/>
        <v>0.10598413842826249</v>
      </c>
      <c r="AD668" s="2">
        <v>6.8000000000000005E-2</v>
      </c>
      <c r="AE668" s="1">
        <v>81029</v>
      </c>
      <c r="AF668" s="1">
        <v>1424</v>
      </c>
      <c r="AG668" s="1">
        <v>72398</v>
      </c>
      <c r="AH668" s="1">
        <v>3113</v>
      </c>
      <c r="AI668" s="2">
        <v>5.7000000000000002E-2</v>
      </c>
      <c r="AJ668">
        <f>VLOOKUP(A668,census_tract_areas_WA!E:N,10,FALSE)</f>
        <v>3.7325895519999999</v>
      </c>
      <c r="AK668">
        <f t="shared" si="140"/>
        <v>1114.7756649992359</v>
      </c>
      <c r="AL668" t="str">
        <f>VLOOKUP(AK668,'Density Lookup'!A:B,2,TRUE)</f>
        <v>Medium</v>
      </c>
      <c r="AM668" t="str">
        <f>VLOOKUP(A668,census_tract_county_names_WA!A:B,2,FALSE)</f>
        <v>Pierce County, Washington</v>
      </c>
      <c r="AN668">
        <f>INDEX(census_tract_areas_WA!N:N, MATCH('2014_acs_select'!A668,census_tract_areas_WA!E:E,0))</f>
        <v>3.7325895519999999</v>
      </c>
      <c r="AO668" t="b">
        <f t="shared" si="141"/>
        <v>1</v>
      </c>
      <c r="AP668" t="str">
        <f>INDEX('Density Lookup'!B:B,MATCH('2014_acs_select'!AK668,'Density Lookup'!A:A,1))</f>
        <v>Medium</v>
      </c>
      <c r="AQ668" t="b">
        <f t="shared" si="142"/>
        <v>1</v>
      </c>
    </row>
    <row r="669" spans="1:43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33"/>
        <v>0.51109227073618768</v>
      </c>
      <c r="I669" s="2">
        <f t="shared" si="134"/>
        <v>0.48890772926381237</v>
      </c>
      <c r="J669" s="1">
        <v>2966</v>
      </c>
      <c r="K669" s="2">
        <f t="shared" si="135"/>
        <v>0.41910414017238945</v>
      </c>
      <c r="L669" s="1">
        <v>2227</v>
      </c>
      <c r="M669" s="1">
        <v>384</v>
      </c>
      <c r="N669" s="1">
        <v>24</v>
      </c>
      <c r="O669" s="2">
        <f t="shared" si="130"/>
        <v>0.75084288604180716</v>
      </c>
      <c r="P669" s="2">
        <f t="shared" si="131"/>
        <v>0.12946729602157789</v>
      </c>
      <c r="Q669" s="2">
        <f t="shared" si="132"/>
        <v>8.091706001348618E-3</v>
      </c>
      <c r="R669" s="2">
        <v>0.59</v>
      </c>
      <c r="S669" s="2">
        <v>0.57200000000000006</v>
      </c>
      <c r="T669" s="2">
        <v>0.60699999999999998</v>
      </c>
      <c r="U669" s="1">
        <v>6828</v>
      </c>
      <c r="V669" s="2">
        <f t="shared" si="136"/>
        <v>0.96481559983043663</v>
      </c>
      <c r="W669" s="2">
        <v>0.111</v>
      </c>
      <c r="X669" s="1">
        <v>1477</v>
      </c>
      <c r="Y669" s="2">
        <f t="shared" si="137"/>
        <v>0.20870425321463898</v>
      </c>
      <c r="Z669" s="2">
        <v>5.5999999999999994E-2</v>
      </c>
      <c r="AA669" s="1">
        <v>4445</v>
      </c>
      <c r="AB669" s="2">
        <f t="shared" si="138"/>
        <v>0.62809099901088028</v>
      </c>
      <c r="AC669" s="2">
        <f t="shared" si="139"/>
        <v>0.16320474777448069</v>
      </c>
      <c r="AD669" s="2">
        <v>0.151</v>
      </c>
      <c r="AE669" s="1">
        <v>109660</v>
      </c>
      <c r="AF669" s="1">
        <v>2496</v>
      </c>
      <c r="AG669" s="1">
        <v>87989</v>
      </c>
      <c r="AH669" s="1">
        <v>5766</v>
      </c>
      <c r="AI669" s="2">
        <v>0.14899999999999999</v>
      </c>
      <c r="AJ669">
        <f>VLOOKUP(A669,census_tract_areas_WA!E:N,10,FALSE)</f>
        <v>39.26940046</v>
      </c>
      <c r="AK669">
        <f t="shared" si="140"/>
        <v>180.21665513352224</v>
      </c>
      <c r="AL669" t="str">
        <f>VLOOKUP(AK669,'Density Lookup'!A:B,2,TRUE)</f>
        <v>Low</v>
      </c>
      <c r="AM669" t="str">
        <f>VLOOKUP(A669,census_tract_county_names_WA!A:B,2,FALSE)</f>
        <v>Thurston County, Washington</v>
      </c>
      <c r="AN669">
        <f>INDEX(census_tract_areas_WA!N:N, MATCH('2014_acs_select'!A669,census_tract_areas_WA!E:E,0))</f>
        <v>39.26940046</v>
      </c>
      <c r="AO669" t="b">
        <f t="shared" si="141"/>
        <v>1</v>
      </c>
      <c r="AP669" t="str">
        <f>INDEX('Density Lookup'!B:B,MATCH('2014_acs_select'!AK669,'Density Lookup'!A:A,1))</f>
        <v>Low</v>
      </c>
      <c r="AQ669" t="b">
        <f t="shared" si="142"/>
        <v>1</v>
      </c>
    </row>
    <row r="670" spans="1:43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33"/>
        <v>0.44441649899396379</v>
      </c>
      <c r="I670" s="2">
        <f t="shared" si="134"/>
        <v>0.55558350100603626</v>
      </c>
      <c r="J670" s="1">
        <v>1506</v>
      </c>
      <c r="K670" s="2">
        <f t="shared" si="135"/>
        <v>0.37877263581488935</v>
      </c>
      <c r="L670" s="1">
        <v>1071</v>
      </c>
      <c r="M670" s="1">
        <v>300</v>
      </c>
      <c r="N670" s="1">
        <v>45</v>
      </c>
      <c r="O670" s="2">
        <f t="shared" si="130"/>
        <v>0.71115537848605581</v>
      </c>
      <c r="P670" s="2">
        <f t="shared" si="131"/>
        <v>0.19920318725099601</v>
      </c>
      <c r="Q670" s="2">
        <f t="shared" si="13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 s="1">
        <v>3963</v>
      </c>
      <c r="V670" s="2">
        <f t="shared" si="136"/>
        <v>0.99673038229376254</v>
      </c>
      <c r="W670" s="2">
        <v>0.26700000000000002</v>
      </c>
      <c r="X670" s="1">
        <v>964</v>
      </c>
      <c r="Y670" s="2">
        <f t="shared" si="137"/>
        <v>0.24245472837022133</v>
      </c>
      <c r="Z670" s="2">
        <v>0.39</v>
      </c>
      <c r="AA670" s="1">
        <v>2393</v>
      </c>
      <c r="AB670" s="2">
        <f t="shared" si="138"/>
        <v>0.60186116700201209</v>
      </c>
      <c r="AC670" s="2">
        <f t="shared" si="139"/>
        <v>0.15568410462776661</v>
      </c>
      <c r="AD670" s="2">
        <v>0.254</v>
      </c>
      <c r="AE670" s="1">
        <v>47984</v>
      </c>
      <c r="AF670" s="1">
        <v>1587</v>
      </c>
      <c r="AG670" s="1">
        <v>39196</v>
      </c>
      <c r="AH670" s="1">
        <v>3091</v>
      </c>
      <c r="AI670" s="2">
        <v>0.126</v>
      </c>
      <c r="AJ670">
        <f>VLOOKUP(A670,census_tract_areas_WA!E:N,10,FALSE)</f>
        <v>83.438953679999997</v>
      </c>
      <c r="AK670">
        <f t="shared" si="140"/>
        <v>47.651604252475572</v>
      </c>
      <c r="AL670" t="str">
        <f>VLOOKUP(AK670,'Density Lookup'!A:B,2,TRUE)</f>
        <v>Low</v>
      </c>
      <c r="AM670" t="str">
        <f>VLOOKUP(A670,census_tract_county_names_WA!A:B,2,FALSE)</f>
        <v>Grays Harbor County, Washington</v>
      </c>
      <c r="AN670">
        <f>INDEX(census_tract_areas_WA!N:N, MATCH('2014_acs_select'!A670,census_tract_areas_WA!E:E,0))</f>
        <v>83.438953679999997</v>
      </c>
      <c r="AO670" t="b">
        <f t="shared" si="141"/>
        <v>1</v>
      </c>
      <c r="AP670" t="str">
        <f>INDEX('Density Lookup'!B:B,MATCH('2014_acs_select'!AK670,'Density Lookup'!A:A,1))</f>
        <v>Low</v>
      </c>
      <c r="AQ670" t="b">
        <f t="shared" si="142"/>
        <v>1</v>
      </c>
    </row>
    <row r="671" spans="1:43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33"/>
        <v>0.58961710124500821</v>
      </c>
      <c r="I671" s="2">
        <f t="shared" si="134"/>
        <v>0.41038289875499179</v>
      </c>
      <c r="J671" s="1">
        <v>2806</v>
      </c>
      <c r="K671" s="2">
        <f t="shared" si="135"/>
        <v>0.65914963589382192</v>
      </c>
      <c r="L671" s="1">
        <v>1332</v>
      </c>
      <c r="M671" s="1">
        <v>120</v>
      </c>
      <c r="N671" s="1">
        <v>450</v>
      </c>
      <c r="O671" s="2">
        <f t="shared" ref="O671:O734" si="143">L671/$J671</f>
        <v>0.47469707769066288</v>
      </c>
      <c r="P671" s="2">
        <f t="shared" ref="P671:P734" si="144">M671/$J671</f>
        <v>4.2765502494654314E-2</v>
      </c>
      <c r="Q671" s="2">
        <f t="shared" ref="Q671:Q734" si="145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 s="1">
        <v>4257</v>
      </c>
      <c r="V671" s="2">
        <f t="shared" si="136"/>
        <v>1</v>
      </c>
      <c r="W671" s="2">
        <v>5.7999999999999996E-2</v>
      </c>
      <c r="X671" s="1">
        <v>489</v>
      </c>
      <c r="Y671" s="2">
        <f t="shared" si="137"/>
        <v>0.11486962649753348</v>
      </c>
      <c r="Z671" s="2">
        <v>0</v>
      </c>
      <c r="AA671" s="1">
        <v>3319</v>
      </c>
      <c r="AB671" s="2">
        <f t="shared" si="138"/>
        <v>0.77965703547098897</v>
      </c>
      <c r="AC671" s="2">
        <f t="shared" si="139"/>
        <v>0.10547333803147751</v>
      </c>
      <c r="AD671" s="2">
        <v>6.3E-2</v>
      </c>
      <c r="AE671" s="1">
        <v>159425</v>
      </c>
      <c r="AF671" s="1">
        <v>2398</v>
      </c>
      <c r="AG671" s="1">
        <v>93500</v>
      </c>
      <c r="AH671" s="1">
        <v>3812</v>
      </c>
      <c r="AI671" s="2">
        <v>5.4000000000000006E-2</v>
      </c>
      <c r="AJ671">
        <f>VLOOKUP(A671,census_tract_areas_WA!E:N,10,FALSE)</f>
        <v>1.14761588</v>
      </c>
      <c r="AK671">
        <f t="shared" si="140"/>
        <v>3709.4293257775416</v>
      </c>
      <c r="AL671" t="str">
        <f>VLOOKUP(AK671,'Density Lookup'!A:B,2,TRUE)</f>
        <v>High</v>
      </c>
      <c r="AM671" t="str">
        <f>VLOOKUP(A671,census_tract_county_names_WA!A:B,2,FALSE)</f>
        <v>King County, Washington</v>
      </c>
      <c r="AN671">
        <f>INDEX(census_tract_areas_WA!N:N, MATCH('2014_acs_select'!A671,census_tract_areas_WA!E:E,0))</f>
        <v>1.14761588</v>
      </c>
      <c r="AO671" t="b">
        <f t="shared" si="141"/>
        <v>1</v>
      </c>
      <c r="AP671" t="str">
        <f>INDEX('Density Lookup'!B:B,MATCH('2014_acs_select'!AK671,'Density Lookup'!A:A,1))</f>
        <v>High</v>
      </c>
      <c r="AQ671" t="b">
        <f t="shared" si="142"/>
        <v>1</v>
      </c>
    </row>
    <row r="672" spans="1:43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33"/>
        <v>0.51508252703471824</v>
      </c>
      <c r="I672" s="2">
        <f t="shared" si="134"/>
        <v>0.4849174729652817</v>
      </c>
      <c r="J672" s="1">
        <v>1770</v>
      </c>
      <c r="K672" s="2">
        <f t="shared" si="135"/>
        <v>0.50369948776323281</v>
      </c>
      <c r="L672" s="1">
        <v>878</v>
      </c>
      <c r="M672" s="1">
        <v>141</v>
      </c>
      <c r="N672" s="1">
        <v>425</v>
      </c>
      <c r="O672" s="2">
        <f t="shared" si="143"/>
        <v>0.49604519774011302</v>
      </c>
      <c r="P672" s="2">
        <f t="shared" si="144"/>
        <v>7.9661016949152536E-2</v>
      </c>
      <c r="Q672" s="2">
        <f t="shared" si="145"/>
        <v>0.24011299435028249</v>
      </c>
      <c r="R672" s="2">
        <v>0.44</v>
      </c>
      <c r="S672" s="2">
        <v>0.45100000000000001</v>
      </c>
      <c r="T672" s="2">
        <v>0.42799999999999999</v>
      </c>
      <c r="U672" s="1">
        <v>3389</v>
      </c>
      <c r="V672" s="2">
        <f t="shared" si="136"/>
        <v>0.96442800227660785</v>
      </c>
      <c r="W672" s="2">
        <v>0.253</v>
      </c>
      <c r="X672" s="1">
        <v>470</v>
      </c>
      <c r="Y672" s="2">
        <f t="shared" si="137"/>
        <v>0.13375071143995446</v>
      </c>
      <c r="Z672" s="2">
        <v>0.22800000000000001</v>
      </c>
      <c r="AA672" s="1">
        <v>2294</v>
      </c>
      <c r="AB672" s="2">
        <f t="shared" si="138"/>
        <v>0.6528173022196927</v>
      </c>
      <c r="AC672" s="2">
        <f t="shared" si="139"/>
        <v>0.21343198634035287</v>
      </c>
      <c r="AD672" s="2">
        <v>0.18</v>
      </c>
      <c r="AE672" s="1">
        <v>55242</v>
      </c>
      <c r="AF672" s="1">
        <v>1732</v>
      </c>
      <c r="AG672" s="1">
        <v>44015</v>
      </c>
      <c r="AH672" s="1">
        <v>3051</v>
      </c>
      <c r="AI672" s="2">
        <v>0.08</v>
      </c>
      <c r="AJ672">
        <f>VLOOKUP(A672,census_tract_areas_WA!E:N,10,FALSE)</f>
        <v>0.82073216000000004</v>
      </c>
      <c r="AK672">
        <f t="shared" si="140"/>
        <v>4281.5429579364845</v>
      </c>
      <c r="AL672" t="str">
        <f>VLOOKUP(AK672,'Density Lookup'!A:B,2,TRUE)</f>
        <v>High</v>
      </c>
      <c r="AM672" t="str">
        <f>VLOOKUP(A672,census_tract_county_names_WA!A:B,2,FALSE)</f>
        <v>King County, Washington</v>
      </c>
      <c r="AN672">
        <f>INDEX(census_tract_areas_WA!N:N, MATCH('2014_acs_select'!A672,census_tract_areas_WA!E:E,0))</f>
        <v>0.82073216000000004</v>
      </c>
      <c r="AO672" t="b">
        <f t="shared" si="141"/>
        <v>1</v>
      </c>
      <c r="AP672" t="str">
        <f>INDEX('Density Lookup'!B:B,MATCH('2014_acs_select'!AK672,'Density Lookup'!A:A,1))</f>
        <v>High</v>
      </c>
      <c r="AQ672" t="b">
        <f t="shared" si="142"/>
        <v>1</v>
      </c>
    </row>
    <row r="673" spans="1:43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33"/>
        <v>0.5381587953456537</v>
      </c>
      <c r="I673" s="2">
        <f t="shared" si="134"/>
        <v>0.46184120465434636</v>
      </c>
      <c r="J673" s="1">
        <v>3251</v>
      </c>
      <c r="K673" s="2">
        <f t="shared" si="135"/>
        <v>0.55629705681040387</v>
      </c>
      <c r="L673" s="1">
        <v>1230</v>
      </c>
      <c r="M673" s="1">
        <v>419</v>
      </c>
      <c r="N673" s="1">
        <v>789</v>
      </c>
      <c r="O673" s="2">
        <f t="shared" si="143"/>
        <v>0.37834512457705322</v>
      </c>
      <c r="P673" s="2">
        <f t="shared" si="144"/>
        <v>0.12888342048600432</v>
      </c>
      <c r="Q673" s="2">
        <f t="shared" si="145"/>
        <v>0.24269455552137803</v>
      </c>
      <c r="R673" s="2">
        <v>0.45600000000000002</v>
      </c>
      <c r="S673" s="2">
        <v>0.47200000000000003</v>
      </c>
      <c r="T673" s="2">
        <v>0.436</v>
      </c>
      <c r="U673" s="1">
        <v>5757</v>
      </c>
      <c r="V673" s="2">
        <f t="shared" si="136"/>
        <v>0.98511293634496921</v>
      </c>
      <c r="W673" s="2">
        <v>0.21899999999999997</v>
      </c>
      <c r="X673" s="1">
        <v>965</v>
      </c>
      <c r="Y673" s="2">
        <f t="shared" si="137"/>
        <v>0.16512662559890487</v>
      </c>
      <c r="Z673" s="2">
        <v>0.20399999999999999</v>
      </c>
      <c r="AA673" s="1">
        <v>3982</v>
      </c>
      <c r="AB673" s="2">
        <f t="shared" si="138"/>
        <v>0.68138261464750172</v>
      </c>
      <c r="AC673" s="2">
        <f t="shared" si="139"/>
        <v>0.15349075975359339</v>
      </c>
      <c r="AD673" s="2">
        <v>0.16800000000000001</v>
      </c>
      <c r="AE673" s="1">
        <v>60268</v>
      </c>
      <c r="AF673" s="1">
        <v>2492</v>
      </c>
      <c r="AG673" s="1">
        <v>47809</v>
      </c>
      <c r="AH673" s="1">
        <v>4876</v>
      </c>
      <c r="AI673" s="2">
        <v>0.05</v>
      </c>
      <c r="AJ673">
        <f>VLOOKUP(A673,census_tract_areas_WA!E:N,10,FALSE)</f>
        <v>1.7230713419999999</v>
      </c>
      <c r="AK673">
        <f t="shared" si="140"/>
        <v>3391.6181283688256</v>
      </c>
      <c r="AL673" t="str">
        <f>VLOOKUP(AK673,'Density Lookup'!A:B,2,TRUE)</f>
        <v>High</v>
      </c>
      <c r="AM673" t="str">
        <f>VLOOKUP(A673,census_tract_county_names_WA!A:B,2,FALSE)</f>
        <v>King County, Washington</v>
      </c>
      <c r="AN673">
        <f>INDEX(census_tract_areas_WA!N:N, MATCH('2014_acs_select'!A673,census_tract_areas_WA!E:E,0))</f>
        <v>1.7230713419999999</v>
      </c>
      <c r="AO673" t="b">
        <f t="shared" si="141"/>
        <v>1</v>
      </c>
      <c r="AP673" t="str">
        <f>INDEX('Density Lookup'!B:B,MATCH('2014_acs_select'!AK673,'Density Lookup'!A:A,1))</f>
        <v>High</v>
      </c>
      <c r="AQ673" t="b">
        <f t="shared" si="142"/>
        <v>1</v>
      </c>
    </row>
    <row r="674" spans="1:43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33"/>
        <v>0.4700122399020808</v>
      </c>
      <c r="I674" s="2">
        <f t="shared" si="134"/>
        <v>0.52998776009791926</v>
      </c>
      <c r="J674" s="1">
        <v>2982</v>
      </c>
      <c r="K674" s="2">
        <f t="shared" si="135"/>
        <v>0.52141982864137082</v>
      </c>
      <c r="L674" s="1">
        <v>2176</v>
      </c>
      <c r="M674" s="1">
        <v>261</v>
      </c>
      <c r="N674" s="1">
        <v>209</v>
      </c>
      <c r="O674" s="2">
        <f t="shared" si="143"/>
        <v>0.72971160295103954</v>
      </c>
      <c r="P674" s="2">
        <f t="shared" si="144"/>
        <v>8.75251509054326E-2</v>
      </c>
      <c r="Q674" s="2">
        <f t="shared" si="145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 s="1">
        <v>5682</v>
      </c>
      <c r="V674" s="2">
        <f t="shared" si="136"/>
        <v>0.99353033747158592</v>
      </c>
      <c r="W674" s="2">
        <v>9.0999999999999998E-2</v>
      </c>
      <c r="X674" s="1">
        <v>1558</v>
      </c>
      <c r="Y674" s="2">
        <f t="shared" si="137"/>
        <v>0.27242524916943522</v>
      </c>
      <c r="Z674" s="2">
        <v>0.18600000000000003</v>
      </c>
      <c r="AA674" s="1">
        <v>3466</v>
      </c>
      <c r="AB674" s="2">
        <f t="shared" si="138"/>
        <v>0.60605000874278725</v>
      </c>
      <c r="AC674" s="2">
        <f t="shared" si="139"/>
        <v>0.12152474208777753</v>
      </c>
      <c r="AD674" s="2">
        <v>6.0999999999999999E-2</v>
      </c>
      <c r="AE674" s="1">
        <v>167850</v>
      </c>
      <c r="AF674" s="1">
        <v>2089</v>
      </c>
      <c r="AG674" s="1">
        <v>135568</v>
      </c>
      <c r="AH674" s="1">
        <v>4315</v>
      </c>
      <c r="AI674" s="2">
        <v>3.2000000000000001E-2</v>
      </c>
      <c r="AJ674">
        <f>VLOOKUP(A674,census_tract_areas_WA!E:N,10,FALSE)</f>
        <v>22.399485210000002</v>
      </c>
      <c r="AK674">
        <f t="shared" si="140"/>
        <v>255.31836764921795</v>
      </c>
      <c r="AL674" t="str">
        <f>VLOOKUP(AK674,'Density Lookup'!A:B,2,TRUE)</f>
        <v>Low</v>
      </c>
      <c r="AM674" t="str">
        <f>VLOOKUP(A674,census_tract_county_names_WA!A:B,2,FALSE)</f>
        <v>King County, Washington</v>
      </c>
      <c r="AN674">
        <f>INDEX(census_tract_areas_WA!N:N, MATCH('2014_acs_select'!A674,census_tract_areas_WA!E:E,0))</f>
        <v>22.399485210000002</v>
      </c>
      <c r="AO674" t="b">
        <f t="shared" si="141"/>
        <v>1</v>
      </c>
      <c r="AP674" t="str">
        <f>INDEX('Density Lookup'!B:B,MATCH('2014_acs_select'!AK674,'Density Lookup'!A:A,1))</f>
        <v>Low</v>
      </c>
      <c r="AQ674" t="b">
        <f t="shared" si="142"/>
        <v>1</v>
      </c>
    </row>
    <row r="675" spans="1:43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33"/>
        <v>0.54515050167224077</v>
      </c>
      <c r="I675" s="2">
        <f t="shared" si="134"/>
        <v>0.45484949832775917</v>
      </c>
      <c r="J675" s="1">
        <v>2642</v>
      </c>
      <c r="K675" s="2">
        <f t="shared" si="135"/>
        <v>0.55225752508361203</v>
      </c>
      <c r="L675" s="1">
        <v>1816</v>
      </c>
      <c r="M675" s="1">
        <v>408</v>
      </c>
      <c r="N675" s="1">
        <v>311</v>
      </c>
      <c r="O675" s="2">
        <f t="shared" si="143"/>
        <v>0.68735806207418626</v>
      </c>
      <c r="P675" s="2">
        <f t="shared" si="144"/>
        <v>0.15442846328538987</v>
      </c>
      <c r="Q675" s="2">
        <f t="shared" si="145"/>
        <v>0.11771385314155942</v>
      </c>
      <c r="R675" s="2">
        <v>0.32299999999999995</v>
      </c>
      <c r="S675" s="2">
        <v>0.379</v>
      </c>
      <c r="T675" s="2">
        <v>0.255</v>
      </c>
      <c r="U675" s="1">
        <v>4777</v>
      </c>
      <c r="V675" s="2">
        <f t="shared" si="136"/>
        <v>0.99853678929765888</v>
      </c>
      <c r="W675" s="2">
        <v>4.7E-2</v>
      </c>
      <c r="X675" s="1">
        <v>843</v>
      </c>
      <c r="Y675" s="2">
        <f t="shared" si="137"/>
        <v>0.17621237458193981</v>
      </c>
      <c r="Z675" s="2">
        <v>3.4000000000000002E-2</v>
      </c>
      <c r="AA675" s="1">
        <v>3336</v>
      </c>
      <c r="AB675" s="2">
        <f t="shared" si="138"/>
        <v>0.69732441471571904</v>
      </c>
      <c r="AC675" s="2">
        <f t="shared" si="139"/>
        <v>0.12646321070234112</v>
      </c>
      <c r="AD675" s="2">
        <v>0.05</v>
      </c>
      <c r="AE675" s="1">
        <v>86901</v>
      </c>
      <c r="AF675" s="1">
        <v>1931</v>
      </c>
      <c r="AG675" s="1">
        <v>79241</v>
      </c>
      <c r="AH675" s="1">
        <v>4034</v>
      </c>
      <c r="AI675" s="2">
        <v>4.2000000000000003E-2</v>
      </c>
      <c r="AJ675">
        <f>VLOOKUP(A675,census_tract_areas_WA!E:N,10,FALSE)</f>
        <v>8.3588830230000006</v>
      </c>
      <c r="AK675">
        <f t="shared" si="140"/>
        <v>572.32527202935114</v>
      </c>
      <c r="AL675" t="str">
        <f>VLOOKUP(AK675,'Density Lookup'!A:B,2,TRUE)</f>
        <v>Medium</v>
      </c>
      <c r="AM675" t="str">
        <f>VLOOKUP(A675,census_tract_county_names_WA!A:B,2,FALSE)</f>
        <v>King County, Washington</v>
      </c>
      <c r="AN675">
        <f>INDEX(census_tract_areas_WA!N:N, MATCH('2014_acs_select'!A675,census_tract_areas_WA!E:E,0))</f>
        <v>8.3588830230000006</v>
      </c>
      <c r="AO675" t="b">
        <f t="shared" si="141"/>
        <v>1</v>
      </c>
      <c r="AP675" t="str">
        <f>INDEX('Density Lookup'!B:B,MATCH('2014_acs_select'!AK675,'Density Lookup'!A:A,1))</f>
        <v>Medium</v>
      </c>
      <c r="AQ675" t="b">
        <f t="shared" si="142"/>
        <v>1</v>
      </c>
    </row>
    <row r="676" spans="1:43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33"/>
        <v>0.50123981579879562</v>
      </c>
      <c r="I676" s="2">
        <f t="shared" si="134"/>
        <v>0.49876018420120438</v>
      </c>
      <c r="J676" s="1">
        <v>2508</v>
      </c>
      <c r="K676" s="2">
        <f t="shared" si="135"/>
        <v>0.44420828905419768</v>
      </c>
      <c r="L676" s="1">
        <v>1778</v>
      </c>
      <c r="M676" s="1">
        <v>112</v>
      </c>
      <c r="N676" s="1">
        <v>365</v>
      </c>
      <c r="O676" s="2">
        <f t="shared" si="143"/>
        <v>0.7089314194577353</v>
      </c>
      <c r="P676" s="2">
        <f t="shared" si="144"/>
        <v>4.4657097288676235E-2</v>
      </c>
      <c r="Q676" s="2">
        <f t="shared" si="145"/>
        <v>0.14553429027113238</v>
      </c>
      <c r="R676" s="2">
        <v>0.312</v>
      </c>
      <c r="S676" s="2">
        <v>0.308</v>
      </c>
      <c r="T676" s="2">
        <v>0.315</v>
      </c>
      <c r="U676" s="1">
        <v>5461</v>
      </c>
      <c r="V676" s="2">
        <f t="shared" si="136"/>
        <v>0.96723343960325892</v>
      </c>
      <c r="W676" s="2">
        <v>0.20699999999999999</v>
      </c>
      <c r="X676" s="1">
        <v>987</v>
      </c>
      <c r="Y676" s="2">
        <f t="shared" si="137"/>
        <v>0.17481402763018067</v>
      </c>
      <c r="Z676" s="2">
        <v>0.32200000000000001</v>
      </c>
      <c r="AA676" s="1">
        <v>3366</v>
      </c>
      <c r="AB676" s="2">
        <f t="shared" si="138"/>
        <v>0.5961742826780021</v>
      </c>
      <c r="AC676" s="2">
        <f t="shared" si="139"/>
        <v>0.22901168969181729</v>
      </c>
      <c r="AD676" s="2">
        <v>0.16200000000000001</v>
      </c>
      <c r="AE676" s="1">
        <v>61542</v>
      </c>
      <c r="AF676" s="1">
        <v>2276</v>
      </c>
      <c r="AG676" s="1">
        <v>47264</v>
      </c>
      <c r="AH676" s="1">
        <v>4773</v>
      </c>
      <c r="AI676" s="2">
        <v>0.05</v>
      </c>
      <c r="AJ676">
        <f>VLOOKUP(A676,census_tract_areas_WA!E:N,10,FALSE)</f>
        <v>3.2855666590000001</v>
      </c>
      <c r="AK676">
        <f t="shared" si="140"/>
        <v>1718.4250346996232</v>
      </c>
      <c r="AL676" t="str">
        <f>VLOOKUP(AK676,'Density Lookup'!A:B,2,TRUE)</f>
        <v>High</v>
      </c>
      <c r="AM676" t="str">
        <f>VLOOKUP(A676,census_tract_county_names_WA!A:B,2,FALSE)</f>
        <v>Snohomish County, Washington</v>
      </c>
      <c r="AN676">
        <f>INDEX(census_tract_areas_WA!N:N, MATCH('2014_acs_select'!A676,census_tract_areas_WA!E:E,0))</f>
        <v>3.2855666590000001</v>
      </c>
      <c r="AO676" t="b">
        <f t="shared" si="141"/>
        <v>1</v>
      </c>
      <c r="AP676" t="str">
        <f>INDEX('Density Lookup'!B:B,MATCH('2014_acs_select'!AK676,'Density Lookup'!A:A,1))</f>
        <v>High</v>
      </c>
      <c r="AQ676" t="b">
        <f t="shared" si="142"/>
        <v>1</v>
      </c>
    </row>
    <row r="677" spans="1:43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33"/>
        <v>0.52669270833333337</v>
      </c>
      <c r="I677" s="2">
        <f t="shared" si="134"/>
        <v>0.47330729166666669</v>
      </c>
      <c r="J677" s="1">
        <v>3282</v>
      </c>
      <c r="K677" s="2">
        <f t="shared" si="135"/>
        <v>0.5341796875</v>
      </c>
      <c r="L677" s="1">
        <v>2559</v>
      </c>
      <c r="M677" s="1">
        <v>437</v>
      </c>
      <c r="N677" s="1">
        <v>117</v>
      </c>
      <c r="O677" s="2">
        <f t="shared" si="143"/>
        <v>0.77970749542961604</v>
      </c>
      <c r="P677" s="2">
        <f t="shared" si="144"/>
        <v>0.13315051797684338</v>
      </c>
      <c r="Q677" s="2">
        <f t="shared" si="145"/>
        <v>3.5648994515539302E-2</v>
      </c>
      <c r="R677" s="2">
        <v>0.19899999999999998</v>
      </c>
      <c r="S677" s="2">
        <v>0.20499999999999999</v>
      </c>
      <c r="T677" s="2">
        <v>0.193</v>
      </c>
      <c r="U677" s="1">
        <v>6143</v>
      </c>
      <c r="V677" s="2">
        <f t="shared" si="136"/>
        <v>0.99983723958333337</v>
      </c>
      <c r="W677" s="2">
        <v>9.0999999999999998E-2</v>
      </c>
      <c r="X677" s="1">
        <v>1686</v>
      </c>
      <c r="Y677" s="2">
        <f t="shared" si="137"/>
        <v>0.2744140625</v>
      </c>
      <c r="Z677" s="2">
        <v>0.14099999999999999</v>
      </c>
      <c r="AA677" s="1">
        <v>4063</v>
      </c>
      <c r="AB677" s="2">
        <f t="shared" si="138"/>
        <v>0.66129557291666663</v>
      </c>
      <c r="AC677" s="2">
        <f t="shared" si="139"/>
        <v>6.429036458333337E-2</v>
      </c>
      <c r="AD677" s="2">
        <v>7.8E-2</v>
      </c>
      <c r="AE677" s="1">
        <v>87858</v>
      </c>
      <c r="AF677" s="1">
        <v>2087</v>
      </c>
      <c r="AG677" s="1">
        <v>79945</v>
      </c>
      <c r="AH677" s="1">
        <v>4899</v>
      </c>
      <c r="AI677" s="2">
        <v>6.4000000000000001E-2</v>
      </c>
      <c r="AJ677">
        <f>VLOOKUP(A677,census_tract_areas_WA!E:N,10,FALSE)</f>
        <v>4.9231172719999998</v>
      </c>
      <c r="AK677">
        <f t="shared" si="140"/>
        <v>1247.9897716318305</v>
      </c>
      <c r="AL677" t="str">
        <f>VLOOKUP(AK677,'Density Lookup'!A:B,2,TRUE)</f>
        <v>Medium</v>
      </c>
      <c r="AM677" t="str">
        <f>VLOOKUP(A677,census_tract_county_names_WA!A:B,2,FALSE)</f>
        <v>Snohomish County, Washington</v>
      </c>
      <c r="AN677">
        <f>INDEX(census_tract_areas_WA!N:N, MATCH('2014_acs_select'!A677,census_tract_areas_WA!E:E,0))</f>
        <v>4.9231172719999998</v>
      </c>
      <c r="AO677" t="b">
        <f t="shared" si="141"/>
        <v>1</v>
      </c>
      <c r="AP677" t="str">
        <f>INDEX('Density Lookup'!B:B,MATCH('2014_acs_select'!AK677,'Density Lookup'!A:A,1))</f>
        <v>Medium</v>
      </c>
      <c r="AQ677" t="b">
        <f t="shared" si="142"/>
        <v>1</v>
      </c>
    </row>
    <row r="678" spans="1:43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33"/>
        <v>0.49086901763224183</v>
      </c>
      <c r="I678" s="2">
        <f t="shared" si="134"/>
        <v>0.50913098236775822</v>
      </c>
      <c r="J678" s="1">
        <v>1283</v>
      </c>
      <c r="K678" s="2">
        <f t="shared" si="135"/>
        <v>0.40396725440806047</v>
      </c>
      <c r="L678" s="1">
        <v>1013</v>
      </c>
      <c r="M678" s="1">
        <v>94</v>
      </c>
      <c r="N678" s="1">
        <v>0</v>
      </c>
      <c r="O678" s="2">
        <f t="shared" si="143"/>
        <v>0.78955572876071711</v>
      </c>
      <c r="P678" s="2">
        <f t="shared" si="144"/>
        <v>7.3265783320342948E-2</v>
      </c>
      <c r="Q678" s="2">
        <f t="shared" si="145"/>
        <v>0</v>
      </c>
      <c r="R678" s="2">
        <v>0.25900000000000001</v>
      </c>
      <c r="S678" s="2">
        <v>0.218</v>
      </c>
      <c r="T678" s="2">
        <v>0.29799999999999999</v>
      </c>
      <c r="U678" s="1">
        <v>3176</v>
      </c>
      <c r="V678" s="2">
        <f t="shared" si="136"/>
        <v>1</v>
      </c>
      <c r="W678" s="2">
        <v>0.14000000000000001</v>
      </c>
      <c r="X678" s="1">
        <v>889</v>
      </c>
      <c r="Y678" s="2">
        <f t="shared" si="137"/>
        <v>0.27991183879093201</v>
      </c>
      <c r="Z678" s="2">
        <v>0.20100000000000001</v>
      </c>
      <c r="AA678" s="1">
        <v>1981</v>
      </c>
      <c r="AB678" s="2">
        <f t="shared" si="138"/>
        <v>0.62374055415617125</v>
      </c>
      <c r="AC678" s="2">
        <f t="shared" si="139"/>
        <v>9.63476070528968E-2</v>
      </c>
      <c r="AD678" s="2">
        <v>0.13100000000000001</v>
      </c>
      <c r="AE678" s="1">
        <v>63909</v>
      </c>
      <c r="AF678" s="1">
        <v>1194</v>
      </c>
      <c r="AG678" s="1">
        <v>60931</v>
      </c>
      <c r="AH678" s="1">
        <v>2328</v>
      </c>
      <c r="AI678" s="2">
        <v>0.10199999999999999</v>
      </c>
      <c r="AJ678">
        <f>VLOOKUP(A678,census_tract_areas_WA!E:N,10,FALSE)</f>
        <v>147.3964335</v>
      </c>
      <c r="AK678">
        <f t="shared" si="140"/>
        <v>21.547332758224439</v>
      </c>
      <c r="AL678" t="str">
        <f>VLOOKUP(AK678,'Density Lookup'!A:B,2,TRUE)</f>
        <v>Low</v>
      </c>
      <c r="AM678" t="str">
        <f>VLOOKUP(A678,census_tract_county_names_WA!A:B,2,FALSE)</f>
        <v>Thurston County, Washington</v>
      </c>
      <c r="AN678">
        <f>INDEX(census_tract_areas_WA!N:N, MATCH('2014_acs_select'!A678,census_tract_areas_WA!E:E,0))</f>
        <v>147.3964335</v>
      </c>
      <c r="AO678" t="b">
        <f t="shared" si="141"/>
        <v>1</v>
      </c>
      <c r="AP678" t="str">
        <f>INDEX('Density Lookup'!B:B,MATCH('2014_acs_select'!AK678,'Density Lookup'!A:A,1))</f>
        <v>Low</v>
      </c>
      <c r="AQ678" t="b">
        <f t="shared" si="142"/>
        <v>1</v>
      </c>
    </row>
    <row r="679" spans="1:43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33"/>
        <v>0.49200054697114726</v>
      </c>
      <c r="I679" s="2">
        <f t="shared" si="134"/>
        <v>0.50799945302885274</v>
      </c>
      <c r="J679" s="1">
        <v>3220</v>
      </c>
      <c r="K679" s="2">
        <f t="shared" si="135"/>
        <v>0.44031177355394502</v>
      </c>
      <c r="L679" s="1">
        <v>2649</v>
      </c>
      <c r="M679" s="1">
        <v>300</v>
      </c>
      <c r="N679" s="1">
        <v>67</v>
      </c>
      <c r="O679" s="2">
        <f t="shared" si="143"/>
        <v>0.82267080745341614</v>
      </c>
      <c r="P679" s="2">
        <f t="shared" si="144"/>
        <v>9.3167701863354033E-2</v>
      </c>
      <c r="Q679" s="2">
        <f t="shared" si="145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 s="1">
        <v>7274</v>
      </c>
      <c r="V679" s="2">
        <f t="shared" si="136"/>
        <v>0.99466703131409817</v>
      </c>
      <c r="W679" s="2">
        <v>0.11900000000000001</v>
      </c>
      <c r="X679" s="1">
        <v>1688</v>
      </c>
      <c r="Y679" s="2">
        <f t="shared" si="137"/>
        <v>0.23082182414877614</v>
      </c>
      <c r="Z679" s="2">
        <v>0.185</v>
      </c>
      <c r="AA679" s="1">
        <v>4512</v>
      </c>
      <c r="AB679" s="2">
        <f t="shared" si="138"/>
        <v>0.61698345412279498</v>
      </c>
      <c r="AC679" s="2">
        <f t="shared" si="139"/>
        <v>0.15219472172842885</v>
      </c>
      <c r="AD679" s="2">
        <v>0.105</v>
      </c>
      <c r="AE679" s="1">
        <v>66092</v>
      </c>
      <c r="AF679" s="1">
        <v>2732</v>
      </c>
      <c r="AG679" s="1">
        <v>62976</v>
      </c>
      <c r="AH679" s="1">
        <v>5787</v>
      </c>
      <c r="AI679" s="2">
        <v>8.5999999999999993E-2</v>
      </c>
      <c r="AJ679">
        <f>VLOOKUP(A679,census_tract_areas_WA!E:N,10,FALSE)</f>
        <v>157.8650882</v>
      </c>
      <c r="AK679">
        <f t="shared" si="140"/>
        <v>46.324365211991186</v>
      </c>
      <c r="AL679" t="str">
        <f>VLOOKUP(AK679,'Density Lookup'!A:B,2,TRUE)</f>
        <v>Low</v>
      </c>
      <c r="AM679" t="str">
        <f>VLOOKUP(A679,census_tract_county_names_WA!A:B,2,FALSE)</f>
        <v>Whatcom County, Washington</v>
      </c>
      <c r="AN679">
        <f>INDEX(census_tract_areas_WA!N:N, MATCH('2014_acs_select'!A679,census_tract_areas_WA!E:E,0))</f>
        <v>157.8650882</v>
      </c>
      <c r="AO679" t="b">
        <f t="shared" si="141"/>
        <v>1</v>
      </c>
      <c r="AP679" t="str">
        <f>INDEX('Density Lookup'!B:B,MATCH('2014_acs_select'!AK679,'Density Lookup'!A:A,1))</f>
        <v>Low</v>
      </c>
      <c r="AQ679" t="b">
        <f t="shared" si="142"/>
        <v>1</v>
      </c>
    </row>
    <row r="680" spans="1:43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33"/>
        <v>0.46811453866371561</v>
      </c>
      <c r="I680" s="2">
        <f t="shared" si="134"/>
        <v>0.53188546133628445</v>
      </c>
      <c r="J680" s="1">
        <v>3078</v>
      </c>
      <c r="K680" s="2">
        <f t="shared" si="135"/>
        <v>0.42578503250795408</v>
      </c>
      <c r="L680" s="1">
        <v>2195</v>
      </c>
      <c r="M680" s="1">
        <v>406</v>
      </c>
      <c r="N680" s="1">
        <v>56</v>
      </c>
      <c r="O680" s="2">
        <f t="shared" si="143"/>
        <v>0.71312540610786224</v>
      </c>
      <c r="P680" s="2">
        <f t="shared" si="144"/>
        <v>0.13190383365821962</v>
      </c>
      <c r="Q680" s="2">
        <f t="shared" si="145"/>
        <v>1.8193632228719947E-2</v>
      </c>
      <c r="R680" s="2">
        <v>0.183</v>
      </c>
      <c r="S680" s="2">
        <v>0.20399999999999999</v>
      </c>
      <c r="T680" s="2">
        <v>0.16399999999999998</v>
      </c>
      <c r="U680" s="1">
        <v>7222</v>
      </c>
      <c r="V680" s="2">
        <f t="shared" si="136"/>
        <v>0.99903167796375714</v>
      </c>
      <c r="W680" s="2">
        <v>0.21</v>
      </c>
      <c r="X680" s="1">
        <v>1510</v>
      </c>
      <c r="Y680" s="2">
        <f t="shared" si="137"/>
        <v>0.20888089638954213</v>
      </c>
      <c r="Z680" s="2">
        <v>0.34799999999999998</v>
      </c>
      <c r="AA680" s="1">
        <v>4418</v>
      </c>
      <c r="AB680" s="2">
        <f t="shared" si="138"/>
        <v>0.61114953658873983</v>
      </c>
      <c r="AC680" s="2">
        <f t="shared" si="139"/>
        <v>0.17996956702171807</v>
      </c>
      <c r="AD680" s="2">
        <v>0.188</v>
      </c>
      <c r="AE680" s="1">
        <v>55456</v>
      </c>
      <c r="AF680" s="1">
        <v>2791</v>
      </c>
      <c r="AG680" s="1">
        <v>49577</v>
      </c>
      <c r="AH680" s="1">
        <v>5890</v>
      </c>
      <c r="AI680" s="2">
        <v>8.3000000000000004E-2</v>
      </c>
      <c r="AJ680">
        <f>VLOOKUP(A680,census_tract_areas_WA!E:N,10,FALSE)</f>
        <v>7.8507006810000002</v>
      </c>
      <c r="AK680">
        <f t="shared" si="140"/>
        <v>920.80952945962906</v>
      </c>
      <c r="AL680" t="str">
        <f>VLOOKUP(AK680,'Density Lookup'!A:B,2,TRUE)</f>
        <v>Medium</v>
      </c>
      <c r="AM680" t="str">
        <f>VLOOKUP(A680,census_tract_county_names_WA!A:B,2,FALSE)</f>
        <v>Chelan County, Washington</v>
      </c>
      <c r="AN680">
        <f>INDEX(census_tract_areas_WA!N:N, MATCH('2014_acs_select'!A680,census_tract_areas_WA!E:E,0))</f>
        <v>7.8507006810000002</v>
      </c>
      <c r="AO680" t="b">
        <f t="shared" si="141"/>
        <v>1</v>
      </c>
      <c r="AP680" t="str">
        <f>INDEX('Density Lookup'!B:B,MATCH('2014_acs_select'!AK680,'Density Lookup'!A:A,1))</f>
        <v>Medium</v>
      </c>
      <c r="AQ680" t="b">
        <f t="shared" si="142"/>
        <v>1</v>
      </c>
    </row>
    <row r="681" spans="1:43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33"/>
        <v>0.49202995966967544</v>
      </c>
      <c r="I681" s="2">
        <f t="shared" si="134"/>
        <v>0.50797004033032456</v>
      </c>
      <c r="J681" s="1">
        <v>2327</v>
      </c>
      <c r="K681" s="2">
        <f t="shared" si="135"/>
        <v>0.44689840599193392</v>
      </c>
      <c r="L681" s="1">
        <v>1733</v>
      </c>
      <c r="M681" s="1">
        <v>360</v>
      </c>
      <c r="N681" s="1">
        <v>46</v>
      </c>
      <c r="O681" s="2">
        <f t="shared" si="143"/>
        <v>0.74473571121615811</v>
      </c>
      <c r="P681" s="2">
        <f t="shared" si="144"/>
        <v>0.15470562956596476</v>
      </c>
      <c r="Q681" s="2">
        <f t="shared" si="145"/>
        <v>1.9767941555651054E-2</v>
      </c>
      <c r="R681" s="2">
        <v>0.191</v>
      </c>
      <c r="S681" s="2">
        <v>0.17100000000000001</v>
      </c>
      <c r="T681" s="2">
        <v>0.21</v>
      </c>
      <c r="U681" s="1">
        <v>5119</v>
      </c>
      <c r="V681" s="2">
        <f t="shared" si="136"/>
        <v>0.98309967351642025</v>
      </c>
      <c r="W681" s="2">
        <v>7.2000000000000008E-2</v>
      </c>
      <c r="X681" s="1">
        <v>1196</v>
      </c>
      <c r="Y681" s="2">
        <f t="shared" si="137"/>
        <v>0.22969080084501634</v>
      </c>
      <c r="Z681" s="2">
        <v>0.10099999999999999</v>
      </c>
      <c r="AA681" s="1">
        <v>3274</v>
      </c>
      <c r="AB681" s="2">
        <f t="shared" si="138"/>
        <v>0.62876896485500289</v>
      </c>
      <c r="AC681" s="2">
        <f t="shared" si="139"/>
        <v>0.14154023429998075</v>
      </c>
      <c r="AD681" s="2">
        <v>0.05</v>
      </c>
      <c r="AE681" s="1">
        <v>69507</v>
      </c>
      <c r="AF681" s="1">
        <v>1953</v>
      </c>
      <c r="AG681" s="1">
        <v>64347</v>
      </c>
      <c r="AH681" s="1">
        <v>4148</v>
      </c>
      <c r="AI681" s="2">
        <v>6.5000000000000002E-2</v>
      </c>
      <c r="AJ681">
        <f>VLOOKUP(A681,census_tract_areas_WA!E:N,10,FALSE)</f>
        <v>4.6045198259999998</v>
      </c>
      <c r="AK681">
        <f t="shared" si="140"/>
        <v>1130.8453860048598</v>
      </c>
      <c r="AL681" t="str">
        <f>VLOOKUP(AK681,'Density Lookup'!A:B,2,TRUE)</f>
        <v>Medium</v>
      </c>
      <c r="AM681" t="str">
        <f>VLOOKUP(A681,census_tract_county_names_WA!A:B,2,FALSE)</f>
        <v>Clark County, Washington</v>
      </c>
      <c r="AN681">
        <f>INDEX(census_tract_areas_WA!N:N, MATCH('2014_acs_select'!A681,census_tract_areas_WA!E:E,0))</f>
        <v>4.6045198259999998</v>
      </c>
      <c r="AO681" t="b">
        <f t="shared" si="141"/>
        <v>1</v>
      </c>
      <c r="AP681" t="str">
        <f>INDEX('Density Lookup'!B:B,MATCH('2014_acs_select'!AK681,'Density Lookup'!A:A,1))</f>
        <v>Medium</v>
      </c>
      <c r="AQ681" t="b">
        <f t="shared" si="142"/>
        <v>1</v>
      </c>
    </row>
    <row r="682" spans="1:43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33"/>
        <v>0.54255091103965702</v>
      </c>
      <c r="I682" s="2">
        <f t="shared" si="134"/>
        <v>0.45744908896034298</v>
      </c>
      <c r="J682" s="1">
        <v>2729</v>
      </c>
      <c r="K682" s="2">
        <f t="shared" si="135"/>
        <v>0.58499464094319398</v>
      </c>
      <c r="L682" s="1">
        <v>1134</v>
      </c>
      <c r="M682" s="1">
        <v>229</v>
      </c>
      <c r="N682" s="1">
        <v>696</v>
      </c>
      <c r="O682" s="2">
        <f t="shared" si="143"/>
        <v>0.41553682667643826</v>
      </c>
      <c r="P682" s="2">
        <f t="shared" si="144"/>
        <v>8.3913521436423597E-2</v>
      </c>
      <c r="Q682" s="2">
        <f t="shared" si="145"/>
        <v>0.25503847563209969</v>
      </c>
      <c r="R682" s="2">
        <v>0.61099999999999999</v>
      </c>
      <c r="S682" s="2">
        <v>0.57399999999999995</v>
      </c>
      <c r="T682" s="2">
        <v>0.65</v>
      </c>
      <c r="U682" s="1">
        <v>4640</v>
      </c>
      <c r="V682" s="2">
        <f t="shared" si="136"/>
        <v>0.99464094319399787</v>
      </c>
      <c r="W682" s="2">
        <v>0.157</v>
      </c>
      <c r="X682" s="1">
        <v>800</v>
      </c>
      <c r="Y682" s="2">
        <f t="shared" si="137"/>
        <v>0.17148981779206859</v>
      </c>
      <c r="Z682" s="2">
        <v>0.28300000000000003</v>
      </c>
      <c r="AA682" s="1">
        <v>3485</v>
      </c>
      <c r="AB682" s="2">
        <f t="shared" si="138"/>
        <v>0.74705251875669887</v>
      </c>
      <c r="AC682" s="2">
        <f t="shared" si="139"/>
        <v>8.1457663451232509E-2</v>
      </c>
      <c r="AD682" s="2">
        <v>0.129</v>
      </c>
      <c r="AE682" s="1">
        <v>110559</v>
      </c>
      <c r="AF682" s="1">
        <v>2139</v>
      </c>
      <c r="AG682" s="1">
        <v>91507</v>
      </c>
      <c r="AH682" s="1">
        <v>3985</v>
      </c>
      <c r="AI682" s="2">
        <v>0.107</v>
      </c>
      <c r="AJ682">
        <f>VLOOKUP(A682,census_tract_areas_WA!E:N,10,FALSE)</f>
        <v>1.05832489</v>
      </c>
      <c r="AK682">
        <f t="shared" si="140"/>
        <v>4407.9091818392371</v>
      </c>
      <c r="AL682" t="str">
        <f>VLOOKUP(AK682,'Density Lookup'!A:B,2,TRUE)</f>
        <v>High</v>
      </c>
      <c r="AM682" t="str">
        <f>VLOOKUP(A682,census_tract_county_names_WA!A:B,2,FALSE)</f>
        <v>King County, Washington</v>
      </c>
      <c r="AN682">
        <f>INDEX(census_tract_areas_WA!N:N, MATCH('2014_acs_select'!A682,census_tract_areas_WA!E:E,0))</f>
        <v>1.05832489</v>
      </c>
      <c r="AO682" t="b">
        <f t="shared" si="141"/>
        <v>1</v>
      </c>
      <c r="AP682" t="str">
        <f>INDEX('Density Lookup'!B:B,MATCH('2014_acs_select'!AK682,'Density Lookup'!A:A,1))</f>
        <v>High</v>
      </c>
      <c r="AQ682" t="b">
        <f t="shared" si="142"/>
        <v>1</v>
      </c>
    </row>
    <row r="683" spans="1:43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33"/>
        <v>0.48729411764705882</v>
      </c>
      <c r="I683" s="2">
        <f t="shared" si="134"/>
        <v>0.51270588235294112</v>
      </c>
      <c r="J683" s="1">
        <v>2201</v>
      </c>
      <c r="K683" s="2">
        <f t="shared" si="135"/>
        <v>0.51788235294117646</v>
      </c>
      <c r="L683" s="1">
        <v>1844</v>
      </c>
      <c r="M683" s="1">
        <v>198</v>
      </c>
      <c r="N683" s="1">
        <v>46</v>
      </c>
      <c r="O683" s="2">
        <f t="shared" si="143"/>
        <v>0.83780099954566112</v>
      </c>
      <c r="P683" s="2">
        <f t="shared" si="144"/>
        <v>8.9959109495683781E-2</v>
      </c>
      <c r="Q683" s="2">
        <f t="shared" si="145"/>
        <v>2.0899591094956836E-2</v>
      </c>
      <c r="R683" s="2">
        <v>0.30199999999999999</v>
      </c>
      <c r="S683" s="2">
        <v>0.315</v>
      </c>
      <c r="T683" s="2">
        <v>0.28999999999999998</v>
      </c>
      <c r="U683" s="1">
        <v>4224</v>
      </c>
      <c r="V683" s="2">
        <f t="shared" si="136"/>
        <v>0.99388235294117644</v>
      </c>
      <c r="W683" s="2">
        <v>2.1000000000000001E-2</v>
      </c>
      <c r="X683" s="1">
        <v>995</v>
      </c>
      <c r="Y683" s="2">
        <f t="shared" si="137"/>
        <v>0.23411764705882354</v>
      </c>
      <c r="Z683" s="2">
        <v>2.7000000000000003E-2</v>
      </c>
      <c r="AA683" s="1">
        <v>2881</v>
      </c>
      <c r="AB683" s="2">
        <f t="shared" si="138"/>
        <v>0.67788235294117649</v>
      </c>
      <c r="AC683" s="2">
        <f t="shared" si="139"/>
        <v>8.7999999999999967E-2</v>
      </c>
      <c r="AD683" s="2">
        <v>2.2000000000000002E-2</v>
      </c>
      <c r="AE683" s="1">
        <v>105978</v>
      </c>
      <c r="AF683" s="1">
        <v>1389</v>
      </c>
      <c r="AG683" s="1">
        <v>95787</v>
      </c>
      <c r="AH683" s="1">
        <v>3389</v>
      </c>
      <c r="AI683" s="2">
        <v>8.199999999999999E-2</v>
      </c>
      <c r="AJ683">
        <f>VLOOKUP(A683,census_tract_areas_WA!E:N,10,FALSE)</f>
        <v>2.451628822</v>
      </c>
      <c r="AK683">
        <f t="shared" si="140"/>
        <v>1733.5413753754606</v>
      </c>
      <c r="AL683" t="str">
        <f>VLOOKUP(AK683,'Density Lookup'!A:B,2,TRUE)</f>
        <v>High</v>
      </c>
      <c r="AM683" t="str">
        <f>VLOOKUP(A683,census_tract_county_names_WA!A:B,2,FALSE)</f>
        <v>King County, Washington</v>
      </c>
      <c r="AN683">
        <f>INDEX(census_tract_areas_WA!N:N, MATCH('2014_acs_select'!A683,census_tract_areas_WA!E:E,0))</f>
        <v>2.451628822</v>
      </c>
      <c r="AO683" t="b">
        <f t="shared" si="141"/>
        <v>1</v>
      </c>
      <c r="AP683" t="str">
        <f>INDEX('Density Lookup'!B:B,MATCH('2014_acs_select'!AK683,'Density Lookup'!A:A,1))</f>
        <v>High</v>
      </c>
      <c r="AQ683" t="b">
        <f t="shared" si="142"/>
        <v>1</v>
      </c>
    </row>
    <row r="684" spans="1:43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33"/>
        <v>0.46420664206642065</v>
      </c>
      <c r="I684" s="2">
        <f t="shared" si="134"/>
        <v>0.5357933579335793</v>
      </c>
      <c r="J684" s="1">
        <v>2449</v>
      </c>
      <c r="K684" s="2">
        <f t="shared" si="135"/>
        <v>0.45184501845018449</v>
      </c>
      <c r="L684" s="1">
        <v>1999</v>
      </c>
      <c r="M684" s="1">
        <v>276</v>
      </c>
      <c r="N684" s="1">
        <v>74</v>
      </c>
      <c r="O684" s="2">
        <f t="shared" si="143"/>
        <v>0.8162515312372397</v>
      </c>
      <c r="P684" s="2">
        <f t="shared" si="144"/>
        <v>0.11269906084115966</v>
      </c>
      <c r="Q684" s="2">
        <f t="shared" si="145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 s="1">
        <v>5395</v>
      </c>
      <c r="V684" s="2">
        <f t="shared" si="136"/>
        <v>0.99538745387453875</v>
      </c>
      <c r="W684" s="2">
        <v>5.2999999999999999E-2</v>
      </c>
      <c r="X684" s="1">
        <v>1682</v>
      </c>
      <c r="Y684" s="2">
        <f t="shared" si="137"/>
        <v>0.31033210332103323</v>
      </c>
      <c r="Z684" s="2">
        <v>9.1999999999999998E-2</v>
      </c>
      <c r="AA684" s="1">
        <v>3065</v>
      </c>
      <c r="AB684" s="2">
        <f t="shared" si="138"/>
        <v>0.56549815498154976</v>
      </c>
      <c r="AC684" s="2">
        <f t="shared" si="139"/>
        <v>0.12416974169741701</v>
      </c>
      <c r="AD684" s="2">
        <v>3.1E-2</v>
      </c>
      <c r="AE684" s="1">
        <v>105363</v>
      </c>
      <c r="AF684" s="1">
        <v>2029</v>
      </c>
      <c r="AG684" s="1">
        <v>95379</v>
      </c>
      <c r="AH684" s="1">
        <v>3850</v>
      </c>
      <c r="AI684" s="2">
        <v>8.4000000000000005E-2</v>
      </c>
      <c r="AJ684">
        <f>VLOOKUP(A684,census_tract_areas_WA!E:N,10,FALSE)</f>
        <v>4.8208594629999997</v>
      </c>
      <c r="AK684">
        <f t="shared" si="140"/>
        <v>1124.2808552289052</v>
      </c>
      <c r="AL684" t="str">
        <f>VLOOKUP(AK684,'Density Lookup'!A:B,2,TRUE)</f>
        <v>Medium</v>
      </c>
      <c r="AM684" t="str">
        <f>VLOOKUP(A684,census_tract_county_names_WA!A:B,2,FALSE)</f>
        <v>King County, Washington</v>
      </c>
      <c r="AN684">
        <f>INDEX(census_tract_areas_WA!N:N, MATCH('2014_acs_select'!A684,census_tract_areas_WA!E:E,0))</f>
        <v>4.8208594629999997</v>
      </c>
      <c r="AO684" t="b">
        <f t="shared" si="141"/>
        <v>1</v>
      </c>
      <c r="AP684" t="str">
        <f>INDEX('Density Lookup'!B:B,MATCH('2014_acs_select'!AK684,'Density Lookup'!A:A,1))</f>
        <v>Medium</v>
      </c>
      <c r="AQ684" t="b">
        <f t="shared" si="142"/>
        <v>1</v>
      </c>
    </row>
    <row r="685" spans="1:43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33"/>
        <v>0.45038440908278204</v>
      </c>
      <c r="I685" s="2">
        <f t="shared" si="134"/>
        <v>0.5496155909172179</v>
      </c>
      <c r="J685" s="1">
        <v>2878</v>
      </c>
      <c r="K685" s="2">
        <f t="shared" si="135"/>
        <v>0.51457178616127297</v>
      </c>
      <c r="L685" s="1">
        <v>2310</v>
      </c>
      <c r="M685" s="1">
        <v>186</v>
      </c>
      <c r="N685" s="1">
        <v>186</v>
      </c>
      <c r="O685" s="2">
        <f t="shared" si="143"/>
        <v>0.80264072272411402</v>
      </c>
      <c r="P685" s="2">
        <f t="shared" si="144"/>
        <v>6.4628214037526055E-2</v>
      </c>
      <c r="Q685" s="2">
        <f t="shared" si="145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 s="1">
        <v>5573</v>
      </c>
      <c r="V685" s="2">
        <f t="shared" si="136"/>
        <v>0.99642410155551586</v>
      </c>
      <c r="W685" s="2">
        <v>0.11199999999999999</v>
      </c>
      <c r="X685" s="1">
        <v>1112</v>
      </c>
      <c r="Y685" s="2">
        <f t="shared" si="137"/>
        <v>0.19881995351332021</v>
      </c>
      <c r="Z685" s="2">
        <v>0.25800000000000001</v>
      </c>
      <c r="AA685" s="1">
        <v>3599</v>
      </c>
      <c r="AB685" s="2">
        <f t="shared" si="138"/>
        <v>0.64348292508492755</v>
      </c>
      <c r="AC685" s="2">
        <f t="shared" si="139"/>
        <v>0.15769712140175218</v>
      </c>
      <c r="AD685" s="2">
        <v>7.6999999999999999E-2</v>
      </c>
      <c r="AE685" s="1">
        <v>85621</v>
      </c>
      <c r="AF685" s="1">
        <v>2375</v>
      </c>
      <c r="AG685" s="1">
        <v>61734</v>
      </c>
      <c r="AH685" s="1">
        <v>4571</v>
      </c>
      <c r="AI685" s="2">
        <v>0.115</v>
      </c>
      <c r="AJ685">
        <f>VLOOKUP(A685,census_tract_areas_WA!E:N,10,FALSE)</f>
        <v>5.5252266299999997</v>
      </c>
      <c r="AK685">
        <f t="shared" si="140"/>
        <v>1012.2661701570782</v>
      </c>
      <c r="AL685" t="str">
        <f>VLOOKUP(AK685,'Density Lookup'!A:B,2,TRUE)</f>
        <v>Medium</v>
      </c>
      <c r="AM685" t="str">
        <f>VLOOKUP(A685,census_tract_county_names_WA!A:B,2,FALSE)</f>
        <v>Pierce County, Washington</v>
      </c>
      <c r="AN685">
        <f>INDEX(census_tract_areas_WA!N:N, MATCH('2014_acs_select'!A685,census_tract_areas_WA!E:E,0))</f>
        <v>5.5252266299999997</v>
      </c>
      <c r="AO685" t="b">
        <f t="shared" si="141"/>
        <v>1</v>
      </c>
      <c r="AP685" t="str">
        <f>INDEX('Density Lookup'!B:B,MATCH('2014_acs_select'!AK685,'Density Lookup'!A:A,1))</f>
        <v>Medium</v>
      </c>
      <c r="AQ685" t="b">
        <f t="shared" si="142"/>
        <v>1</v>
      </c>
    </row>
    <row r="686" spans="1:43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33"/>
        <v>0.42605445808862785</v>
      </c>
      <c r="I686" s="2">
        <f t="shared" si="134"/>
        <v>0.57394554191137215</v>
      </c>
      <c r="J686" s="1">
        <v>1970</v>
      </c>
      <c r="K686" s="2">
        <f t="shared" si="135"/>
        <v>0.52589428723972242</v>
      </c>
      <c r="L686" s="1">
        <v>1197</v>
      </c>
      <c r="M686" s="1">
        <v>311</v>
      </c>
      <c r="N686" s="1">
        <v>111</v>
      </c>
      <c r="O686" s="2">
        <f t="shared" si="143"/>
        <v>0.60761421319796949</v>
      </c>
      <c r="P686" s="2">
        <f t="shared" si="144"/>
        <v>0.15786802030456853</v>
      </c>
      <c r="Q686" s="2">
        <f t="shared" si="145"/>
        <v>5.634517766497462E-2</v>
      </c>
      <c r="R686" s="2">
        <v>0.25600000000000001</v>
      </c>
      <c r="S686" s="2">
        <v>0.25800000000000001</v>
      </c>
      <c r="T686" s="2">
        <v>0.254</v>
      </c>
      <c r="U686" s="1">
        <v>3737</v>
      </c>
      <c r="V686" s="2">
        <f t="shared" si="136"/>
        <v>0.99759743726641747</v>
      </c>
      <c r="W686" s="2">
        <v>0.17499999999999999</v>
      </c>
      <c r="X686" s="1">
        <v>753</v>
      </c>
      <c r="Y686" s="2">
        <f t="shared" si="137"/>
        <v>0.2010144153764015</v>
      </c>
      <c r="Z686" s="2">
        <v>0.27399999999999997</v>
      </c>
      <c r="AA686" s="1">
        <v>2528</v>
      </c>
      <c r="AB686" s="2">
        <f t="shared" si="138"/>
        <v>0.67485317672183665</v>
      </c>
      <c r="AC686" s="2">
        <f t="shared" si="139"/>
        <v>0.12413240790176183</v>
      </c>
      <c r="AD686" s="2">
        <v>0.159</v>
      </c>
      <c r="AE686" s="1">
        <v>59530</v>
      </c>
      <c r="AF686" s="1">
        <v>1664</v>
      </c>
      <c r="AG686" s="1">
        <v>45346</v>
      </c>
      <c r="AH686" s="1">
        <v>3088</v>
      </c>
      <c r="AI686" s="2">
        <v>0.06</v>
      </c>
      <c r="AJ686">
        <f>VLOOKUP(A686,census_tract_areas_WA!E:N,10,FALSE)</f>
        <v>2.4695683349999999</v>
      </c>
      <c r="AK686">
        <f t="shared" si="140"/>
        <v>1516.8642822754691</v>
      </c>
      <c r="AL686" t="str">
        <f>VLOOKUP(AK686,'Density Lookup'!A:B,2,TRUE)</f>
        <v>High</v>
      </c>
      <c r="AM686" t="str">
        <f>VLOOKUP(A686,census_tract_county_names_WA!A:B,2,FALSE)</f>
        <v>Snohomish County, Washington</v>
      </c>
      <c r="AN686">
        <f>INDEX(census_tract_areas_WA!N:N, MATCH('2014_acs_select'!A686,census_tract_areas_WA!E:E,0))</f>
        <v>2.4695683349999999</v>
      </c>
      <c r="AO686" t="b">
        <f t="shared" si="141"/>
        <v>1</v>
      </c>
      <c r="AP686" t="str">
        <f>INDEX('Density Lookup'!B:B,MATCH('2014_acs_select'!AK686,'Density Lookup'!A:A,1))</f>
        <v>High</v>
      </c>
      <c r="AQ686" t="b">
        <f t="shared" si="142"/>
        <v>1</v>
      </c>
    </row>
    <row r="687" spans="1:43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33"/>
        <v>0.49159444502453797</v>
      </c>
      <c r="I687" s="2">
        <f t="shared" si="134"/>
        <v>0.50840555497546203</v>
      </c>
      <c r="J687" s="1">
        <v>4258</v>
      </c>
      <c r="K687" s="2">
        <f t="shared" si="135"/>
        <v>0.44460687062754517</v>
      </c>
      <c r="L687" s="1">
        <v>3301</v>
      </c>
      <c r="M687" s="1">
        <v>341</v>
      </c>
      <c r="N687" s="1">
        <v>109</v>
      </c>
      <c r="O687" s="2">
        <f t="shared" si="143"/>
        <v>0.77524659464537338</v>
      </c>
      <c r="P687" s="2">
        <f t="shared" si="144"/>
        <v>8.0084546735556594E-2</v>
      </c>
      <c r="Q687" s="2">
        <f t="shared" si="145"/>
        <v>2.559887271019258E-2</v>
      </c>
      <c r="R687" s="2">
        <v>0.311</v>
      </c>
      <c r="S687" s="2">
        <v>0.34100000000000003</v>
      </c>
      <c r="T687" s="2">
        <v>0.28300000000000003</v>
      </c>
      <c r="U687" s="1">
        <v>9501</v>
      </c>
      <c r="V687" s="2">
        <f t="shared" si="136"/>
        <v>0.99206432076850792</v>
      </c>
      <c r="W687" s="2">
        <v>0.16</v>
      </c>
      <c r="X687" s="1">
        <v>1813</v>
      </c>
      <c r="Y687" s="2">
        <f t="shared" si="137"/>
        <v>0.1893077164038843</v>
      </c>
      <c r="Z687" s="2">
        <v>0.214</v>
      </c>
      <c r="AA687" s="1">
        <v>6148</v>
      </c>
      <c r="AB687" s="2">
        <f t="shared" si="138"/>
        <v>0.64195468309491488</v>
      </c>
      <c r="AC687" s="2">
        <f t="shared" si="139"/>
        <v>0.16873760050120079</v>
      </c>
      <c r="AD687" s="2">
        <v>0.16600000000000001</v>
      </c>
      <c r="AE687" s="1">
        <v>58356</v>
      </c>
      <c r="AF687" s="1">
        <v>4220</v>
      </c>
      <c r="AG687" s="1">
        <v>45969</v>
      </c>
      <c r="AH687" s="1">
        <v>7995</v>
      </c>
      <c r="AI687" s="2">
        <v>0.115</v>
      </c>
      <c r="AJ687">
        <f>VLOOKUP(A687,census_tract_areas_WA!E:N,10,FALSE)</f>
        <v>45.58311595</v>
      </c>
      <c r="AK687">
        <f t="shared" si="140"/>
        <v>210.09972224156388</v>
      </c>
      <c r="AL687" t="str">
        <f>VLOOKUP(AK687,'Density Lookup'!A:B,2,TRUE)</f>
        <v>Low</v>
      </c>
      <c r="AM687" t="str">
        <f>VLOOKUP(A687,census_tract_county_names_WA!A:B,2,FALSE)</f>
        <v>Whatcom County, Washington</v>
      </c>
      <c r="AN687">
        <f>INDEX(census_tract_areas_WA!N:N, MATCH('2014_acs_select'!A687,census_tract_areas_WA!E:E,0))</f>
        <v>45.58311595</v>
      </c>
      <c r="AO687" t="b">
        <f t="shared" si="141"/>
        <v>1</v>
      </c>
      <c r="AP687" t="str">
        <f>INDEX('Density Lookup'!B:B,MATCH('2014_acs_select'!AK687,'Density Lookup'!A:A,1))</f>
        <v>Low</v>
      </c>
      <c r="AQ687" t="b">
        <f t="shared" si="142"/>
        <v>1</v>
      </c>
    </row>
    <row r="688" spans="1:43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33"/>
        <v>0.48044978277536415</v>
      </c>
      <c r="I688" s="2">
        <f t="shared" si="134"/>
        <v>0.51955021722463579</v>
      </c>
      <c r="J688" s="1">
        <v>1313</v>
      </c>
      <c r="K688" s="2">
        <f t="shared" si="135"/>
        <v>0.33554817275747506</v>
      </c>
      <c r="L688" s="1">
        <v>949</v>
      </c>
      <c r="M688" s="1">
        <v>196</v>
      </c>
      <c r="N688" s="1">
        <v>4</v>
      </c>
      <c r="O688" s="2">
        <f t="shared" si="143"/>
        <v>0.72277227722772275</v>
      </c>
      <c r="P688" s="2">
        <f t="shared" si="144"/>
        <v>0.14927646610814926</v>
      </c>
      <c r="Q688" s="2">
        <f t="shared" si="145"/>
        <v>3.0464584920030465E-3</v>
      </c>
      <c r="R688" s="2">
        <v>0.10300000000000001</v>
      </c>
      <c r="S688" s="2">
        <v>0.13300000000000001</v>
      </c>
      <c r="T688" s="2">
        <v>7.8E-2</v>
      </c>
      <c r="U688" s="1">
        <v>3810</v>
      </c>
      <c r="V688" s="2">
        <f t="shared" si="136"/>
        <v>0.97367748530539233</v>
      </c>
      <c r="W688" s="2">
        <v>0.25700000000000001</v>
      </c>
      <c r="X688" s="1">
        <v>967</v>
      </c>
      <c r="Y688" s="2">
        <f t="shared" si="137"/>
        <v>0.24712496805520062</v>
      </c>
      <c r="Z688" s="2">
        <v>0.35899999999999999</v>
      </c>
      <c r="AA688" s="1">
        <v>2163</v>
      </c>
      <c r="AB688" s="2">
        <f t="shared" si="138"/>
        <v>0.55277280858676203</v>
      </c>
      <c r="AC688" s="2">
        <f t="shared" si="139"/>
        <v>0.2001022233580374</v>
      </c>
      <c r="AD688" s="2">
        <v>0.254</v>
      </c>
      <c r="AE688" s="1">
        <v>39185</v>
      </c>
      <c r="AF688" s="1">
        <v>1621</v>
      </c>
      <c r="AG688" s="1">
        <v>31711</v>
      </c>
      <c r="AH688" s="1">
        <v>3009</v>
      </c>
      <c r="AI688" s="2">
        <v>0.113</v>
      </c>
      <c r="AJ688">
        <f>VLOOKUP(A688,census_tract_areas_WA!E:N,10,FALSE)</f>
        <v>1.850881644</v>
      </c>
      <c r="AK688">
        <f t="shared" si="140"/>
        <v>2114.1276173356441</v>
      </c>
      <c r="AL688" t="str">
        <f>VLOOKUP(AK688,'Density Lookup'!A:B,2,TRUE)</f>
        <v>High</v>
      </c>
      <c r="AM688" t="str">
        <f>VLOOKUP(A688,census_tract_county_names_WA!A:B,2,FALSE)</f>
        <v>Asotin County, Washington</v>
      </c>
      <c r="AN688">
        <f>INDEX(census_tract_areas_WA!N:N, MATCH('2014_acs_select'!A688,census_tract_areas_WA!E:E,0))</f>
        <v>1.850881644</v>
      </c>
      <c r="AO688" t="b">
        <f t="shared" si="141"/>
        <v>1</v>
      </c>
      <c r="AP688" t="str">
        <f>INDEX('Density Lookup'!B:B,MATCH('2014_acs_select'!AK688,'Density Lookup'!A:A,1))</f>
        <v>High</v>
      </c>
      <c r="AQ688" t="b">
        <f t="shared" si="142"/>
        <v>1</v>
      </c>
    </row>
    <row r="689" spans="1:43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33"/>
        <v>0.47781144181072893</v>
      </c>
      <c r="I689" s="2">
        <f t="shared" si="134"/>
        <v>0.52218855818927112</v>
      </c>
      <c r="J689" s="1">
        <v>2566</v>
      </c>
      <c r="K689" s="2">
        <f t="shared" si="135"/>
        <v>0.45731598645517735</v>
      </c>
      <c r="L689" s="1">
        <v>1893</v>
      </c>
      <c r="M689" s="1">
        <v>267</v>
      </c>
      <c r="N689" s="1">
        <v>58</v>
      </c>
      <c r="O689" s="2">
        <f t="shared" si="143"/>
        <v>0.73772408417770852</v>
      </c>
      <c r="P689" s="2">
        <f t="shared" si="144"/>
        <v>0.10405300077942323</v>
      </c>
      <c r="Q689" s="2">
        <f t="shared" si="145"/>
        <v>2.260327357755261E-2</v>
      </c>
      <c r="R689" s="2">
        <v>0.30599999999999999</v>
      </c>
      <c r="S689" s="2">
        <v>0.34399999999999997</v>
      </c>
      <c r="T689" s="2">
        <v>0.27</v>
      </c>
      <c r="U689" s="1">
        <v>5572</v>
      </c>
      <c r="V689" s="2">
        <f t="shared" si="136"/>
        <v>0.99304936731420423</v>
      </c>
      <c r="W689" s="2">
        <v>0.13400000000000001</v>
      </c>
      <c r="X689" s="1">
        <v>1524</v>
      </c>
      <c r="Y689" s="2">
        <f t="shared" si="137"/>
        <v>0.27160933879878807</v>
      </c>
      <c r="Z689" s="2">
        <v>0.23</v>
      </c>
      <c r="AA689" s="1">
        <v>3409</v>
      </c>
      <c r="AB689" s="2">
        <f t="shared" si="138"/>
        <v>0.60755658527891643</v>
      </c>
      <c r="AC689" s="2">
        <f t="shared" si="139"/>
        <v>0.12083407592229545</v>
      </c>
      <c r="AD689" s="2">
        <v>0.11699999999999999</v>
      </c>
      <c r="AE689" s="1">
        <v>94486</v>
      </c>
      <c r="AF689" s="1">
        <v>1926</v>
      </c>
      <c r="AG689" s="1">
        <v>81643</v>
      </c>
      <c r="AH689" s="1">
        <v>4274</v>
      </c>
      <c r="AI689" s="2">
        <v>0.127</v>
      </c>
      <c r="AJ689">
        <f>VLOOKUP(A689,census_tract_areas_WA!E:N,10,FALSE)</f>
        <v>3.771597968</v>
      </c>
      <c r="AK689">
        <f t="shared" si="140"/>
        <v>1487.6983304175967</v>
      </c>
      <c r="AL689" t="str">
        <f>VLOOKUP(AK689,'Density Lookup'!A:B,2,TRUE)</f>
        <v>High</v>
      </c>
      <c r="AM689" t="str">
        <f>VLOOKUP(A689,census_tract_county_names_WA!A:B,2,FALSE)</f>
        <v>Clark County, Washington</v>
      </c>
      <c r="AN689">
        <f>INDEX(census_tract_areas_WA!N:N, MATCH('2014_acs_select'!A689,census_tract_areas_WA!E:E,0))</f>
        <v>3.771597968</v>
      </c>
      <c r="AO689" t="b">
        <f t="shared" si="141"/>
        <v>1</v>
      </c>
      <c r="AP689" t="str">
        <f>INDEX('Density Lookup'!B:B,MATCH('2014_acs_select'!AK689,'Density Lookup'!A:A,1))</f>
        <v>High</v>
      </c>
      <c r="AQ689" t="b">
        <f t="shared" si="142"/>
        <v>1</v>
      </c>
    </row>
    <row r="690" spans="1:43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33"/>
        <v>0.49719564500164964</v>
      </c>
      <c r="I690" s="2">
        <f t="shared" si="134"/>
        <v>0.50280435499835041</v>
      </c>
      <c r="J690" s="1">
        <v>1509</v>
      </c>
      <c r="K690" s="2">
        <f t="shared" si="135"/>
        <v>0.49785549323655559</v>
      </c>
      <c r="L690" s="1">
        <v>1211</v>
      </c>
      <c r="M690" s="1">
        <v>149</v>
      </c>
      <c r="N690" s="1">
        <v>28</v>
      </c>
      <c r="O690" s="2">
        <f t="shared" si="143"/>
        <v>0.80251822398939698</v>
      </c>
      <c r="P690" s="2">
        <f t="shared" si="144"/>
        <v>9.8740888005301522E-2</v>
      </c>
      <c r="Q690" s="2">
        <f t="shared" si="145"/>
        <v>1.8555334658714381E-2</v>
      </c>
      <c r="R690" s="2">
        <v>0.17899999999999999</v>
      </c>
      <c r="S690" s="2">
        <v>0.18</v>
      </c>
      <c r="T690" s="2">
        <v>0.17800000000000002</v>
      </c>
      <c r="U690" s="1">
        <v>3031</v>
      </c>
      <c r="V690" s="2">
        <f t="shared" si="136"/>
        <v>1</v>
      </c>
      <c r="W690" s="2">
        <v>5.7999999999999996E-2</v>
      </c>
      <c r="X690" s="1">
        <v>802</v>
      </c>
      <c r="Y690" s="2">
        <f t="shared" si="137"/>
        <v>0.26459914219729463</v>
      </c>
      <c r="Z690" s="2">
        <v>5.4000000000000006E-2</v>
      </c>
      <c r="AA690" s="1">
        <v>1921</v>
      </c>
      <c r="AB690" s="2">
        <f t="shared" si="138"/>
        <v>0.63378422962718572</v>
      </c>
      <c r="AC690" s="2">
        <f t="shared" si="139"/>
        <v>0.10161662817551964</v>
      </c>
      <c r="AD690" s="2">
        <v>6.4000000000000001E-2</v>
      </c>
      <c r="AE690" s="1">
        <v>67926</v>
      </c>
      <c r="AF690" s="1">
        <v>1077</v>
      </c>
      <c r="AG690" s="1">
        <v>55750</v>
      </c>
      <c r="AH690" s="1">
        <v>2377</v>
      </c>
      <c r="AI690" s="2">
        <v>6.6000000000000003E-2</v>
      </c>
      <c r="AJ690">
        <f>VLOOKUP(A690,census_tract_areas_WA!E:N,10,FALSE)</f>
        <v>1.4623357189999999</v>
      </c>
      <c r="AK690">
        <f t="shared" si="140"/>
        <v>2072.7114578536807</v>
      </c>
      <c r="AL690" t="str">
        <f>VLOOKUP(AK690,'Density Lookup'!A:B,2,TRUE)</f>
        <v>High</v>
      </c>
      <c r="AM690" t="str">
        <f>VLOOKUP(A690,census_tract_county_names_WA!A:B,2,FALSE)</f>
        <v>Clark County, Washington</v>
      </c>
      <c r="AN690">
        <f>INDEX(census_tract_areas_WA!N:N, MATCH('2014_acs_select'!A690,census_tract_areas_WA!E:E,0))</f>
        <v>1.4623357189999999</v>
      </c>
      <c r="AO690" t="b">
        <f t="shared" si="141"/>
        <v>1</v>
      </c>
      <c r="AP690" t="str">
        <f>INDEX('Density Lookup'!B:B,MATCH('2014_acs_select'!AK690,'Density Lookup'!A:A,1))</f>
        <v>High</v>
      </c>
      <c r="AQ690" t="b">
        <f t="shared" si="142"/>
        <v>1</v>
      </c>
    </row>
    <row r="691" spans="1:43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33"/>
        <v>0.51155570886512591</v>
      </c>
      <c r="I691" s="2">
        <f t="shared" si="134"/>
        <v>0.48844429113487409</v>
      </c>
      <c r="J691" s="1">
        <v>1145</v>
      </c>
      <c r="K691" s="2">
        <f t="shared" si="135"/>
        <v>0.39496378061400483</v>
      </c>
      <c r="L691" s="1">
        <v>856</v>
      </c>
      <c r="M691" s="1">
        <v>177</v>
      </c>
      <c r="N691" s="1">
        <v>0</v>
      </c>
      <c r="O691" s="2">
        <f t="shared" si="143"/>
        <v>0.7475982532751092</v>
      </c>
      <c r="P691" s="2">
        <f t="shared" si="144"/>
        <v>0.15458515283842794</v>
      </c>
      <c r="Q691" s="2">
        <f t="shared" si="145"/>
        <v>0</v>
      </c>
      <c r="R691" s="2">
        <v>0.113</v>
      </c>
      <c r="S691" s="2">
        <v>0.12300000000000001</v>
      </c>
      <c r="T691" s="2">
        <v>0.10199999999999999</v>
      </c>
      <c r="U691" s="1">
        <v>2890</v>
      </c>
      <c r="V691" s="2">
        <f t="shared" si="136"/>
        <v>0.99689548120041394</v>
      </c>
      <c r="W691" s="2">
        <v>0.19399999999999998</v>
      </c>
      <c r="X691" s="1">
        <v>636</v>
      </c>
      <c r="Y691" s="2">
        <f t="shared" si="137"/>
        <v>0.21938599517074853</v>
      </c>
      <c r="Z691" s="2">
        <v>0.17800000000000002</v>
      </c>
      <c r="AA691" s="1">
        <v>1815</v>
      </c>
      <c r="AB691" s="2">
        <f t="shared" si="138"/>
        <v>0.62607795791652299</v>
      </c>
      <c r="AC691" s="2">
        <f t="shared" si="139"/>
        <v>0.15453604691272849</v>
      </c>
      <c r="AD691" s="2">
        <v>0.222</v>
      </c>
      <c r="AE691" s="1">
        <v>49212</v>
      </c>
      <c r="AF691" s="1">
        <v>1153</v>
      </c>
      <c r="AG691" s="1">
        <v>38644</v>
      </c>
      <c r="AH691" s="1">
        <v>2292</v>
      </c>
      <c r="AI691" s="2">
        <v>0.19</v>
      </c>
      <c r="AJ691">
        <f>VLOOKUP(A691,census_tract_areas_WA!E:N,10,FALSE)</f>
        <v>1.1055954729999999</v>
      </c>
      <c r="AK691">
        <f t="shared" si="140"/>
        <v>2622.1163805362289</v>
      </c>
      <c r="AL691" t="str">
        <f>VLOOKUP(AK691,'Density Lookup'!A:B,2,TRUE)</f>
        <v>High</v>
      </c>
      <c r="AM691" t="str">
        <f>VLOOKUP(A691,census_tract_county_names_WA!A:B,2,FALSE)</f>
        <v>Cowlitz County, Washington</v>
      </c>
      <c r="AN691">
        <f>INDEX(census_tract_areas_WA!N:N, MATCH('2014_acs_select'!A691,census_tract_areas_WA!E:E,0))</f>
        <v>1.1055954729999999</v>
      </c>
      <c r="AO691" t="b">
        <f t="shared" si="141"/>
        <v>1</v>
      </c>
      <c r="AP691" t="str">
        <f>INDEX('Density Lookup'!B:B,MATCH('2014_acs_select'!AK691,'Density Lookup'!A:A,1))</f>
        <v>High</v>
      </c>
      <c r="AQ691" t="b">
        <f t="shared" si="142"/>
        <v>1</v>
      </c>
    </row>
    <row r="692" spans="1:43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33"/>
        <v>0.49351585014409222</v>
      </c>
      <c r="I692" s="2">
        <f t="shared" si="134"/>
        <v>0.50648414985590773</v>
      </c>
      <c r="J692" s="1">
        <v>2464</v>
      </c>
      <c r="K692" s="2">
        <f t="shared" si="135"/>
        <v>0.59173871277617673</v>
      </c>
      <c r="L692" s="1">
        <v>1354</v>
      </c>
      <c r="M692" s="1">
        <v>157</v>
      </c>
      <c r="N692" s="1">
        <v>512</v>
      </c>
      <c r="O692" s="2">
        <f t="shared" si="143"/>
        <v>0.54951298701298701</v>
      </c>
      <c r="P692" s="2">
        <f t="shared" si="144"/>
        <v>6.3717532467532464E-2</v>
      </c>
      <c r="Q692" s="2">
        <f t="shared" si="145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 s="1">
        <v>4164</v>
      </c>
      <c r="V692" s="2">
        <f t="shared" si="136"/>
        <v>1</v>
      </c>
      <c r="W692" s="2">
        <v>4.0999999999999995E-2</v>
      </c>
      <c r="X692" s="1">
        <v>837</v>
      </c>
      <c r="Y692" s="2">
        <f t="shared" si="137"/>
        <v>0.20100864553314121</v>
      </c>
      <c r="Z692" s="2">
        <v>2E-3</v>
      </c>
      <c r="AA692" s="1">
        <v>3003</v>
      </c>
      <c r="AB692" s="2">
        <f t="shared" si="138"/>
        <v>0.72118155619596547</v>
      </c>
      <c r="AC692" s="2">
        <f t="shared" si="139"/>
        <v>7.7809798270893293E-2</v>
      </c>
      <c r="AD692" s="2">
        <v>5.2999999999999999E-2</v>
      </c>
      <c r="AE692" s="1">
        <v>106387</v>
      </c>
      <c r="AF692" s="1">
        <v>1796</v>
      </c>
      <c r="AG692" s="1">
        <v>96932</v>
      </c>
      <c r="AH692" s="1">
        <v>3371</v>
      </c>
      <c r="AI692" s="2">
        <v>3.7000000000000005E-2</v>
      </c>
      <c r="AJ692">
        <f>VLOOKUP(A692,census_tract_areas_WA!E:N,10,FALSE)</f>
        <v>0.98620717899999999</v>
      </c>
      <c r="AK692">
        <f t="shared" si="140"/>
        <v>4222.2365529951185</v>
      </c>
      <c r="AL692" t="str">
        <f>VLOOKUP(AK692,'Density Lookup'!A:B,2,TRUE)</f>
        <v>High</v>
      </c>
      <c r="AM692" t="str">
        <f>VLOOKUP(A692,census_tract_county_names_WA!A:B,2,FALSE)</f>
        <v>King County, Washington</v>
      </c>
      <c r="AN692">
        <f>INDEX(census_tract_areas_WA!N:N, MATCH('2014_acs_select'!A692,census_tract_areas_WA!E:E,0))</f>
        <v>0.98620717899999999</v>
      </c>
      <c r="AO692" t="b">
        <f t="shared" si="141"/>
        <v>1</v>
      </c>
      <c r="AP692" t="str">
        <f>INDEX('Density Lookup'!B:B,MATCH('2014_acs_select'!AK692,'Density Lookup'!A:A,1))</f>
        <v>High</v>
      </c>
      <c r="AQ692" t="b">
        <f t="shared" si="142"/>
        <v>1</v>
      </c>
    </row>
    <row r="693" spans="1:43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33"/>
        <v>0.48208549542871265</v>
      </c>
      <c r="I693" s="2">
        <f t="shared" si="134"/>
        <v>0.5179145045712874</v>
      </c>
      <c r="J693" s="1">
        <v>2580</v>
      </c>
      <c r="K693" s="2">
        <f t="shared" si="135"/>
        <v>0.63750926612305414</v>
      </c>
      <c r="L693" s="1">
        <v>1205</v>
      </c>
      <c r="M693" s="1">
        <v>259</v>
      </c>
      <c r="N693" s="1">
        <v>506</v>
      </c>
      <c r="O693" s="2">
        <f t="shared" si="143"/>
        <v>0.46705426356589147</v>
      </c>
      <c r="P693" s="2">
        <f t="shared" si="144"/>
        <v>0.1003875968992248</v>
      </c>
      <c r="Q693" s="2">
        <f t="shared" si="145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 s="1">
        <v>4005</v>
      </c>
      <c r="V693" s="2">
        <f t="shared" si="136"/>
        <v>0.98962194217939214</v>
      </c>
      <c r="W693" s="2">
        <v>7.2999999999999995E-2</v>
      </c>
      <c r="X693" s="1">
        <v>611</v>
      </c>
      <c r="Y693" s="2">
        <f t="shared" si="137"/>
        <v>0.1509760316283667</v>
      </c>
      <c r="Z693" s="2">
        <v>0</v>
      </c>
      <c r="AA693" s="1">
        <v>2996</v>
      </c>
      <c r="AB693" s="2">
        <f t="shared" si="138"/>
        <v>0.74030145787002721</v>
      </c>
      <c r="AC693" s="2">
        <f t="shared" si="139"/>
        <v>0.10872251050160608</v>
      </c>
      <c r="AD693" s="2">
        <v>8.3000000000000004E-2</v>
      </c>
      <c r="AE693" s="1">
        <v>96810</v>
      </c>
      <c r="AF693" s="1">
        <v>1855</v>
      </c>
      <c r="AG693" s="1">
        <v>80088</v>
      </c>
      <c r="AH693" s="1">
        <v>3468</v>
      </c>
      <c r="AI693" s="2">
        <v>5.9000000000000004E-2</v>
      </c>
      <c r="AJ693">
        <f>VLOOKUP(A693,census_tract_areas_WA!E:N,10,FALSE)</f>
        <v>1.284761458</v>
      </c>
      <c r="AK693">
        <f t="shared" si="140"/>
        <v>3150.001095378439</v>
      </c>
      <c r="AL693" t="str">
        <f>VLOOKUP(AK693,'Density Lookup'!A:B,2,TRUE)</f>
        <v>High</v>
      </c>
      <c r="AM693" t="str">
        <f>VLOOKUP(A693,census_tract_county_names_WA!A:B,2,FALSE)</f>
        <v>King County, Washington</v>
      </c>
      <c r="AN693">
        <f>INDEX(census_tract_areas_WA!N:N, MATCH('2014_acs_select'!A693,census_tract_areas_WA!E:E,0))</f>
        <v>1.284761458</v>
      </c>
      <c r="AO693" t="b">
        <f t="shared" si="141"/>
        <v>1</v>
      </c>
      <c r="AP693" t="str">
        <f>INDEX('Density Lookup'!B:B,MATCH('2014_acs_select'!AK693,'Density Lookup'!A:A,1))</f>
        <v>High</v>
      </c>
      <c r="AQ693" t="b">
        <f t="shared" si="142"/>
        <v>1</v>
      </c>
    </row>
    <row r="694" spans="1:43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33"/>
        <v>0.50333993072736272</v>
      </c>
      <c r="I694" s="2">
        <f t="shared" si="134"/>
        <v>0.49666006927263728</v>
      </c>
      <c r="J694" s="1">
        <v>3891</v>
      </c>
      <c r="K694" s="2">
        <f t="shared" si="135"/>
        <v>0.481321128154379</v>
      </c>
      <c r="L694" s="1">
        <v>2384</v>
      </c>
      <c r="M694" s="1">
        <v>334</v>
      </c>
      <c r="N694" s="1">
        <v>482</v>
      </c>
      <c r="O694" s="2">
        <f t="shared" si="143"/>
        <v>0.61269596504754564</v>
      </c>
      <c r="P694" s="2">
        <f t="shared" si="144"/>
        <v>8.5839115908506805E-2</v>
      </c>
      <c r="Q694" s="2">
        <f t="shared" si="145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 s="1">
        <v>8067</v>
      </c>
      <c r="V694" s="2">
        <f t="shared" si="136"/>
        <v>0.99789708065314198</v>
      </c>
      <c r="W694" s="2">
        <v>7.4999999999999997E-2</v>
      </c>
      <c r="X694" s="1">
        <v>2033</v>
      </c>
      <c r="Y694" s="2">
        <f t="shared" si="137"/>
        <v>0.25148441365660562</v>
      </c>
      <c r="Z694" s="2">
        <v>3.4000000000000002E-2</v>
      </c>
      <c r="AA694" s="1">
        <v>5015</v>
      </c>
      <c r="AB694" s="2">
        <f t="shared" si="138"/>
        <v>0.6203612073231074</v>
      </c>
      <c r="AC694" s="2">
        <f t="shared" si="139"/>
        <v>0.12815437902028703</v>
      </c>
      <c r="AD694" s="2">
        <v>0.1</v>
      </c>
      <c r="AE694" s="1">
        <v>180526</v>
      </c>
      <c r="AF694" s="1">
        <v>2951</v>
      </c>
      <c r="AG694" s="1">
        <v>122196</v>
      </c>
      <c r="AH694" s="1">
        <v>6217</v>
      </c>
      <c r="AI694" s="2">
        <v>3.6000000000000004E-2</v>
      </c>
      <c r="AJ694">
        <f>VLOOKUP(A694,census_tract_areas_WA!E:N,10,FALSE)</f>
        <v>8.9222481780000003</v>
      </c>
      <c r="AK694">
        <f t="shared" si="140"/>
        <v>906.04966805710387</v>
      </c>
      <c r="AL694" t="str">
        <f>VLOOKUP(AK694,'Density Lookup'!A:B,2,TRUE)</f>
        <v>Medium</v>
      </c>
      <c r="AM694" t="str">
        <f>VLOOKUP(A694,census_tract_county_names_WA!A:B,2,FALSE)</f>
        <v>King County, Washington</v>
      </c>
      <c r="AN694">
        <f>INDEX(census_tract_areas_WA!N:N, MATCH('2014_acs_select'!A694,census_tract_areas_WA!E:E,0))</f>
        <v>8.9222481780000003</v>
      </c>
      <c r="AO694" t="b">
        <f t="shared" si="141"/>
        <v>1</v>
      </c>
      <c r="AP694" t="str">
        <f>INDEX('Density Lookup'!B:B,MATCH('2014_acs_select'!AK694,'Density Lookup'!A:A,1))</f>
        <v>Medium</v>
      </c>
      <c r="AQ694" t="b">
        <f t="shared" si="142"/>
        <v>1</v>
      </c>
    </row>
    <row r="695" spans="1:43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33"/>
        <v>0.52472826086956526</v>
      </c>
      <c r="I695" s="2">
        <f t="shared" si="134"/>
        <v>0.4752717391304348</v>
      </c>
      <c r="J695" s="1">
        <v>2341</v>
      </c>
      <c r="K695" s="2">
        <f t="shared" si="135"/>
        <v>0.63614130434782612</v>
      </c>
      <c r="L695" s="1">
        <v>1150</v>
      </c>
      <c r="M695" s="1">
        <v>221</v>
      </c>
      <c r="N695" s="1">
        <v>315</v>
      </c>
      <c r="O695" s="2">
        <f t="shared" si="143"/>
        <v>0.49124305852199912</v>
      </c>
      <c r="P695" s="2">
        <f t="shared" si="144"/>
        <v>9.4404100811618971E-2</v>
      </c>
      <c r="Q695" s="2">
        <f t="shared" si="145"/>
        <v>0.1345578812473302</v>
      </c>
      <c r="R695" s="2">
        <v>0.78099999999999992</v>
      </c>
      <c r="S695" s="2">
        <v>0.73499999999999999</v>
      </c>
      <c r="T695" s="2">
        <v>0.82900000000000007</v>
      </c>
      <c r="U695" s="1">
        <v>3680</v>
      </c>
      <c r="V695" s="2">
        <f t="shared" si="136"/>
        <v>1</v>
      </c>
      <c r="W695" s="2">
        <v>0.05</v>
      </c>
      <c r="X695" s="1">
        <v>656</v>
      </c>
      <c r="Y695" s="2">
        <f t="shared" si="137"/>
        <v>0.17826086956521739</v>
      </c>
      <c r="Z695" s="2">
        <v>4.9000000000000002E-2</v>
      </c>
      <c r="AA695" s="1">
        <v>2699</v>
      </c>
      <c r="AB695" s="2">
        <f t="shared" si="138"/>
        <v>0.73342391304347831</v>
      </c>
      <c r="AC695" s="2">
        <f t="shared" si="139"/>
        <v>8.8315217391304324E-2</v>
      </c>
      <c r="AD695" s="2">
        <v>4.7E-2</v>
      </c>
      <c r="AE695" s="1">
        <v>129921</v>
      </c>
      <c r="AF695" s="1">
        <v>1608</v>
      </c>
      <c r="AG695" s="1">
        <v>96500</v>
      </c>
      <c r="AH695" s="1">
        <v>3066</v>
      </c>
      <c r="AI695" s="2">
        <v>3.1E-2</v>
      </c>
      <c r="AJ695">
        <f>VLOOKUP(A695,census_tract_areas_WA!E:N,10,FALSE)</f>
        <v>0.88171225799999997</v>
      </c>
      <c r="AK695">
        <f t="shared" si="140"/>
        <v>4173.6972199381626</v>
      </c>
      <c r="AL695" t="str">
        <f>VLOOKUP(AK695,'Density Lookup'!A:B,2,TRUE)</f>
        <v>High</v>
      </c>
      <c r="AM695" t="str">
        <f>VLOOKUP(A695,census_tract_county_names_WA!A:B,2,FALSE)</f>
        <v>King County, Washington</v>
      </c>
      <c r="AN695">
        <f>INDEX(census_tract_areas_WA!N:N, MATCH('2014_acs_select'!A695,census_tract_areas_WA!E:E,0))</f>
        <v>0.88171225799999997</v>
      </c>
      <c r="AO695" t="b">
        <f t="shared" si="141"/>
        <v>1</v>
      </c>
      <c r="AP695" t="str">
        <f>INDEX('Density Lookup'!B:B,MATCH('2014_acs_select'!AK695,'Density Lookup'!A:A,1))</f>
        <v>High</v>
      </c>
      <c r="AQ695" t="b">
        <f t="shared" si="142"/>
        <v>1</v>
      </c>
    </row>
    <row r="696" spans="1:43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33"/>
        <v>0.46817820206841687</v>
      </c>
      <c r="I696" s="2">
        <f t="shared" si="134"/>
        <v>0.53182179793158313</v>
      </c>
      <c r="J696" s="1">
        <v>1071</v>
      </c>
      <c r="K696" s="2">
        <f t="shared" si="135"/>
        <v>0.42601431980906923</v>
      </c>
      <c r="L696" s="1">
        <v>833</v>
      </c>
      <c r="M696" s="1">
        <v>51</v>
      </c>
      <c r="N696" s="1">
        <v>12</v>
      </c>
      <c r="O696" s="2">
        <f t="shared" si="143"/>
        <v>0.77777777777777779</v>
      </c>
      <c r="P696" s="2">
        <f t="shared" si="144"/>
        <v>4.7619047619047616E-2</v>
      </c>
      <c r="Q696" s="2">
        <f t="shared" si="145"/>
        <v>1.1204481792717087E-2</v>
      </c>
      <c r="R696" s="2">
        <v>0.23</v>
      </c>
      <c r="S696" s="2">
        <v>0.25900000000000001</v>
      </c>
      <c r="T696" s="2">
        <v>0.20499999999999999</v>
      </c>
      <c r="U696" s="1">
        <v>2479</v>
      </c>
      <c r="V696" s="2">
        <f t="shared" si="136"/>
        <v>0.98607796340493237</v>
      </c>
      <c r="W696" s="2">
        <v>0.23800000000000002</v>
      </c>
      <c r="X696" s="1">
        <v>549</v>
      </c>
      <c r="Y696" s="2">
        <f t="shared" si="137"/>
        <v>0.21837708830548927</v>
      </c>
      <c r="Z696" s="2">
        <v>0.311</v>
      </c>
      <c r="AA696" s="1">
        <v>1501</v>
      </c>
      <c r="AB696" s="2">
        <f t="shared" si="138"/>
        <v>0.59705648369132858</v>
      </c>
      <c r="AC696" s="2">
        <f t="shared" si="139"/>
        <v>0.18456642800318213</v>
      </c>
      <c r="AD696" s="2">
        <v>0.24100000000000002</v>
      </c>
      <c r="AE696" s="1">
        <v>50369</v>
      </c>
      <c r="AF696" s="1">
        <v>1143</v>
      </c>
      <c r="AG696" s="1">
        <v>33631</v>
      </c>
      <c r="AH696" s="1">
        <v>2010</v>
      </c>
      <c r="AI696" s="2">
        <v>7.9000000000000001E-2</v>
      </c>
      <c r="AJ696">
        <f>VLOOKUP(A696,census_tract_areas_WA!E:N,10,FALSE)</f>
        <v>1.4301689150000001</v>
      </c>
      <c r="AK696">
        <f t="shared" si="140"/>
        <v>1757.8343184727937</v>
      </c>
      <c r="AL696" t="str">
        <f>VLOOKUP(AK696,'Density Lookup'!A:B,2,TRUE)</f>
        <v>High</v>
      </c>
      <c r="AM696" t="str">
        <f>VLOOKUP(A696,census_tract_county_names_WA!A:B,2,FALSE)</f>
        <v>Skagit County, Washington</v>
      </c>
      <c r="AN696">
        <f>INDEX(census_tract_areas_WA!N:N, MATCH('2014_acs_select'!A696,census_tract_areas_WA!E:E,0))</f>
        <v>1.4301689150000001</v>
      </c>
      <c r="AO696" t="b">
        <f t="shared" si="141"/>
        <v>1</v>
      </c>
      <c r="AP696" t="str">
        <f>INDEX('Density Lookup'!B:B,MATCH('2014_acs_select'!AK696,'Density Lookup'!A:A,1))</f>
        <v>High</v>
      </c>
      <c r="AQ696" t="b">
        <f t="shared" si="142"/>
        <v>1</v>
      </c>
    </row>
    <row r="697" spans="1:43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33"/>
        <v>0.52048634243837444</v>
      </c>
      <c r="I697" s="2">
        <f t="shared" si="134"/>
        <v>0.47951365756162556</v>
      </c>
      <c r="J697" s="1">
        <v>3213</v>
      </c>
      <c r="K697" s="2">
        <f t="shared" si="135"/>
        <v>0.53514323784143902</v>
      </c>
      <c r="L697" s="1">
        <v>2176</v>
      </c>
      <c r="M697" s="1">
        <v>312</v>
      </c>
      <c r="N697" s="1">
        <v>489</v>
      </c>
      <c r="O697" s="2">
        <f t="shared" si="143"/>
        <v>0.67724867724867721</v>
      </c>
      <c r="P697" s="2">
        <f t="shared" si="144"/>
        <v>9.7105508870214755E-2</v>
      </c>
      <c r="Q697" s="2">
        <f t="shared" si="145"/>
        <v>0.15219421101774042</v>
      </c>
      <c r="R697" s="2">
        <v>0.223</v>
      </c>
      <c r="S697" s="2">
        <v>0.214</v>
      </c>
      <c r="T697" s="2">
        <v>0.23199999999999998</v>
      </c>
      <c r="U697" s="1">
        <v>5961</v>
      </c>
      <c r="V697" s="2">
        <f t="shared" si="136"/>
        <v>0.99283810792804794</v>
      </c>
      <c r="W697" s="2">
        <v>0.11900000000000001</v>
      </c>
      <c r="X697" s="1">
        <v>962</v>
      </c>
      <c r="Y697" s="2">
        <f t="shared" si="137"/>
        <v>0.16022651565622917</v>
      </c>
      <c r="Z697" s="2">
        <v>9.3000000000000013E-2</v>
      </c>
      <c r="AA697" s="1">
        <v>4036</v>
      </c>
      <c r="AB697" s="2">
        <f t="shared" si="138"/>
        <v>0.67221852098600932</v>
      </c>
      <c r="AC697" s="2">
        <f t="shared" si="139"/>
        <v>0.16755496335776154</v>
      </c>
      <c r="AD697" s="2">
        <v>0.13300000000000001</v>
      </c>
      <c r="AE697" s="1">
        <v>56656</v>
      </c>
      <c r="AF697" s="1">
        <v>2472</v>
      </c>
      <c r="AG697" s="1">
        <v>45709</v>
      </c>
      <c r="AH697" s="1">
        <v>5108</v>
      </c>
      <c r="AI697" s="2">
        <v>0.10300000000000001</v>
      </c>
      <c r="AJ697">
        <f>VLOOKUP(A697,census_tract_areas_WA!E:N,10,FALSE)</f>
        <v>2.4914888149999999</v>
      </c>
      <c r="AK697">
        <f t="shared" si="140"/>
        <v>2409.8041154561638</v>
      </c>
      <c r="AL697" t="str">
        <f>VLOOKUP(AK697,'Density Lookup'!A:B,2,TRUE)</f>
        <v>High</v>
      </c>
      <c r="AM697" t="str">
        <f>VLOOKUP(A697,census_tract_county_names_WA!A:B,2,FALSE)</f>
        <v>Snohomish County, Washington</v>
      </c>
      <c r="AN697">
        <f>INDEX(census_tract_areas_WA!N:N, MATCH('2014_acs_select'!A697,census_tract_areas_WA!E:E,0))</f>
        <v>2.4914888149999999</v>
      </c>
      <c r="AO697" t="b">
        <f t="shared" si="141"/>
        <v>1</v>
      </c>
      <c r="AP697" t="str">
        <f>INDEX('Density Lookup'!B:B,MATCH('2014_acs_select'!AK697,'Density Lookup'!A:A,1))</f>
        <v>High</v>
      </c>
      <c r="AQ697" t="b">
        <f t="shared" si="142"/>
        <v>1</v>
      </c>
    </row>
    <row r="698" spans="1:43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33"/>
        <v>0.48418833450456783</v>
      </c>
      <c r="I698" s="2">
        <f t="shared" si="134"/>
        <v>0.51581166549543223</v>
      </c>
      <c r="J698" s="1">
        <v>1437</v>
      </c>
      <c r="K698" s="2">
        <f t="shared" si="135"/>
        <v>0.33661278988053406</v>
      </c>
      <c r="L698" s="1">
        <v>1119</v>
      </c>
      <c r="M698" s="1">
        <v>153</v>
      </c>
      <c r="N698" s="1">
        <v>0</v>
      </c>
      <c r="O698" s="2">
        <f t="shared" si="143"/>
        <v>0.77870563674321502</v>
      </c>
      <c r="P698" s="2">
        <f t="shared" si="144"/>
        <v>0.10647181628392484</v>
      </c>
      <c r="Q698" s="2">
        <f t="shared" si="145"/>
        <v>0</v>
      </c>
      <c r="R698" s="2">
        <v>0.14599999999999999</v>
      </c>
      <c r="S698" s="2">
        <v>0.159</v>
      </c>
      <c r="T698" s="2">
        <v>0.13500000000000001</v>
      </c>
      <c r="U698" s="1">
        <v>4239</v>
      </c>
      <c r="V698" s="2">
        <f t="shared" si="136"/>
        <v>0.99297259311314123</v>
      </c>
      <c r="W698" s="2">
        <v>0.24600000000000002</v>
      </c>
      <c r="X698" s="1">
        <v>976</v>
      </c>
      <c r="Y698" s="2">
        <f t="shared" si="137"/>
        <v>0.22862497071913798</v>
      </c>
      <c r="Z698" s="2">
        <v>0.315</v>
      </c>
      <c r="AA698" s="1">
        <v>2519</v>
      </c>
      <c r="AB698" s="2">
        <f t="shared" si="138"/>
        <v>0.59006793159990634</v>
      </c>
      <c r="AC698" s="2">
        <f t="shared" si="139"/>
        <v>0.18130709768095565</v>
      </c>
      <c r="AD698" s="2">
        <v>0.27500000000000002</v>
      </c>
      <c r="AE698" s="1">
        <v>48347</v>
      </c>
      <c r="AF698" s="1">
        <v>1605</v>
      </c>
      <c r="AG698" s="1">
        <v>33520</v>
      </c>
      <c r="AH698" s="1">
        <v>3357</v>
      </c>
      <c r="AI698" s="2">
        <v>0.157</v>
      </c>
      <c r="AJ698">
        <f>VLOOKUP(A698,census_tract_areas_WA!E:N,10,FALSE)</f>
        <v>21.670506289999999</v>
      </c>
      <c r="AK698">
        <f t="shared" si="140"/>
        <v>196.99585892785342</v>
      </c>
      <c r="AL698" t="str">
        <f>VLOOKUP(AK698,'Density Lookup'!A:B,2,TRUE)</f>
        <v>Low</v>
      </c>
      <c r="AM698" t="str">
        <f>VLOOKUP(A698,census_tract_county_names_WA!A:B,2,FALSE)</f>
        <v>Spokane County, Washington</v>
      </c>
      <c r="AN698">
        <f>INDEX(census_tract_areas_WA!N:N, MATCH('2014_acs_select'!A698,census_tract_areas_WA!E:E,0))</f>
        <v>21.670506289999999</v>
      </c>
      <c r="AO698" t="b">
        <f t="shared" si="141"/>
        <v>1</v>
      </c>
      <c r="AP698" t="str">
        <f>INDEX('Density Lookup'!B:B,MATCH('2014_acs_select'!AK698,'Density Lookup'!A:A,1))</f>
        <v>Low</v>
      </c>
      <c r="AQ698" t="b">
        <f t="shared" si="142"/>
        <v>1</v>
      </c>
    </row>
    <row r="699" spans="1:43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33"/>
        <v>0.55093312597200617</v>
      </c>
      <c r="I699" s="2">
        <f t="shared" si="134"/>
        <v>0.44906687402799378</v>
      </c>
      <c r="J699" s="1">
        <v>1179</v>
      </c>
      <c r="K699" s="2">
        <f t="shared" si="135"/>
        <v>0.45839813374805599</v>
      </c>
      <c r="L699" s="1">
        <v>916</v>
      </c>
      <c r="M699" s="1">
        <v>200</v>
      </c>
      <c r="N699" s="1">
        <v>17</v>
      </c>
      <c r="O699" s="2">
        <f t="shared" si="143"/>
        <v>0.77692960135708222</v>
      </c>
      <c r="P699" s="2">
        <f t="shared" si="144"/>
        <v>0.16963528413910092</v>
      </c>
      <c r="Q699" s="2">
        <f t="shared" si="145"/>
        <v>1.441899915182358E-2</v>
      </c>
      <c r="R699" s="2">
        <v>0.14699999999999999</v>
      </c>
      <c r="S699" s="2">
        <v>0.14199999999999999</v>
      </c>
      <c r="T699" s="2">
        <v>0.152</v>
      </c>
      <c r="U699" s="1">
        <v>2565</v>
      </c>
      <c r="V699" s="2">
        <f t="shared" si="136"/>
        <v>0.99727838258164847</v>
      </c>
      <c r="W699" s="2">
        <v>0.251</v>
      </c>
      <c r="X699" s="1">
        <v>467</v>
      </c>
      <c r="Y699" s="2">
        <f t="shared" si="137"/>
        <v>0.18157076205287714</v>
      </c>
      <c r="Z699" s="2">
        <v>0.48599999999999999</v>
      </c>
      <c r="AA699" s="1">
        <v>1777</v>
      </c>
      <c r="AB699" s="2">
        <f t="shared" si="138"/>
        <v>0.69090202177293936</v>
      </c>
      <c r="AC699" s="2">
        <f t="shared" si="139"/>
        <v>0.1275272161741835</v>
      </c>
      <c r="AD699" s="2">
        <v>0.23</v>
      </c>
      <c r="AE699" s="1">
        <v>49006</v>
      </c>
      <c r="AF699" s="1">
        <v>1110</v>
      </c>
      <c r="AG699" s="1">
        <v>41833</v>
      </c>
      <c r="AH699" s="1">
        <v>2163</v>
      </c>
      <c r="AI699" s="2">
        <v>0.11199999999999999</v>
      </c>
      <c r="AJ699">
        <f>VLOOKUP(A699,census_tract_areas_WA!E:N,10,FALSE)</f>
        <v>2.5364672609999999</v>
      </c>
      <c r="AK699">
        <f t="shared" si="140"/>
        <v>1014.0087512842533</v>
      </c>
      <c r="AL699" t="str">
        <f>VLOOKUP(AK699,'Density Lookup'!A:B,2,TRUE)</f>
        <v>Medium</v>
      </c>
      <c r="AM699" t="str">
        <f>VLOOKUP(A699,census_tract_county_names_WA!A:B,2,FALSE)</f>
        <v>Spokane County, Washington</v>
      </c>
      <c r="AN699">
        <f>INDEX(census_tract_areas_WA!N:N, MATCH('2014_acs_select'!A699,census_tract_areas_WA!E:E,0))</f>
        <v>2.5364672609999999</v>
      </c>
      <c r="AO699" t="b">
        <f t="shared" si="141"/>
        <v>1</v>
      </c>
      <c r="AP699" t="str">
        <f>INDEX('Density Lookup'!B:B,MATCH('2014_acs_select'!AK699,'Density Lookup'!A:A,1))</f>
        <v>Medium</v>
      </c>
      <c r="AQ699" t="b">
        <f t="shared" si="142"/>
        <v>1</v>
      </c>
    </row>
    <row r="700" spans="1:43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33"/>
        <v>0.5131761442441054</v>
      </c>
      <c r="I700" s="2">
        <f t="shared" si="134"/>
        <v>0.4868238557558946</v>
      </c>
      <c r="J700" s="1">
        <v>1509</v>
      </c>
      <c r="K700" s="2">
        <f t="shared" si="135"/>
        <v>0.52323162274618584</v>
      </c>
      <c r="L700" s="1">
        <v>1088</v>
      </c>
      <c r="M700" s="1">
        <v>209</v>
      </c>
      <c r="N700" s="1">
        <v>57</v>
      </c>
      <c r="O700" s="2">
        <f t="shared" si="143"/>
        <v>0.72100728959575877</v>
      </c>
      <c r="P700" s="2">
        <f t="shared" si="144"/>
        <v>0.13850231941683233</v>
      </c>
      <c r="Q700" s="2">
        <f t="shared" si="145"/>
        <v>3.7773359840954271E-2</v>
      </c>
      <c r="R700" s="2">
        <v>0.33299999999999996</v>
      </c>
      <c r="S700" s="2">
        <v>0.35100000000000003</v>
      </c>
      <c r="T700" s="2">
        <v>0.316</v>
      </c>
      <c r="U700" s="1">
        <v>2884</v>
      </c>
      <c r="V700" s="2">
        <f t="shared" si="136"/>
        <v>1</v>
      </c>
      <c r="W700" s="2">
        <v>8.900000000000001E-2</v>
      </c>
      <c r="X700" s="1">
        <v>630</v>
      </c>
      <c r="Y700" s="2">
        <f t="shared" si="137"/>
        <v>0.21844660194174756</v>
      </c>
      <c r="Z700" s="2">
        <v>4.2999999999999997E-2</v>
      </c>
      <c r="AA700" s="1">
        <v>1971</v>
      </c>
      <c r="AB700" s="2">
        <f t="shared" si="138"/>
        <v>0.68342579750346744</v>
      </c>
      <c r="AC700" s="2">
        <f t="shared" si="139"/>
        <v>9.8127600554784977E-2</v>
      </c>
      <c r="AD700" s="2">
        <v>0.114</v>
      </c>
      <c r="AE700" s="1">
        <v>67881</v>
      </c>
      <c r="AF700" s="1">
        <v>1240</v>
      </c>
      <c r="AG700" s="1">
        <v>65429</v>
      </c>
      <c r="AH700" s="1">
        <v>2290</v>
      </c>
      <c r="AI700" s="2">
        <v>9.4E-2</v>
      </c>
      <c r="AJ700">
        <f>VLOOKUP(A700,census_tract_areas_WA!E:N,10,FALSE)</f>
        <v>1.3163154770000001</v>
      </c>
      <c r="AK700">
        <f t="shared" si="140"/>
        <v>2190.9641346562998</v>
      </c>
      <c r="AL700" t="str">
        <f>VLOOKUP(AK700,'Density Lookup'!A:B,2,TRUE)</f>
        <v>High</v>
      </c>
      <c r="AM700" t="str">
        <f>VLOOKUP(A700,census_tract_county_names_WA!A:B,2,FALSE)</f>
        <v>Clark County, Washington</v>
      </c>
      <c r="AN700">
        <f>INDEX(census_tract_areas_WA!N:N, MATCH('2014_acs_select'!A700,census_tract_areas_WA!E:E,0))</f>
        <v>1.3163154770000001</v>
      </c>
      <c r="AO700" t="b">
        <f t="shared" si="141"/>
        <v>1</v>
      </c>
      <c r="AP700" t="str">
        <f>INDEX('Density Lookup'!B:B,MATCH('2014_acs_select'!AK700,'Density Lookup'!A:A,1))</f>
        <v>High</v>
      </c>
      <c r="AQ700" t="b">
        <f t="shared" si="142"/>
        <v>1</v>
      </c>
    </row>
    <row r="701" spans="1:43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33"/>
        <v>0.48885245901639346</v>
      </c>
      <c r="I701" s="2">
        <f t="shared" si="134"/>
        <v>0.5111475409836066</v>
      </c>
      <c r="J701" s="1">
        <v>2838</v>
      </c>
      <c r="K701" s="2">
        <f t="shared" si="135"/>
        <v>0.46524590163934426</v>
      </c>
      <c r="L701" s="1">
        <v>2396</v>
      </c>
      <c r="M701" s="1">
        <v>228</v>
      </c>
      <c r="N701" s="1">
        <v>95</v>
      </c>
      <c r="O701" s="2">
        <f t="shared" si="143"/>
        <v>0.8442565186751233</v>
      </c>
      <c r="P701" s="2">
        <f t="shared" si="144"/>
        <v>8.0338266384778007E-2</v>
      </c>
      <c r="Q701" s="2">
        <f t="shared" si="145"/>
        <v>3.3474277660324174E-2</v>
      </c>
      <c r="R701" s="2">
        <v>0.312</v>
      </c>
      <c r="S701" s="2">
        <v>0.36099999999999999</v>
      </c>
      <c r="T701" s="2">
        <v>0.26500000000000001</v>
      </c>
      <c r="U701" s="1">
        <v>5978</v>
      </c>
      <c r="V701" s="2">
        <f t="shared" si="136"/>
        <v>0.98</v>
      </c>
      <c r="W701" s="2">
        <v>9.6000000000000002E-2</v>
      </c>
      <c r="X701" s="1">
        <v>1230</v>
      </c>
      <c r="Y701" s="2">
        <f t="shared" si="137"/>
        <v>0.20163934426229507</v>
      </c>
      <c r="Z701" s="2">
        <v>6.7000000000000004E-2</v>
      </c>
      <c r="AA701" s="1">
        <v>3853</v>
      </c>
      <c r="AB701" s="2">
        <f t="shared" si="138"/>
        <v>0.63163934426229507</v>
      </c>
      <c r="AC701" s="2">
        <f t="shared" si="139"/>
        <v>0.16672131147540981</v>
      </c>
      <c r="AD701" s="2">
        <v>9.1999999999999998E-2</v>
      </c>
      <c r="AE701" s="1">
        <v>78881</v>
      </c>
      <c r="AF701" s="1">
        <v>2201</v>
      </c>
      <c r="AG701" s="1">
        <v>59200</v>
      </c>
      <c r="AH701" s="1">
        <v>4899</v>
      </c>
      <c r="AI701" s="2">
        <v>6.2E-2</v>
      </c>
      <c r="AJ701">
        <f>VLOOKUP(A701,census_tract_areas_WA!E:N,10,FALSE)</f>
        <v>5.5659377589999997</v>
      </c>
      <c r="AK701">
        <f t="shared" si="140"/>
        <v>1095.951888814501</v>
      </c>
      <c r="AL701" t="str">
        <f>VLOOKUP(AK701,'Density Lookup'!A:B,2,TRUE)</f>
        <v>Medium</v>
      </c>
      <c r="AM701" t="str">
        <f>VLOOKUP(A701,census_tract_county_names_WA!A:B,2,FALSE)</f>
        <v>King County, Washington</v>
      </c>
      <c r="AN701">
        <f>INDEX(census_tract_areas_WA!N:N, MATCH('2014_acs_select'!A701,census_tract_areas_WA!E:E,0))</f>
        <v>5.5659377589999997</v>
      </c>
      <c r="AO701" t="b">
        <f t="shared" si="141"/>
        <v>1</v>
      </c>
      <c r="AP701" t="str">
        <f>INDEX('Density Lookup'!B:B,MATCH('2014_acs_select'!AK701,'Density Lookup'!A:A,1))</f>
        <v>Medium</v>
      </c>
      <c r="AQ701" t="b">
        <f t="shared" si="142"/>
        <v>1</v>
      </c>
    </row>
    <row r="702" spans="1:43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33"/>
        <v>0.49883870967741933</v>
      </c>
      <c r="I702" s="2">
        <f t="shared" si="134"/>
        <v>0.50116129032258061</v>
      </c>
      <c r="J702" s="1">
        <v>1684</v>
      </c>
      <c r="K702" s="2">
        <f t="shared" si="135"/>
        <v>0.4345806451612903</v>
      </c>
      <c r="L702" s="1">
        <v>1375</v>
      </c>
      <c r="M702" s="1">
        <v>80</v>
      </c>
      <c r="N702" s="1">
        <v>76</v>
      </c>
      <c r="O702" s="2">
        <f t="shared" si="143"/>
        <v>0.8165083135391924</v>
      </c>
      <c r="P702" s="2">
        <f t="shared" si="144"/>
        <v>4.7505938242280284E-2</v>
      </c>
      <c r="Q702" s="2">
        <f t="shared" si="145"/>
        <v>4.5130641330166268E-2</v>
      </c>
      <c r="R702" s="2">
        <v>0.10099999999999999</v>
      </c>
      <c r="S702" s="2">
        <v>7.2000000000000008E-2</v>
      </c>
      <c r="T702" s="2">
        <v>0.129</v>
      </c>
      <c r="U702" s="1">
        <v>3839</v>
      </c>
      <c r="V702" s="2">
        <f t="shared" si="136"/>
        <v>0.99070967741935478</v>
      </c>
      <c r="W702" s="2">
        <v>6.6000000000000003E-2</v>
      </c>
      <c r="X702" s="1">
        <v>773</v>
      </c>
      <c r="Y702" s="2">
        <f t="shared" si="137"/>
        <v>0.19948387096774192</v>
      </c>
      <c r="Z702" s="2">
        <v>7.4999999999999997E-2</v>
      </c>
      <c r="AA702" s="1">
        <v>2561</v>
      </c>
      <c r="AB702" s="2">
        <f t="shared" si="138"/>
        <v>0.66090322580645167</v>
      </c>
      <c r="AC702" s="2">
        <f t="shared" si="139"/>
        <v>0.13961290322580644</v>
      </c>
      <c r="AD702" s="2">
        <v>7.0000000000000007E-2</v>
      </c>
      <c r="AE702" s="1">
        <v>70138</v>
      </c>
      <c r="AF702" s="1">
        <v>1515</v>
      </c>
      <c r="AG702" s="1">
        <v>57550</v>
      </c>
      <c r="AH702" s="1">
        <v>3149</v>
      </c>
      <c r="AI702" s="2">
        <v>8.5000000000000006E-2</v>
      </c>
      <c r="AJ702">
        <f>VLOOKUP(A702,census_tract_areas_WA!E:N,10,FALSE)</f>
        <v>6.0957935489999997</v>
      </c>
      <c r="AK702">
        <f t="shared" si="140"/>
        <v>635.6842581448127</v>
      </c>
      <c r="AL702" t="str">
        <f>VLOOKUP(AK702,'Density Lookup'!A:B,2,TRUE)</f>
        <v>Medium</v>
      </c>
      <c r="AM702" t="str">
        <f>VLOOKUP(A702,census_tract_county_names_WA!A:B,2,FALSE)</f>
        <v>Pierce County, Washington</v>
      </c>
      <c r="AN702">
        <f>INDEX(census_tract_areas_WA!N:N, MATCH('2014_acs_select'!A702,census_tract_areas_WA!E:E,0))</f>
        <v>6.0957935489999997</v>
      </c>
      <c r="AO702" t="b">
        <f t="shared" si="141"/>
        <v>1</v>
      </c>
      <c r="AP702" t="str">
        <f>INDEX('Density Lookup'!B:B,MATCH('2014_acs_select'!AK702,'Density Lookup'!A:A,1))</f>
        <v>Medium</v>
      </c>
      <c r="AQ702" t="b">
        <f t="shared" si="142"/>
        <v>1</v>
      </c>
    </row>
    <row r="703" spans="1:43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33"/>
        <v>0.48286367098248284</v>
      </c>
      <c r="I703" s="2">
        <f t="shared" si="134"/>
        <v>0.51713632901751716</v>
      </c>
      <c r="J703" s="1">
        <v>2839</v>
      </c>
      <c r="K703" s="2">
        <f t="shared" si="135"/>
        <v>0.54055597867479055</v>
      </c>
      <c r="L703" s="1">
        <v>2221</v>
      </c>
      <c r="M703" s="1">
        <v>287</v>
      </c>
      <c r="N703" s="1">
        <v>90</v>
      </c>
      <c r="O703" s="2">
        <f t="shared" si="143"/>
        <v>0.78231771750616419</v>
      </c>
      <c r="P703" s="2">
        <f t="shared" si="144"/>
        <v>0.10109193377949982</v>
      </c>
      <c r="Q703" s="2">
        <f t="shared" si="145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 s="1">
        <v>5231</v>
      </c>
      <c r="V703" s="2">
        <f t="shared" si="136"/>
        <v>0.99600152322924596</v>
      </c>
      <c r="W703" s="2">
        <v>9.4E-2</v>
      </c>
      <c r="X703" s="1">
        <v>1140</v>
      </c>
      <c r="Y703" s="2">
        <f t="shared" si="137"/>
        <v>0.21706016755521707</v>
      </c>
      <c r="Z703" s="2">
        <v>0.187</v>
      </c>
      <c r="AA703" s="1">
        <v>3566</v>
      </c>
      <c r="AB703" s="2">
        <f t="shared" si="138"/>
        <v>0.67897943640517899</v>
      </c>
      <c r="AC703" s="2">
        <f t="shared" si="139"/>
        <v>0.10396039603960394</v>
      </c>
      <c r="AD703" s="2">
        <v>7.0000000000000007E-2</v>
      </c>
      <c r="AE703" s="1">
        <v>83743</v>
      </c>
      <c r="AF703" s="1">
        <v>2175</v>
      </c>
      <c r="AG703" s="1">
        <v>71298</v>
      </c>
      <c r="AH703" s="1">
        <v>4198</v>
      </c>
      <c r="AI703" s="2">
        <v>4.9000000000000002E-2</v>
      </c>
      <c r="AJ703">
        <f>VLOOKUP(A703,census_tract_areas_WA!E:N,10,FALSE)</f>
        <v>4.0378970040000004</v>
      </c>
      <c r="AK703">
        <f t="shared" si="140"/>
        <v>1300.6770590724061</v>
      </c>
      <c r="AL703" t="str">
        <f>VLOOKUP(AK703,'Density Lookup'!A:B,2,TRUE)</f>
        <v>Medium</v>
      </c>
      <c r="AM703" t="str">
        <f>VLOOKUP(A703,census_tract_county_names_WA!A:B,2,FALSE)</f>
        <v>Snohomish County, Washington</v>
      </c>
      <c r="AN703">
        <f>INDEX(census_tract_areas_WA!N:N, MATCH('2014_acs_select'!A703,census_tract_areas_WA!E:E,0))</f>
        <v>4.0378970040000004</v>
      </c>
      <c r="AO703" t="b">
        <f t="shared" si="141"/>
        <v>1</v>
      </c>
      <c r="AP703" t="str">
        <f>INDEX('Density Lookup'!B:B,MATCH('2014_acs_select'!AK703,'Density Lookup'!A:A,1))</f>
        <v>Medium</v>
      </c>
      <c r="AQ703" t="b">
        <f t="shared" si="142"/>
        <v>1</v>
      </c>
    </row>
    <row r="704" spans="1:43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33"/>
        <v>0.51279695498096867</v>
      </c>
      <c r="I704" s="2">
        <f t="shared" si="134"/>
        <v>0.48720304501903139</v>
      </c>
      <c r="J704" s="1">
        <v>3675</v>
      </c>
      <c r="K704" s="2">
        <f t="shared" si="135"/>
        <v>0.48234676466727916</v>
      </c>
      <c r="L704" s="1">
        <v>2930</v>
      </c>
      <c r="M704" s="1">
        <v>446</v>
      </c>
      <c r="N704" s="1">
        <v>0</v>
      </c>
      <c r="O704" s="2">
        <f t="shared" si="143"/>
        <v>0.79727891156462583</v>
      </c>
      <c r="P704" s="2">
        <f t="shared" si="144"/>
        <v>0.12136054421768708</v>
      </c>
      <c r="Q704" s="2">
        <f t="shared" si="145"/>
        <v>0</v>
      </c>
      <c r="R704" s="2">
        <v>0.36599999999999999</v>
      </c>
      <c r="S704" s="2">
        <v>0.371</v>
      </c>
      <c r="T704" s="2">
        <v>0.36099999999999999</v>
      </c>
      <c r="U704" s="1">
        <v>7553</v>
      </c>
      <c r="V704" s="2">
        <f t="shared" si="136"/>
        <v>0.9913374458590366</v>
      </c>
      <c r="W704" s="2">
        <v>9.6000000000000002E-2</v>
      </c>
      <c r="X704" s="1">
        <v>1632</v>
      </c>
      <c r="Y704" s="2">
        <f t="shared" si="137"/>
        <v>0.21420133875836725</v>
      </c>
      <c r="Z704" s="2">
        <v>5.2000000000000005E-2</v>
      </c>
      <c r="AA704" s="1">
        <v>4810</v>
      </c>
      <c r="AB704" s="2">
        <f t="shared" si="138"/>
        <v>0.63131644572778578</v>
      </c>
      <c r="AC704" s="2">
        <f t="shared" si="139"/>
        <v>0.154482215513847</v>
      </c>
      <c r="AD704" s="2">
        <v>0.12300000000000001</v>
      </c>
      <c r="AE704" s="1">
        <v>88295</v>
      </c>
      <c r="AF704" s="1">
        <v>2999</v>
      </c>
      <c r="AG704" s="1">
        <v>68134</v>
      </c>
      <c r="AH704" s="1">
        <v>6190</v>
      </c>
      <c r="AI704" s="2">
        <v>0.08</v>
      </c>
      <c r="AJ704">
        <f>VLOOKUP(A704,census_tract_areas_WA!E:N,10,FALSE)</f>
        <v>18.944238840000001</v>
      </c>
      <c r="AK704">
        <f t="shared" si="140"/>
        <v>402.18031795042549</v>
      </c>
      <c r="AL704" t="str">
        <f>VLOOKUP(AK704,'Density Lookup'!A:B,2,TRUE)</f>
        <v>Medium</v>
      </c>
      <c r="AM704" t="str">
        <f>VLOOKUP(A704,census_tract_county_names_WA!A:B,2,FALSE)</f>
        <v>Spokane County, Washington</v>
      </c>
      <c r="AN704">
        <f>INDEX(census_tract_areas_WA!N:N, MATCH('2014_acs_select'!A704,census_tract_areas_WA!E:E,0))</f>
        <v>18.944238840000001</v>
      </c>
      <c r="AO704" t="b">
        <f t="shared" si="141"/>
        <v>1</v>
      </c>
      <c r="AP704" t="str">
        <f>INDEX('Density Lookup'!B:B,MATCH('2014_acs_select'!AK704,'Density Lookup'!A:A,1))</f>
        <v>Medium</v>
      </c>
      <c r="AQ704" t="b">
        <f t="shared" si="142"/>
        <v>1</v>
      </c>
    </row>
    <row r="705" spans="1:43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33"/>
        <v>0.46369991933315408</v>
      </c>
      <c r="I705" s="2">
        <f t="shared" si="134"/>
        <v>0.53630008066684598</v>
      </c>
      <c r="J705" s="1">
        <v>3371</v>
      </c>
      <c r="K705" s="2">
        <f t="shared" si="135"/>
        <v>0.4532132293627319</v>
      </c>
      <c r="L705" s="1">
        <v>2644</v>
      </c>
      <c r="M705" s="1">
        <v>471</v>
      </c>
      <c r="N705" s="1">
        <v>24</v>
      </c>
      <c r="O705" s="2">
        <f t="shared" si="143"/>
        <v>0.78433699199050722</v>
      </c>
      <c r="P705" s="2">
        <f t="shared" si="144"/>
        <v>0.13972115099377039</v>
      </c>
      <c r="Q705" s="2">
        <f t="shared" si="145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 s="1">
        <v>7376</v>
      </c>
      <c r="V705" s="2">
        <f t="shared" si="136"/>
        <v>0.9916644259209465</v>
      </c>
      <c r="W705" s="2">
        <v>0.11699999999999999</v>
      </c>
      <c r="X705" s="1">
        <v>1935</v>
      </c>
      <c r="Y705" s="2">
        <f t="shared" si="137"/>
        <v>0.26015057811239578</v>
      </c>
      <c r="Z705" s="2">
        <v>0.14899999999999999</v>
      </c>
      <c r="AA705" s="1">
        <v>4355</v>
      </c>
      <c r="AB705" s="2">
        <f t="shared" si="138"/>
        <v>0.58550685668190372</v>
      </c>
      <c r="AC705" s="2">
        <f t="shared" si="139"/>
        <v>0.15434256520570044</v>
      </c>
      <c r="AD705" s="2">
        <v>0.11800000000000001</v>
      </c>
      <c r="AE705" s="1">
        <v>86388</v>
      </c>
      <c r="AF705" s="1">
        <v>2813</v>
      </c>
      <c r="AG705" s="1">
        <v>78310</v>
      </c>
      <c r="AH705" s="1">
        <v>5776</v>
      </c>
      <c r="AI705" s="2">
        <v>9.5000000000000001E-2</v>
      </c>
      <c r="AJ705">
        <f>VLOOKUP(A705,census_tract_areas_WA!E:N,10,FALSE)</f>
        <v>9.3416244580000001</v>
      </c>
      <c r="AK705">
        <f t="shared" si="140"/>
        <v>796.22126038584543</v>
      </c>
      <c r="AL705" t="str">
        <f>VLOOKUP(AK705,'Density Lookup'!A:B,2,TRUE)</f>
        <v>Medium</v>
      </c>
      <c r="AM705" t="str">
        <f>VLOOKUP(A705,census_tract_county_names_WA!A:B,2,FALSE)</f>
        <v>Thurston County, Washington</v>
      </c>
      <c r="AN705">
        <f>INDEX(census_tract_areas_WA!N:N, MATCH('2014_acs_select'!A705,census_tract_areas_WA!E:E,0))</f>
        <v>9.3416244580000001</v>
      </c>
      <c r="AO705" t="b">
        <f t="shared" si="141"/>
        <v>1</v>
      </c>
      <c r="AP705" t="str">
        <f>INDEX('Density Lookup'!B:B,MATCH('2014_acs_select'!AK705,'Density Lookup'!A:A,1))</f>
        <v>Medium</v>
      </c>
      <c r="AQ705" t="b">
        <f t="shared" si="142"/>
        <v>1</v>
      </c>
    </row>
    <row r="706" spans="1:43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46">F706/E706</f>
        <v>0.50891052728274844</v>
      </c>
      <c r="I706" s="2">
        <f t="shared" ref="I706:I769" si="147">G706/E706</f>
        <v>0.49108947271725151</v>
      </c>
      <c r="J706" s="1">
        <v>1774</v>
      </c>
      <c r="K706" s="2">
        <f t="shared" ref="K706:K769" si="148">J706/E706</f>
        <v>0.32592320411537756</v>
      </c>
      <c r="L706" s="1">
        <v>1409</v>
      </c>
      <c r="M706" s="1">
        <v>137</v>
      </c>
      <c r="N706" s="1">
        <v>0</v>
      </c>
      <c r="O706" s="2">
        <f t="shared" si="143"/>
        <v>0.79425028184892899</v>
      </c>
      <c r="P706" s="2">
        <f t="shared" si="144"/>
        <v>7.7226606538895154E-2</v>
      </c>
      <c r="Q706" s="2">
        <f t="shared" si="145"/>
        <v>0</v>
      </c>
      <c r="R706" s="2">
        <v>0.20499999999999999</v>
      </c>
      <c r="S706" s="2">
        <v>0.182</v>
      </c>
      <c r="T706" s="2">
        <v>0.23100000000000001</v>
      </c>
      <c r="U706" s="1">
        <v>5147</v>
      </c>
      <c r="V706" s="2">
        <f t="shared" ref="V706:V769" si="149">U706/E706</f>
        <v>0.94561822524343198</v>
      </c>
      <c r="W706" s="2">
        <v>0.11699999999999999</v>
      </c>
      <c r="X706" s="1">
        <v>1702</v>
      </c>
      <c r="Y706" s="2">
        <f t="shared" ref="Y706:Y769" si="150">X706/E706</f>
        <v>0.31269520485026642</v>
      </c>
      <c r="Z706" s="2">
        <v>0.20600000000000002</v>
      </c>
      <c r="AA706" s="1">
        <v>2802</v>
      </c>
      <c r="AB706" s="2">
        <f t="shared" ref="AB706:AB769" si="151">AA706/E706</f>
        <v>0.51478963806724232</v>
      </c>
      <c r="AC706" s="2">
        <f t="shared" ref="AC706:AC769" si="152">1-(AB706+Y706)</f>
        <v>0.17251515708249121</v>
      </c>
      <c r="AD706" s="2">
        <v>8.5999999999999993E-2</v>
      </c>
      <c r="AE706" s="1">
        <v>86422</v>
      </c>
      <c r="AF706" s="1">
        <v>1499</v>
      </c>
      <c r="AG706" s="1">
        <v>74583</v>
      </c>
      <c r="AH706" s="1">
        <v>3976</v>
      </c>
      <c r="AI706" s="2">
        <v>0.13500000000000001</v>
      </c>
      <c r="AJ706">
        <f>VLOOKUP(A706,census_tract_areas_WA!E:N,10,FALSE)</f>
        <v>194.78468319999999</v>
      </c>
      <c r="AK706">
        <f t="shared" si="140"/>
        <v>27.943675604160646</v>
      </c>
      <c r="AL706" t="str">
        <f>VLOOKUP(AK706,'Density Lookup'!A:B,2,TRUE)</f>
        <v>Low</v>
      </c>
      <c r="AM706" t="str">
        <f>VLOOKUP(A706,census_tract_county_names_WA!A:B,2,FALSE)</f>
        <v>Clark County, Washington</v>
      </c>
      <c r="AN706">
        <f>INDEX(census_tract_areas_WA!N:N, MATCH('2014_acs_select'!A706,census_tract_areas_WA!E:E,0))</f>
        <v>194.78468319999999</v>
      </c>
      <c r="AO706" t="b">
        <f t="shared" si="141"/>
        <v>1</v>
      </c>
      <c r="AP706" t="str">
        <f>INDEX('Density Lookup'!B:B,MATCH('2014_acs_select'!AK706,'Density Lookup'!A:A,1))</f>
        <v>Low</v>
      </c>
      <c r="AQ706" t="b">
        <f t="shared" si="142"/>
        <v>1</v>
      </c>
    </row>
    <row r="707" spans="1:43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46"/>
        <v>0.4246067272029671</v>
      </c>
      <c r="I707" s="2">
        <f t="shared" si="147"/>
        <v>0.5753932727970329</v>
      </c>
      <c r="J707" s="1">
        <v>4030</v>
      </c>
      <c r="K707" s="2">
        <f t="shared" si="148"/>
        <v>0.51541117789998725</v>
      </c>
      <c r="L707" s="1">
        <v>2418</v>
      </c>
      <c r="M707" s="1">
        <v>545</v>
      </c>
      <c r="N707" s="1">
        <v>676</v>
      </c>
      <c r="O707" s="2">
        <f t="shared" si="143"/>
        <v>0.6</v>
      </c>
      <c r="P707" s="2">
        <f t="shared" si="144"/>
        <v>0.13523573200992556</v>
      </c>
      <c r="Q707" s="2">
        <f t="shared" si="145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49"/>
        <v>0.9968026601867247</v>
      </c>
      <c r="W707" s="2">
        <v>0.13699999999999998</v>
      </c>
      <c r="X707" s="1">
        <v>1334</v>
      </c>
      <c r="Y707" s="2">
        <f t="shared" si="150"/>
        <v>0.17061005243637295</v>
      </c>
      <c r="Z707" s="2">
        <v>0.16899999999999998</v>
      </c>
      <c r="AA707" s="1">
        <v>5269</v>
      </c>
      <c r="AB707" s="2">
        <f t="shared" si="151"/>
        <v>0.67387133904591379</v>
      </c>
      <c r="AC707" s="2">
        <f t="shared" si="152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  <c r="AJ707">
        <f>VLOOKUP(A707,census_tract_areas_WA!E:N,10,FALSE)</f>
        <v>3.2863208400000001</v>
      </c>
      <c r="AK707">
        <f t="shared" ref="AK707:AK770" si="153">E707/AJ707</f>
        <v>2379.2564331606768</v>
      </c>
      <c r="AL707" t="str">
        <f>VLOOKUP(AK707,'Density Lookup'!A:B,2,TRUE)</f>
        <v>High</v>
      </c>
      <c r="AM707" t="str">
        <f>VLOOKUP(A707,census_tract_county_names_WA!A:B,2,FALSE)</f>
        <v>King County, Washington</v>
      </c>
      <c r="AN707">
        <f>INDEX(census_tract_areas_WA!N:N, MATCH('2014_acs_select'!A707,census_tract_areas_WA!E:E,0))</f>
        <v>3.2863208400000001</v>
      </c>
      <c r="AO707" t="b">
        <f t="shared" ref="AO707:AO770" si="154">AN707=AJ707</f>
        <v>1</v>
      </c>
      <c r="AP707" t="str">
        <f>INDEX('Density Lookup'!B:B,MATCH('2014_acs_select'!AK707,'Density Lookup'!A:A,1))</f>
        <v>High</v>
      </c>
      <c r="AQ707" t="b">
        <f t="shared" ref="AQ707:AQ770" si="155">AP707=AL707</f>
        <v>1</v>
      </c>
    </row>
    <row r="708" spans="1:43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46"/>
        <v>0.46198453608247425</v>
      </c>
      <c r="I708" s="2">
        <f t="shared" si="147"/>
        <v>0.53801546391752575</v>
      </c>
      <c r="J708" s="1">
        <v>1548</v>
      </c>
      <c r="K708" s="2">
        <f t="shared" si="148"/>
        <v>0.49871134020618557</v>
      </c>
      <c r="L708" s="1">
        <v>867</v>
      </c>
      <c r="M708" s="1">
        <v>131</v>
      </c>
      <c r="N708" s="1">
        <v>292</v>
      </c>
      <c r="O708" s="2">
        <f t="shared" si="143"/>
        <v>0.56007751937984496</v>
      </c>
      <c r="P708" s="2">
        <f t="shared" si="144"/>
        <v>8.4625322997416028E-2</v>
      </c>
      <c r="Q708" s="2">
        <f t="shared" si="145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49"/>
        <v>0.97454896907216493</v>
      </c>
      <c r="W708" s="2">
        <v>0.193</v>
      </c>
      <c r="X708" s="1">
        <v>664</v>
      </c>
      <c r="Y708" s="2">
        <f t="shared" si="150"/>
        <v>0.21391752577319587</v>
      </c>
      <c r="Z708" s="2">
        <v>0.21199999999999999</v>
      </c>
      <c r="AA708" s="1">
        <v>1949</v>
      </c>
      <c r="AB708" s="2">
        <f t="shared" si="151"/>
        <v>0.62789948453608246</v>
      </c>
      <c r="AC708" s="2">
        <f t="shared" si="152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  <c r="AJ708">
        <f>VLOOKUP(A708,census_tract_areas_WA!E:N,10,FALSE)</f>
        <v>6.4887528899999998</v>
      </c>
      <c r="AK708">
        <f t="shared" si="153"/>
        <v>478.36619033276207</v>
      </c>
      <c r="AL708" t="str">
        <f>VLOOKUP(AK708,'Density Lookup'!A:B,2,TRUE)</f>
        <v>Medium</v>
      </c>
      <c r="AM708" t="str">
        <f>VLOOKUP(A708,census_tract_county_names_WA!A:B,2,FALSE)</f>
        <v>King County, Washington</v>
      </c>
      <c r="AN708">
        <f>INDEX(census_tract_areas_WA!N:N, MATCH('2014_acs_select'!A708,census_tract_areas_WA!E:E,0))</f>
        <v>6.4887528899999998</v>
      </c>
      <c r="AO708" t="b">
        <f t="shared" si="154"/>
        <v>1</v>
      </c>
      <c r="AP708" t="str">
        <f>INDEX('Density Lookup'!B:B,MATCH('2014_acs_select'!AK708,'Density Lookup'!A:A,1))</f>
        <v>Medium</v>
      </c>
      <c r="AQ708" t="b">
        <f t="shared" si="155"/>
        <v>1</v>
      </c>
    </row>
    <row r="709" spans="1:43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46"/>
        <v>0.50865220570314407</v>
      </c>
      <c r="I709" s="2">
        <f t="shared" si="147"/>
        <v>0.49134779429685593</v>
      </c>
      <c r="J709" s="1">
        <v>2073</v>
      </c>
      <c r="K709" s="2">
        <f t="shared" si="148"/>
        <v>0.50524006824274925</v>
      </c>
      <c r="L709" s="1">
        <v>1492</v>
      </c>
      <c r="M709" s="1">
        <v>212</v>
      </c>
      <c r="N709" s="1">
        <v>188</v>
      </c>
      <c r="O709" s="2">
        <f t="shared" si="143"/>
        <v>0.71972986010612638</v>
      </c>
      <c r="P709" s="2">
        <f t="shared" si="144"/>
        <v>0.10226724553786783</v>
      </c>
      <c r="Q709" s="2">
        <f t="shared" si="145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49"/>
        <v>0.99975627589568605</v>
      </c>
      <c r="W709" s="2">
        <v>4.4999999999999998E-2</v>
      </c>
      <c r="X709" s="1">
        <v>888</v>
      </c>
      <c r="Y709" s="2">
        <f t="shared" si="150"/>
        <v>0.21642700463075798</v>
      </c>
      <c r="Z709" s="2">
        <v>3.3000000000000002E-2</v>
      </c>
      <c r="AA709" s="1">
        <v>2622</v>
      </c>
      <c r="AB709" s="2">
        <f t="shared" si="151"/>
        <v>0.63904460151108944</v>
      </c>
      <c r="AC709" s="2">
        <f t="shared" si="152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  <c r="AJ709">
        <f>VLOOKUP(A709,census_tract_areas_WA!E:N,10,FALSE)</f>
        <v>7.5489449579999999</v>
      </c>
      <c r="AK709">
        <f t="shared" si="153"/>
        <v>543.5196604065635</v>
      </c>
      <c r="AL709" t="str">
        <f>VLOOKUP(AK709,'Density Lookup'!A:B,2,TRUE)</f>
        <v>Medium</v>
      </c>
      <c r="AM709" t="str">
        <f>VLOOKUP(A709,census_tract_county_names_WA!A:B,2,FALSE)</f>
        <v>King County, Washington</v>
      </c>
      <c r="AN709">
        <f>INDEX(census_tract_areas_WA!N:N, MATCH('2014_acs_select'!A709,census_tract_areas_WA!E:E,0))</f>
        <v>7.5489449579999999</v>
      </c>
      <c r="AO709" t="b">
        <f t="shared" si="154"/>
        <v>1</v>
      </c>
      <c r="AP709" t="str">
        <f>INDEX('Density Lookup'!B:B,MATCH('2014_acs_select'!AK709,'Density Lookup'!A:A,1))</f>
        <v>Medium</v>
      </c>
      <c r="AQ709" t="b">
        <f t="shared" si="155"/>
        <v>1</v>
      </c>
    </row>
    <row r="710" spans="1:43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46"/>
        <v>0.49542124542124544</v>
      </c>
      <c r="I710" s="2">
        <f t="shared" si="147"/>
        <v>0.50457875457875456</v>
      </c>
      <c r="J710" s="1">
        <v>2608</v>
      </c>
      <c r="K710" s="2">
        <f t="shared" si="148"/>
        <v>0.47765567765567768</v>
      </c>
      <c r="L710" s="1">
        <v>1934</v>
      </c>
      <c r="M710" s="1">
        <v>323</v>
      </c>
      <c r="N710" s="1">
        <v>79</v>
      </c>
      <c r="O710" s="2">
        <f t="shared" si="143"/>
        <v>0.7415644171779141</v>
      </c>
      <c r="P710" s="2">
        <f t="shared" si="144"/>
        <v>0.12384969325153375</v>
      </c>
      <c r="Q710" s="2">
        <f t="shared" si="145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49"/>
        <v>0.99871794871794872</v>
      </c>
      <c r="W710" s="2">
        <v>2.4E-2</v>
      </c>
      <c r="X710" s="1">
        <v>1371</v>
      </c>
      <c r="Y710" s="2">
        <f t="shared" si="150"/>
        <v>0.25109890109890109</v>
      </c>
      <c r="Z710" s="2">
        <v>0</v>
      </c>
      <c r="AA710" s="1">
        <v>3382</v>
      </c>
      <c r="AB710" s="2">
        <f t="shared" si="151"/>
        <v>0.61941391941391943</v>
      </c>
      <c r="AC710" s="2">
        <f t="shared" si="152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  <c r="AJ710">
        <f>VLOOKUP(A710,census_tract_areas_WA!E:N,10,FALSE)</f>
        <v>3.2918341529999999</v>
      </c>
      <c r="AK710">
        <f t="shared" si="153"/>
        <v>1658.6497819229596</v>
      </c>
      <c r="AL710" t="str">
        <f>VLOOKUP(AK710,'Density Lookup'!A:B,2,TRUE)</f>
        <v>High</v>
      </c>
      <c r="AM710" t="str">
        <f>VLOOKUP(A710,census_tract_county_names_WA!A:B,2,FALSE)</f>
        <v>King County, Washington</v>
      </c>
      <c r="AN710">
        <f>INDEX(census_tract_areas_WA!N:N, MATCH('2014_acs_select'!A710,census_tract_areas_WA!E:E,0))</f>
        <v>3.2918341529999999</v>
      </c>
      <c r="AO710" t="b">
        <f t="shared" si="154"/>
        <v>1</v>
      </c>
      <c r="AP710" t="str">
        <f>INDEX('Density Lookup'!B:B,MATCH('2014_acs_select'!AK710,'Density Lookup'!A:A,1))</f>
        <v>High</v>
      </c>
      <c r="AQ710" t="b">
        <f t="shared" si="155"/>
        <v>1</v>
      </c>
    </row>
    <row r="711" spans="1:43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46"/>
        <v>0.46252213259885894</v>
      </c>
      <c r="I711" s="2">
        <f t="shared" si="147"/>
        <v>0.53747786740114101</v>
      </c>
      <c r="J711" s="1">
        <v>2924</v>
      </c>
      <c r="K711" s="2">
        <f t="shared" si="148"/>
        <v>0.57525083612040129</v>
      </c>
      <c r="L711" s="1">
        <v>1927</v>
      </c>
      <c r="M711" s="1">
        <v>336</v>
      </c>
      <c r="N711" s="1">
        <v>158</v>
      </c>
      <c r="O711" s="2">
        <f t="shared" si="143"/>
        <v>0.65902872777017785</v>
      </c>
      <c r="P711" s="2">
        <f t="shared" si="144"/>
        <v>0.11491108071135431</v>
      </c>
      <c r="Q711" s="2">
        <f t="shared" si="145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49"/>
        <v>1</v>
      </c>
      <c r="W711" s="2">
        <v>9.9000000000000005E-2</v>
      </c>
      <c r="X711" s="1">
        <v>1044</v>
      </c>
      <c r="Y711" s="2">
        <f t="shared" si="150"/>
        <v>0.20539051741097777</v>
      </c>
      <c r="Z711" s="2">
        <v>0.11800000000000001</v>
      </c>
      <c r="AA711" s="1">
        <v>3525</v>
      </c>
      <c r="AB711" s="2">
        <f t="shared" si="151"/>
        <v>0.69348809758016916</v>
      </c>
      <c r="AC711" s="2">
        <f t="shared" si="152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  <c r="AJ711">
        <f>VLOOKUP(A711,census_tract_areas_WA!E:N,10,FALSE)</f>
        <v>2.04858962</v>
      </c>
      <c r="AK711">
        <f t="shared" si="153"/>
        <v>2481.219249758768</v>
      </c>
      <c r="AL711" t="str">
        <f>VLOOKUP(AK711,'Density Lookup'!A:B,2,TRUE)</f>
        <v>High</v>
      </c>
      <c r="AM711" t="str">
        <f>VLOOKUP(A711,census_tract_county_names_WA!A:B,2,FALSE)</f>
        <v>King County, Washington</v>
      </c>
      <c r="AN711">
        <f>INDEX(census_tract_areas_WA!N:N, MATCH('2014_acs_select'!A711,census_tract_areas_WA!E:E,0))</f>
        <v>2.04858962</v>
      </c>
      <c r="AO711" t="b">
        <f t="shared" si="154"/>
        <v>1</v>
      </c>
      <c r="AP711" t="str">
        <f>INDEX('Density Lookup'!B:B,MATCH('2014_acs_select'!AK711,'Density Lookup'!A:A,1))</f>
        <v>High</v>
      </c>
      <c r="AQ711" t="b">
        <f t="shared" si="155"/>
        <v>1</v>
      </c>
    </row>
    <row r="712" spans="1:43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46"/>
        <v>0.48973066043537078</v>
      </c>
      <c r="I712" s="2">
        <f t="shared" si="147"/>
        <v>0.51026933956462917</v>
      </c>
      <c r="J712" s="1">
        <v>3859</v>
      </c>
      <c r="K712" s="2">
        <f t="shared" si="148"/>
        <v>0.47460336981921042</v>
      </c>
      <c r="L712" s="1">
        <v>3212</v>
      </c>
      <c r="M712" s="1">
        <v>311</v>
      </c>
      <c r="N712" s="1">
        <v>182</v>
      </c>
      <c r="O712" s="2">
        <f t="shared" si="143"/>
        <v>0.83233998445193058</v>
      </c>
      <c r="P712" s="2">
        <f t="shared" si="144"/>
        <v>8.0590826639025656E-2</v>
      </c>
      <c r="Q712" s="2">
        <f t="shared" si="145"/>
        <v>4.7162477325732054E-2</v>
      </c>
      <c r="R712" s="2">
        <v>0.21</v>
      </c>
      <c r="S712" s="2">
        <v>0.22600000000000001</v>
      </c>
      <c r="T712" s="2">
        <v>0.19500000000000001</v>
      </c>
      <c r="U712" s="1">
        <v>8123</v>
      </c>
      <c r="V712" s="2">
        <f t="shared" si="149"/>
        <v>0.99901611117943667</v>
      </c>
      <c r="W712" s="2">
        <v>0.109</v>
      </c>
      <c r="X712" s="1">
        <v>2008</v>
      </c>
      <c r="Y712" s="2">
        <f t="shared" si="150"/>
        <v>0.24695609396138235</v>
      </c>
      <c r="Z712" s="2">
        <v>0.192</v>
      </c>
      <c r="AA712" s="1">
        <v>5114</v>
      </c>
      <c r="AB712" s="2">
        <f t="shared" si="151"/>
        <v>0.62895092854507439</v>
      </c>
      <c r="AC712" s="2">
        <f t="shared" si="152"/>
        <v>0.12409297749354331</v>
      </c>
      <c r="AD712" s="2">
        <v>0.09</v>
      </c>
      <c r="AE712" s="1">
        <v>78385</v>
      </c>
      <c r="AF712" s="1">
        <v>2969</v>
      </c>
      <c r="AG712" s="1">
        <v>67799</v>
      </c>
      <c r="AH712" s="1">
        <v>6437</v>
      </c>
      <c r="AI712" s="2">
        <v>6.0999999999999999E-2</v>
      </c>
      <c r="AJ712">
        <f>VLOOKUP(A712,census_tract_areas_WA!E:N,10,FALSE)</f>
        <v>10.179334150000001</v>
      </c>
      <c r="AK712">
        <f t="shared" si="153"/>
        <v>798.77523226801623</v>
      </c>
      <c r="AL712" t="str">
        <f>VLOOKUP(AK712,'Density Lookup'!A:B,2,TRUE)</f>
        <v>Medium</v>
      </c>
      <c r="AM712" t="str">
        <f>VLOOKUP(A712,census_tract_county_names_WA!A:B,2,FALSE)</f>
        <v>Kitsap County, Washington</v>
      </c>
      <c r="AN712">
        <f>INDEX(census_tract_areas_WA!N:N, MATCH('2014_acs_select'!A712,census_tract_areas_WA!E:E,0))</f>
        <v>10.179334150000001</v>
      </c>
      <c r="AO712" t="b">
        <f t="shared" si="154"/>
        <v>1</v>
      </c>
      <c r="AP712" t="str">
        <f>INDEX('Density Lookup'!B:B,MATCH('2014_acs_select'!AK712,'Density Lookup'!A:A,1))</f>
        <v>Medium</v>
      </c>
      <c r="AQ712" t="b">
        <f t="shared" si="155"/>
        <v>1</v>
      </c>
    </row>
    <row r="713" spans="1:43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46"/>
        <v>0.48484141791044777</v>
      </c>
      <c r="I713" s="2">
        <f t="shared" si="147"/>
        <v>0.51515858208955223</v>
      </c>
      <c r="J713" s="1">
        <v>1967</v>
      </c>
      <c r="K713" s="2">
        <f t="shared" si="148"/>
        <v>0.45872201492537312</v>
      </c>
      <c r="L713" s="1">
        <v>1535</v>
      </c>
      <c r="M713" s="1">
        <v>133</v>
      </c>
      <c r="N713" s="1">
        <v>55</v>
      </c>
      <c r="O713" s="2">
        <f t="shared" si="143"/>
        <v>0.78037620742247071</v>
      </c>
      <c r="P713" s="2">
        <f t="shared" si="144"/>
        <v>6.7615658362989328E-2</v>
      </c>
      <c r="Q713" s="2">
        <f t="shared" si="145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 s="1">
        <v>4280</v>
      </c>
      <c r="V713" s="2">
        <f t="shared" si="149"/>
        <v>0.99813432835820892</v>
      </c>
      <c r="W713" s="2">
        <v>9.3000000000000013E-2</v>
      </c>
      <c r="X713" s="1">
        <v>838</v>
      </c>
      <c r="Y713" s="2">
        <f t="shared" si="150"/>
        <v>0.19542910447761194</v>
      </c>
      <c r="Z713" s="2">
        <v>0.13600000000000001</v>
      </c>
      <c r="AA713" s="1">
        <v>2790</v>
      </c>
      <c r="AB713" s="2">
        <f t="shared" si="151"/>
        <v>0.65065298507462688</v>
      </c>
      <c r="AC713" s="2">
        <f t="shared" si="152"/>
        <v>0.15391791044776115</v>
      </c>
      <c r="AD713" s="2">
        <v>9.1999999999999998E-2</v>
      </c>
      <c r="AE713" s="1">
        <v>64002</v>
      </c>
      <c r="AF713" s="1">
        <v>1769</v>
      </c>
      <c r="AG713" s="1">
        <v>57207</v>
      </c>
      <c r="AH713" s="1">
        <v>3578</v>
      </c>
      <c r="AI713" s="2">
        <v>9.6999999999999989E-2</v>
      </c>
      <c r="AJ713">
        <f>VLOOKUP(A713,census_tract_areas_WA!E:N,10,FALSE)</f>
        <v>2.4079467330000002</v>
      </c>
      <c r="AK713">
        <f t="shared" si="153"/>
        <v>1780.7702891573888</v>
      </c>
      <c r="AL713" t="str">
        <f>VLOOKUP(AK713,'Density Lookup'!A:B,2,TRUE)</f>
        <v>High</v>
      </c>
      <c r="AM713" t="str">
        <f>VLOOKUP(A713,census_tract_county_names_WA!A:B,2,FALSE)</f>
        <v>Pierce County, Washington</v>
      </c>
      <c r="AN713">
        <f>INDEX(census_tract_areas_WA!N:N, MATCH('2014_acs_select'!A713,census_tract_areas_WA!E:E,0))</f>
        <v>2.4079467330000002</v>
      </c>
      <c r="AO713" t="b">
        <f t="shared" si="154"/>
        <v>1</v>
      </c>
      <c r="AP713" t="str">
        <f>INDEX('Density Lookup'!B:B,MATCH('2014_acs_select'!AK713,'Density Lookup'!A:A,1))</f>
        <v>High</v>
      </c>
      <c r="AQ713" t="b">
        <f t="shared" si="155"/>
        <v>1</v>
      </c>
    </row>
    <row r="714" spans="1:43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46"/>
        <v>0.48898748217398191</v>
      </c>
      <c r="I714" s="2">
        <f t="shared" si="147"/>
        <v>0.51101251782601809</v>
      </c>
      <c r="J714" s="1">
        <v>3135</v>
      </c>
      <c r="K714" s="2">
        <f t="shared" si="148"/>
        <v>0.49675170337505942</v>
      </c>
      <c r="L714" s="1">
        <v>2348</v>
      </c>
      <c r="M714" s="1">
        <v>430</v>
      </c>
      <c r="N714" s="1">
        <v>164</v>
      </c>
      <c r="O714" s="2">
        <f t="shared" si="143"/>
        <v>0.74896331738437005</v>
      </c>
      <c r="P714" s="2">
        <f t="shared" si="144"/>
        <v>0.13716108452950559</v>
      </c>
      <c r="Q714" s="2">
        <f t="shared" si="145"/>
        <v>5.2312599681020734E-2</v>
      </c>
      <c r="R714" s="2">
        <v>0.41399999999999998</v>
      </c>
      <c r="S714" s="2">
        <v>0.46</v>
      </c>
      <c r="T714" s="2">
        <v>0.37200000000000005</v>
      </c>
      <c r="U714" s="1">
        <v>6311</v>
      </c>
      <c r="V714" s="2">
        <f t="shared" si="149"/>
        <v>1</v>
      </c>
      <c r="W714" s="2">
        <v>2.3E-2</v>
      </c>
      <c r="X714" s="1">
        <v>1775</v>
      </c>
      <c r="Y714" s="2">
        <f t="shared" si="150"/>
        <v>0.28125495167168435</v>
      </c>
      <c r="Z714" s="2">
        <v>3.6000000000000004E-2</v>
      </c>
      <c r="AA714" s="1">
        <v>4071</v>
      </c>
      <c r="AB714" s="2">
        <f t="shared" si="151"/>
        <v>0.64506417366502933</v>
      </c>
      <c r="AC714" s="2">
        <f t="shared" si="152"/>
        <v>7.3680874663286322E-2</v>
      </c>
      <c r="AD714" s="2">
        <v>1.3000000000000001E-2</v>
      </c>
      <c r="AE714" s="1">
        <v>101560</v>
      </c>
      <c r="AF714" s="1">
        <v>2184</v>
      </c>
      <c r="AG714" s="1">
        <v>92635</v>
      </c>
      <c r="AH714" s="1">
        <v>4755</v>
      </c>
      <c r="AI714" s="2">
        <v>0.05</v>
      </c>
      <c r="AJ714">
        <f>VLOOKUP(A714,census_tract_areas_WA!E:N,10,FALSE)</f>
        <v>3.769230823</v>
      </c>
      <c r="AK714">
        <f t="shared" si="153"/>
        <v>1674.3469148904389</v>
      </c>
      <c r="AL714" t="str">
        <f>VLOOKUP(AK714,'Density Lookup'!A:B,2,TRUE)</f>
        <v>High</v>
      </c>
      <c r="AM714" t="str">
        <f>VLOOKUP(A714,census_tract_county_names_WA!A:B,2,FALSE)</f>
        <v>Snohomish County, Washington</v>
      </c>
      <c r="AN714">
        <f>INDEX(census_tract_areas_WA!N:N, MATCH('2014_acs_select'!A714,census_tract_areas_WA!E:E,0))</f>
        <v>3.769230823</v>
      </c>
      <c r="AO714" t="b">
        <f t="shared" si="154"/>
        <v>1</v>
      </c>
      <c r="AP714" t="str">
        <f>INDEX('Density Lookup'!B:B,MATCH('2014_acs_select'!AK714,'Density Lookup'!A:A,1))</f>
        <v>High</v>
      </c>
      <c r="AQ714" t="b">
        <f t="shared" si="155"/>
        <v>1</v>
      </c>
    </row>
    <row r="715" spans="1:43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46"/>
        <v>0.5278677538255333</v>
      </c>
      <c r="I715" s="2">
        <f t="shared" si="147"/>
        <v>0.47213224617446664</v>
      </c>
      <c r="J715" s="1">
        <v>3964</v>
      </c>
      <c r="K715" s="2">
        <f t="shared" si="148"/>
        <v>0.44275661789344356</v>
      </c>
      <c r="L715" s="1">
        <v>3111</v>
      </c>
      <c r="M715" s="1">
        <v>337</v>
      </c>
      <c r="N715" s="1">
        <v>156</v>
      </c>
      <c r="O715" s="2">
        <f t="shared" si="143"/>
        <v>0.78481331987891023</v>
      </c>
      <c r="P715" s="2">
        <f t="shared" si="144"/>
        <v>8.5015136226034307E-2</v>
      </c>
      <c r="Q715" s="2">
        <f t="shared" si="145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 s="1">
        <v>8863</v>
      </c>
      <c r="V715" s="2">
        <f t="shared" si="149"/>
        <v>0.98994750363006812</v>
      </c>
      <c r="W715" s="2">
        <v>4.9000000000000002E-2</v>
      </c>
      <c r="X715" s="1">
        <v>2442</v>
      </c>
      <c r="Y715" s="2">
        <f t="shared" si="150"/>
        <v>0.27275773483748467</v>
      </c>
      <c r="Z715" s="2">
        <v>2.8999999999999998E-2</v>
      </c>
      <c r="AA715" s="1">
        <v>5297</v>
      </c>
      <c r="AB715" s="2">
        <f t="shared" si="151"/>
        <v>0.59164525857254546</v>
      </c>
      <c r="AC715" s="2">
        <f t="shared" si="152"/>
        <v>0.13559700658996987</v>
      </c>
      <c r="AD715" s="2">
        <v>5.4000000000000006E-2</v>
      </c>
      <c r="AE715" s="1">
        <v>100112</v>
      </c>
      <c r="AF715" s="1">
        <v>3415</v>
      </c>
      <c r="AG715" s="1">
        <v>75179</v>
      </c>
      <c r="AH715" s="1">
        <v>6561</v>
      </c>
      <c r="AI715" s="2">
        <v>0.109</v>
      </c>
      <c r="AJ715">
        <f>VLOOKUP(A715,census_tract_areas_WA!E:N,10,FALSE)</f>
        <v>60.373263350000002</v>
      </c>
      <c r="AK715">
        <f t="shared" si="153"/>
        <v>148.29412066227161</v>
      </c>
      <c r="AL715" t="str">
        <f>VLOOKUP(AK715,'Density Lookup'!A:B,2,TRUE)</f>
        <v>Low</v>
      </c>
      <c r="AM715" t="str">
        <f>VLOOKUP(A715,census_tract_county_names_WA!A:B,2,FALSE)</f>
        <v>Spokane County, Washington</v>
      </c>
      <c r="AN715">
        <f>INDEX(census_tract_areas_WA!N:N, MATCH('2014_acs_select'!A715,census_tract_areas_WA!E:E,0))</f>
        <v>60.373263350000002</v>
      </c>
      <c r="AO715" t="b">
        <f t="shared" si="154"/>
        <v>1</v>
      </c>
      <c r="AP715" t="str">
        <f>INDEX('Density Lookup'!B:B,MATCH('2014_acs_select'!AK715,'Density Lookup'!A:A,1))</f>
        <v>Low</v>
      </c>
      <c r="AQ715" t="b">
        <f t="shared" si="155"/>
        <v>1</v>
      </c>
    </row>
    <row r="716" spans="1:43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46"/>
        <v>0.51828592537864793</v>
      </c>
      <c r="I716" s="2">
        <f t="shared" si="147"/>
        <v>0.48171407462135207</v>
      </c>
      <c r="J716" s="1">
        <v>1352</v>
      </c>
      <c r="K716" s="2">
        <f t="shared" si="148"/>
        <v>0.4994458810491319</v>
      </c>
      <c r="L716" s="1">
        <v>1078</v>
      </c>
      <c r="M716" s="1">
        <v>190</v>
      </c>
      <c r="N716" s="1">
        <v>0</v>
      </c>
      <c r="O716" s="2">
        <f t="shared" si="143"/>
        <v>0.7973372781065089</v>
      </c>
      <c r="P716" s="2">
        <f t="shared" si="144"/>
        <v>0.14053254437869822</v>
      </c>
      <c r="Q716" s="2">
        <f t="shared" si="145"/>
        <v>0</v>
      </c>
      <c r="R716" s="2">
        <v>0.11</v>
      </c>
      <c r="S716" s="2">
        <v>5.2000000000000005E-2</v>
      </c>
      <c r="T716" s="2">
        <v>0.16800000000000001</v>
      </c>
      <c r="U716" s="1">
        <v>2688</v>
      </c>
      <c r="V716" s="2">
        <f t="shared" si="149"/>
        <v>0.99298115995567049</v>
      </c>
      <c r="W716" s="2">
        <v>0.151</v>
      </c>
      <c r="X716" s="1">
        <v>684</v>
      </c>
      <c r="Y716" s="2">
        <f t="shared" si="150"/>
        <v>0.25267824159586255</v>
      </c>
      <c r="Z716" s="2">
        <v>0.215</v>
      </c>
      <c r="AA716" s="1">
        <v>1579</v>
      </c>
      <c r="AB716" s="2">
        <f t="shared" si="151"/>
        <v>0.58330254894717404</v>
      </c>
      <c r="AC716" s="2">
        <f t="shared" si="152"/>
        <v>0.16401920945696347</v>
      </c>
      <c r="AD716" s="2">
        <v>0.13900000000000001</v>
      </c>
      <c r="AE716" s="1">
        <v>59651</v>
      </c>
      <c r="AF716" s="1">
        <v>976</v>
      </c>
      <c r="AG716" s="1">
        <v>52394</v>
      </c>
      <c r="AH716" s="1">
        <v>2058</v>
      </c>
      <c r="AI716" s="2">
        <v>4.2000000000000003E-2</v>
      </c>
      <c r="AJ716">
        <f>VLOOKUP(A716,census_tract_areas_WA!E:N,10,FALSE)</f>
        <v>1034.299849</v>
      </c>
      <c r="AK716">
        <f t="shared" si="153"/>
        <v>2.6172294258934965</v>
      </c>
      <c r="AL716" t="str">
        <f>VLOOKUP(AK716,'Density Lookup'!A:B,2,TRUE)</f>
        <v>Low</v>
      </c>
      <c r="AM716" t="str">
        <f>VLOOKUP(A716,census_tract_county_names_WA!A:B,2,FALSE)</f>
        <v>Yakima County, Washington</v>
      </c>
      <c r="AN716">
        <f>INDEX(census_tract_areas_WA!N:N, MATCH('2014_acs_select'!A716,census_tract_areas_WA!E:E,0))</f>
        <v>1034.299849</v>
      </c>
      <c r="AO716" t="b">
        <f t="shared" si="154"/>
        <v>1</v>
      </c>
      <c r="AP716" t="str">
        <f>INDEX('Density Lookup'!B:B,MATCH('2014_acs_select'!AK716,'Density Lookup'!A:A,1))</f>
        <v>Low</v>
      </c>
      <c r="AQ716" t="b">
        <f t="shared" si="155"/>
        <v>1</v>
      </c>
    </row>
    <row r="717" spans="1:43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46"/>
        <v>0.51591101098282177</v>
      </c>
      <c r="I717" s="2">
        <f t="shared" si="147"/>
        <v>0.48408898901717828</v>
      </c>
      <c r="J717" s="1">
        <v>1559</v>
      </c>
      <c r="K717" s="2">
        <f t="shared" si="148"/>
        <v>0.43903125880033794</v>
      </c>
      <c r="L717" s="1">
        <v>1308</v>
      </c>
      <c r="M717" s="1">
        <v>99</v>
      </c>
      <c r="N717" s="1">
        <v>0</v>
      </c>
      <c r="O717" s="2">
        <f t="shared" si="143"/>
        <v>0.83899935856318153</v>
      </c>
      <c r="P717" s="2">
        <f t="shared" si="144"/>
        <v>6.3502245028864659E-2</v>
      </c>
      <c r="Q717" s="2">
        <f t="shared" si="145"/>
        <v>0</v>
      </c>
      <c r="R717" s="2">
        <v>0.14599999999999999</v>
      </c>
      <c r="S717" s="2">
        <v>0.13500000000000001</v>
      </c>
      <c r="T717" s="2">
        <v>0.157</v>
      </c>
      <c r="U717" s="1">
        <v>3511</v>
      </c>
      <c r="V717" s="2">
        <f t="shared" si="149"/>
        <v>0.98873556744578994</v>
      </c>
      <c r="W717" s="2">
        <v>0.249</v>
      </c>
      <c r="X717" s="1">
        <v>880</v>
      </c>
      <c r="Y717" s="2">
        <f t="shared" si="150"/>
        <v>0.2478175161926218</v>
      </c>
      <c r="Z717" s="2">
        <v>0.45700000000000002</v>
      </c>
      <c r="AA717" s="1">
        <v>2004</v>
      </c>
      <c r="AB717" s="2">
        <f t="shared" si="151"/>
        <v>0.5643480709659251</v>
      </c>
      <c r="AC717" s="2">
        <f t="shared" si="152"/>
        <v>0.18783441284145308</v>
      </c>
      <c r="AD717" s="2">
        <v>0.23300000000000001</v>
      </c>
      <c r="AE717" s="1">
        <v>59605</v>
      </c>
      <c r="AF717" s="1">
        <v>1272</v>
      </c>
      <c r="AG717" s="1">
        <v>49556</v>
      </c>
      <c r="AH717" s="1">
        <v>2707</v>
      </c>
      <c r="AI717" s="2">
        <v>0.10300000000000001</v>
      </c>
      <c r="AJ717">
        <f>VLOOKUP(A717,census_tract_areas_WA!E:N,10,FALSE)</f>
        <v>29.261071829999999</v>
      </c>
      <c r="AK717">
        <f t="shared" si="153"/>
        <v>121.35577331652379</v>
      </c>
      <c r="AL717" t="str">
        <f>VLOOKUP(AK717,'Density Lookup'!A:B,2,TRUE)</f>
        <v>Low</v>
      </c>
      <c r="AM717" t="str">
        <f>VLOOKUP(A717,census_tract_county_names_WA!A:B,2,FALSE)</f>
        <v>Yakima County, Washington</v>
      </c>
      <c r="AN717">
        <f>INDEX(census_tract_areas_WA!N:N, MATCH('2014_acs_select'!A717,census_tract_areas_WA!E:E,0))</f>
        <v>29.261071829999999</v>
      </c>
      <c r="AO717" t="b">
        <f t="shared" si="154"/>
        <v>1</v>
      </c>
      <c r="AP717" t="str">
        <f>INDEX('Density Lookup'!B:B,MATCH('2014_acs_select'!AK717,'Density Lookup'!A:A,1))</f>
        <v>Low</v>
      </c>
      <c r="AQ717" t="b">
        <f t="shared" si="155"/>
        <v>1</v>
      </c>
    </row>
    <row r="718" spans="1:43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46"/>
        <v>0.46951853134741944</v>
      </c>
      <c r="I718" s="2">
        <f t="shared" si="147"/>
        <v>0.5304814686525805</v>
      </c>
      <c r="J718" s="1">
        <v>2279</v>
      </c>
      <c r="K718" s="2">
        <f t="shared" si="148"/>
        <v>0.39470038101835814</v>
      </c>
      <c r="L718" s="1">
        <v>1726</v>
      </c>
      <c r="M718" s="1">
        <v>303</v>
      </c>
      <c r="N718" s="1">
        <v>42</v>
      </c>
      <c r="O718" s="2">
        <f t="shared" si="143"/>
        <v>0.75734971478718738</v>
      </c>
      <c r="P718" s="2">
        <f t="shared" si="144"/>
        <v>0.13295304958315052</v>
      </c>
      <c r="Q718" s="2">
        <f t="shared" si="145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 s="1">
        <v>5774</v>
      </c>
      <c r="V718" s="2">
        <f t="shared" si="149"/>
        <v>1</v>
      </c>
      <c r="W718" s="2">
        <v>0.20199999999999999</v>
      </c>
      <c r="X718" s="1">
        <v>1359</v>
      </c>
      <c r="Y718" s="2">
        <f t="shared" si="150"/>
        <v>0.23536543124350537</v>
      </c>
      <c r="Z718" s="2">
        <v>0.28600000000000003</v>
      </c>
      <c r="AA718" s="1">
        <v>3597</v>
      </c>
      <c r="AB718" s="2">
        <f t="shared" si="151"/>
        <v>0.6229650155871147</v>
      </c>
      <c r="AC718" s="2">
        <f t="shared" si="152"/>
        <v>0.1416695531693799</v>
      </c>
      <c r="AD718" s="2">
        <v>0.21</v>
      </c>
      <c r="AE718" s="1">
        <v>49752</v>
      </c>
      <c r="AF718" s="1">
        <v>2203</v>
      </c>
      <c r="AG718" s="1">
        <v>42823</v>
      </c>
      <c r="AH718" s="1">
        <v>4587</v>
      </c>
      <c r="AI718" s="2">
        <v>0.12300000000000001</v>
      </c>
      <c r="AJ718">
        <f>VLOOKUP(A718,census_tract_areas_WA!E:N,10,FALSE)</f>
        <v>27.15374838</v>
      </c>
      <c r="AK718">
        <f t="shared" si="153"/>
        <v>212.64099229308687</v>
      </c>
      <c r="AL718" t="str">
        <f>VLOOKUP(AK718,'Density Lookup'!A:B,2,TRUE)</f>
        <v>Low</v>
      </c>
      <c r="AM718" t="str">
        <f>VLOOKUP(A718,census_tract_county_names_WA!A:B,2,FALSE)</f>
        <v>Grays Harbor County, Washington</v>
      </c>
      <c r="AN718">
        <f>INDEX(census_tract_areas_WA!N:N, MATCH('2014_acs_select'!A718,census_tract_areas_WA!E:E,0))</f>
        <v>27.15374838</v>
      </c>
      <c r="AO718" t="b">
        <f t="shared" si="154"/>
        <v>1</v>
      </c>
      <c r="AP718" t="str">
        <f>INDEX('Density Lookup'!B:B,MATCH('2014_acs_select'!AK718,'Density Lookup'!A:A,1))</f>
        <v>Low</v>
      </c>
      <c r="AQ718" t="b">
        <f t="shared" si="155"/>
        <v>1</v>
      </c>
    </row>
    <row r="719" spans="1:43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46"/>
        <v>0.45259165613147911</v>
      </c>
      <c r="I719" s="2">
        <f t="shared" si="147"/>
        <v>0.54740834386852089</v>
      </c>
      <c r="J719" s="1">
        <v>2953</v>
      </c>
      <c r="K719" s="2">
        <f t="shared" si="148"/>
        <v>0.46665613147914031</v>
      </c>
      <c r="L719" s="1">
        <v>2269</v>
      </c>
      <c r="M719" s="1">
        <v>348</v>
      </c>
      <c r="N719" s="1">
        <v>212</v>
      </c>
      <c r="O719" s="2">
        <f t="shared" si="143"/>
        <v>0.76837114798509987</v>
      </c>
      <c r="P719" s="2">
        <f t="shared" si="144"/>
        <v>0.11784625804266848</v>
      </c>
      <c r="Q719" s="2">
        <f t="shared" si="145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 s="1">
        <v>6328</v>
      </c>
      <c r="V719" s="2">
        <f t="shared" si="149"/>
        <v>1</v>
      </c>
      <c r="W719" s="2">
        <v>5.2999999999999999E-2</v>
      </c>
      <c r="X719" s="1">
        <v>1811</v>
      </c>
      <c r="Y719" s="2">
        <f t="shared" si="150"/>
        <v>0.28618836915297091</v>
      </c>
      <c r="Z719" s="2">
        <v>6.3E-2</v>
      </c>
      <c r="AA719" s="1">
        <v>3998</v>
      </c>
      <c r="AB719" s="2">
        <f t="shared" si="151"/>
        <v>0.63179519595448796</v>
      </c>
      <c r="AC719" s="2">
        <f t="shared" si="152"/>
        <v>8.2016434892541179E-2</v>
      </c>
      <c r="AD719" s="2">
        <v>5.0999999999999997E-2</v>
      </c>
      <c r="AE719" s="1">
        <v>111683</v>
      </c>
      <c r="AF719" s="1">
        <v>2304</v>
      </c>
      <c r="AG719" s="1">
        <v>97778</v>
      </c>
      <c r="AH719" s="1">
        <v>4678</v>
      </c>
      <c r="AI719" s="2">
        <v>6.7000000000000004E-2</v>
      </c>
      <c r="AJ719">
        <f>VLOOKUP(A719,census_tract_areas_WA!E:N,10,FALSE)</f>
        <v>4.6729422879999998</v>
      </c>
      <c r="AK719">
        <f t="shared" si="153"/>
        <v>1354.1789326716375</v>
      </c>
      <c r="AL719" t="str">
        <f>VLOOKUP(AK719,'Density Lookup'!A:B,2,TRUE)</f>
        <v>Medium</v>
      </c>
      <c r="AM719" t="str">
        <f>VLOOKUP(A719,census_tract_county_names_WA!A:B,2,FALSE)</f>
        <v>King County, Washington</v>
      </c>
      <c r="AN719">
        <f>INDEX(census_tract_areas_WA!N:N, MATCH('2014_acs_select'!A719,census_tract_areas_WA!E:E,0))</f>
        <v>4.6729422879999998</v>
      </c>
      <c r="AO719" t="b">
        <f t="shared" si="154"/>
        <v>1</v>
      </c>
      <c r="AP719" t="str">
        <f>INDEX('Density Lookup'!B:B,MATCH('2014_acs_select'!AK719,'Density Lookup'!A:A,1))</f>
        <v>Medium</v>
      </c>
      <c r="AQ719" t="b">
        <f t="shared" si="155"/>
        <v>1</v>
      </c>
    </row>
    <row r="720" spans="1:43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46"/>
        <v>0.43263810597519731</v>
      </c>
      <c r="I720" s="2">
        <f t="shared" si="147"/>
        <v>0.56736189402480275</v>
      </c>
      <c r="J720" s="1">
        <v>1706</v>
      </c>
      <c r="K720" s="2">
        <f t="shared" si="148"/>
        <v>0.48083427282976327</v>
      </c>
      <c r="L720" s="1">
        <v>1490</v>
      </c>
      <c r="M720" s="1">
        <v>117</v>
      </c>
      <c r="N720" s="1">
        <v>53</v>
      </c>
      <c r="O720" s="2">
        <f t="shared" si="143"/>
        <v>0.87338804220398591</v>
      </c>
      <c r="P720" s="2">
        <f t="shared" si="144"/>
        <v>6.8581477139507616E-2</v>
      </c>
      <c r="Q720" s="2">
        <f t="shared" si="145"/>
        <v>3.1066822977725676E-2</v>
      </c>
      <c r="R720" s="2">
        <v>0.30299999999999999</v>
      </c>
      <c r="S720" s="2">
        <v>0.315</v>
      </c>
      <c r="T720" s="2">
        <v>0.29299999999999998</v>
      </c>
      <c r="U720" s="1">
        <v>3456</v>
      </c>
      <c r="V720" s="2">
        <f t="shared" si="149"/>
        <v>0.97406989853438553</v>
      </c>
      <c r="W720" s="2">
        <v>7.8E-2</v>
      </c>
      <c r="X720" s="1">
        <v>633</v>
      </c>
      <c r="Y720" s="2">
        <f t="shared" si="150"/>
        <v>0.17841037204058624</v>
      </c>
      <c r="Z720" s="2">
        <v>4.4000000000000004E-2</v>
      </c>
      <c r="AA720" s="1">
        <v>2431</v>
      </c>
      <c r="AB720" s="2">
        <f t="shared" si="151"/>
        <v>0.68517474633596387</v>
      </c>
      <c r="AC720" s="2">
        <f t="shared" si="152"/>
        <v>0.13641488162344984</v>
      </c>
      <c r="AD720" s="2">
        <v>8.4000000000000005E-2</v>
      </c>
      <c r="AE720" s="1">
        <v>95180</v>
      </c>
      <c r="AF720" s="1">
        <v>1242</v>
      </c>
      <c r="AG720" s="1">
        <v>79038</v>
      </c>
      <c r="AH720" s="1">
        <v>2955</v>
      </c>
      <c r="AI720" s="2">
        <v>5.5999999999999994E-2</v>
      </c>
      <c r="AJ720">
        <f>VLOOKUP(A720,census_tract_areas_WA!E:N,10,FALSE)</f>
        <v>2.8605023530000002</v>
      </c>
      <c r="AK720">
        <f t="shared" si="153"/>
        <v>1240.3415771635268</v>
      </c>
      <c r="AL720" t="str">
        <f>VLOOKUP(AK720,'Density Lookup'!A:B,2,TRUE)</f>
        <v>Medium</v>
      </c>
      <c r="AM720" t="str">
        <f>VLOOKUP(A720,census_tract_county_names_WA!A:B,2,FALSE)</f>
        <v>King County, Washington</v>
      </c>
      <c r="AN720">
        <f>INDEX(census_tract_areas_WA!N:N, MATCH('2014_acs_select'!A720,census_tract_areas_WA!E:E,0))</f>
        <v>2.8605023530000002</v>
      </c>
      <c r="AO720" t="b">
        <f t="shared" si="154"/>
        <v>1</v>
      </c>
      <c r="AP720" t="str">
        <f>INDEX('Density Lookup'!B:B,MATCH('2014_acs_select'!AK720,'Density Lookup'!A:A,1))</f>
        <v>Medium</v>
      </c>
      <c r="AQ720" t="b">
        <f t="shared" si="155"/>
        <v>1</v>
      </c>
    </row>
    <row r="721" spans="1:43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46"/>
        <v>0.49626338113512419</v>
      </c>
      <c r="I721" s="2">
        <f t="shared" si="147"/>
        <v>0.50373661886487575</v>
      </c>
      <c r="J721" s="1">
        <v>2581</v>
      </c>
      <c r="K721" s="2">
        <f t="shared" si="148"/>
        <v>0.52130882649969701</v>
      </c>
      <c r="L721" s="1">
        <v>1757</v>
      </c>
      <c r="M721" s="1">
        <v>281</v>
      </c>
      <c r="N721" s="1">
        <v>227</v>
      </c>
      <c r="O721" s="2">
        <f t="shared" si="143"/>
        <v>0.68074389771406429</v>
      </c>
      <c r="P721" s="2">
        <f t="shared" si="144"/>
        <v>0.10887253002712127</v>
      </c>
      <c r="Q721" s="2">
        <f t="shared" si="145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 s="1">
        <v>4908</v>
      </c>
      <c r="V721" s="2">
        <f t="shared" si="149"/>
        <v>0.99131488588164007</v>
      </c>
      <c r="W721" s="2">
        <v>2.8999999999999998E-2</v>
      </c>
      <c r="X721" s="1">
        <v>1502</v>
      </c>
      <c r="Y721" s="2">
        <f t="shared" si="150"/>
        <v>0.30337305594829328</v>
      </c>
      <c r="Z721" s="2">
        <v>3.9E-2</v>
      </c>
      <c r="AA721" s="1">
        <v>3097</v>
      </c>
      <c r="AB721" s="2">
        <f t="shared" si="151"/>
        <v>0.62553019592001613</v>
      </c>
      <c r="AC721" s="2">
        <f t="shared" si="152"/>
        <v>7.1096748131690646E-2</v>
      </c>
      <c r="AD721" s="2">
        <v>0.02</v>
      </c>
      <c r="AE721" s="1">
        <v>128182</v>
      </c>
      <c r="AF721" s="1">
        <v>1744</v>
      </c>
      <c r="AG721" s="1">
        <v>108902</v>
      </c>
      <c r="AH721" s="1">
        <v>3642</v>
      </c>
      <c r="AI721" s="2">
        <v>5.7000000000000002E-2</v>
      </c>
      <c r="AJ721">
        <f>VLOOKUP(A721,census_tract_areas_WA!E:N,10,FALSE)</f>
        <v>2.975634007</v>
      </c>
      <c r="AK721">
        <f t="shared" si="153"/>
        <v>1663.8470955611713</v>
      </c>
      <c r="AL721" t="str">
        <f>VLOOKUP(AK721,'Density Lookup'!A:B,2,TRUE)</f>
        <v>High</v>
      </c>
      <c r="AM721" t="str">
        <f>VLOOKUP(A721,census_tract_county_names_WA!A:B,2,FALSE)</f>
        <v>King County, Washington</v>
      </c>
      <c r="AN721">
        <f>INDEX(census_tract_areas_WA!N:N, MATCH('2014_acs_select'!A721,census_tract_areas_WA!E:E,0))</f>
        <v>2.975634007</v>
      </c>
      <c r="AO721" t="b">
        <f t="shared" si="154"/>
        <v>1</v>
      </c>
      <c r="AP721" t="str">
        <f>INDEX('Density Lookup'!B:B,MATCH('2014_acs_select'!AK721,'Density Lookup'!A:A,1))</f>
        <v>High</v>
      </c>
      <c r="AQ721" t="b">
        <f t="shared" si="155"/>
        <v>1</v>
      </c>
    </row>
    <row r="722" spans="1:43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46"/>
        <v>0.51529485966572064</v>
      </c>
      <c r="I722" s="2">
        <f t="shared" si="147"/>
        <v>0.48470514033427942</v>
      </c>
      <c r="J722" s="1">
        <v>2957</v>
      </c>
      <c r="K722" s="2">
        <f t="shared" si="148"/>
        <v>0.46625670135603908</v>
      </c>
      <c r="L722" s="1">
        <v>2151</v>
      </c>
      <c r="M722" s="1">
        <v>360</v>
      </c>
      <c r="N722" s="1">
        <v>112</v>
      </c>
      <c r="O722" s="2">
        <f t="shared" si="143"/>
        <v>0.72742644572201554</v>
      </c>
      <c r="P722" s="2">
        <f t="shared" si="144"/>
        <v>0.1217450118363206</v>
      </c>
      <c r="Q722" s="2">
        <f t="shared" si="145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 s="1">
        <v>6342</v>
      </c>
      <c r="V722" s="2">
        <f t="shared" si="149"/>
        <v>1</v>
      </c>
      <c r="W722" s="2">
        <v>0.09</v>
      </c>
      <c r="X722" s="1">
        <v>1902</v>
      </c>
      <c r="Y722" s="2">
        <f t="shared" si="150"/>
        <v>0.29990539262062443</v>
      </c>
      <c r="Z722" s="2">
        <v>0.13800000000000001</v>
      </c>
      <c r="AA722" s="1">
        <v>3881</v>
      </c>
      <c r="AB722" s="2">
        <f t="shared" si="151"/>
        <v>0.6119520655944497</v>
      </c>
      <c r="AC722" s="2">
        <f t="shared" si="152"/>
        <v>8.8142541784925865E-2</v>
      </c>
      <c r="AD722" s="2">
        <v>3.7999999999999999E-2</v>
      </c>
      <c r="AE722" s="1">
        <v>141921</v>
      </c>
      <c r="AF722" s="1">
        <v>2174</v>
      </c>
      <c r="AG722" s="1">
        <v>128246</v>
      </c>
      <c r="AH722" s="1">
        <v>4687</v>
      </c>
      <c r="AI722" s="2">
        <v>4.8000000000000001E-2</v>
      </c>
      <c r="AJ722">
        <f>VLOOKUP(A722,census_tract_areas_WA!E:N,10,FALSE)</f>
        <v>4.39396962</v>
      </c>
      <c r="AK722">
        <f t="shared" si="153"/>
        <v>1443.3417953399505</v>
      </c>
      <c r="AL722" t="str">
        <f>VLOOKUP(AK722,'Density Lookup'!A:B,2,TRUE)</f>
        <v>High</v>
      </c>
      <c r="AM722" t="str">
        <f>VLOOKUP(A722,census_tract_county_names_WA!A:B,2,FALSE)</f>
        <v>King County, Washington</v>
      </c>
      <c r="AN722">
        <f>INDEX(census_tract_areas_WA!N:N, MATCH('2014_acs_select'!A722,census_tract_areas_WA!E:E,0))</f>
        <v>4.39396962</v>
      </c>
      <c r="AO722" t="b">
        <f t="shared" si="154"/>
        <v>1</v>
      </c>
      <c r="AP722" t="str">
        <f>INDEX('Density Lookup'!B:B,MATCH('2014_acs_select'!AK722,'Density Lookup'!A:A,1))</f>
        <v>High</v>
      </c>
      <c r="AQ722" t="b">
        <f t="shared" si="155"/>
        <v>1</v>
      </c>
    </row>
    <row r="723" spans="1:43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46"/>
        <v>0.47586113371304584</v>
      </c>
      <c r="I723" s="2">
        <f t="shared" si="147"/>
        <v>0.52413886628695416</v>
      </c>
      <c r="J723" s="1">
        <v>3431</v>
      </c>
      <c r="K723" s="2">
        <f t="shared" si="148"/>
        <v>0.46528342826145919</v>
      </c>
      <c r="L723" s="1">
        <v>2446</v>
      </c>
      <c r="M723" s="1">
        <v>437</v>
      </c>
      <c r="N723" s="1">
        <v>0</v>
      </c>
      <c r="O723" s="2">
        <f t="shared" si="143"/>
        <v>0.71291168755464884</v>
      </c>
      <c r="P723" s="2">
        <f t="shared" si="144"/>
        <v>0.12736811425240455</v>
      </c>
      <c r="Q723" s="2">
        <f t="shared" si="145"/>
        <v>0</v>
      </c>
      <c r="R723" s="2">
        <v>0.29499999999999998</v>
      </c>
      <c r="S723" s="2">
        <v>0.33</v>
      </c>
      <c r="T723" s="2">
        <v>0.26400000000000001</v>
      </c>
      <c r="U723" s="1">
        <v>7268</v>
      </c>
      <c r="V723" s="2">
        <f t="shared" si="149"/>
        <v>0.9856251695145104</v>
      </c>
      <c r="W723" s="2">
        <v>0.11199999999999999</v>
      </c>
      <c r="X723" s="1">
        <v>1720</v>
      </c>
      <c r="Y723" s="2">
        <f t="shared" si="150"/>
        <v>0.23325196636832113</v>
      </c>
      <c r="Z723" s="2">
        <v>0.22</v>
      </c>
      <c r="AA723" s="1">
        <v>4348</v>
      </c>
      <c r="AB723" s="2">
        <f t="shared" si="151"/>
        <v>0.58963927312177922</v>
      </c>
      <c r="AC723" s="2">
        <f t="shared" si="152"/>
        <v>0.17710876050989965</v>
      </c>
      <c r="AD723" s="2">
        <v>9.6000000000000002E-2</v>
      </c>
      <c r="AE723" s="1">
        <v>68228</v>
      </c>
      <c r="AF723" s="1">
        <v>2673</v>
      </c>
      <c r="AG723" s="1">
        <v>54288</v>
      </c>
      <c r="AH723" s="1">
        <v>5797</v>
      </c>
      <c r="AI723" s="2">
        <v>5.5999999999999994E-2</v>
      </c>
      <c r="AJ723">
        <f>VLOOKUP(A723,census_tract_areas_WA!E:N,10,FALSE)</f>
        <v>639.84757660000002</v>
      </c>
      <c r="AK723">
        <f t="shared" si="153"/>
        <v>11.524619721440075</v>
      </c>
      <c r="AL723" t="str">
        <f>VLOOKUP(AK723,'Density Lookup'!A:B,2,TRUE)</f>
        <v>Low</v>
      </c>
      <c r="AM723" t="str">
        <f>VLOOKUP(A723,census_tract_county_names_WA!A:B,2,FALSE)</f>
        <v>Klickitat County, Washington</v>
      </c>
      <c r="AN723">
        <f>INDEX(census_tract_areas_WA!N:N, MATCH('2014_acs_select'!A723,census_tract_areas_WA!E:E,0))</f>
        <v>639.84757660000002</v>
      </c>
      <c r="AO723" t="b">
        <f t="shared" si="154"/>
        <v>1</v>
      </c>
      <c r="AP723" t="str">
        <f>INDEX('Density Lookup'!B:B,MATCH('2014_acs_select'!AK723,'Density Lookup'!A:A,1))</f>
        <v>Low</v>
      </c>
      <c r="AQ723" t="b">
        <f t="shared" si="155"/>
        <v>1</v>
      </c>
    </row>
    <row r="724" spans="1:43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46"/>
        <v>0.47947660871123859</v>
      </c>
      <c r="I724" s="2">
        <f t="shared" si="147"/>
        <v>0.52052339128876146</v>
      </c>
      <c r="J724" s="1">
        <v>2981</v>
      </c>
      <c r="K724" s="2">
        <f t="shared" si="148"/>
        <v>0.53432514787596341</v>
      </c>
      <c r="L724" s="1">
        <v>2084</v>
      </c>
      <c r="M724" s="1">
        <v>269</v>
      </c>
      <c r="N724" s="1">
        <v>201</v>
      </c>
      <c r="O724" s="2">
        <f t="shared" si="143"/>
        <v>0.69909426366990945</v>
      </c>
      <c r="P724" s="2">
        <f t="shared" si="144"/>
        <v>9.0238175109023822E-2</v>
      </c>
      <c r="Q724" s="2">
        <f t="shared" si="145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 s="1">
        <v>5566</v>
      </c>
      <c r="V724" s="2">
        <f t="shared" si="149"/>
        <v>0.99766983330345937</v>
      </c>
      <c r="W724" s="2">
        <v>9.6999999999999989E-2</v>
      </c>
      <c r="X724" s="1">
        <v>953</v>
      </c>
      <c r="Y724" s="2">
        <f t="shared" si="150"/>
        <v>0.17081914321563005</v>
      </c>
      <c r="Z724" s="2">
        <v>0.05</v>
      </c>
      <c r="AA724" s="1">
        <v>3976</v>
      </c>
      <c r="AB724" s="2">
        <f t="shared" si="151"/>
        <v>0.71267252195733999</v>
      </c>
      <c r="AC724" s="2">
        <f t="shared" si="152"/>
        <v>0.11650833482702994</v>
      </c>
      <c r="AD724" s="2">
        <v>0.106</v>
      </c>
      <c r="AE724" s="1">
        <v>89874</v>
      </c>
      <c r="AF724" s="1">
        <v>2658</v>
      </c>
      <c r="AG724" s="1">
        <v>75631</v>
      </c>
      <c r="AH724" s="1">
        <v>4717</v>
      </c>
      <c r="AI724" s="2">
        <v>0.10400000000000001</v>
      </c>
      <c r="AJ724">
        <f>VLOOKUP(A724,census_tract_areas_WA!E:N,10,FALSE)</f>
        <v>6.8730590710000001</v>
      </c>
      <c r="AK724">
        <f t="shared" si="153"/>
        <v>811.72007142203711</v>
      </c>
      <c r="AL724" t="str">
        <f>VLOOKUP(AK724,'Density Lookup'!A:B,2,TRUE)</f>
        <v>Medium</v>
      </c>
      <c r="AM724" t="str">
        <f>VLOOKUP(A724,census_tract_county_names_WA!A:B,2,FALSE)</f>
        <v>Pierce County, Washington</v>
      </c>
      <c r="AN724">
        <f>INDEX(census_tract_areas_WA!N:N, MATCH('2014_acs_select'!A724,census_tract_areas_WA!E:E,0))</f>
        <v>6.8730590710000001</v>
      </c>
      <c r="AO724" t="b">
        <f t="shared" si="154"/>
        <v>1</v>
      </c>
      <c r="AP724" t="str">
        <f>INDEX('Density Lookup'!B:B,MATCH('2014_acs_select'!AK724,'Density Lookup'!A:A,1))</f>
        <v>Medium</v>
      </c>
      <c r="AQ724" t="b">
        <f t="shared" si="155"/>
        <v>1</v>
      </c>
    </row>
    <row r="725" spans="1:43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46"/>
        <v>0.46528050215770889</v>
      </c>
      <c r="I725" s="2">
        <f t="shared" si="147"/>
        <v>0.53471949784229111</v>
      </c>
      <c r="J725" s="1">
        <v>2134</v>
      </c>
      <c r="K725" s="2">
        <f t="shared" si="148"/>
        <v>0.41859552765790509</v>
      </c>
      <c r="L725" s="1">
        <v>1912</v>
      </c>
      <c r="M725" s="1">
        <v>154</v>
      </c>
      <c r="N725" s="1">
        <v>61</v>
      </c>
      <c r="O725" s="2">
        <f t="shared" si="143"/>
        <v>0.89597000937207127</v>
      </c>
      <c r="P725" s="2">
        <f t="shared" si="144"/>
        <v>7.2164948453608241E-2</v>
      </c>
      <c r="Q725" s="2">
        <f t="shared" si="145"/>
        <v>2.8584817244611059E-2</v>
      </c>
      <c r="R725" s="2">
        <v>0.20600000000000002</v>
      </c>
      <c r="S725" s="2">
        <v>0.247</v>
      </c>
      <c r="T725" s="2">
        <v>0.16699999999999998</v>
      </c>
      <c r="U725" s="1">
        <v>5088</v>
      </c>
      <c r="V725" s="2">
        <f t="shared" si="149"/>
        <v>0.99803844644958806</v>
      </c>
      <c r="W725" s="2">
        <v>5.2000000000000005E-2</v>
      </c>
      <c r="X725" s="1">
        <v>1284</v>
      </c>
      <c r="Y725" s="2">
        <f t="shared" si="150"/>
        <v>0.25186347587289132</v>
      </c>
      <c r="Z725" s="2">
        <v>6.3E-2</v>
      </c>
      <c r="AA725" s="1">
        <v>3114</v>
      </c>
      <c r="AB725" s="2">
        <f t="shared" si="151"/>
        <v>0.61082777559827384</v>
      </c>
      <c r="AC725" s="2">
        <f t="shared" si="152"/>
        <v>0.1373087485288349</v>
      </c>
      <c r="AD725" s="2">
        <v>0.06</v>
      </c>
      <c r="AE725" s="1">
        <v>87856</v>
      </c>
      <c r="AF725" s="1">
        <v>1618</v>
      </c>
      <c r="AG725" s="1">
        <v>79844</v>
      </c>
      <c r="AH725" s="1">
        <v>3925</v>
      </c>
      <c r="AI725" s="2">
        <v>0.12300000000000001</v>
      </c>
      <c r="AJ725">
        <f>VLOOKUP(A725,census_tract_areas_WA!E:N,10,FALSE)</f>
        <v>4.7701734839999999</v>
      </c>
      <c r="AK725">
        <f t="shared" si="153"/>
        <v>1068.7242334266432</v>
      </c>
      <c r="AL725" t="str">
        <f>VLOOKUP(AK725,'Density Lookup'!A:B,2,TRUE)</f>
        <v>Medium</v>
      </c>
      <c r="AM725" t="str">
        <f>VLOOKUP(A725,census_tract_county_names_WA!A:B,2,FALSE)</f>
        <v>Snohomish County, Washington</v>
      </c>
      <c r="AN725">
        <f>INDEX(census_tract_areas_WA!N:N, MATCH('2014_acs_select'!A725,census_tract_areas_WA!E:E,0))</f>
        <v>4.7701734839999999</v>
      </c>
      <c r="AO725" t="b">
        <f t="shared" si="154"/>
        <v>1</v>
      </c>
      <c r="AP725" t="str">
        <f>INDEX('Density Lookup'!B:B,MATCH('2014_acs_select'!AK725,'Density Lookup'!A:A,1))</f>
        <v>Medium</v>
      </c>
      <c r="AQ725" t="b">
        <f t="shared" si="155"/>
        <v>1</v>
      </c>
    </row>
    <row r="726" spans="1:43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46"/>
        <v>0.4317786561264822</v>
      </c>
      <c r="I726" s="2">
        <f t="shared" si="147"/>
        <v>0.56822134387351775</v>
      </c>
      <c r="J726" s="1">
        <v>2278</v>
      </c>
      <c r="K726" s="2">
        <f t="shared" si="148"/>
        <v>0.36015810276679844</v>
      </c>
      <c r="L726" s="1">
        <v>1986</v>
      </c>
      <c r="M726" s="1">
        <v>165</v>
      </c>
      <c r="N726" s="1">
        <v>49</v>
      </c>
      <c r="O726" s="2">
        <f t="shared" si="143"/>
        <v>0.87181738366988581</v>
      </c>
      <c r="P726" s="2">
        <f t="shared" si="144"/>
        <v>7.2431957857769971E-2</v>
      </c>
      <c r="Q726" s="2">
        <f t="shared" si="145"/>
        <v>2.1510096575943809E-2</v>
      </c>
      <c r="R726" s="2">
        <v>0.22</v>
      </c>
      <c r="S726" s="2">
        <v>0.214</v>
      </c>
      <c r="T726" s="2">
        <v>0.22399999999999998</v>
      </c>
      <c r="U726" s="1">
        <v>6153</v>
      </c>
      <c r="V726" s="2">
        <f t="shared" si="149"/>
        <v>0.97280632411067192</v>
      </c>
      <c r="W726" s="2">
        <v>0.111</v>
      </c>
      <c r="X726" s="1">
        <v>1504</v>
      </c>
      <c r="Y726" s="2">
        <f t="shared" si="150"/>
        <v>0.23778656126482214</v>
      </c>
      <c r="Z726" s="2">
        <v>0.17199999999999999</v>
      </c>
      <c r="AA726" s="1">
        <v>3551</v>
      </c>
      <c r="AB726" s="2">
        <f t="shared" si="151"/>
        <v>0.56142292490118573</v>
      </c>
      <c r="AC726" s="2">
        <f t="shared" si="152"/>
        <v>0.20079051383399216</v>
      </c>
      <c r="AD726" s="2">
        <v>9.9000000000000005E-2</v>
      </c>
      <c r="AE726" s="1">
        <v>58273</v>
      </c>
      <c r="AF726" s="1">
        <v>2453</v>
      </c>
      <c r="AG726" s="1">
        <v>52551</v>
      </c>
      <c r="AH726" s="1">
        <v>4926</v>
      </c>
      <c r="AI726" s="2">
        <v>0.15</v>
      </c>
      <c r="AJ726">
        <f>VLOOKUP(A726,census_tract_areas_WA!E:N,10,FALSE)</f>
        <v>4.2916916089999999</v>
      </c>
      <c r="AK726">
        <f t="shared" si="153"/>
        <v>1473.7778424563405</v>
      </c>
      <c r="AL726" t="str">
        <f>VLOOKUP(AK726,'Density Lookup'!A:B,2,TRUE)</f>
        <v>High</v>
      </c>
      <c r="AM726" t="str">
        <f>VLOOKUP(A726,census_tract_county_names_WA!A:B,2,FALSE)</f>
        <v>Spokane County, Washington</v>
      </c>
      <c r="AN726">
        <f>INDEX(census_tract_areas_WA!N:N, MATCH('2014_acs_select'!A726,census_tract_areas_WA!E:E,0))</f>
        <v>4.2916916089999999</v>
      </c>
      <c r="AO726" t="b">
        <f t="shared" si="154"/>
        <v>1</v>
      </c>
      <c r="AP726" t="str">
        <f>INDEX('Density Lookup'!B:B,MATCH('2014_acs_select'!AK726,'Density Lookup'!A:A,1))</f>
        <v>High</v>
      </c>
      <c r="AQ726" t="b">
        <f t="shared" si="155"/>
        <v>1</v>
      </c>
    </row>
    <row r="727" spans="1:43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46"/>
        <v>0.5069111424541608</v>
      </c>
      <c r="I727" s="2">
        <f t="shared" si="147"/>
        <v>0.4930888575458392</v>
      </c>
      <c r="J727" s="1">
        <v>1539</v>
      </c>
      <c r="K727" s="2">
        <f t="shared" si="148"/>
        <v>0.43413258110014102</v>
      </c>
      <c r="L727" s="1">
        <v>1288</v>
      </c>
      <c r="M727" s="1">
        <v>127</v>
      </c>
      <c r="N727" s="1">
        <v>12</v>
      </c>
      <c r="O727" s="2">
        <f t="shared" si="143"/>
        <v>0.83690708252111756</v>
      </c>
      <c r="P727" s="2">
        <f t="shared" si="144"/>
        <v>8.2521117608836903E-2</v>
      </c>
      <c r="Q727" s="2">
        <f t="shared" si="145"/>
        <v>7.7972709551656916E-3</v>
      </c>
      <c r="R727" s="2">
        <v>0.161</v>
      </c>
      <c r="S727" s="2">
        <v>0.16800000000000001</v>
      </c>
      <c r="T727" s="2">
        <v>0.155</v>
      </c>
      <c r="U727" s="1">
        <v>3338</v>
      </c>
      <c r="V727" s="2">
        <f t="shared" si="149"/>
        <v>0.941607898448519</v>
      </c>
      <c r="W727" s="2">
        <v>0.16699999999999998</v>
      </c>
      <c r="X727" s="1">
        <v>671</v>
      </c>
      <c r="Y727" s="2">
        <f t="shared" si="150"/>
        <v>0.18928067700987306</v>
      </c>
      <c r="Z727" s="2">
        <v>0.17600000000000002</v>
      </c>
      <c r="AA727" s="1">
        <v>2314</v>
      </c>
      <c r="AB727" s="2">
        <f t="shared" si="151"/>
        <v>0.65275035260930891</v>
      </c>
      <c r="AC727" s="2">
        <f t="shared" si="152"/>
        <v>0.15796897038081803</v>
      </c>
      <c r="AD727" s="2">
        <v>0.159</v>
      </c>
      <c r="AE727" s="1">
        <v>45721</v>
      </c>
      <c r="AF727" s="1">
        <v>1500</v>
      </c>
      <c r="AG727" s="1">
        <v>35781</v>
      </c>
      <c r="AH727" s="1">
        <v>2966</v>
      </c>
      <c r="AI727" s="2">
        <v>0.13500000000000001</v>
      </c>
      <c r="AJ727">
        <f>VLOOKUP(A727,census_tract_areas_WA!E:N,10,FALSE)</f>
        <v>2.0311211450000002</v>
      </c>
      <c r="AK727">
        <f t="shared" si="153"/>
        <v>1745.3414872503824</v>
      </c>
      <c r="AL727" t="str">
        <f>VLOOKUP(AK727,'Density Lookup'!A:B,2,TRUE)</f>
        <v>High</v>
      </c>
      <c r="AM727" t="str">
        <f>VLOOKUP(A727,census_tract_county_names_WA!A:B,2,FALSE)</f>
        <v>Spokane County, Washington</v>
      </c>
      <c r="AN727">
        <f>INDEX(census_tract_areas_WA!N:N, MATCH('2014_acs_select'!A727,census_tract_areas_WA!E:E,0))</f>
        <v>2.0311211450000002</v>
      </c>
      <c r="AO727" t="b">
        <f t="shared" si="154"/>
        <v>1</v>
      </c>
      <c r="AP727" t="str">
        <f>INDEX('Density Lookup'!B:B,MATCH('2014_acs_select'!AK727,'Density Lookup'!A:A,1))</f>
        <v>High</v>
      </c>
      <c r="AQ727" t="b">
        <f t="shared" si="155"/>
        <v>1</v>
      </c>
    </row>
    <row r="728" spans="1:43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46"/>
        <v>0.43987240829346091</v>
      </c>
      <c r="I728" s="2">
        <f t="shared" si="147"/>
        <v>0.56012759170653903</v>
      </c>
      <c r="J728" s="1">
        <v>1068</v>
      </c>
      <c r="K728" s="2">
        <f t="shared" si="148"/>
        <v>0.34066985645933012</v>
      </c>
      <c r="L728" s="1">
        <v>776</v>
      </c>
      <c r="M728" s="1">
        <v>108</v>
      </c>
      <c r="N728" s="1">
        <v>7</v>
      </c>
      <c r="O728" s="2">
        <f t="shared" si="143"/>
        <v>0.72659176029962547</v>
      </c>
      <c r="P728" s="2">
        <f t="shared" si="144"/>
        <v>0.10112359550561797</v>
      </c>
      <c r="Q728" s="2">
        <f t="shared" si="145"/>
        <v>6.5543071161048693E-3</v>
      </c>
      <c r="R728" s="2">
        <v>0.188</v>
      </c>
      <c r="S728" s="2">
        <v>0.19600000000000001</v>
      </c>
      <c r="T728" s="2">
        <v>0.18</v>
      </c>
      <c r="U728" s="1">
        <v>3093</v>
      </c>
      <c r="V728" s="2">
        <f t="shared" si="149"/>
        <v>0.98660287081339715</v>
      </c>
      <c r="W728" s="2">
        <v>0.24100000000000002</v>
      </c>
      <c r="X728" s="1">
        <v>902</v>
      </c>
      <c r="Y728" s="2">
        <f t="shared" si="150"/>
        <v>0.28771929824561404</v>
      </c>
      <c r="Z728" s="2">
        <v>0.39</v>
      </c>
      <c r="AA728" s="1">
        <v>1623</v>
      </c>
      <c r="AB728" s="2">
        <f t="shared" si="151"/>
        <v>0.51770334928229667</v>
      </c>
      <c r="AC728" s="2">
        <f t="shared" si="152"/>
        <v>0.19457735247208929</v>
      </c>
      <c r="AD728" s="2">
        <v>0.18100000000000002</v>
      </c>
      <c r="AE728" s="1">
        <v>74309</v>
      </c>
      <c r="AF728" s="1">
        <v>1034</v>
      </c>
      <c r="AG728" s="1">
        <v>54653</v>
      </c>
      <c r="AH728" s="1">
        <v>2420</v>
      </c>
      <c r="AI728" s="2">
        <v>0.114</v>
      </c>
      <c r="AJ728">
        <f>VLOOKUP(A728,census_tract_areas_WA!E:N,10,FALSE)</f>
        <v>30.06492897</v>
      </c>
      <c r="AK728">
        <f t="shared" si="153"/>
        <v>104.27431919524005</v>
      </c>
      <c r="AL728" t="str">
        <f>VLOOKUP(AK728,'Density Lookup'!A:B,2,TRUE)</f>
        <v>Low</v>
      </c>
      <c r="AM728" t="str">
        <f>VLOOKUP(A728,census_tract_county_names_WA!A:B,2,FALSE)</f>
        <v>Thurston County, Washington</v>
      </c>
      <c r="AN728">
        <f>INDEX(census_tract_areas_WA!N:N, MATCH('2014_acs_select'!A728,census_tract_areas_WA!E:E,0))</f>
        <v>30.06492897</v>
      </c>
      <c r="AO728" t="b">
        <f t="shared" si="154"/>
        <v>1</v>
      </c>
      <c r="AP728" t="str">
        <f>INDEX('Density Lookup'!B:B,MATCH('2014_acs_select'!AK728,'Density Lookup'!A:A,1))</f>
        <v>Low</v>
      </c>
      <c r="AQ728" t="b">
        <f t="shared" si="155"/>
        <v>1</v>
      </c>
    </row>
    <row r="729" spans="1:43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46"/>
        <v>0.50771010023130303</v>
      </c>
      <c r="I729" s="2">
        <f t="shared" si="147"/>
        <v>0.49228989976869697</v>
      </c>
      <c r="J729" s="1">
        <v>2316</v>
      </c>
      <c r="K729" s="2">
        <f t="shared" si="148"/>
        <v>0.4464148033924441</v>
      </c>
      <c r="L729" s="1">
        <v>2025</v>
      </c>
      <c r="M729" s="1">
        <v>119</v>
      </c>
      <c r="N729" s="1">
        <v>7</v>
      </c>
      <c r="O729" s="2">
        <f t="shared" si="143"/>
        <v>0.87435233160621761</v>
      </c>
      <c r="P729" s="2">
        <f t="shared" si="144"/>
        <v>5.1381692573402415E-2</v>
      </c>
      <c r="Q729" s="2">
        <f t="shared" si="145"/>
        <v>3.0224525043177895E-3</v>
      </c>
      <c r="R729" s="2">
        <v>0.20100000000000001</v>
      </c>
      <c r="S729" s="2">
        <v>0.183</v>
      </c>
      <c r="T729" s="2">
        <v>0.218</v>
      </c>
      <c r="U729" s="1">
        <v>5085</v>
      </c>
      <c r="V729" s="2">
        <f t="shared" si="149"/>
        <v>0.98014649190439473</v>
      </c>
      <c r="W729" s="2">
        <v>9.8000000000000004E-2</v>
      </c>
      <c r="X729" s="1">
        <v>1288</v>
      </c>
      <c r="Y729" s="2">
        <f t="shared" si="150"/>
        <v>0.24826522744795682</v>
      </c>
      <c r="Z729" s="2">
        <v>0.13500000000000001</v>
      </c>
      <c r="AA729" s="1">
        <v>2915</v>
      </c>
      <c r="AB729" s="2">
        <f t="shared" si="151"/>
        <v>0.56187355435620667</v>
      </c>
      <c r="AC729" s="2">
        <f t="shared" si="152"/>
        <v>0.18986121819583657</v>
      </c>
      <c r="AD729" s="2">
        <v>9.4E-2</v>
      </c>
      <c r="AE729" s="1">
        <v>76351</v>
      </c>
      <c r="AF729" s="1">
        <v>1765</v>
      </c>
      <c r="AG729" s="1">
        <v>64612</v>
      </c>
      <c r="AH729" s="1">
        <v>3938</v>
      </c>
      <c r="AI729" s="2">
        <v>7.0000000000000007E-2</v>
      </c>
      <c r="AJ729">
        <f>VLOOKUP(A729,census_tract_areas_WA!E:N,10,FALSE)</f>
        <v>66.59151799</v>
      </c>
      <c r="AK729">
        <f t="shared" si="153"/>
        <v>77.907820043674008</v>
      </c>
      <c r="AL729" t="str">
        <f>VLOOKUP(AK729,'Density Lookup'!A:B,2,TRUE)</f>
        <v>Low</v>
      </c>
      <c r="AM729" t="str">
        <f>VLOOKUP(A729,census_tract_county_names_WA!A:B,2,FALSE)</f>
        <v>Yakima County, Washington</v>
      </c>
      <c r="AN729">
        <f>INDEX(census_tract_areas_WA!N:N, MATCH('2014_acs_select'!A729,census_tract_areas_WA!E:E,0))</f>
        <v>66.59151799</v>
      </c>
      <c r="AO729" t="b">
        <f t="shared" si="154"/>
        <v>1</v>
      </c>
      <c r="AP729" t="str">
        <f>INDEX('Density Lookup'!B:B,MATCH('2014_acs_select'!AK729,'Density Lookup'!A:A,1))</f>
        <v>Low</v>
      </c>
      <c r="AQ729" t="b">
        <f t="shared" si="155"/>
        <v>1</v>
      </c>
    </row>
    <row r="730" spans="1:43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46"/>
        <v>0.49753937007874016</v>
      </c>
      <c r="I730" s="2">
        <f t="shared" si="147"/>
        <v>0.50246062992125984</v>
      </c>
      <c r="J730" s="1">
        <v>1561</v>
      </c>
      <c r="K730" s="2">
        <f t="shared" si="148"/>
        <v>0.3841043307086614</v>
      </c>
      <c r="L730" s="1">
        <v>1170</v>
      </c>
      <c r="M730" s="1">
        <v>177</v>
      </c>
      <c r="N730" s="1">
        <v>7</v>
      </c>
      <c r="O730" s="2">
        <f t="shared" si="143"/>
        <v>0.74951953875720689</v>
      </c>
      <c r="P730" s="2">
        <f t="shared" si="144"/>
        <v>0.1133888532991672</v>
      </c>
      <c r="Q730" s="2">
        <f t="shared" si="145"/>
        <v>4.4843049327354259E-3</v>
      </c>
      <c r="R730" s="2">
        <v>0.18899999999999997</v>
      </c>
      <c r="S730" s="2">
        <v>0.221</v>
      </c>
      <c r="T730" s="2">
        <v>0.157</v>
      </c>
      <c r="U730" s="1">
        <v>4019</v>
      </c>
      <c r="V730" s="2">
        <f t="shared" si="149"/>
        <v>0.98892716535433067</v>
      </c>
      <c r="W730" s="2">
        <v>0.28899999999999998</v>
      </c>
      <c r="X730" s="1">
        <v>1103</v>
      </c>
      <c r="Y730" s="2">
        <f t="shared" si="150"/>
        <v>0.27140748031496065</v>
      </c>
      <c r="Z730" s="2">
        <v>0.56899999999999995</v>
      </c>
      <c r="AA730" s="1">
        <v>2253</v>
      </c>
      <c r="AB730" s="2">
        <f t="shared" si="151"/>
        <v>0.55437992125984248</v>
      </c>
      <c r="AC730" s="2">
        <f t="shared" si="152"/>
        <v>0.17421259842519687</v>
      </c>
      <c r="AD730" s="2">
        <v>0.21100000000000002</v>
      </c>
      <c r="AE730" s="1">
        <v>71430</v>
      </c>
      <c r="AF730" s="1">
        <v>1435</v>
      </c>
      <c r="AG730" s="1">
        <v>61161</v>
      </c>
      <c r="AH730" s="1">
        <v>3046</v>
      </c>
      <c r="AI730" s="2">
        <v>0.12</v>
      </c>
      <c r="AJ730">
        <f>VLOOKUP(A730,census_tract_areas_WA!E:N,10,FALSE)</f>
        <v>12.387836099999999</v>
      </c>
      <c r="AK730">
        <f t="shared" si="153"/>
        <v>328.06375279698767</v>
      </c>
      <c r="AL730" t="str">
        <f>VLOOKUP(AK730,'Density Lookup'!A:B,2,TRUE)</f>
        <v>Low</v>
      </c>
      <c r="AM730" t="str">
        <f>VLOOKUP(A730,census_tract_county_names_WA!A:B,2,FALSE)</f>
        <v>Clallam County, Washington</v>
      </c>
      <c r="AN730">
        <f>INDEX(census_tract_areas_WA!N:N, MATCH('2014_acs_select'!A730,census_tract_areas_WA!E:E,0))</f>
        <v>12.387836099999999</v>
      </c>
      <c r="AO730" t="b">
        <f t="shared" si="154"/>
        <v>1</v>
      </c>
      <c r="AP730" t="str">
        <f>INDEX('Density Lookup'!B:B,MATCH('2014_acs_select'!AK730,'Density Lookup'!A:A,1))</f>
        <v>Low</v>
      </c>
      <c r="AQ730" t="b">
        <f t="shared" si="155"/>
        <v>1</v>
      </c>
    </row>
    <row r="731" spans="1:43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46"/>
        <v>0.48987402328177326</v>
      </c>
      <c r="I731" s="2">
        <f t="shared" si="147"/>
        <v>0.51012597671822679</v>
      </c>
      <c r="J731" s="1">
        <v>2537</v>
      </c>
      <c r="K731" s="2">
        <f t="shared" si="148"/>
        <v>0.40456067612820923</v>
      </c>
      <c r="L731" s="1">
        <v>1947</v>
      </c>
      <c r="M731" s="1">
        <v>167</v>
      </c>
      <c r="N731" s="1">
        <v>195</v>
      </c>
      <c r="O731" s="2">
        <f t="shared" si="143"/>
        <v>0.76744186046511631</v>
      </c>
      <c r="P731" s="2">
        <f t="shared" si="144"/>
        <v>6.5825778478517935E-2</v>
      </c>
      <c r="Q731" s="2">
        <f t="shared" si="145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 s="1">
        <v>6167</v>
      </c>
      <c r="V731" s="2">
        <f t="shared" si="149"/>
        <v>0.98341572317014825</v>
      </c>
      <c r="W731" s="2">
        <v>0.23800000000000002</v>
      </c>
      <c r="X731" s="1">
        <v>1198</v>
      </c>
      <c r="Y731" s="2">
        <f t="shared" si="150"/>
        <v>0.1910381119438686</v>
      </c>
      <c r="Z731" s="2">
        <v>0.33899999999999997</v>
      </c>
      <c r="AA731" s="1">
        <v>4161</v>
      </c>
      <c r="AB731" s="2">
        <f t="shared" si="151"/>
        <v>0.66353053739435497</v>
      </c>
      <c r="AC731" s="2">
        <f t="shared" si="152"/>
        <v>0.14543135066177637</v>
      </c>
      <c r="AD731" s="2">
        <v>0.247</v>
      </c>
      <c r="AE731" s="1">
        <v>61240</v>
      </c>
      <c r="AF731" s="1">
        <v>2430</v>
      </c>
      <c r="AG731" s="1">
        <v>45577</v>
      </c>
      <c r="AH731" s="1">
        <v>5147</v>
      </c>
      <c r="AI731" s="2">
        <v>0.16500000000000001</v>
      </c>
      <c r="AJ731">
        <f>VLOOKUP(A731,census_tract_areas_WA!E:N,10,FALSE)</f>
        <v>4.2209836940000001</v>
      </c>
      <c r="AK731">
        <f t="shared" si="153"/>
        <v>1485.6726428282668</v>
      </c>
      <c r="AL731" t="str">
        <f>VLOOKUP(AK731,'Density Lookup'!A:B,2,TRUE)</f>
        <v>High</v>
      </c>
      <c r="AM731" t="str">
        <f>VLOOKUP(A731,census_tract_county_names_WA!A:B,2,FALSE)</f>
        <v>Clark County, Washington</v>
      </c>
      <c r="AN731">
        <f>INDEX(census_tract_areas_WA!N:N, MATCH('2014_acs_select'!A731,census_tract_areas_WA!E:E,0))</f>
        <v>4.2209836940000001</v>
      </c>
      <c r="AO731" t="b">
        <f t="shared" si="154"/>
        <v>1</v>
      </c>
      <c r="AP731" t="str">
        <f>INDEX('Density Lookup'!B:B,MATCH('2014_acs_select'!AK731,'Density Lookup'!A:A,1))</f>
        <v>High</v>
      </c>
      <c r="AQ731" t="b">
        <f t="shared" si="155"/>
        <v>1</v>
      </c>
    </row>
    <row r="732" spans="1:43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46"/>
        <v>0.51431275136030286</v>
      </c>
      <c r="I732" s="2">
        <f t="shared" si="147"/>
        <v>0.4856872486396972</v>
      </c>
      <c r="J732" s="1">
        <v>1928</v>
      </c>
      <c r="K732" s="2">
        <f t="shared" si="148"/>
        <v>0.45611544830849304</v>
      </c>
      <c r="L732" s="1">
        <v>1503</v>
      </c>
      <c r="M732" s="1">
        <v>138</v>
      </c>
      <c r="N732" s="1">
        <v>98</v>
      </c>
      <c r="O732" s="2">
        <f t="shared" si="143"/>
        <v>0.7795643153526971</v>
      </c>
      <c r="P732" s="2">
        <f t="shared" si="144"/>
        <v>7.1576763485477174E-2</v>
      </c>
      <c r="Q732" s="2">
        <f t="shared" si="145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 s="1">
        <v>4227</v>
      </c>
      <c r="V732" s="2">
        <f t="shared" si="149"/>
        <v>1</v>
      </c>
      <c r="W732" s="2">
        <v>6.3E-2</v>
      </c>
      <c r="X732" s="1">
        <v>1383</v>
      </c>
      <c r="Y732" s="2">
        <f t="shared" si="150"/>
        <v>0.32718239886444289</v>
      </c>
      <c r="Z732" s="2">
        <v>4.0999999999999995E-2</v>
      </c>
      <c r="AA732" s="1">
        <v>2323</v>
      </c>
      <c r="AB732" s="2">
        <f t="shared" si="151"/>
        <v>0.54956233735509818</v>
      </c>
      <c r="AC732" s="2">
        <f t="shared" si="152"/>
        <v>0.12325526378045892</v>
      </c>
      <c r="AD732" s="2">
        <v>7.6999999999999999E-2</v>
      </c>
      <c r="AE732" s="1">
        <v>82842</v>
      </c>
      <c r="AF732" s="1">
        <v>1535</v>
      </c>
      <c r="AG732" s="1">
        <v>78795</v>
      </c>
      <c r="AH732" s="1">
        <v>3036</v>
      </c>
      <c r="AI732" s="2">
        <v>3.9E-2</v>
      </c>
      <c r="AJ732">
        <f>VLOOKUP(A732,census_tract_areas_WA!E:N,10,FALSE)</f>
        <v>3.192372019</v>
      </c>
      <c r="AK732">
        <f t="shared" si="153"/>
        <v>1324.0938007356967</v>
      </c>
      <c r="AL732" t="str">
        <f>VLOOKUP(AK732,'Density Lookup'!A:B,2,TRUE)</f>
        <v>Medium</v>
      </c>
      <c r="AM732" t="str">
        <f>VLOOKUP(A732,census_tract_county_names_WA!A:B,2,FALSE)</f>
        <v>Clark County, Washington</v>
      </c>
      <c r="AN732">
        <f>INDEX(census_tract_areas_WA!N:N, MATCH('2014_acs_select'!A732,census_tract_areas_WA!E:E,0))</f>
        <v>3.192372019</v>
      </c>
      <c r="AO732" t="b">
        <f t="shared" si="154"/>
        <v>1</v>
      </c>
      <c r="AP732" t="str">
        <f>INDEX('Density Lookup'!B:B,MATCH('2014_acs_select'!AK732,'Density Lookup'!A:A,1))</f>
        <v>Medium</v>
      </c>
      <c r="AQ732" t="b">
        <f t="shared" si="155"/>
        <v>1</v>
      </c>
    </row>
    <row r="733" spans="1:43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46"/>
        <v>0.47128309572301424</v>
      </c>
      <c r="I733" s="2">
        <f t="shared" si="147"/>
        <v>0.5287169042769857</v>
      </c>
      <c r="J733" s="1">
        <v>2344</v>
      </c>
      <c r="K733" s="2">
        <f t="shared" si="148"/>
        <v>0.47739307535641545</v>
      </c>
      <c r="L733" s="1">
        <v>1530</v>
      </c>
      <c r="M733" s="1">
        <v>211</v>
      </c>
      <c r="N733" s="1">
        <v>380</v>
      </c>
      <c r="O733" s="2">
        <f t="shared" si="143"/>
        <v>0.65273037542662116</v>
      </c>
      <c r="P733" s="2">
        <f t="shared" si="144"/>
        <v>9.0017064846416389E-2</v>
      </c>
      <c r="Q733" s="2">
        <f t="shared" si="145"/>
        <v>0.1621160409556314</v>
      </c>
      <c r="R733" s="2">
        <v>0.33</v>
      </c>
      <c r="S733" s="2">
        <v>0.35700000000000004</v>
      </c>
      <c r="T733" s="2">
        <v>0.30299999999999999</v>
      </c>
      <c r="U733" s="1">
        <v>4877</v>
      </c>
      <c r="V733" s="2">
        <f t="shared" si="149"/>
        <v>0.9932790224032586</v>
      </c>
      <c r="W733" s="2">
        <v>0.17199999999999999</v>
      </c>
      <c r="X733" s="1">
        <v>820</v>
      </c>
      <c r="Y733" s="2">
        <f t="shared" si="150"/>
        <v>0.16700610997963339</v>
      </c>
      <c r="Z733" s="2">
        <v>0.152</v>
      </c>
      <c r="AA733" s="1">
        <v>3299</v>
      </c>
      <c r="AB733" s="2">
        <f t="shared" si="151"/>
        <v>0.67189409368635433</v>
      </c>
      <c r="AC733" s="2">
        <f t="shared" si="152"/>
        <v>0.16109979633401228</v>
      </c>
      <c r="AD733" s="2">
        <v>0.19699999999999998</v>
      </c>
      <c r="AE733" s="1">
        <v>79732</v>
      </c>
      <c r="AF733" s="1">
        <v>1452</v>
      </c>
      <c r="AG733" s="1">
        <v>63026</v>
      </c>
      <c r="AH733" s="1">
        <v>4178</v>
      </c>
      <c r="AI733" s="2">
        <v>0.11900000000000001</v>
      </c>
      <c r="AJ733">
        <f>VLOOKUP(A733,census_tract_areas_WA!E:N,10,FALSE)</f>
        <v>1.6166859309999999</v>
      </c>
      <c r="AK733">
        <f t="shared" si="153"/>
        <v>3037.0772119993171</v>
      </c>
      <c r="AL733" t="str">
        <f>VLOOKUP(AK733,'Density Lookup'!A:B,2,TRUE)</f>
        <v>High</v>
      </c>
      <c r="AM733" t="str">
        <f>VLOOKUP(A733,census_tract_county_names_WA!A:B,2,FALSE)</f>
        <v>King County, Washington</v>
      </c>
      <c r="AN733">
        <f>INDEX(census_tract_areas_WA!N:N, MATCH('2014_acs_select'!A733,census_tract_areas_WA!E:E,0))</f>
        <v>1.6166859309999999</v>
      </c>
      <c r="AO733" t="b">
        <f t="shared" si="154"/>
        <v>1</v>
      </c>
      <c r="AP733" t="str">
        <f>INDEX('Density Lookup'!B:B,MATCH('2014_acs_select'!AK733,'Density Lookup'!A:A,1))</f>
        <v>High</v>
      </c>
      <c r="AQ733" t="b">
        <f t="shared" si="155"/>
        <v>1</v>
      </c>
    </row>
    <row r="734" spans="1:43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46"/>
        <v>0.50423472474289166</v>
      </c>
      <c r="I734" s="2">
        <f t="shared" si="147"/>
        <v>0.49576527525710828</v>
      </c>
      <c r="J734" s="1">
        <v>3377</v>
      </c>
      <c r="K734" s="2">
        <f t="shared" si="148"/>
        <v>0.51073805202661826</v>
      </c>
      <c r="L734" s="1">
        <v>2068</v>
      </c>
      <c r="M734" s="1">
        <v>244</v>
      </c>
      <c r="N734" s="1">
        <v>571</v>
      </c>
      <c r="O734" s="2">
        <f t="shared" si="143"/>
        <v>0.6123778501628665</v>
      </c>
      <c r="P734" s="2">
        <f t="shared" si="144"/>
        <v>7.2253479419603195E-2</v>
      </c>
      <c r="Q734" s="2">
        <f t="shared" si="145"/>
        <v>0.16908498667456323</v>
      </c>
      <c r="R734" s="2">
        <v>0.39100000000000001</v>
      </c>
      <c r="S734" s="2">
        <v>0.40600000000000003</v>
      </c>
      <c r="T734" s="2">
        <v>0.375</v>
      </c>
      <c r="U734" s="1">
        <v>6604</v>
      </c>
      <c r="V734" s="2">
        <f t="shared" si="149"/>
        <v>0.99879007864488811</v>
      </c>
      <c r="W734" s="2">
        <v>0.106</v>
      </c>
      <c r="X734" s="1">
        <v>1280</v>
      </c>
      <c r="Y734" s="2">
        <f t="shared" si="150"/>
        <v>0.19358741681790684</v>
      </c>
      <c r="Z734" s="2">
        <v>0.159</v>
      </c>
      <c r="AA734" s="1">
        <v>4527</v>
      </c>
      <c r="AB734" s="2">
        <f t="shared" si="151"/>
        <v>0.68466424682395643</v>
      </c>
      <c r="AC734" s="2">
        <f t="shared" si="152"/>
        <v>0.12174833635813676</v>
      </c>
      <c r="AD734" s="2">
        <v>8.900000000000001E-2</v>
      </c>
      <c r="AE734" s="1">
        <v>66120</v>
      </c>
      <c r="AF734" s="1">
        <v>2868</v>
      </c>
      <c r="AG734" s="1">
        <v>53188</v>
      </c>
      <c r="AH734" s="1">
        <v>5470</v>
      </c>
      <c r="AI734" s="2">
        <v>0.111</v>
      </c>
      <c r="AJ734">
        <f>VLOOKUP(A734,census_tract_areas_WA!E:N,10,FALSE)</f>
        <v>2.6024934609999999</v>
      </c>
      <c r="AK734">
        <f t="shared" si="153"/>
        <v>2540.6403893362176</v>
      </c>
      <c r="AL734" t="str">
        <f>VLOOKUP(AK734,'Density Lookup'!A:B,2,TRUE)</f>
        <v>High</v>
      </c>
      <c r="AM734" t="str">
        <f>VLOOKUP(A734,census_tract_county_names_WA!A:B,2,FALSE)</f>
        <v>King County, Washington</v>
      </c>
      <c r="AN734">
        <f>INDEX(census_tract_areas_WA!N:N, MATCH('2014_acs_select'!A734,census_tract_areas_WA!E:E,0))</f>
        <v>2.6024934609999999</v>
      </c>
      <c r="AO734" t="b">
        <f t="shared" si="154"/>
        <v>1</v>
      </c>
      <c r="AP734" t="str">
        <f>INDEX('Density Lookup'!B:B,MATCH('2014_acs_select'!AK734,'Density Lookup'!A:A,1))</f>
        <v>High</v>
      </c>
      <c r="AQ734" t="b">
        <f t="shared" si="155"/>
        <v>1</v>
      </c>
    </row>
    <row r="735" spans="1:43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46"/>
        <v>0.50844951415293616</v>
      </c>
      <c r="I735" s="2">
        <f t="shared" si="147"/>
        <v>0.49155048584706379</v>
      </c>
      <c r="J735" s="1">
        <v>2642</v>
      </c>
      <c r="K735" s="2">
        <f t="shared" si="148"/>
        <v>0.55809040980143643</v>
      </c>
      <c r="L735" s="1">
        <v>2064</v>
      </c>
      <c r="M735" s="1">
        <v>286</v>
      </c>
      <c r="N735" s="1">
        <v>130</v>
      </c>
      <c r="O735" s="2">
        <f t="shared" ref="O735:O798" si="156">L735/$J735</f>
        <v>0.78122634367903099</v>
      </c>
      <c r="P735" s="2">
        <f t="shared" ref="P735:P798" si="157">M735/$J735</f>
        <v>0.10825132475397427</v>
      </c>
      <c r="Q735" s="2">
        <f t="shared" ref="Q735:Q798" si="158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 s="1">
        <v>4707</v>
      </c>
      <c r="V735" s="2">
        <f t="shared" si="149"/>
        <v>0.99429657794676807</v>
      </c>
      <c r="W735" s="2">
        <v>0.14199999999999999</v>
      </c>
      <c r="X735" s="1">
        <v>1052</v>
      </c>
      <c r="Y735" s="2">
        <f t="shared" si="150"/>
        <v>0.22222222222222221</v>
      </c>
      <c r="Z735" s="2">
        <v>0.217</v>
      </c>
      <c r="AA735" s="1">
        <v>3129</v>
      </c>
      <c r="AB735" s="2">
        <f t="shared" si="151"/>
        <v>0.6609632446134347</v>
      </c>
      <c r="AC735" s="2">
        <f t="shared" si="152"/>
        <v>0.11681453316434309</v>
      </c>
      <c r="AD735" s="2">
        <v>0.129</v>
      </c>
      <c r="AE735" s="1">
        <v>71859</v>
      </c>
      <c r="AF735" s="1">
        <v>1902</v>
      </c>
      <c r="AG735" s="1">
        <v>58478</v>
      </c>
      <c r="AH735" s="1">
        <v>3747</v>
      </c>
      <c r="AI735" s="2">
        <v>7.0000000000000007E-2</v>
      </c>
      <c r="AJ735">
        <f>VLOOKUP(A735,census_tract_areas_WA!E:N,10,FALSE)</f>
        <v>2.894099062</v>
      </c>
      <c r="AK735">
        <f t="shared" si="153"/>
        <v>1635.7422115083082</v>
      </c>
      <c r="AL735" t="str">
        <f>VLOOKUP(AK735,'Density Lookup'!A:B,2,TRUE)</f>
        <v>High</v>
      </c>
      <c r="AM735" t="str">
        <f>VLOOKUP(A735,census_tract_county_names_WA!A:B,2,FALSE)</f>
        <v>King County, Washington</v>
      </c>
      <c r="AN735">
        <f>INDEX(census_tract_areas_WA!N:N, MATCH('2014_acs_select'!A735,census_tract_areas_WA!E:E,0))</f>
        <v>2.894099062</v>
      </c>
      <c r="AO735" t="b">
        <f t="shared" si="154"/>
        <v>1</v>
      </c>
      <c r="AP735" t="str">
        <f>INDEX('Density Lookup'!B:B,MATCH('2014_acs_select'!AK735,'Density Lookup'!A:A,1))</f>
        <v>High</v>
      </c>
      <c r="AQ735" t="b">
        <f t="shared" si="155"/>
        <v>1</v>
      </c>
    </row>
    <row r="736" spans="1:43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46"/>
        <v>0.48662165541385344</v>
      </c>
      <c r="I736" s="2">
        <f t="shared" si="147"/>
        <v>0.51337834458614651</v>
      </c>
      <c r="J736" s="1">
        <v>2029</v>
      </c>
      <c r="K736" s="2">
        <f t="shared" si="148"/>
        <v>0.50737684421105278</v>
      </c>
      <c r="L736" s="1">
        <v>1659</v>
      </c>
      <c r="M736" s="1">
        <v>207</v>
      </c>
      <c r="N736" s="1">
        <v>28</v>
      </c>
      <c r="O736" s="2">
        <f t="shared" si="156"/>
        <v>0.81764415968457371</v>
      </c>
      <c r="P736" s="2">
        <f t="shared" si="157"/>
        <v>0.10202069985214392</v>
      </c>
      <c r="Q736" s="2">
        <f t="shared" si="158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 s="1">
        <v>3994</v>
      </c>
      <c r="V736" s="2">
        <f t="shared" si="149"/>
        <v>0.99874968742185544</v>
      </c>
      <c r="W736" s="2">
        <v>6.2E-2</v>
      </c>
      <c r="X736" s="1">
        <v>979</v>
      </c>
      <c r="Y736" s="2">
        <f t="shared" si="150"/>
        <v>0.24481120280070018</v>
      </c>
      <c r="Z736" s="2">
        <v>4.9000000000000002E-2</v>
      </c>
      <c r="AA736" s="1">
        <v>2666</v>
      </c>
      <c r="AB736" s="2">
        <f t="shared" si="151"/>
        <v>0.66666666666666663</v>
      </c>
      <c r="AC736" s="2">
        <f t="shared" si="152"/>
        <v>8.8522130532633136E-2</v>
      </c>
      <c r="AD736" s="2">
        <v>7.2000000000000008E-2</v>
      </c>
      <c r="AE736" s="1">
        <v>98564</v>
      </c>
      <c r="AF736" s="1">
        <v>1289</v>
      </c>
      <c r="AG736" s="1">
        <v>92799</v>
      </c>
      <c r="AH736" s="1">
        <v>3178</v>
      </c>
      <c r="AI736" s="2">
        <v>0.113</v>
      </c>
      <c r="AJ736">
        <f>VLOOKUP(A736,census_tract_areas_WA!E:N,10,FALSE)</f>
        <v>3.870528411</v>
      </c>
      <c r="AK736">
        <f t="shared" si="153"/>
        <v>1033.1922609416547</v>
      </c>
      <c r="AL736" t="str">
        <f>VLOOKUP(AK736,'Density Lookup'!A:B,2,TRUE)</f>
        <v>Medium</v>
      </c>
      <c r="AM736" t="str">
        <f>VLOOKUP(A736,census_tract_county_names_WA!A:B,2,FALSE)</f>
        <v>King County, Washington</v>
      </c>
      <c r="AN736">
        <f>INDEX(census_tract_areas_WA!N:N, MATCH('2014_acs_select'!A736,census_tract_areas_WA!E:E,0))</f>
        <v>3.870528411</v>
      </c>
      <c r="AO736" t="b">
        <f t="shared" si="154"/>
        <v>1</v>
      </c>
      <c r="AP736" t="str">
        <f>INDEX('Density Lookup'!B:B,MATCH('2014_acs_select'!AK736,'Density Lookup'!A:A,1))</f>
        <v>Medium</v>
      </c>
      <c r="AQ736" t="b">
        <f t="shared" si="155"/>
        <v>1</v>
      </c>
    </row>
    <row r="737" spans="1:43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46"/>
        <v>0.45581851281333147</v>
      </c>
      <c r="I737" s="2">
        <f t="shared" si="147"/>
        <v>0.54418148718666859</v>
      </c>
      <c r="J737" s="1">
        <v>3222</v>
      </c>
      <c r="K737" s="2">
        <f t="shared" si="148"/>
        <v>0.45119731130093826</v>
      </c>
      <c r="L737" s="1">
        <v>2257</v>
      </c>
      <c r="M737" s="1">
        <v>180</v>
      </c>
      <c r="N737" s="1">
        <v>219</v>
      </c>
      <c r="O737" s="2">
        <f t="shared" si="156"/>
        <v>0.70049658597144626</v>
      </c>
      <c r="P737" s="2">
        <f t="shared" si="157"/>
        <v>5.5865921787709494E-2</v>
      </c>
      <c r="Q737" s="2">
        <f t="shared" si="158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 s="1">
        <v>7129</v>
      </c>
      <c r="V737" s="2">
        <f t="shared" si="149"/>
        <v>0.99831956308640246</v>
      </c>
      <c r="W737" s="2">
        <v>2.7999999999999997E-2</v>
      </c>
      <c r="X737" s="1">
        <v>2038</v>
      </c>
      <c r="Y737" s="2">
        <f t="shared" si="150"/>
        <v>0.28539420249264807</v>
      </c>
      <c r="Z737" s="2">
        <v>2.8999999999999998E-2</v>
      </c>
      <c r="AA737" s="1">
        <v>4562</v>
      </c>
      <c r="AB737" s="2">
        <f t="shared" si="151"/>
        <v>0.6388460999859964</v>
      </c>
      <c r="AC737" s="2">
        <f t="shared" si="152"/>
        <v>7.5759697521355474E-2</v>
      </c>
      <c r="AD737" s="2">
        <v>0.03</v>
      </c>
      <c r="AE737" s="1">
        <v>178697</v>
      </c>
      <c r="AF737" s="1">
        <v>2420</v>
      </c>
      <c r="AG737" s="1">
        <v>123911</v>
      </c>
      <c r="AH737" s="1">
        <v>5319</v>
      </c>
      <c r="AI737" s="2">
        <v>4.4000000000000004E-2</v>
      </c>
      <c r="AJ737">
        <f>VLOOKUP(A737,census_tract_areas_WA!E:N,10,FALSE)</f>
        <v>13.84808383</v>
      </c>
      <c r="AK737">
        <f t="shared" si="153"/>
        <v>515.66701123876715</v>
      </c>
      <c r="AL737" t="str">
        <f>VLOOKUP(AK737,'Density Lookup'!A:B,2,TRUE)</f>
        <v>Medium</v>
      </c>
      <c r="AM737" t="str">
        <f>VLOOKUP(A737,census_tract_county_names_WA!A:B,2,FALSE)</f>
        <v>King County, Washington</v>
      </c>
      <c r="AN737">
        <f>INDEX(census_tract_areas_WA!N:N, MATCH('2014_acs_select'!A737,census_tract_areas_WA!E:E,0))</f>
        <v>13.84808383</v>
      </c>
      <c r="AO737" t="b">
        <f t="shared" si="154"/>
        <v>1</v>
      </c>
      <c r="AP737" t="str">
        <f>INDEX('Density Lookup'!B:B,MATCH('2014_acs_select'!AK737,'Density Lookup'!A:A,1))</f>
        <v>Medium</v>
      </c>
      <c r="AQ737" t="b">
        <f t="shared" si="155"/>
        <v>1</v>
      </c>
    </row>
    <row r="738" spans="1:43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46"/>
        <v>0.59381844731078126</v>
      </c>
      <c r="I738" s="2">
        <f t="shared" si="147"/>
        <v>0.40618155268921879</v>
      </c>
      <c r="J738" s="1">
        <v>1559</v>
      </c>
      <c r="K738" s="2">
        <f t="shared" si="148"/>
        <v>0.37941104891701144</v>
      </c>
      <c r="L738" s="1">
        <v>999</v>
      </c>
      <c r="M738" s="1">
        <v>171</v>
      </c>
      <c r="N738" s="1">
        <v>126</v>
      </c>
      <c r="O738" s="2">
        <f t="shared" si="156"/>
        <v>0.64079538165490701</v>
      </c>
      <c r="P738" s="2">
        <f t="shared" si="157"/>
        <v>0.10968569595894805</v>
      </c>
      <c r="Q738" s="2">
        <f t="shared" si="158"/>
        <v>8.0821039127645933E-2</v>
      </c>
      <c r="R738" s="2">
        <v>0.11699999999999999</v>
      </c>
      <c r="S738" s="2">
        <v>0.125</v>
      </c>
      <c r="T738" s="2">
        <v>0.10300000000000001</v>
      </c>
      <c r="U738" s="1">
        <v>3556</v>
      </c>
      <c r="V738" s="2">
        <f t="shared" si="149"/>
        <v>0.86541737649063033</v>
      </c>
      <c r="W738" s="2">
        <v>0.312</v>
      </c>
      <c r="X738" s="1">
        <v>523</v>
      </c>
      <c r="Y738" s="2">
        <f t="shared" si="150"/>
        <v>0.1272815770260404</v>
      </c>
      <c r="Z738" s="2">
        <v>0.57200000000000006</v>
      </c>
      <c r="AA738" s="1">
        <v>2541</v>
      </c>
      <c r="AB738" s="2">
        <f t="shared" si="151"/>
        <v>0.61839863713798982</v>
      </c>
      <c r="AC738" s="2">
        <f t="shared" si="152"/>
        <v>0.25431978583596981</v>
      </c>
      <c r="AD738" s="2">
        <v>0.31</v>
      </c>
      <c r="AE738" s="1">
        <v>43428</v>
      </c>
      <c r="AF738" s="1">
        <v>1792</v>
      </c>
      <c r="AG738" s="1">
        <v>33800</v>
      </c>
      <c r="AH738" s="1">
        <v>3668</v>
      </c>
      <c r="AI738" s="2">
        <v>0.18899999999999997</v>
      </c>
      <c r="AJ738">
        <f>VLOOKUP(A738,census_tract_areas_WA!E:N,10,FALSE)</f>
        <v>2.9056394810000001</v>
      </c>
      <c r="AK738">
        <f t="shared" si="153"/>
        <v>1414.1465336180845</v>
      </c>
      <c r="AL738" t="str">
        <f>VLOOKUP(AK738,'Density Lookup'!A:B,2,TRUE)</f>
        <v>Medium</v>
      </c>
      <c r="AM738" t="str">
        <f>VLOOKUP(A738,census_tract_county_names_WA!A:B,2,FALSE)</f>
        <v>Snohomish County, Washington</v>
      </c>
      <c r="AN738">
        <f>INDEX(census_tract_areas_WA!N:N, MATCH('2014_acs_select'!A738,census_tract_areas_WA!E:E,0))</f>
        <v>2.9056394810000001</v>
      </c>
      <c r="AO738" t="b">
        <f t="shared" si="154"/>
        <v>1</v>
      </c>
      <c r="AP738" t="str">
        <f>INDEX('Density Lookup'!B:B,MATCH('2014_acs_select'!AK738,'Density Lookup'!A:A,1))</f>
        <v>Medium</v>
      </c>
      <c r="AQ738" t="b">
        <f t="shared" si="155"/>
        <v>1</v>
      </c>
    </row>
    <row r="739" spans="1:43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46"/>
        <v>0.53741321676523524</v>
      </c>
      <c r="I739" s="2">
        <f t="shared" si="147"/>
        <v>0.46258678323476471</v>
      </c>
      <c r="J739" s="1">
        <v>2066</v>
      </c>
      <c r="K739" s="2">
        <f t="shared" si="148"/>
        <v>0.53124196451529959</v>
      </c>
      <c r="L739" s="1">
        <v>1587</v>
      </c>
      <c r="M739" s="1">
        <v>215</v>
      </c>
      <c r="N739" s="1">
        <v>35</v>
      </c>
      <c r="O739" s="2">
        <f t="shared" si="156"/>
        <v>0.76815101645692163</v>
      </c>
      <c r="P739" s="2">
        <f t="shared" si="157"/>
        <v>0.10406582768635043</v>
      </c>
      <c r="Q739" s="2">
        <f t="shared" si="158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 s="1">
        <v>3889</v>
      </c>
      <c r="V739" s="2">
        <f t="shared" si="149"/>
        <v>1</v>
      </c>
      <c r="W739" s="2">
        <v>0.11</v>
      </c>
      <c r="X739" s="1">
        <v>832</v>
      </c>
      <c r="Y739" s="2">
        <f t="shared" si="150"/>
        <v>0.21393674466443816</v>
      </c>
      <c r="Z739" s="2">
        <v>0.16600000000000001</v>
      </c>
      <c r="AA739" s="1">
        <v>2685</v>
      </c>
      <c r="AB739" s="2">
        <f t="shared" si="151"/>
        <v>0.69040884546155823</v>
      </c>
      <c r="AC739" s="2">
        <f t="shared" si="152"/>
        <v>9.5654409874003643E-2</v>
      </c>
      <c r="AD739" s="2">
        <v>0.10800000000000001</v>
      </c>
      <c r="AE739" s="1">
        <v>85235</v>
      </c>
      <c r="AF739" s="1">
        <v>1531</v>
      </c>
      <c r="AG739" s="1">
        <v>71599</v>
      </c>
      <c r="AH739" s="1">
        <v>3116</v>
      </c>
      <c r="AI739" s="2">
        <v>9.5000000000000001E-2</v>
      </c>
      <c r="AJ739">
        <f>VLOOKUP(A739,census_tract_areas_WA!E:N,10,FALSE)</f>
        <v>8.9343014610000004</v>
      </c>
      <c r="AK739">
        <f t="shared" si="153"/>
        <v>435.28864757656288</v>
      </c>
      <c r="AL739" t="str">
        <f>VLOOKUP(AK739,'Density Lookup'!A:B,2,TRUE)</f>
        <v>Medium</v>
      </c>
      <c r="AM739" t="str">
        <f>VLOOKUP(A739,census_tract_county_names_WA!A:B,2,FALSE)</f>
        <v>Thurston County, Washington</v>
      </c>
      <c r="AN739">
        <f>INDEX(census_tract_areas_WA!N:N, MATCH('2014_acs_select'!A739,census_tract_areas_WA!E:E,0))</f>
        <v>8.9343014610000004</v>
      </c>
      <c r="AO739" t="b">
        <f t="shared" si="154"/>
        <v>1</v>
      </c>
      <c r="AP739" t="str">
        <f>INDEX('Density Lookup'!B:B,MATCH('2014_acs_select'!AK739,'Density Lookup'!A:A,1))</f>
        <v>Medium</v>
      </c>
      <c r="AQ739" t="b">
        <f t="shared" si="155"/>
        <v>1</v>
      </c>
    </row>
    <row r="740" spans="1:43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46"/>
        <v>0.47178228864599597</v>
      </c>
      <c r="I740" s="2">
        <f t="shared" si="147"/>
        <v>0.52821771135400397</v>
      </c>
      <c r="J740" s="1">
        <v>2207</v>
      </c>
      <c r="K740" s="2">
        <f t="shared" si="148"/>
        <v>0.49230426053981707</v>
      </c>
      <c r="L740" s="1">
        <v>1344</v>
      </c>
      <c r="M740" s="1">
        <v>395</v>
      </c>
      <c r="N740" s="1">
        <v>254</v>
      </c>
      <c r="O740" s="2">
        <f t="shared" si="156"/>
        <v>0.60897145446307199</v>
      </c>
      <c r="P740" s="2">
        <f t="shared" si="157"/>
        <v>0.17897598550067967</v>
      </c>
      <c r="Q740" s="2">
        <f t="shared" si="158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 s="1">
        <v>4366</v>
      </c>
      <c r="V740" s="2">
        <f t="shared" si="149"/>
        <v>0.97390140530894487</v>
      </c>
      <c r="W740" s="2">
        <v>0.155</v>
      </c>
      <c r="X740" s="1">
        <v>804</v>
      </c>
      <c r="Y740" s="2">
        <f t="shared" si="150"/>
        <v>0.17934418915904529</v>
      </c>
      <c r="Z740" s="2">
        <v>0.152</v>
      </c>
      <c r="AA740" s="1">
        <v>3168</v>
      </c>
      <c r="AB740" s="2">
        <f t="shared" si="151"/>
        <v>0.70666964086549189</v>
      </c>
      <c r="AC740" s="2">
        <f t="shared" si="152"/>
        <v>0.11398616997546285</v>
      </c>
      <c r="AD740" s="2">
        <v>0.157</v>
      </c>
      <c r="AE740" s="1">
        <v>74240</v>
      </c>
      <c r="AF740" s="1">
        <v>1593</v>
      </c>
      <c r="AG740" s="1">
        <v>62364</v>
      </c>
      <c r="AH740" s="1">
        <v>3807</v>
      </c>
      <c r="AI740" s="2">
        <v>0.10199999999999999</v>
      </c>
      <c r="AJ740">
        <f>VLOOKUP(A740,census_tract_areas_WA!E:N,10,FALSE)</f>
        <v>2.6197182790000002</v>
      </c>
      <c r="AK740">
        <f t="shared" si="153"/>
        <v>1711.2527083298637</v>
      </c>
      <c r="AL740" t="str">
        <f>VLOOKUP(AK740,'Density Lookup'!A:B,2,TRUE)</f>
        <v>High</v>
      </c>
      <c r="AM740" t="str">
        <f>VLOOKUP(A740,census_tract_county_names_WA!A:B,2,FALSE)</f>
        <v>King County, Washington</v>
      </c>
      <c r="AN740">
        <f>INDEX(census_tract_areas_WA!N:N, MATCH('2014_acs_select'!A740,census_tract_areas_WA!E:E,0))</f>
        <v>2.6197182790000002</v>
      </c>
      <c r="AO740" t="b">
        <f t="shared" si="154"/>
        <v>1</v>
      </c>
      <c r="AP740" t="str">
        <f>INDEX('Density Lookup'!B:B,MATCH('2014_acs_select'!AK740,'Density Lookup'!A:A,1))</f>
        <v>High</v>
      </c>
      <c r="AQ740" t="b">
        <f t="shared" si="155"/>
        <v>1</v>
      </c>
    </row>
    <row r="741" spans="1:43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46"/>
        <v>0.53311461964322326</v>
      </c>
      <c r="I741" s="2">
        <f t="shared" si="147"/>
        <v>0.46688538035677668</v>
      </c>
      <c r="J741" s="1">
        <v>1965</v>
      </c>
      <c r="K741" s="2">
        <f t="shared" si="148"/>
        <v>0.40291162599958991</v>
      </c>
      <c r="L741" s="1">
        <v>1537</v>
      </c>
      <c r="M741" s="1">
        <v>171</v>
      </c>
      <c r="N741" s="1">
        <v>100</v>
      </c>
      <c r="O741" s="2">
        <f t="shared" si="156"/>
        <v>0.78218829516539445</v>
      </c>
      <c r="P741" s="2">
        <f t="shared" si="157"/>
        <v>8.7022900763358779E-2</v>
      </c>
      <c r="Q741" s="2">
        <f t="shared" si="158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 s="1">
        <v>4869</v>
      </c>
      <c r="V741" s="2">
        <f t="shared" si="149"/>
        <v>0.9983596473241747</v>
      </c>
      <c r="W741" s="2">
        <v>3.6000000000000004E-2</v>
      </c>
      <c r="X741" s="1">
        <v>1429</v>
      </c>
      <c r="Y741" s="2">
        <f t="shared" si="150"/>
        <v>0.29300799671929467</v>
      </c>
      <c r="Z741" s="2">
        <v>3.5000000000000003E-2</v>
      </c>
      <c r="AA741" s="1">
        <v>2897</v>
      </c>
      <c r="AB741" s="2">
        <f t="shared" si="151"/>
        <v>0.59401271273323764</v>
      </c>
      <c r="AC741" s="2">
        <f t="shared" si="152"/>
        <v>0.11297929054746769</v>
      </c>
      <c r="AD741" s="2">
        <v>3.9E-2</v>
      </c>
      <c r="AE741" s="1">
        <v>94252</v>
      </c>
      <c r="AF741" s="1">
        <v>1482</v>
      </c>
      <c r="AG741" s="1">
        <v>88133</v>
      </c>
      <c r="AH741" s="1">
        <v>3566</v>
      </c>
      <c r="AI741" s="2">
        <v>9.4E-2</v>
      </c>
      <c r="AJ741">
        <f>VLOOKUP(A741,census_tract_areas_WA!E:N,10,FALSE)</f>
        <v>9.6657532960000001</v>
      </c>
      <c r="AK741">
        <f t="shared" si="153"/>
        <v>504.56491601314298</v>
      </c>
      <c r="AL741" t="str">
        <f>VLOOKUP(AK741,'Density Lookup'!A:B,2,TRUE)</f>
        <v>Medium</v>
      </c>
      <c r="AM741" t="str">
        <f>VLOOKUP(A741,census_tract_county_names_WA!A:B,2,FALSE)</f>
        <v>Pierce County, Washington</v>
      </c>
      <c r="AN741">
        <f>INDEX(census_tract_areas_WA!N:N, MATCH('2014_acs_select'!A741,census_tract_areas_WA!E:E,0))</f>
        <v>9.6657532960000001</v>
      </c>
      <c r="AO741" t="b">
        <f t="shared" si="154"/>
        <v>1</v>
      </c>
      <c r="AP741" t="str">
        <f>INDEX('Density Lookup'!B:B,MATCH('2014_acs_select'!AK741,'Density Lookup'!A:A,1))</f>
        <v>Medium</v>
      </c>
      <c r="AQ741" t="b">
        <f t="shared" si="155"/>
        <v>1</v>
      </c>
    </row>
    <row r="742" spans="1:43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46"/>
        <v>0.46498530852105779</v>
      </c>
      <c r="I742" s="2">
        <f t="shared" si="147"/>
        <v>0.53501469147894221</v>
      </c>
      <c r="J742" s="1">
        <v>1588</v>
      </c>
      <c r="K742" s="2">
        <f t="shared" si="148"/>
        <v>0.38883447600391774</v>
      </c>
      <c r="L742" s="1">
        <v>1241</v>
      </c>
      <c r="M742" s="1">
        <v>142</v>
      </c>
      <c r="N742" s="1">
        <v>14</v>
      </c>
      <c r="O742" s="2">
        <f t="shared" si="156"/>
        <v>0.78148614609571787</v>
      </c>
      <c r="P742" s="2">
        <f t="shared" si="157"/>
        <v>8.9420654911838787E-2</v>
      </c>
      <c r="Q742" s="2">
        <f t="shared" si="158"/>
        <v>8.8161209068010078E-3</v>
      </c>
      <c r="R742" s="2">
        <v>0.151</v>
      </c>
      <c r="S742" s="2">
        <v>0.15</v>
      </c>
      <c r="T742" s="2">
        <v>0.152</v>
      </c>
      <c r="U742" s="1">
        <v>4029</v>
      </c>
      <c r="V742" s="2">
        <f t="shared" si="149"/>
        <v>0.98653281096963763</v>
      </c>
      <c r="W742" s="2">
        <v>0.14599999999999999</v>
      </c>
      <c r="X742" s="1">
        <v>1050</v>
      </c>
      <c r="Y742" s="2">
        <f t="shared" si="150"/>
        <v>0.25710088148873655</v>
      </c>
      <c r="Z742" s="2">
        <v>0.17499999999999999</v>
      </c>
      <c r="AA742" s="1">
        <v>2343</v>
      </c>
      <c r="AB742" s="2">
        <f t="shared" si="151"/>
        <v>0.57370225269343778</v>
      </c>
      <c r="AC742" s="2">
        <f t="shared" si="152"/>
        <v>0.16919686581782567</v>
      </c>
      <c r="AD742" s="2">
        <v>0.14000000000000001</v>
      </c>
      <c r="AE742" s="1">
        <v>55225</v>
      </c>
      <c r="AF742" s="1">
        <v>1380</v>
      </c>
      <c r="AG742" s="1">
        <v>48545</v>
      </c>
      <c r="AH742" s="1">
        <v>3198</v>
      </c>
      <c r="AI742" s="2">
        <v>6.7000000000000004E-2</v>
      </c>
      <c r="AJ742">
        <f>VLOOKUP(A742,census_tract_areas_WA!E:N,10,FALSE)</f>
        <v>3.5961311550000001</v>
      </c>
      <c r="AK742">
        <f t="shared" si="153"/>
        <v>1135.6649198741472</v>
      </c>
      <c r="AL742" t="str">
        <f>VLOOKUP(AK742,'Density Lookup'!A:B,2,TRUE)</f>
        <v>Medium</v>
      </c>
      <c r="AM742" t="str">
        <f>VLOOKUP(A742,census_tract_county_names_WA!A:B,2,FALSE)</f>
        <v>Clark County, Washington</v>
      </c>
      <c r="AN742">
        <f>INDEX(census_tract_areas_WA!N:N, MATCH('2014_acs_select'!A742,census_tract_areas_WA!E:E,0))</f>
        <v>3.5961311550000001</v>
      </c>
      <c r="AO742" t="b">
        <f t="shared" si="154"/>
        <v>1</v>
      </c>
      <c r="AP742" t="str">
        <f>INDEX('Density Lookup'!B:B,MATCH('2014_acs_select'!AK742,'Density Lookup'!A:A,1))</f>
        <v>Medium</v>
      </c>
      <c r="AQ742" t="b">
        <f t="shared" si="155"/>
        <v>1</v>
      </c>
    </row>
    <row r="743" spans="1:43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46"/>
        <v>0.52970297029702973</v>
      </c>
      <c r="I743" s="2">
        <f t="shared" si="147"/>
        <v>0.47029702970297027</v>
      </c>
      <c r="J743" s="1">
        <v>2310</v>
      </c>
      <c r="K743" s="2">
        <f t="shared" si="148"/>
        <v>0.57178217821782173</v>
      </c>
      <c r="L743" s="1">
        <v>1343</v>
      </c>
      <c r="M743" s="1">
        <v>285</v>
      </c>
      <c r="N743" s="1">
        <v>380</v>
      </c>
      <c r="O743" s="2">
        <f t="shared" si="156"/>
        <v>0.58138528138528134</v>
      </c>
      <c r="P743" s="2">
        <f t="shared" si="157"/>
        <v>0.12337662337662338</v>
      </c>
      <c r="Q743" s="2">
        <f t="shared" si="158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 s="1">
        <v>4007</v>
      </c>
      <c r="V743" s="2">
        <f t="shared" si="149"/>
        <v>0.99183168316831682</v>
      </c>
      <c r="W743" s="2">
        <v>6.0999999999999999E-2</v>
      </c>
      <c r="X743" s="1">
        <v>679</v>
      </c>
      <c r="Y743" s="2">
        <f t="shared" si="150"/>
        <v>0.16806930693069308</v>
      </c>
      <c r="Z743" s="2">
        <v>4.5999999999999999E-2</v>
      </c>
      <c r="AA743" s="1">
        <v>2838</v>
      </c>
      <c r="AB743" s="2">
        <f t="shared" si="151"/>
        <v>0.70247524752475243</v>
      </c>
      <c r="AC743" s="2">
        <f t="shared" si="152"/>
        <v>0.12945544554455446</v>
      </c>
      <c r="AD743" s="2">
        <v>6.5000000000000002E-2</v>
      </c>
      <c r="AE743" s="1">
        <v>101700</v>
      </c>
      <c r="AF743" s="1">
        <v>1666</v>
      </c>
      <c r="AG743" s="1">
        <v>84936</v>
      </c>
      <c r="AH743" s="1">
        <v>3395</v>
      </c>
      <c r="AI743" s="2">
        <v>3.9E-2</v>
      </c>
      <c r="AJ743">
        <f>VLOOKUP(A743,census_tract_areas_WA!E:N,10,FALSE)</f>
        <v>1.365462768</v>
      </c>
      <c r="AK743">
        <f t="shared" si="153"/>
        <v>2958.7038875599719</v>
      </c>
      <c r="AL743" t="str">
        <f>VLOOKUP(AK743,'Density Lookup'!A:B,2,TRUE)</f>
        <v>High</v>
      </c>
      <c r="AM743" t="str">
        <f>VLOOKUP(A743,census_tract_county_names_WA!A:B,2,FALSE)</f>
        <v>King County, Washington</v>
      </c>
      <c r="AN743">
        <f>INDEX(census_tract_areas_WA!N:N, MATCH('2014_acs_select'!A743,census_tract_areas_WA!E:E,0))</f>
        <v>1.365462768</v>
      </c>
      <c r="AO743" t="b">
        <f t="shared" si="154"/>
        <v>1</v>
      </c>
      <c r="AP743" t="str">
        <f>INDEX('Density Lookup'!B:B,MATCH('2014_acs_select'!AK743,'Density Lookup'!A:A,1))</f>
        <v>High</v>
      </c>
      <c r="AQ743" t="b">
        <f t="shared" si="155"/>
        <v>1</v>
      </c>
    </row>
    <row r="744" spans="1:43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46"/>
        <v>0.48365482233502538</v>
      </c>
      <c r="I744" s="2">
        <f t="shared" si="147"/>
        <v>0.51634517766497456</v>
      </c>
      <c r="J744" s="1">
        <v>2405</v>
      </c>
      <c r="K744" s="2">
        <f t="shared" si="148"/>
        <v>0.48832487309644668</v>
      </c>
      <c r="L744" s="1">
        <v>1365</v>
      </c>
      <c r="M744" s="1">
        <v>173</v>
      </c>
      <c r="N744" s="1">
        <v>599</v>
      </c>
      <c r="O744" s="2">
        <f t="shared" si="156"/>
        <v>0.56756756756756754</v>
      </c>
      <c r="P744" s="2">
        <f t="shared" si="157"/>
        <v>7.1933471933471937E-2</v>
      </c>
      <c r="Q744" s="2">
        <f t="shared" si="158"/>
        <v>0.24906444906444908</v>
      </c>
      <c r="R744" s="2">
        <v>0.249</v>
      </c>
      <c r="S744" s="2">
        <v>0.23499999999999999</v>
      </c>
      <c r="T744" s="2">
        <v>0.26200000000000001</v>
      </c>
      <c r="U744" s="1">
        <v>4908</v>
      </c>
      <c r="V744" s="2">
        <f t="shared" si="149"/>
        <v>0.99654822335025384</v>
      </c>
      <c r="W744" s="2">
        <v>0.17300000000000001</v>
      </c>
      <c r="X744" s="1">
        <v>846</v>
      </c>
      <c r="Y744" s="2">
        <f t="shared" si="150"/>
        <v>0.17177664974619289</v>
      </c>
      <c r="Z744" s="2">
        <v>0.22600000000000001</v>
      </c>
      <c r="AA744" s="1">
        <v>3271</v>
      </c>
      <c r="AB744" s="2">
        <f t="shared" si="151"/>
        <v>0.66416243654822338</v>
      </c>
      <c r="AC744" s="2">
        <f t="shared" si="152"/>
        <v>0.16406091370558373</v>
      </c>
      <c r="AD744" s="2">
        <v>0.15</v>
      </c>
      <c r="AE744" s="1">
        <v>63845</v>
      </c>
      <c r="AF744" s="1">
        <v>1723</v>
      </c>
      <c r="AG744" s="1">
        <v>52879</v>
      </c>
      <c r="AH744" s="1">
        <v>4171</v>
      </c>
      <c r="AI744" s="2">
        <v>5.7000000000000002E-2</v>
      </c>
      <c r="AJ744">
        <f>VLOOKUP(A744,census_tract_areas_WA!E:N,10,FALSE)</f>
        <v>1.1503641259999999</v>
      </c>
      <c r="AK744">
        <f t="shared" si="153"/>
        <v>4281.2531168935293</v>
      </c>
      <c r="AL744" t="str">
        <f>VLOOKUP(AK744,'Density Lookup'!A:B,2,TRUE)</f>
        <v>High</v>
      </c>
      <c r="AM744" t="str">
        <f>VLOOKUP(A744,census_tract_county_names_WA!A:B,2,FALSE)</f>
        <v>King County, Washington</v>
      </c>
      <c r="AN744">
        <f>INDEX(census_tract_areas_WA!N:N, MATCH('2014_acs_select'!A744,census_tract_areas_WA!E:E,0))</f>
        <v>1.1503641259999999</v>
      </c>
      <c r="AO744" t="b">
        <f t="shared" si="154"/>
        <v>1</v>
      </c>
      <c r="AP744" t="str">
        <f>INDEX('Density Lookup'!B:B,MATCH('2014_acs_select'!AK744,'Density Lookup'!A:A,1))</f>
        <v>High</v>
      </c>
      <c r="AQ744" t="b">
        <f t="shared" si="155"/>
        <v>1</v>
      </c>
    </row>
    <row r="745" spans="1:43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46"/>
        <v>0.47408803338268946</v>
      </c>
      <c r="I745" s="2">
        <f t="shared" si="147"/>
        <v>0.52591196661731054</v>
      </c>
      <c r="J745" s="1">
        <v>4180</v>
      </c>
      <c r="K745" s="2">
        <f t="shared" si="148"/>
        <v>0.5626598465473146</v>
      </c>
      <c r="L745" s="1">
        <v>3331</v>
      </c>
      <c r="M745" s="1">
        <v>467</v>
      </c>
      <c r="N745" s="1">
        <v>203</v>
      </c>
      <c r="O745" s="2">
        <f t="shared" si="156"/>
        <v>0.79688995215311009</v>
      </c>
      <c r="P745" s="2">
        <f t="shared" si="157"/>
        <v>0.11172248803827751</v>
      </c>
      <c r="Q745" s="2">
        <f t="shared" si="158"/>
        <v>4.8564593301435408E-2</v>
      </c>
      <c r="R745" s="2">
        <v>0.32200000000000001</v>
      </c>
      <c r="S745" s="2">
        <v>0.33</v>
      </c>
      <c r="T745" s="2">
        <v>0.316</v>
      </c>
      <c r="U745" s="1">
        <v>7326</v>
      </c>
      <c r="V745" s="2">
        <f t="shared" si="149"/>
        <v>0.98613541526450399</v>
      </c>
      <c r="W745" s="2">
        <v>9.9000000000000005E-2</v>
      </c>
      <c r="X745" s="1">
        <v>1554</v>
      </c>
      <c r="Y745" s="2">
        <f t="shared" si="150"/>
        <v>0.20918023960156146</v>
      </c>
      <c r="Z745" s="2">
        <v>0.14400000000000002</v>
      </c>
      <c r="AA745" s="1">
        <v>4997</v>
      </c>
      <c r="AB745" s="2">
        <f t="shared" si="151"/>
        <v>0.67263427109974427</v>
      </c>
      <c r="AC745" s="2">
        <f t="shared" si="152"/>
        <v>0.11818548929869421</v>
      </c>
      <c r="AD745" s="2">
        <v>8.8000000000000009E-2</v>
      </c>
      <c r="AE745" s="1">
        <v>78967</v>
      </c>
      <c r="AF745" s="1">
        <v>3003</v>
      </c>
      <c r="AG745" s="1">
        <v>71554</v>
      </c>
      <c r="AH745" s="1">
        <v>6007</v>
      </c>
      <c r="AI745" s="2">
        <v>5.0999999999999997E-2</v>
      </c>
      <c r="AJ745">
        <f>VLOOKUP(A745,census_tract_areas_WA!E:N,10,FALSE)</f>
        <v>3.6095166500000002</v>
      </c>
      <c r="AK745">
        <f t="shared" si="153"/>
        <v>2058.1703093127439</v>
      </c>
      <c r="AL745" t="str">
        <f>VLOOKUP(AK745,'Density Lookup'!A:B,2,TRUE)</f>
        <v>High</v>
      </c>
      <c r="AM745" t="str">
        <f>VLOOKUP(A745,census_tract_county_names_WA!A:B,2,FALSE)</f>
        <v>King County, Washington</v>
      </c>
      <c r="AN745">
        <f>INDEX(census_tract_areas_WA!N:N, MATCH('2014_acs_select'!A745,census_tract_areas_WA!E:E,0))</f>
        <v>3.6095166500000002</v>
      </c>
      <c r="AO745" t="b">
        <f t="shared" si="154"/>
        <v>1</v>
      </c>
      <c r="AP745" t="str">
        <f>INDEX('Density Lookup'!B:B,MATCH('2014_acs_select'!AK745,'Density Lookup'!A:A,1))</f>
        <v>High</v>
      </c>
      <c r="AQ745" t="b">
        <f t="shared" si="155"/>
        <v>1</v>
      </c>
    </row>
    <row r="746" spans="1:43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46"/>
        <v>0.47619047619047616</v>
      </c>
      <c r="I746" s="2">
        <f t="shared" si="147"/>
        <v>0.52380952380952384</v>
      </c>
      <c r="J746" s="1">
        <v>847</v>
      </c>
      <c r="K746" s="2">
        <f t="shared" si="148"/>
        <v>0.50416666666666665</v>
      </c>
      <c r="L746" s="1">
        <v>665</v>
      </c>
      <c r="M746" s="1">
        <v>60</v>
      </c>
      <c r="N746" s="1">
        <v>32</v>
      </c>
      <c r="O746" s="2">
        <f t="shared" si="156"/>
        <v>0.78512396694214881</v>
      </c>
      <c r="P746" s="2">
        <f t="shared" si="157"/>
        <v>7.0838252656434481E-2</v>
      </c>
      <c r="Q746" s="2">
        <f t="shared" si="158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 s="1">
        <v>1677</v>
      </c>
      <c r="V746" s="2">
        <f t="shared" si="149"/>
        <v>0.99821428571428572</v>
      </c>
      <c r="W746" s="2">
        <v>0.27100000000000002</v>
      </c>
      <c r="X746" s="1">
        <v>280</v>
      </c>
      <c r="Y746" s="2">
        <f t="shared" si="150"/>
        <v>0.16666666666666666</v>
      </c>
      <c r="Z746" s="2">
        <v>0.39600000000000002</v>
      </c>
      <c r="AA746" s="1">
        <v>1167</v>
      </c>
      <c r="AB746" s="2">
        <f t="shared" si="151"/>
        <v>0.69464285714285712</v>
      </c>
      <c r="AC746" s="2">
        <f t="shared" si="152"/>
        <v>0.13869047619047625</v>
      </c>
      <c r="AD746" s="2">
        <v>0.28499999999999998</v>
      </c>
      <c r="AE746" s="1">
        <v>62404</v>
      </c>
      <c r="AF746" s="1">
        <v>811</v>
      </c>
      <c r="AG746" s="1">
        <v>43542</v>
      </c>
      <c r="AH746" s="1">
        <v>1453</v>
      </c>
      <c r="AI746" s="2">
        <v>0.06</v>
      </c>
      <c r="AJ746">
        <f>VLOOKUP(A746,census_tract_areas_WA!E:N,10,FALSE)</f>
        <v>3.3158033140000001</v>
      </c>
      <c r="AK746">
        <f t="shared" si="153"/>
        <v>506.66455181665822</v>
      </c>
      <c r="AL746" t="str">
        <f>VLOOKUP(AK746,'Density Lookup'!A:B,2,TRUE)</f>
        <v>Medium</v>
      </c>
      <c r="AM746" t="str">
        <f>VLOOKUP(A746,census_tract_county_names_WA!A:B,2,FALSE)</f>
        <v>Spokane County, Washington</v>
      </c>
      <c r="AN746">
        <f>INDEX(census_tract_areas_WA!N:N, MATCH('2014_acs_select'!A746,census_tract_areas_WA!E:E,0))</f>
        <v>3.3158033140000001</v>
      </c>
      <c r="AO746" t="b">
        <f t="shared" si="154"/>
        <v>1</v>
      </c>
      <c r="AP746" t="str">
        <f>INDEX('Density Lookup'!B:B,MATCH('2014_acs_select'!AK746,'Density Lookup'!A:A,1))</f>
        <v>Medium</v>
      </c>
      <c r="AQ746" t="b">
        <f t="shared" si="155"/>
        <v>1</v>
      </c>
    </row>
    <row r="747" spans="1:43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46"/>
        <v>0.48090349075975358</v>
      </c>
      <c r="I747" s="2">
        <f t="shared" si="147"/>
        <v>0.51909650924024642</v>
      </c>
      <c r="J747" s="1">
        <v>2183</v>
      </c>
      <c r="K747" s="2">
        <f t="shared" si="148"/>
        <v>0.44825462012320327</v>
      </c>
      <c r="L747" s="1">
        <v>1861</v>
      </c>
      <c r="M747" s="1">
        <v>203</v>
      </c>
      <c r="N747" s="1">
        <v>0</v>
      </c>
      <c r="O747" s="2">
        <f t="shared" si="156"/>
        <v>0.8524965643609711</v>
      </c>
      <c r="P747" s="2">
        <f t="shared" si="157"/>
        <v>9.2991296381126895E-2</v>
      </c>
      <c r="Q747" s="2">
        <f t="shared" si="158"/>
        <v>0</v>
      </c>
      <c r="R747" s="2">
        <v>0.44900000000000001</v>
      </c>
      <c r="S747" s="2">
        <v>0.55899999999999994</v>
      </c>
      <c r="T747" s="2">
        <v>0.35299999999999998</v>
      </c>
      <c r="U747" s="1">
        <v>4868</v>
      </c>
      <c r="V747" s="2">
        <f t="shared" si="149"/>
        <v>0.99958932238193021</v>
      </c>
      <c r="W747" s="2">
        <v>6.5000000000000002E-2</v>
      </c>
      <c r="X747" s="1">
        <v>1235</v>
      </c>
      <c r="Y747" s="2">
        <f t="shared" si="150"/>
        <v>0.25359342915811089</v>
      </c>
      <c r="Z747" s="2">
        <v>0.124</v>
      </c>
      <c r="AA747" s="1">
        <v>2919</v>
      </c>
      <c r="AB747" s="2">
        <f t="shared" si="151"/>
        <v>0.59938398357289524</v>
      </c>
      <c r="AC747" s="2">
        <f t="shared" si="152"/>
        <v>0.14702258726899387</v>
      </c>
      <c r="AD747" s="2">
        <v>5.5E-2</v>
      </c>
      <c r="AE747" s="1">
        <v>97120</v>
      </c>
      <c r="AF747" s="1">
        <v>1850</v>
      </c>
      <c r="AG747" s="1">
        <v>78716</v>
      </c>
      <c r="AH747" s="1">
        <v>3837</v>
      </c>
      <c r="AI747" s="2">
        <v>5.7999999999999996E-2</v>
      </c>
      <c r="AJ747">
        <f>VLOOKUP(A747,census_tract_areas_WA!E:N,10,FALSE)</f>
        <v>44.63577334</v>
      </c>
      <c r="AK747">
        <f t="shared" si="153"/>
        <v>109.10531252375071</v>
      </c>
      <c r="AL747" t="str">
        <f>VLOOKUP(AK747,'Density Lookup'!A:B,2,TRUE)</f>
        <v>Low</v>
      </c>
      <c r="AM747" t="str">
        <f>VLOOKUP(A747,census_tract_county_names_WA!A:B,2,FALSE)</f>
        <v>Benton County, Washington</v>
      </c>
      <c r="AN747">
        <f>INDEX(census_tract_areas_WA!N:N, MATCH('2014_acs_select'!A747,census_tract_areas_WA!E:E,0))</f>
        <v>44.63577334</v>
      </c>
      <c r="AO747" t="b">
        <f t="shared" si="154"/>
        <v>1</v>
      </c>
      <c r="AP747" t="str">
        <f>INDEX('Density Lookup'!B:B,MATCH('2014_acs_select'!AK747,'Density Lookup'!A:A,1))</f>
        <v>Low</v>
      </c>
      <c r="AQ747" t="b">
        <f t="shared" si="155"/>
        <v>1</v>
      </c>
    </row>
    <row r="748" spans="1:43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46"/>
        <v>0.48572803078896731</v>
      </c>
      <c r="I748" s="2">
        <f t="shared" si="147"/>
        <v>0.51427196921103269</v>
      </c>
      <c r="J748" s="1">
        <v>2396</v>
      </c>
      <c r="K748" s="2">
        <f t="shared" si="148"/>
        <v>0.38422065426555485</v>
      </c>
      <c r="L748" s="1">
        <v>1465</v>
      </c>
      <c r="M748" s="1">
        <v>227</v>
      </c>
      <c r="N748" s="1">
        <v>370</v>
      </c>
      <c r="O748" s="2">
        <f t="shared" si="156"/>
        <v>0.61143572621035058</v>
      </c>
      <c r="P748" s="2">
        <f t="shared" si="157"/>
        <v>9.474123539232053E-2</v>
      </c>
      <c r="Q748" s="2">
        <f t="shared" si="158"/>
        <v>0.15442404006677796</v>
      </c>
      <c r="R748" s="2">
        <v>0.34799999999999998</v>
      </c>
      <c r="S748" s="2">
        <v>0.40899999999999997</v>
      </c>
      <c r="T748" s="2">
        <v>0.3</v>
      </c>
      <c r="U748" s="1">
        <v>6088</v>
      </c>
      <c r="V748" s="2">
        <f t="shared" si="149"/>
        <v>0.97626683771648493</v>
      </c>
      <c r="W748" s="2">
        <v>0.29100000000000004</v>
      </c>
      <c r="X748" s="1">
        <v>649</v>
      </c>
      <c r="Y748" s="2">
        <f t="shared" si="150"/>
        <v>0.10407312379730596</v>
      </c>
      <c r="Z748" s="2">
        <v>0.436</v>
      </c>
      <c r="AA748" s="1">
        <v>4259</v>
      </c>
      <c r="AB748" s="2">
        <f t="shared" si="151"/>
        <v>0.68296985246953179</v>
      </c>
      <c r="AC748" s="2">
        <f t="shared" si="152"/>
        <v>0.21295702373316228</v>
      </c>
      <c r="AD748" s="2">
        <v>0.307</v>
      </c>
      <c r="AE748" s="1">
        <v>43632</v>
      </c>
      <c r="AF748" s="1">
        <v>3256</v>
      </c>
      <c r="AG748" s="1">
        <v>32145</v>
      </c>
      <c r="AH748" s="1">
        <v>5685</v>
      </c>
      <c r="AI748" s="2">
        <v>0.19699999999999998</v>
      </c>
      <c r="AJ748">
        <f>VLOOKUP(A748,census_tract_areas_WA!E:N,10,FALSE)</f>
        <v>1.3632782960000001</v>
      </c>
      <c r="AK748">
        <f t="shared" si="153"/>
        <v>4574.2677913211637</v>
      </c>
      <c r="AL748" t="str">
        <f>VLOOKUP(AK748,'Density Lookup'!A:B,2,TRUE)</f>
        <v>High</v>
      </c>
      <c r="AM748" t="str">
        <f>VLOOKUP(A748,census_tract_county_names_WA!A:B,2,FALSE)</f>
        <v>King County, Washington</v>
      </c>
      <c r="AN748">
        <f>INDEX(census_tract_areas_WA!N:N, MATCH('2014_acs_select'!A748,census_tract_areas_WA!E:E,0))</f>
        <v>1.3632782960000001</v>
      </c>
      <c r="AO748" t="b">
        <f t="shared" si="154"/>
        <v>1</v>
      </c>
      <c r="AP748" t="str">
        <f>INDEX('Density Lookup'!B:B,MATCH('2014_acs_select'!AK748,'Density Lookup'!A:A,1))</f>
        <v>High</v>
      </c>
      <c r="AQ748" t="b">
        <f t="shared" si="155"/>
        <v>1</v>
      </c>
    </row>
    <row r="749" spans="1:43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46"/>
        <v>0.39875389408099687</v>
      </c>
      <c r="I749" s="2">
        <f t="shared" si="147"/>
        <v>0.60124610591900307</v>
      </c>
      <c r="J749" s="1">
        <v>714</v>
      </c>
      <c r="K749" s="2">
        <f t="shared" si="148"/>
        <v>0.44485981308411215</v>
      </c>
      <c r="L749" s="1">
        <v>513</v>
      </c>
      <c r="M749" s="1">
        <v>111</v>
      </c>
      <c r="N749" s="1">
        <v>40</v>
      </c>
      <c r="O749" s="2">
        <f t="shared" si="156"/>
        <v>0.71848739495798319</v>
      </c>
      <c r="P749" s="2">
        <f t="shared" si="157"/>
        <v>0.15546218487394958</v>
      </c>
      <c r="Q749" s="2">
        <f t="shared" si="158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 s="1">
        <v>1603</v>
      </c>
      <c r="V749" s="2">
        <f t="shared" si="149"/>
        <v>0.99875389408099691</v>
      </c>
      <c r="W749" s="2">
        <v>8.5000000000000006E-2</v>
      </c>
      <c r="X749" s="1">
        <v>420</v>
      </c>
      <c r="Y749" s="2">
        <f t="shared" si="150"/>
        <v>0.26168224299065418</v>
      </c>
      <c r="Z749" s="2">
        <v>0.14800000000000002</v>
      </c>
      <c r="AA749" s="1">
        <v>899</v>
      </c>
      <c r="AB749" s="2">
        <f t="shared" si="151"/>
        <v>0.56012461059190033</v>
      </c>
      <c r="AC749" s="2">
        <f t="shared" si="152"/>
        <v>0.17819314641744555</v>
      </c>
      <c r="AD749" s="2">
        <v>8.199999999999999E-2</v>
      </c>
      <c r="AE749" s="1">
        <v>71456</v>
      </c>
      <c r="AF749" s="1">
        <v>561</v>
      </c>
      <c r="AG749" s="1">
        <v>64453</v>
      </c>
      <c r="AH749" s="1">
        <v>1242</v>
      </c>
      <c r="AI749" s="2">
        <v>6.9000000000000006E-2</v>
      </c>
      <c r="AJ749">
        <f>VLOOKUP(A749,census_tract_areas_WA!E:N,10,FALSE)</f>
        <v>5.2153369659999997</v>
      </c>
      <c r="AK749">
        <f t="shared" si="153"/>
        <v>307.74617449713605</v>
      </c>
      <c r="AL749" t="str">
        <f>VLOOKUP(AK749,'Density Lookup'!A:B,2,TRUE)</f>
        <v>Low</v>
      </c>
      <c r="AM749" t="str">
        <f>VLOOKUP(A749,census_tract_county_names_WA!A:B,2,FALSE)</f>
        <v>King County, Washington</v>
      </c>
      <c r="AN749">
        <f>INDEX(census_tract_areas_WA!N:N, MATCH('2014_acs_select'!A749,census_tract_areas_WA!E:E,0))</f>
        <v>5.2153369659999997</v>
      </c>
      <c r="AO749" t="b">
        <f t="shared" si="154"/>
        <v>1</v>
      </c>
      <c r="AP749" t="str">
        <f>INDEX('Density Lookup'!B:B,MATCH('2014_acs_select'!AK749,'Density Lookup'!A:A,1))</f>
        <v>Low</v>
      </c>
      <c r="AQ749" t="b">
        <f t="shared" si="155"/>
        <v>1</v>
      </c>
    </row>
    <row r="750" spans="1:43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46"/>
        <v>0.51205708661417326</v>
      </c>
      <c r="I750" s="2">
        <f t="shared" si="147"/>
        <v>0.48794291338582679</v>
      </c>
      <c r="J750" s="1">
        <v>1521</v>
      </c>
      <c r="K750" s="2">
        <f t="shared" si="148"/>
        <v>0.37426181102362205</v>
      </c>
      <c r="L750" s="1">
        <v>1198</v>
      </c>
      <c r="M750" s="1">
        <v>165</v>
      </c>
      <c r="N750" s="1">
        <v>55</v>
      </c>
      <c r="O750" s="2">
        <f t="shared" si="156"/>
        <v>0.78763971071663375</v>
      </c>
      <c r="P750" s="2">
        <f t="shared" si="157"/>
        <v>0.10848126232741617</v>
      </c>
      <c r="Q750" s="2">
        <f t="shared" si="158"/>
        <v>3.6160420775805391E-2</v>
      </c>
      <c r="R750" s="2">
        <v>0.215</v>
      </c>
      <c r="S750" s="2">
        <v>0.24</v>
      </c>
      <c r="T750" s="2">
        <v>0.188</v>
      </c>
      <c r="U750" s="1">
        <v>3861</v>
      </c>
      <c r="V750" s="2">
        <f t="shared" si="149"/>
        <v>0.95004921259842523</v>
      </c>
      <c r="W750" s="2">
        <v>0.14499999999999999</v>
      </c>
      <c r="X750" s="1">
        <v>996</v>
      </c>
      <c r="Y750" s="2">
        <f t="shared" si="150"/>
        <v>0.24507874015748032</v>
      </c>
      <c r="Z750" s="2">
        <v>0.2</v>
      </c>
      <c r="AA750" s="1">
        <v>2321</v>
      </c>
      <c r="AB750" s="2">
        <f t="shared" si="151"/>
        <v>0.57111220472440949</v>
      </c>
      <c r="AC750" s="2">
        <f t="shared" si="152"/>
        <v>0.18380905511811019</v>
      </c>
      <c r="AD750" s="2">
        <v>0.13600000000000001</v>
      </c>
      <c r="AE750" s="1">
        <v>57412</v>
      </c>
      <c r="AF750" s="1">
        <v>1556</v>
      </c>
      <c r="AG750" s="1">
        <v>37217</v>
      </c>
      <c r="AH750" s="1">
        <v>3213</v>
      </c>
      <c r="AI750" s="2">
        <v>0.13900000000000001</v>
      </c>
      <c r="AJ750">
        <f>VLOOKUP(A750,census_tract_areas_WA!E:N,10,FALSE)</f>
        <v>37.83157198</v>
      </c>
      <c r="AK750">
        <f t="shared" si="153"/>
        <v>107.42350336772869</v>
      </c>
      <c r="AL750" t="str">
        <f>VLOOKUP(AK750,'Density Lookup'!A:B,2,TRUE)</f>
        <v>Low</v>
      </c>
      <c r="AM750" t="str">
        <f>VLOOKUP(A750,census_tract_county_names_WA!A:B,2,FALSE)</f>
        <v>Lewis County, Washington</v>
      </c>
      <c r="AN750">
        <f>INDEX(census_tract_areas_WA!N:N, MATCH('2014_acs_select'!A750,census_tract_areas_WA!E:E,0))</f>
        <v>37.83157198</v>
      </c>
      <c r="AO750" t="b">
        <f t="shared" si="154"/>
        <v>1</v>
      </c>
      <c r="AP750" t="str">
        <f>INDEX('Density Lookup'!B:B,MATCH('2014_acs_select'!AK750,'Density Lookup'!A:A,1))</f>
        <v>Low</v>
      </c>
      <c r="AQ750" t="b">
        <f t="shared" si="155"/>
        <v>1</v>
      </c>
    </row>
    <row r="751" spans="1:43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46"/>
        <v>0.47050014974543275</v>
      </c>
      <c r="I751" s="2">
        <f t="shared" si="147"/>
        <v>0.52949985025456725</v>
      </c>
      <c r="J751" s="1">
        <v>1380</v>
      </c>
      <c r="K751" s="2">
        <f t="shared" si="148"/>
        <v>0.41329739442946989</v>
      </c>
      <c r="L751" s="1">
        <v>1166</v>
      </c>
      <c r="M751" s="1">
        <v>90</v>
      </c>
      <c r="N751" s="1">
        <v>13</v>
      </c>
      <c r="O751" s="2">
        <f t="shared" si="156"/>
        <v>0.8449275362318841</v>
      </c>
      <c r="P751" s="2">
        <f t="shared" si="157"/>
        <v>6.5217391304347824E-2</v>
      </c>
      <c r="Q751" s="2">
        <f t="shared" si="158"/>
        <v>9.4202898550724643E-3</v>
      </c>
      <c r="R751" s="2">
        <v>0.33899999999999997</v>
      </c>
      <c r="S751" s="2">
        <v>0.36599999999999999</v>
      </c>
      <c r="T751" s="2">
        <v>0.316</v>
      </c>
      <c r="U751" s="1">
        <v>3326</v>
      </c>
      <c r="V751" s="2">
        <f t="shared" si="149"/>
        <v>0.99610661874812823</v>
      </c>
      <c r="W751" s="2">
        <v>0.17899999999999999</v>
      </c>
      <c r="X751" s="1">
        <v>847</v>
      </c>
      <c r="Y751" s="2">
        <f t="shared" si="150"/>
        <v>0.25366876310272535</v>
      </c>
      <c r="Z751" s="2">
        <v>0.42299999999999999</v>
      </c>
      <c r="AA751" s="1">
        <v>1780</v>
      </c>
      <c r="AB751" s="2">
        <f t="shared" si="151"/>
        <v>0.53309374064091042</v>
      </c>
      <c r="AC751" s="2">
        <f t="shared" si="152"/>
        <v>0.21323749625636423</v>
      </c>
      <c r="AD751" s="2">
        <v>0.09</v>
      </c>
      <c r="AE751" s="1">
        <v>83406</v>
      </c>
      <c r="AF751" s="1">
        <v>1394</v>
      </c>
      <c r="AG751" s="1">
        <v>65938</v>
      </c>
      <c r="AH751" s="1">
        <v>2580</v>
      </c>
      <c r="AI751" s="2">
        <v>0.10199999999999999</v>
      </c>
      <c r="AJ751">
        <f>VLOOKUP(A751,census_tract_areas_WA!E:N,10,FALSE)</f>
        <v>3.7557468090000001</v>
      </c>
      <c r="AK751">
        <f t="shared" si="153"/>
        <v>889.0375655778131</v>
      </c>
      <c r="AL751" t="str">
        <f>VLOOKUP(AK751,'Density Lookup'!A:B,2,TRUE)</f>
        <v>Medium</v>
      </c>
      <c r="AM751" t="str">
        <f>VLOOKUP(A751,census_tract_county_names_WA!A:B,2,FALSE)</f>
        <v>Pierce County, Washington</v>
      </c>
      <c r="AN751">
        <f>INDEX(census_tract_areas_WA!N:N, MATCH('2014_acs_select'!A751,census_tract_areas_WA!E:E,0))</f>
        <v>3.7557468090000001</v>
      </c>
      <c r="AO751" t="b">
        <f t="shared" si="154"/>
        <v>1</v>
      </c>
      <c r="AP751" t="str">
        <f>INDEX('Density Lookup'!B:B,MATCH('2014_acs_select'!AK751,'Density Lookup'!A:A,1))</f>
        <v>Medium</v>
      </c>
      <c r="AQ751" t="b">
        <f t="shared" si="155"/>
        <v>1</v>
      </c>
    </row>
    <row r="752" spans="1:43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46"/>
        <v>0.48788578021344103</v>
      </c>
      <c r="I752" s="2">
        <f t="shared" si="147"/>
        <v>0.51211421978655902</v>
      </c>
      <c r="J752" s="1">
        <v>3199</v>
      </c>
      <c r="K752" s="2">
        <f t="shared" si="148"/>
        <v>0.46134987020478802</v>
      </c>
      <c r="L752" s="1">
        <v>2571</v>
      </c>
      <c r="M752" s="1">
        <v>412</v>
      </c>
      <c r="N752" s="1">
        <v>34</v>
      </c>
      <c r="O752" s="2">
        <f t="shared" si="156"/>
        <v>0.80368865270396994</v>
      </c>
      <c r="P752" s="2">
        <f t="shared" si="157"/>
        <v>0.12879024695217256</v>
      </c>
      <c r="Q752" s="2">
        <f t="shared" si="158"/>
        <v>1.0628321350422007E-2</v>
      </c>
      <c r="R752" s="2">
        <v>0.24399999999999999</v>
      </c>
      <c r="S752" s="2">
        <v>0.23199999999999998</v>
      </c>
      <c r="T752" s="2">
        <v>0.255</v>
      </c>
      <c r="U752" s="1">
        <v>6764</v>
      </c>
      <c r="V752" s="2">
        <f t="shared" si="149"/>
        <v>0.97548312662244019</v>
      </c>
      <c r="W752" s="2">
        <v>5.9000000000000004E-2</v>
      </c>
      <c r="X752" s="1">
        <v>1408</v>
      </c>
      <c r="Y752" s="2">
        <f t="shared" si="150"/>
        <v>0.20305739832708394</v>
      </c>
      <c r="Z752" s="2">
        <v>6.0999999999999999E-2</v>
      </c>
      <c r="AA752" s="1">
        <v>4247</v>
      </c>
      <c r="AB752" s="2">
        <f t="shared" si="151"/>
        <v>0.61248918373233341</v>
      </c>
      <c r="AC752" s="2">
        <f t="shared" si="152"/>
        <v>0.18445341794058268</v>
      </c>
      <c r="AD752" s="2">
        <v>6.0999999999999999E-2</v>
      </c>
      <c r="AE752" s="1">
        <v>60621</v>
      </c>
      <c r="AF752" s="1">
        <v>2852</v>
      </c>
      <c r="AG752" s="1">
        <v>50556</v>
      </c>
      <c r="AH752" s="1">
        <v>5646</v>
      </c>
      <c r="AI752" s="2">
        <v>9.4E-2</v>
      </c>
      <c r="AJ752">
        <f>VLOOKUP(A752,census_tract_areas_WA!E:N,10,FALSE)</f>
        <v>4.3954033519999998</v>
      </c>
      <c r="AK752">
        <f t="shared" si="153"/>
        <v>1577.5571533940988</v>
      </c>
      <c r="AL752" t="str">
        <f>VLOOKUP(AK752,'Density Lookup'!A:B,2,TRUE)</f>
        <v>High</v>
      </c>
      <c r="AM752" t="str">
        <f>VLOOKUP(A752,census_tract_county_names_WA!A:B,2,FALSE)</f>
        <v>Pierce County, Washington</v>
      </c>
      <c r="AN752">
        <f>INDEX(census_tract_areas_WA!N:N, MATCH('2014_acs_select'!A752,census_tract_areas_WA!E:E,0))</f>
        <v>4.3954033519999998</v>
      </c>
      <c r="AO752" t="b">
        <f t="shared" si="154"/>
        <v>1</v>
      </c>
      <c r="AP752" t="str">
        <f>INDEX('Density Lookup'!B:B,MATCH('2014_acs_select'!AK752,'Density Lookup'!A:A,1))</f>
        <v>High</v>
      </c>
      <c r="AQ752" t="b">
        <f t="shared" si="155"/>
        <v>1</v>
      </c>
    </row>
    <row r="753" spans="1:43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46"/>
        <v>0.52187371027651674</v>
      </c>
      <c r="I753" s="2">
        <f t="shared" si="147"/>
        <v>0.47812628972348331</v>
      </c>
      <c r="J753" s="1">
        <v>2027</v>
      </c>
      <c r="K753" s="2">
        <f t="shared" si="148"/>
        <v>0.41828312009905078</v>
      </c>
      <c r="L753" s="1">
        <v>1604</v>
      </c>
      <c r="M753" s="1">
        <v>238</v>
      </c>
      <c r="N753" s="1">
        <v>23</v>
      </c>
      <c r="O753" s="2">
        <f t="shared" si="156"/>
        <v>0.79131721756290085</v>
      </c>
      <c r="P753" s="2">
        <f t="shared" si="157"/>
        <v>0.11741489886531821</v>
      </c>
      <c r="Q753" s="2">
        <f t="shared" si="158"/>
        <v>1.1346817957572768E-2</v>
      </c>
      <c r="R753" s="2">
        <v>0.156</v>
      </c>
      <c r="S753" s="2">
        <v>0.161</v>
      </c>
      <c r="T753" s="2">
        <v>0.14899999999999999</v>
      </c>
      <c r="U753" s="1">
        <v>4841</v>
      </c>
      <c r="V753" s="2">
        <f t="shared" si="149"/>
        <v>0.99896822121337181</v>
      </c>
      <c r="W753" s="2">
        <v>0.13800000000000001</v>
      </c>
      <c r="X753" s="1">
        <v>1153</v>
      </c>
      <c r="Y753" s="2">
        <f t="shared" si="150"/>
        <v>0.23792818819645067</v>
      </c>
      <c r="Z753" s="2">
        <v>0.115</v>
      </c>
      <c r="AA753" s="1">
        <v>3008</v>
      </c>
      <c r="AB753" s="2">
        <f t="shared" si="151"/>
        <v>0.62071811803549315</v>
      </c>
      <c r="AC753" s="2">
        <f t="shared" si="152"/>
        <v>0.14135369376805618</v>
      </c>
      <c r="AD753" s="2">
        <v>0.154</v>
      </c>
      <c r="AE753" s="1">
        <v>66920</v>
      </c>
      <c r="AF753" s="1">
        <v>1720</v>
      </c>
      <c r="AG753" s="1">
        <v>60962</v>
      </c>
      <c r="AH753" s="1">
        <v>3892</v>
      </c>
      <c r="AI753" s="2">
        <v>6.5000000000000002E-2</v>
      </c>
      <c r="AJ753">
        <f>VLOOKUP(A753,census_tract_areas_WA!E:N,10,FALSE)</f>
        <v>33.373227329999999</v>
      </c>
      <c r="AK753">
        <f t="shared" si="153"/>
        <v>145.20621431310641</v>
      </c>
      <c r="AL753" t="str">
        <f>VLOOKUP(AK753,'Density Lookup'!A:B,2,TRUE)</f>
        <v>Low</v>
      </c>
      <c r="AM753" t="str">
        <f>VLOOKUP(A753,census_tract_county_names_WA!A:B,2,FALSE)</f>
        <v>Pierce County, Washington</v>
      </c>
      <c r="AN753">
        <f>INDEX(census_tract_areas_WA!N:N, MATCH('2014_acs_select'!A753,census_tract_areas_WA!E:E,0))</f>
        <v>33.373227329999999</v>
      </c>
      <c r="AO753" t="b">
        <f t="shared" si="154"/>
        <v>1</v>
      </c>
      <c r="AP753" t="str">
        <f>INDEX('Density Lookup'!B:B,MATCH('2014_acs_select'!AK753,'Density Lookup'!A:A,1))</f>
        <v>Low</v>
      </c>
      <c r="AQ753" t="b">
        <f t="shared" si="155"/>
        <v>1</v>
      </c>
    </row>
    <row r="754" spans="1:43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46"/>
        <v>0.51316455696202534</v>
      </c>
      <c r="I754" s="2">
        <f t="shared" si="147"/>
        <v>0.48683544303797466</v>
      </c>
      <c r="J754" s="1">
        <v>2156</v>
      </c>
      <c r="K754" s="2">
        <f t="shared" si="148"/>
        <v>0.54582278481012658</v>
      </c>
      <c r="L754" s="1">
        <v>1671</v>
      </c>
      <c r="M754" s="1">
        <v>211</v>
      </c>
      <c r="N754" s="1">
        <v>101</v>
      </c>
      <c r="O754" s="2">
        <f t="shared" si="156"/>
        <v>0.77504638218923938</v>
      </c>
      <c r="P754" s="2">
        <f t="shared" si="157"/>
        <v>9.7866419294990722E-2</v>
      </c>
      <c r="Q754" s="2">
        <f t="shared" si="158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 s="1">
        <v>3916</v>
      </c>
      <c r="V754" s="2">
        <f t="shared" si="149"/>
        <v>0.99139240506329118</v>
      </c>
      <c r="W754" s="2">
        <v>0.04</v>
      </c>
      <c r="X754" s="1">
        <v>997</v>
      </c>
      <c r="Y754" s="2">
        <f t="shared" si="150"/>
        <v>0.25240506329113926</v>
      </c>
      <c r="Z754" s="2">
        <v>3.7999999999999999E-2</v>
      </c>
      <c r="AA754" s="1">
        <v>2500</v>
      </c>
      <c r="AB754" s="2">
        <f t="shared" si="151"/>
        <v>0.63291139240506333</v>
      </c>
      <c r="AC754" s="2">
        <f t="shared" si="152"/>
        <v>0.11468354430379746</v>
      </c>
      <c r="AD754" s="2">
        <v>4.4000000000000004E-2</v>
      </c>
      <c r="AE754" s="1">
        <v>117483</v>
      </c>
      <c r="AF754" s="1">
        <v>1209</v>
      </c>
      <c r="AG754" s="1">
        <v>104228</v>
      </c>
      <c r="AH754" s="1">
        <v>3024</v>
      </c>
      <c r="AI754" s="2">
        <v>5.0999999999999997E-2</v>
      </c>
      <c r="AJ754">
        <f>VLOOKUP(A754,census_tract_areas_WA!E:N,10,FALSE)</f>
        <v>2.915651564</v>
      </c>
      <c r="AK754">
        <f t="shared" si="153"/>
        <v>1354.7572174848531</v>
      </c>
      <c r="AL754" t="str">
        <f>VLOOKUP(AK754,'Density Lookup'!A:B,2,TRUE)</f>
        <v>Medium</v>
      </c>
      <c r="AM754" t="str">
        <f>VLOOKUP(A754,census_tract_county_names_WA!A:B,2,FALSE)</f>
        <v>Snohomish County, Washington</v>
      </c>
      <c r="AN754">
        <f>INDEX(census_tract_areas_WA!N:N, MATCH('2014_acs_select'!A754,census_tract_areas_WA!E:E,0))</f>
        <v>2.915651564</v>
      </c>
      <c r="AO754" t="b">
        <f t="shared" si="154"/>
        <v>1</v>
      </c>
      <c r="AP754" t="str">
        <f>INDEX('Density Lookup'!B:B,MATCH('2014_acs_select'!AK754,'Density Lookup'!A:A,1))</f>
        <v>Medium</v>
      </c>
      <c r="AQ754" t="b">
        <f t="shared" si="155"/>
        <v>1</v>
      </c>
    </row>
    <row r="755" spans="1:43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46"/>
        <v>0.48363761625904239</v>
      </c>
      <c r="I755" s="2">
        <f t="shared" si="147"/>
        <v>0.51636238374095766</v>
      </c>
      <c r="J755" s="1">
        <v>1711</v>
      </c>
      <c r="K755" s="2">
        <f t="shared" si="148"/>
        <v>0.58939028591112641</v>
      </c>
      <c r="L755" s="1">
        <v>865</v>
      </c>
      <c r="M755" s="1">
        <v>159</v>
      </c>
      <c r="N755" s="1">
        <v>331</v>
      </c>
      <c r="O755" s="2">
        <f t="shared" si="156"/>
        <v>0.50555230859146694</v>
      </c>
      <c r="P755" s="2">
        <f t="shared" si="157"/>
        <v>9.2928112215078906E-2</v>
      </c>
      <c r="Q755" s="2">
        <f t="shared" si="158"/>
        <v>0.1934541203974284</v>
      </c>
      <c r="R755" s="2">
        <v>0.747</v>
      </c>
      <c r="S755" s="2">
        <v>0.71200000000000008</v>
      </c>
      <c r="T755" s="2">
        <v>0.78</v>
      </c>
      <c r="U755" s="1">
        <v>2903</v>
      </c>
      <c r="V755" s="2">
        <f t="shared" si="149"/>
        <v>1</v>
      </c>
      <c r="W755" s="2">
        <v>4.4999999999999998E-2</v>
      </c>
      <c r="X755" s="1">
        <v>581</v>
      </c>
      <c r="Y755" s="2">
        <f t="shared" si="150"/>
        <v>0.20013778849466068</v>
      </c>
      <c r="Z755" s="2">
        <v>0</v>
      </c>
      <c r="AA755" s="1">
        <v>2018</v>
      </c>
      <c r="AB755" s="2">
        <f t="shared" si="151"/>
        <v>0.69514295556321049</v>
      </c>
      <c r="AC755" s="2">
        <f t="shared" si="152"/>
        <v>0.10471925594212883</v>
      </c>
      <c r="AD755" s="2">
        <v>0.05</v>
      </c>
      <c r="AE755" s="1">
        <v>116458</v>
      </c>
      <c r="AF755" s="1">
        <v>1234</v>
      </c>
      <c r="AG755" s="1">
        <v>103542</v>
      </c>
      <c r="AH755" s="1">
        <v>2354</v>
      </c>
      <c r="AI755" s="2">
        <v>5.4000000000000006E-2</v>
      </c>
      <c r="AJ755">
        <f>VLOOKUP(A755,census_tract_areas_WA!E:N,10,FALSE)</f>
        <v>0.98433442500000001</v>
      </c>
      <c r="AK755">
        <f t="shared" si="153"/>
        <v>2949.200928332868</v>
      </c>
      <c r="AL755" t="str">
        <f>VLOOKUP(AK755,'Density Lookup'!A:B,2,TRUE)</f>
        <v>High</v>
      </c>
      <c r="AM755" t="str">
        <f>VLOOKUP(A755,census_tract_county_names_WA!A:B,2,FALSE)</f>
        <v>King County, Washington</v>
      </c>
      <c r="AN755">
        <f>INDEX(census_tract_areas_WA!N:N, MATCH('2014_acs_select'!A755,census_tract_areas_WA!E:E,0))</f>
        <v>0.98433442500000001</v>
      </c>
      <c r="AO755" t="b">
        <f t="shared" si="154"/>
        <v>1</v>
      </c>
      <c r="AP755" t="str">
        <f>INDEX('Density Lookup'!B:B,MATCH('2014_acs_select'!AK755,'Density Lookup'!A:A,1))</f>
        <v>High</v>
      </c>
      <c r="AQ755" t="b">
        <f t="shared" si="155"/>
        <v>1</v>
      </c>
    </row>
    <row r="756" spans="1:43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46"/>
        <v>0.47490636704119848</v>
      </c>
      <c r="I756" s="2">
        <f t="shared" si="147"/>
        <v>0.52509363295880152</v>
      </c>
      <c r="J756" s="1">
        <v>4886</v>
      </c>
      <c r="K756" s="2">
        <f t="shared" si="148"/>
        <v>0.60998751560549314</v>
      </c>
      <c r="L756" s="1">
        <v>2762</v>
      </c>
      <c r="M756" s="1">
        <v>209</v>
      </c>
      <c r="N756" s="1">
        <v>805</v>
      </c>
      <c r="O756" s="2">
        <f t="shared" si="156"/>
        <v>0.56528857961522716</v>
      </c>
      <c r="P756" s="2">
        <f t="shared" si="157"/>
        <v>4.2775276299631598E-2</v>
      </c>
      <c r="Q756" s="2">
        <f t="shared" si="158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 s="1">
        <v>8010</v>
      </c>
      <c r="V756" s="2">
        <f t="shared" si="149"/>
        <v>1</v>
      </c>
      <c r="W756" s="2">
        <v>9.3000000000000013E-2</v>
      </c>
      <c r="X756" s="1">
        <v>1261</v>
      </c>
      <c r="Y756" s="2">
        <f t="shared" si="150"/>
        <v>0.15742821473158553</v>
      </c>
      <c r="Z756" s="2">
        <v>0.113</v>
      </c>
      <c r="AA756" s="1">
        <v>5847</v>
      </c>
      <c r="AB756" s="2">
        <f t="shared" si="151"/>
        <v>0.72996254681647943</v>
      </c>
      <c r="AC756" s="2">
        <f t="shared" si="152"/>
        <v>0.11260923845193505</v>
      </c>
      <c r="AD756" s="2">
        <v>7.4999999999999997E-2</v>
      </c>
      <c r="AE756" s="1">
        <v>89842</v>
      </c>
      <c r="AF756" s="1">
        <v>3968</v>
      </c>
      <c r="AG756" s="1">
        <v>72360</v>
      </c>
      <c r="AH756" s="1">
        <v>6826</v>
      </c>
      <c r="AI756" s="2">
        <v>5.5999999999999994E-2</v>
      </c>
      <c r="AJ756">
        <f>VLOOKUP(A756,census_tract_areas_WA!E:N,10,FALSE)</f>
        <v>3.4897903060000002</v>
      </c>
      <c r="AK756">
        <f t="shared" si="153"/>
        <v>2295.2668491938894</v>
      </c>
      <c r="AL756" t="str">
        <f>VLOOKUP(AK756,'Density Lookup'!A:B,2,TRUE)</f>
        <v>High</v>
      </c>
      <c r="AM756" t="str">
        <f>VLOOKUP(A756,census_tract_county_names_WA!A:B,2,FALSE)</f>
        <v>King County, Washington</v>
      </c>
      <c r="AN756">
        <f>INDEX(census_tract_areas_WA!N:N, MATCH('2014_acs_select'!A756,census_tract_areas_WA!E:E,0))</f>
        <v>3.4897903060000002</v>
      </c>
      <c r="AO756" t="b">
        <f t="shared" si="154"/>
        <v>1</v>
      </c>
      <c r="AP756" t="str">
        <f>INDEX('Density Lookup'!B:B,MATCH('2014_acs_select'!AK756,'Density Lookup'!A:A,1))</f>
        <v>High</v>
      </c>
      <c r="AQ756" t="b">
        <f t="shared" si="155"/>
        <v>1</v>
      </c>
    </row>
    <row r="757" spans="1:43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46"/>
        <v>0.48737980769230771</v>
      </c>
      <c r="I757" s="2">
        <f t="shared" si="147"/>
        <v>0.51262019230769229</v>
      </c>
      <c r="J757" s="1">
        <v>2735</v>
      </c>
      <c r="K757" s="2">
        <f t="shared" si="148"/>
        <v>0.54787660256410253</v>
      </c>
      <c r="L757" s="1">
        <v>2224</v>
      </c>
      <c r="M757" s="1">
        <v>273</v>
      </c>
      <c r="N757" s="1">
        <v>114</v>
      </c>
      <c r="O757" s="2">
        <f t="shared" si="156"/>
        <v>0.813162705667276</v>
      </c>
      <c r="P757" s="2">
        <f t="shared" si="157"/>
        <v>9.9817184643510054E-2</v>
      </c>
      <c r="Q757" s="2">
        <f t="shared" si="158"/>
        <v>4.1681901279707494E-2</v>
      </c>
      <c r="R757" s="2">
        <v>0.37</v>
      </c>
      <c r="S757" s="2">
        <v>0.36899999999999999</v>
      </c>
      <c r="T757" s="2">
        <v>0.37</v>
      </c>
      <c r="U757" s="1">
        <v>4988</v>
      </c>
      <c r="V757" s="2">
        <f t="shared" si="149"/>
        <v>0.99919871794871795</v>
      </c>
      <c r="W757" s="2">
        <v>8.8000000000000009E-2</v>
      </c>
      <c r="X757" s="1">
        <v>1076</v>
      </c>
      <c r="Y757" s="2">
        <f t="shared" si="150"/>
        <v>0.21554487179487181</v>
      </c>
      <c r="Z757" s="2">
        <v>0.14899999999999999</v>
      </c>
      <c r="AA757" s="1">
        <v>3414</v>
      </c>
      <c r="AB757" s="2">
        <f t="shared" si="151"/>
        <v>0.68389423076923073</v>
      </c>
      <c r="AC757" s="2">
        <f t="shared" si="152"/>
        <v>0.10056089743589747</v>
      </c>
      <c r="AD757" s="2">
        <v>6.7000000000000004E-2</v>
      </c>
      <c r="AE757" s="1">
        <v>109558</v>
      </c>
      <c r="AF757" s="1">
        <v>1801</v>
      </c>
      <c r="AG757" s="1">
        <v>96213</v>
      </c>
      <c r="AH757" s="1">
        <v>4022</v>
      </c>
      <c r="AI757" s="2">
        <v>5.7000000000000002E-2</v>
      </c>
      <c r="AJ757">
        <f>VLOOKUP(A757,census_tract_areas_WA!E:N,10,FALSE)</f>
        <v>4.1626479720000003</v>
      </c>
      <c r="AK757">
        <f t="shared" si="153"/>
        <v>1199.2366478209606</v>
      </c>
      <c r="AL757" t="str">
        <f>VLOOKUP(AK757,'Density Lookup'!A:B,2,TRUE)</f>
        <v>Medium</v>
      </c>
      <c r="AM757" t="str">
        <f>VLOOKUP(A757,census_tract_county_names_WA!A:B,2,FALSE)</f>
        <v>King County, Washington</v>
      </c>
      <c r="AN757">
        <f>INDEX(census_tract_areas_WA!N:N, MATCH('2014_acs_select'!A757,census_tract_areas_WA!E:E,0))</f>
        <v>4.1626479720000003</v>
      </c>
      <c r="AO757" t="b">
        <f t="shared" si="154"/>
        <v>1</v>
      </c>
      <c r="AP757" t="str">
        <f>INDEX('Density Lookup'!B:B,MATCH('2014_acs_select'!AK757,'Density Lookup'!A:A,1))</f>
        <v>Medium</v>
      </c>
      <c r="AQ757" t="b">
        <f t="shared" si="155"/>
        <v>1</v>
      </c>
    </row>
    <row r="758" spans="1:43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46"/>
        <v>0.49964345139053956</v>
      </c>
      <c r="I758" s="2">
        <f t="shared" si="147"/>
        <v>0.50035654860946044</v>
      </c>
      <c r="J758" s="1">
        <v>2167</v>
      </c>
      <c r="K758" s="2">
        <f t="shared" si="148"/>
        <v>0.51509389113382453</v>
      </c>
      <c r="L758" s="1">
        <v>1526</v>
      </c>
      <c r="M758" s="1">
        <v>257</v>
      </c>
      <c r="N758" s="1">
        <v>105</v>
      </c>
      <c r="O758" s="2">
        <f t="shared" si="156"/>
        <v>0.70419935394554689</v>
      </c>
      <c r="P758" s="2">
        <f t="shared" si="157"/>
        <v>0.11859713890170744</v>
      </c>
      <c r="Q758" s="2">
        <f t="shared" si="158"/>
        <v>4.8454083987078914E-2</v>
      </c>
      <c r="R758" s="2">
        <v>0.44299999999999995</v>
      </c>
      <c r="S758" s="2">
        <v>0.441</v>
      </c>
      <c r="T758" s="2">
        <v>0.44500000000000001</v>
      </c>
      <c r="U758" s="1">
        <v>4206</v>
      </c>
      <c r="V758" s="2">
        <f t="shared" si="149"/>
        <v>0.99976230092702634</v>
      </c>
      <c r="W758" s="2">
        <v>5.7999999999999996E-2</v>
      </c>
      <c r="X758" s="1">
        <v>1031</v>
      </c>
      <c r="Y758" s="2">
        <f t="shared" si="150"/>
        <v>0.24506774423579747</v>
      </c>
      <c r="Z758" s="2">
        <v>8.199999999999999E-2</v>
      </c>
      <c r="AA758" s="1">
        <v>2761</v>
      </c>
      <c r="AB758" s="2">
        <f t="shared" si="151"/>
        <v>0.65628714048015213</v>
      </c>
      <c r="AC758" s="2">
        <f t="shared" si="152"/>
        <v>9.86451152840504E-2</v>
      </c>
      <c r="AD758" s="2">
        <v>4.2999999999999997E-2</v>
      </c>
      <c r="AE758" s="1">
        <v>124919</v>
      </c>
      <c r="AF758" s="1">
        <v>1389</v>
      </c>
      <c r="AG758" s="1">
        <v>101118</v>
      </c>
      <c r="AH758" s="1">
        <v>3310</v>
      </c>
      <c r="AI758" s="2">
        <v>7.4999999999999997E-2</v>
      </c>
      <c r="AJ758">
        <f>VLOOKUP(A758,census_tract_areas_WA!E:N,10,FALSE)</f>
        <v>1.9331789210000001</v>
      </c>
      <c r="AK758">
        <f t="shared" si="153"/>
        <v>2176.2082931381187</v>
      </c>
      <c r="AL758" t="str">
        <f>VLOOKUP(AK758,'Density Lookup'!A:B,2,TRUE)</f>
        <v>High</v>
      </c>
      <c r="AM758" t="str">
        <f>VLOOKUP(A758,census_tract_county_names_WA!A:B,2,FALSE)</f>
        <v>Snohomish County, Washington</v>
      </c>
      <c r="AN758">
        <f>INDEX(census_tract_areas_WA!N:N, MATCH('2014_acs_select'!A758,census_tract_areas_WA!E:E,0))</f>
        <v>1.9331789210000001</v>
      </c>
      <c r="AO758" t="b">
        <f t="shared" si="154"/>
        <v>1</v>
      </c>
      <c r="AP758" t="str">
        <f>INDEX('Density Lookup'!B:B,MATCH('2014_acs_select'!AK758,'Density Lookup'!A:A,1))</f>
        <v>High</v>
      </c>
      <c r="AQ758" t="b">
        <f t="shared" si="155"/>
        <v>1</v>
      </c>
    </row>
    <row r="759" spans="1:43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46"/>
        <v>0.5179070358140716</v>
      </c>
      <c r="I759" s="2">
        <f t="shared" si="147"/>
        <v>0.4820929641859284</v>
      </c>
      <c r="J759" s="1">
        <v>3344</v>
      </c>
      <c r="K759" s="2">
        <f t="shared" si="148"/>
        <v>0.42468884937769874</v>
      </c>
      <c r="L759" s="1">
        <v>2586</v>
      </c>
      <c r="M759" s="1">
        <v>217</v>
      </c>
      <c r="N759" s="1">
        <v>123</v>
      </c>
      <c r="O759" s="2">
        <f t="shared" si="156"/>
        <v>0.77332535885167464</v>
      </c>
      <c r="P759" s="2">
        <f t="shared" si="157"/>
        <v>6.4892344497607654E-2</v>
      </c>
      <c r="Q759" s="2">
        <f t="shared" si="158"/>
        <v>3.6782296650717701E-2</v>
      </c>
      <c r="R759" s="2">
        <v>0.30099999999999999</v>
      </c>
      <c r="S759" s="2">
        <v>0.3</v>
      </c>
      <c r="T759" s="2">
        <v>0.30199999999999999</v>
      </c>
      <c r="U759" s="1">
        <v>7781</v>
      </c>
      <c r="V759" s="2">
        <f t="shared" si="149"/>
        <v>0.98818897637795278</v>
      </c>
      <c r="W759" s="2">
        <v>0.115</v>
      </c>
      <c r="X759" s="1">
        <v>2137</v>
      </c>
      <c r="Y759" s="2">
        <f t="shared" si="150"/>
        <v>0.27139954279908562</v>
      </c>
      <c r="Z759" s="2">
        <v>0.15</v>
      </c>
      <c r="AA759" s="1">
        <v>4526</v>
      </c>
      <c r="AB759" s="2">
        <f t="shared" si="151"/>
        <v>0.57480314960629919</v>
      </c>
      <c r="AC759" s="2">
        <f t="shared" si="152"/>
        <v>0.15379730759461518</v>
      </c>
      <c r="AD759" s="2">
        <v>0.10400000000000001</v>
      </c>
      <c r="AE759" s="1">
        <v>81690</v>
      </c>
      <c r="AF759" s="1">
        <v>2858</v>
      </c>
      <c r="AG759" s="1">
        <v>59551</v>
      </c>
      <c r="AH759" s="1">
        <v>6046</v>
      </c>
      <c r="AI759" s="2">
        <v>5.5999999999999994E-2</v>
      </c>
      <c r="AJ759">
        <f>VLOOKUP(A759,census_tract_areas_WA!E:N,10,FALSE)</f>
        <v>10.882585840000001</v>
      </c>
      <c r="AK759">
        <f t="shared" si="153"/>
        <v>723.54127187844904</v>
      </c>
      <c r="AL759" t="str">
        <f>VLOOKUP(AK759,'Density Lookup'!A:B,2,TRUE)</f>
        <v>Medium</v>
      </c>
      <c r="AM759" t="str">
        <f>VLOOKUP(A759,census_tract_county_names_WA!A:B,2,FALSE)</f>
        <v>Spokane County, Washington</v>
      </c>
      <c r="AN759">
        <f>INDEX(census_tract_areas_WA!N:N, MATCH('2014_acs_select'!A759,census_tract_areas_WA!E:E,0))</f>
        <v>10.882585840000001</v>
      </c>
      <c r="AO759" t="b">
        <f t="shared" si="154"/>
        <v>1</v>
      </c>
      <c r="AP759" t="str">
        <f>INDEX('Density Lookup'!B:B,MATCH('2014_acs_select'!AK759,'Density Lookup'!A:A,1))</f>
        <v>Medium</v>
      </c>
      <c r="AQ759" t="b">
        <f t="shared" si="155"/>
        <v>1</v>
      </c>
    </row>
    <row r="760" spans="1:43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46"/>
        <v>0.4819362875956576</v>
      </c>
      <c r="I760" s="2">
        <f t="shared" si="147"/>
        <v>0.51806371240434246</v>
      </c>
      <c r="J760" s="1">
        <v>2149</v>
      </c>
      <c r="K760" s="2">
        <f t="shared" si="148"/>
        <v>0.38245239366435307</v>
      </c>
      <c r="L760" s="1">
        <v>1695</v>
      </c>
      <c r="M760" s="1">
        <v>339</v>
      </c>
      <c r="N760" s="1">
        <v>0</v>
      </c>
      <c r="O760" s="2">
        <f t="shared" si="156"/>
        <v>0.7887389483480689</v>
      </c>
      <c r="P760" s="2">
        <f t="shared" si="157"/>
        <v>0.15774778966961378</v>
      </c>
      <c r="Q760" s="2">
        <f t="shared" si="158"/>
        <v>0</v>
      </c>
      <c r="R760" s="2">
        <v>0.192</v>
      </c>
      <c r="S760" s="2">
        <v>0.23899999999999999</v>
      </c>
      <c r="T760" s="2">
        <v>0.152</v>
      </c>
      <c r="U760" s="1">
        <v>4967</v>
      </c>
      <c r="V760" s="2">
        <f t="shared" si="149"/>
        <v>0.88396511834846059</v>
      </c>
      <c r="W760" s="2">
        <v>0.10199999999999999</v>
      </c>
      <c r="X760" s="1">
        <v>1118</v>
      </c>
      <c r="Y760" s="2">
        <f t="shared" si="150"/>
        <v>0.19896778786260899</v>
      </c>
      <c r="Z760" s="2">
        <v>0</v>
      </c>
      <c r="AA760" s="1">
        <v>3240</v>
      </c>
      <c r="AB760" s="2">
        <f t="shared" si="151"/>
        <v>0.57661505605979713</v>
      </c>
      <c r="AC760" s="2">
        <f t="shared" si="152"/>
        <v>0.22441715607759383</v>
      </c>
      <c r="AD760" s="2">
        <v>0.14000000000000001</v>
      </c>
      <c r="AE760" s="1">
        <v>59698</v>
      </c>
      <c r="AF760" s="1">
        <v>1982</v>
      </c>
      <c r="AG760" s="1">
        <v>50781</v>
      </c>
      <c r="AH760" s="1">
        <v>4559</v>
      </c>
      <c r="AI760" s="2">
        <v>9.8000000000000004E-2</v>
      </c>
      <c r="AJ760">
        <f>VLOOKUP(A760,census_tract_areas_WA!E:N,10,FALSE)</f>
        <v>45.099139209999997</v>
      </c>
      <c r="AK760">
        <f t="shared" si="153"/>
        <v>124.59217844127008</v>
      </c>
      <c r="AL760" t="str">
        <f>VLOOKUP(AK760,'Density Lookup'!A:B,2,TRUE)</f>
        <v>Low</v>
      </c>
      <c r="AM760" t="str">
        <f>VLOOKUP(A760,census_tract_county_names_WA!A:B,2,FALSE)</f>
        <v>Spokane County, Washington</v>
      </c>
      <c r="AN760">
        <f>INDEX(census_tract_areas_WA!N:N, MATCH('2014_acs_select'!A760,census_tract_areas_WA!E:E,0))</f>
        <v>45.099139209999997</v>
      </c>
      <c r="AO760" t="b">
        <f t="shared" si="154"/>
        <v>1</v>
      </c>
      <c r="AP760" t="str">
        <f>INDEX('Density Lookup'!B:B,MATCH('2014_acs_select'!AK760,'Density Lookup'!A:A,1))</f>
        <v>Low</v>
      </c>
      <c r="AQ760" t="b">
        <f t="shared" si="155"/>
        <v>1</v>
      </c>
    </row>
    <row r="761" spans="1:43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46"/>
        <v>0.50339793606846217</v>
      </c>
      <c r="I761" s="2">
        <f t="shared" si="147"/>
        <v>0.49660206393153788</v>
      </c>
      <c r="J761" s="1">
        <v>1628</v>
      </c>
      <c r="K761" s="2">
        <f t="shared" si="148"/>
        <v>0.40976591995972816</v>
      </c>
      <c r="L761" s="1">
        <v>1291</v>
      </c>
      <c r="M761" s="1">
        <v>223</v>
      </c>
      <c r="N761" s="1">
        <v>0</v>
      </c>
      <c r="O761" s="2">
        <f t="shared" si="156"/>
        <v>0.79299754299754299</v>
      </c>
      <c r="P761" s="2">
        <f t="shared" si="157"/>
        <v>0.13697788697788699</v>
      </c>
      <c r="Q761" s="2">
        <f t="shared" si="158"/>
        <v>0</v>
      </c>
      <c r="R761" s="2">
        <v>0.2</v>
      </c>
      <c r="S761" s="2">
        <v>0.16500000000000001</v>
      </c>
      <c r="T761" s="2">
        <v>0.23800000000000002</v>
      </c>
      <c r="U761" s="1">
        <v>3960</v>
      </c>
      <c r="V761" s="2">
        <f t="shared" si="149"/>
        <v>0.996727913415555</v>
      </c>
      <c r="W761" s="2">
        <v>6.3E-2</v>
      </c>
      <c r="X761" s="1">
        <v>1172</v>
      </c>
      <c r="Y761" s="2">
        <f t="shared" si="150"/>
        <v>0.29499119053611877</v>
      </c>
      <c r="Z761" s="2">
        <v>0.05</v>
      </c>
      <c r="AA761" s="1">
        <v>2406</v>
      </c>
      <c r="AB761" s="2">
        <f t="shared" si="151"/>
        <v>0.60558771709035997</v>
      </c>
      <c r="AC761" s="2">
        <f t="shared" si="152"/>
        <v>9.9421092373521258E-2</v>
      </c>
      <c r="AD761" s="2">
        <v>7.6999999999999999E-2</v>
      </c>
      <c r="AE761" s="1">
        <v>79882</v>
      </c>
      <c r="AF761" s="1">
        <v>1276</v>
      </c>
      <c r="AG761" s="1">
        <v>69688</v>
      </c>
      <c r="AH761" s="1">
        <v>2950</v>
      </c>
      <c r="AI761" s="2">
        <v>9.0000000000000011E-3</v>
      </c>
      <c r="AJ761">
        <f>VLOOKUP(A761,census_tract_areas_WA!E:N,10,FALSE)</f>
        <v>70.364900390000003</v>
      </c>
      <c r="AK761">
        <f t="shared" si="153"/>
        <v>56.462809980252992</v>
      </c>
      <c r="AL761" t="str">
        <f>VLOOKUP(AK761,'Density Lookup'!A:B,2,TRUE)</f>
        <v>Low</v>
      </c>
      <c r="AM761" t="str">
        <f>VLOOKUP(A761,census_tract_county_names_WA!A:B,2,FALSE)</f>
        <v>Clark County, Washington</v>
      </c>
      <c r="AN761">
        <f>INDEX(census_tract_areas_WA!N:N, MATCH('2014_acs_select'!A761,census_tract_areas_WA!E:E,0))</f>
        <v>70.364900390000003</v>
      </c>
      <c r="AO761" t="b">
        <f t="shared" si="154"/>
        <v>1</v>
      </c>
      <c r="AP761" t="str">
        <f>INDEX('Density Lookup'!B:B,MATCH('2014_acs_select'!AK761,'Density Lookup'!A:A,1))</f>
        <v>Low</v>
      </c>
      <c r="AQ761" t="b">
        <f t="shared" si="155"/>
        <v>1</v>
      </c>
    </row>
    <row r="762" spans="1:43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46"/>
        <v>0.45082956259426848</v>
      </c>
      <c r="I762" s="2">
        <f t="shared" si="147"/>
        <v>0.54917043740573157</v>
      </c>
      <c r="J762" s="1">
        <v>3557</v>
      </c>
      <c r="K762" s="2">
        <f t="shared" si="148"/>
        <v>0.53650075414781295</v>
      </c>
      <c r="L762" s="1">
        <v>1860</v>
      </c>
      <c r="M762" s="1">
        <v>471</v>
      </c>
      <c r="N762" s="1">
        <v>606</v>
      </c>
      <c r="O762" s="2">
        <f t="shared" si="156"/>
        <v>0.52291256676974984</v>
      </c>
      <c r="P762" s="2">
        <f t="shared" si="157"/>
        <v>0.13241495642395276</v>
      </c>
      <c r="Q762" s="2">
        <f t="shared" si="158"/>
        <v>0.1703682878830475</v>
      </c>
      <c r="R762" s="2">
        <v>0.70200000000000007</v>
      </c>
      <c r="S762" s="2">
        <v>0.70499999999999996</v>
      </c>
      <c r="T762" s="2">
        <v>0.69799999999999995</v>
      </c>
      <c r="U762" s="1">
        <v>6624</v>
      </c>
      <c r="V762" s="2">
        <f t="shared" si="149"/>
        <v>0.99909502262443439</v>
      </c>
      <c r="W762" s="2">
        <v>3.5000000000000003E-2</v>
      </c>
      <c r="X762" s="1">
        <v>1488</v>
      </c>
      <c r="Y762" s="2">
        <f t="shared" si="150"/>
        <v>0.2244343891402715</v>
      </c>
      <c r="Z762" s="2">
        <v>6.0000000000000001E-3</v>
      </c>
      <c r="AA762" s="1">
        <v>4293</v>
      </c>
      <c r="AB762" s="2">
        <f t="shared" si="151"/>
        <v>0.6475113122171946</v>
      </c>
      <c r="AC762" s="2">
        <f t="shared" si="152"/>
        <v>0.12805429864253393</v>
      </c>
      <c r="AD762" s="2">
        <v>4.4000000000000004E-2</v>
      </c>
      <c r="AE762" s="1">
        <v>128810</v>
      </c>
      <c r="AF762" s="1">
        <v>2727</v>
      </c>
      <c r="AG762" s="1">
        <v>88080</v>
      </c>
      <c r="AH762" s="1">
        <v>5231</v>
      </c>
      <c r="AI762" s="2">
        <v>3.6000000000000004E-2</v>
      </c>
      <c r="AJ762">
        <f>VLOOKUP(A762,census_tract_areas_WA!E:N,10,FALSE)</f>
        <v>7.4054399950000001</v>
      </c>
      <c r="AK762">
        <f t="shared" si="153"/>
        <v>895.28778904108856</v>
      </c>
      <c r="AL762" t="str">
        <f>VLOOKUP(AK762,'Density Lookup'!A:B,2,TRUE)</f>
        <v>Medium</v>
      </c>
      <c r="AM762" t="str">
        <f>VLOOKUP(A762,census_tract_county_names_WA!A:B,2,FALSE)</f>
        <v>King County, Washington</v>
      </c>
      <c r="AN762">
        <f>INDEX(census_tract_areas_WA!N:N, MATCH('2014_acs_select'!A762,census_tract_areas_WA!E:E,0))</f>
        <v>7.4054399950000001</v>
      </c>
      <c r="AO762" t="b">
        <f t="shared" si="154"/>
        <v>1</v>
      </c>
      <c r="AP762" t="str">
        <f>INDEX('Density Lookup'!B:B,MATCH('2014_acs_select'!AK762,'Density Lookup'!A:A,1))</f>
        <v>Medium</v>
      </c>
      <c r="AQ762" t="b">
        <f t="shared" si="155"/>
        <v>1</v>
      </c>
    </row>
    <row r="763" spans="1:43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46"/>
        <v>0.50464204662677947</v>
      </c>
      <c r="I763" s="2">
        <f t="shared" si="147"/>
        <v>0.49535795337322053</v>
      </c>
      <c r="J763" s="1">
        <v>2155</v>
      </c>
      <c r="K763" s="2">
        <f t="shared" si="148"/>
        <v>0.4446049102537652</v>
      </c>
      <c r="L763" s="1">
        <v>1676</v>
      </c>
      <c r="M763" s="1">
        <v>240</v>
      </c>
      <c r="N763" s="1">
        <v>151</v>
      </c>
      <c r="O763" s="2">
        <f t="shared" si="156"/>
        <v>0.7777262180974478</v>
      </c>
      <c r="P763" s="2">
        <f t="shared" si="157"/>
        <v>0.11136890951276102</v>
      </c>
      <c r="Q763" s="2">
        <f t="shared" si="158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 s="1">
        <v>4847</v>
      </c>
      <c r="V763" s="2">
        <f t="shared" si="149"/>
        <v>1</v>
      </c>
      <c r="W763" s="2">
        <v>5.0999999999999997E-2</v>
      </c>
      <c r="X763" s="1">
        <v>1277</v>
      </c>
      <c r="Y763" s="2">
        <f t="shared" si="150"/>
        <v>0.26346193521766043</v>
      </c>
      <c r="Z763" s="2">
        <v>0.04</v>
      </c>
      <c r="AA763" s="1">
        <v>3138</v>
      </c>
      <c r="AB763" s="2">
        <f t="shared" si="151"/>
        <v>0.64741076954817411</v>
      </c>
      <c r="AC763" s="2">
        <f t="shared" si="152"/>
        <v>8.9127295234165516E-2</v>
      </c>
      <c r="AD763" s="2">
        <v>5.2999999999999999E-2</v>
      </c>
      <c r="AE763" s="1">
        <v>74634</v>
      </c>
      <c r="AF763" s="1">
        <v>1633</v>
      </c>
      <c r="AG763" s="1">
        <v>63295</v>
      </c>
      <c r="AH763" s="1">
        <v>3792</v>
      </c>
      <c r="AI763" s="2">
        <v>0.14000000000000001</v>
      </c>
      <c r="AJ763">
        <f>VLOOKUP(A763,census_tract_areas_WA!E:N,10,FALSE)</f>
        <v>4.065934274</v>
      </c>
      <c r="AK763">
        <f t="shared" si="153"/>
        <v>1192.0999389967021</v>
      </c>
      <c r="AL763" t="str">
        <f>VLOOKUP(AK763,'Density Lookup'!A:B,2,TRUE)</f>
        <v>Medium</v>
      </c>
      <c r="AM763" t="str">
        <f>VLOOKUP(A763,census_tract_county_names_WA!A:B,2,FALSE)</f>
        <v>King County, Washington</v>
      </c>
      <c r="AN763">
        <f>INDEX(census_tract_areas_WA!N:N, MATCH('2014_acs_select'!A763,census_tract_areas_WA!E:E,0))</f>
        <v>4.065934274</v>
      </c>
      <c r="AO763" t="b">
        <f t="shared" si="154"/>
        <v>1</v>
      </c>
      <c r="AP763" t="str">
        <f>INDEX('Density Lookup'!B:B,MATCH('2014_acs_select'!AK763,'Density Lookup'!A:A,1))</f>
        <v>Medium</v>
      </c>
      <c r="AQ763" t="b">
        <f t="shared" si="155"/>
        <v>1</v>
      </c>
    </row>
    <row r="764" spans="1:43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46"/>
        <v>0.55989824236817765</v>
      </c>
      <c r="I764" s="2">
        <f t="shared" si="147"/>
        <v>0.44010175763182241</v>
      </c>
      <c r="J764" s="1">
        <v>2449</v>
      </c>
      <c r="K764" s="2">
        <f t="shared" si="148"/>
        <v>0.56637372802960217</v>
      </c>
      <c r="L764" s="1">
        <v>1385</v>
      </c>
      <c r="M764" s="1">
        <v>191</v>
      </c>
      <c r="N764" s="1">
        <v>51</v>
      </c>
      <c r="O764" s="2">
        <f t="shared" si="156"/>
        <v>0.56553695385871783</v>
      </c>
      <c r="P764" s="2">
        <f t="shared" si="157"/>
        <v>7.7991016741527155E-2</v>
      </c>
      <c r="Q764" s="2">
        <f t="shared" si="158"/>
        <v>2.08248264597795E-2</v>
      </c>
      <c r="R764" s="2">
        <v>0.35799999999999998</v>
      </c>
      <c r="S764" s="2">
        <v>0.32899999999999996</v>
      </c>
      <c r="T764" s="2">
        <v>0.39</v>
      </c>
      <c r="U764" s="1">
        <v>3660</v>
      </c>
      <c r="V764" s="2">
        <f t="shared" si="149"/>
        <v>0.84643848288621648</v>
      </c>
      <c r="W764" s="2">
        <v>6.7000000000000004E-2</v>
      </c>
      <c r="X764" s="1">
        <v>641</v>
      </c>
      <c r="Y764" s="2">
        <f t="shared" si="150"/>
        <v>0.14824236817761333</v>
      </c>
      <c r="Z764" s="2">
        <v>0</v>
      </c>
      <c r="AA764" s="1">
        <v>2366</v>
      </c>
      <c r="AB764" s="2">
        <f t="shared" si="151"/>
        <v>0.54717853839037933</v>
      </c>
      <c r="AC764" s="2">
        <f t="shared" si="152"/>
        <v>0.3045790934320074</v>
      </c>
      <c r="AD764" s="2">
        <v>9.0999999999999998E-2</v>
      </c>
      <c r="AE764" s="1">
        <v>90826</v>
      </c>
      <c r="AF764" s="1">
        <v>1667</v>
      </c>
      <c r="AG764" s="1">
        <v>74028</v>
      </c>
      <c r="AH764" s="1">
        <v>3698</v>
      </c>
      <c r="AI764" s="2">
        <v>9.5000000000000001E-2</v>
      </c>
      <c r="AJ764">
        <f>VLOOKUP(A764,census_tract_areas_WA!E:N,10,FALSE)</f>
        <v>8.9118220170000004</v>
      </c>
      <c r="AK764">
        <f t="shared" si="153"/>
        <v>485.19819984640969</v>
      </c>
      <c r="AL764" t="str">
        <f>VLOOKUP(AK764,'Density Lookup'!A:B,2,TRUE)</f>
        <v>Medium</v>
      </c>
      <c r="AM764" t="str">
        <f>VLOOKUP(A764,census_tract_county_names_WA!A:B,2,FALSE)</f>
        <v>Snohomish County, Washington</v>
      </c>
      <c r="AN764">
        <f>INDEX(census_tract_areas_WA!N:N, MATCH('2014_acs_select'!A764,census_tract_areas_WA!E:E,0))</f>
        <v>8.9118220170000004</v>
      </c>
      <c r="AO764" t="b">
        <f t="shared" si="154"/>
        <v>1</v>
      </c>
      <c r="AP764" t="str">
        <f>INDEX('Density Lookup'!B:B,MATCH('2014_acs_select'!AK764,'Density Lookup'!A:A,1))</f>
        <v>Medium</v>
      </c>
      <c r="AQ764" t="b">
        <f t="shared" si="155"/>
        <v>1</v>
      </c>
    </row>
    <row r="765" spans="1:43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46"/>
        <v>0.57820240622788388</v>
      </c>
      <c r="I765" s="2">
        <f t="shared" si="147"/>
        <v>0.42179759377211606</v>
      </c>
      <c r="J765" s="1">
        <v>682</v>
      </c>
      <c r="K765" s="2">
        <f t="shared" si="148"/>
        <v>0.48266100495399861</v>
      </c>
      <c r="L765" s="1">
        <v>513</v>
      </c>
      <c r="M765" s="1">
        <v>95</v>
      </c>
      <c r="N765" s="1">
        <v>54</v>
      </c>
      <c r="O765" s="2">
        <f t="shared" si="156"/>
        <v>0.75219941348973607</v>
      </c>
      <c r="P765" s="2">
        <f t="shared" si="157"/>
        <v>0.13929618768328444</v>
      </c>
      <c r="Q765" s="2">
        <f t="shared" si="158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 s="1">
        <v>1386</v>
      </c>
      <c r="V765" s="2">
        <f t="shared" si="149"/>
        <v>0.98089171974522293</v>
      </c>
      <c r="W765" s="2">
        <v>0.17</v>
      </c>
      <c r="X765" s="1">
        <v>289</v>
      </c>
      <c r="Y765" s="2">
        <f t="shared" si="150"/>
        <v>0.20452937013446568</v>
      </c>
      <c r="Z765" s="2">
        <v>0.24199999999999999</v>
      </c>
      <c r="AA765" s="1">
        <v>923</v>
      </c>
      <c r="AB765" s="2">
        <f t="shared" si="151"/>
        <v>0.65322009907997169</v>
      </c>
      <c r="AC765" s="2">
        <f t="shared" si="152"/>
        <v>0.1422505307855626</v>
      </c>
      <c r="AD765" s="2">
        <v>0.16399999999999998</v>
      </c>
      <c r="AE765" s="1">
        <v>75373</v>
      </c>
      <c r="AF765" s="1">
        <v>546</v>
      </c>
      <c r="AG765" s="1">
        <v>59632</v>
      </c>
      <c r="AH765" s="1">
        <v>1164</v>
      </c>
      <c r="AI765" s="2">
        <v>0.155</v>
      </c>
      <c r="AJ765">
        <f>VLOOKUP(A765,census_tract_areas_WA!E:N,10,FALSE)</f>
        <v>5.665051192</v>
      </c>
      <c r="AK765">
        <f t="shared" si="153"/>
        <v>249.42404792306067</v>
      </c>
      <c r="AL765" t="str">
        <f>VLOOKUP(AK765,'Density Lookup'!A:B,2,TRUE)</f>
        <v>Low</v>
      </c>
      <c r="AM765" t="str">
        <f>VLOOKUP(A765,census_tract_county_names_WA!A:B,2,FALSE)</f>
        <v>Snohomish County, Washington</v>
      </c>
      <c r="AN765">
        <f>INDEX(census_tract_areas_WA!N:N, MATCH('2014_acs_select'!A765,census_tract_areas_WA!E:E,0))</f>
        <v>5.665051192</v>
      </c>
      <c r="AO765" t="b">
        <f t="shared" si="154"/>
        <v>1</v>
      </c>
      <c r="AP765" t="str">
        <f>INDEX('Density Lookup'!B:B,MATCH('2014_acs_select'!AK765,'Density Lookup'!A:A,1))</f>
        <v>Low</v>
      </c>
      <c r="AQ765" t="b">
        <f t="shared" si="155"/>
        <v>1</v>
      </c>
    </row>
    <row r="766" spans="1:43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46"/>
        <v>0.48312853520577337</v>
      </c>
      <c r="I766" s="2">
        <f t="shared" si="147"/>
        <v>0.51687146479422663</v>
      </c>
      <c r="J766" s="1">
        <v>2966</v>
      </c>
      <c r="K766" s="2">
        <f t="shared" si="148"/>
        <v>0.57850594889799101</v>
      </c>
      <c r="L766" s="1">
        <v>2009</v>
      </c>
      <c r="M766" s="1">
        <v>447</v>
      </c>
      <c r="N766" s="1">
        <v>181</v>
      </c>
      <c r="O766" s="2">
        <f t="shared" si="156"/>
        <v>0.67734322319622386</v>
      </c>
      <c r="P766" s="2">
        <f t="shared" si="157"/>
        <v>0.15070802427511801</v>
      </c>
      <c r="Q766" s="2">
        <f t="shared" si="158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 s="1">
        <v>5096</v>
      </c>
      <c r="V766" s="2">
        <f t="shared" si="149"/>
        <v>0.99395357909108639</v>
      </c>
      <c r="W766" s="2">
        <v>6.7000000000000004E-2</v>
      </c>
      <c r="X766" s="1">
        <v>696</v>
      </c>
      <c r="Y766" s="2">
        <f t="shared" si="150"/>
        <v>0.13575190169689877</v>
      </c>
      <c r="Z766" s="2">
        <v>9.6000000000000002E-2</v>
      </c>
      <c r="AA766" s="1">
        <v>3696</v>
      </c>
      <c r="AB766" s="2">
        <f t="shared" si="151"/>
        <v>0.72088940901111764</v>
      </c>
      <c r="AC766" s="2">
        <f t="shared" si="152"/>
        <v>0.14335868929198359</v>
      </c>
      <c r="AD766" s="2">
        <v>6.4000000000000001E-2</v>
      </c>
      <c r="AE766" s="1">
        <v>68730</v>
      </c>
      <c r="AF766" s="1">
        <v>2209</v>
      </c>
      <c r="AG766" s="1">
        <v>51812</v>
      </c>
      <c r="AH766" s="1">
        <v>4447</v>
      </c>
      <c r="AI766" s="2">
        <v>0.06</v>
      </c>
      <c r="AJ766">
        <f>VLOOKUP(A766,census_tract_areas_WA!E:N,10,FALSE)</f>
        <v>3.3234346540000002</v>
      </c>
      <c r="AK766">
        <f t="shared" si="153"/>
        <v>1542.6811518106051</v>
      </c>
      <c r="AL766" t="str">
        <f>VLOOKUP(AK766,'Density Lookup'!A:B,2,TRUE)</f>
        <v>High</v>
      </c>
      <c r="AM766" t="str">
        <f>VLOOKUP(A766,census_tract_county_names_WA!A:B,2,FALSE)</f>
        <v>Snohomish County, Washington</v>
      </c>
      <c r="AN766">
        <f>INDEX(census_tract_areas_WA!N:N, MATCH('2014_acs_select'!A766,census_tract_areas_WA!E:E,0))</f>
        <v>3.3234346540000002</v>
      </c>
      <c r="AO766" t="b">
        <f t="shared" si="154"/>
        <v>1</v>
      </c>
      <c r="AP766" t="str">
        <f>INDEX('Density Lookup'!B:B,MATCH('2014_acs_select'!AK766,'Density Lookup'!A:A,1))</f>
        <v>High</v>
      </c>
      <c r="AQ766" t="b">
        <f t="shared" si="155"/>
        <v>1</v>
      </c>
    </row>
    <row r="767" spans="1:43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46"/>
        <v>0.48423353106462691</v>
      </c>
      <c r="I767" s="2">
        <f t="shared" si="147"/>
        <v>0.51576646893537303</v>
      </c>
      <c r="J767" s="1">
        <v>1563</v>
      </c>
      <c r="K767" s="2">
        <f t="shared" si="148"/>
        <v>0.48798001873243835</v>
      </c>
      <c r="L767" s="1">
        <v>1287</v>
      </c>
      <c r="M767" s="1">
        <v>83</v>
      </c>
      <c r="N767" s="1">
        <v>52</v>
      </c>
      <c r="O767" s="2">
        <f t="shared" si="156"/>
        <v>0.82341650671785027</v>
      </c>
      <c r="P767" s="2">
        <f t="shared" si="157"/>
        <v>5.3103007037747924E-2</v>
      </c>
      <c r="Q767" s="2">
        <f t="shared" si="158"/>
        <v>3.326935380678183E-2</v>
      </c>
      <c r="R767" s="2">
        <v>0.248</v>
      </c>
      <c r="S767" s="2">
        <v>0.218</v>
      </c>
      <c r="T767" s="2">
        <v>0.27800000000000002</v>
      </c>
      <c r="U767" s="1">
        <v>3133</v>
      </c>
      <c r="V767" s="2">
        <f t="shared" si="149"/>
        <v>0.97814548860443329</v>
      </c>
      <c r="W767" s="2">
        <v>9.6000000000000002E-2</v>
      </c>
      <c r="X767" s="1">
        <v>690</v>
      </c>
      <c r="Y767" s="2">
        <f t="shared" si="150"/>
        <v>0.21542304089915704</v>
      </c>
      <c r="Z767" s="2">
        <v>0.158</v>
      </c>
      <c r="AA767" s="1">
        <v>2070</v>
      </c>
      <c r="AB767" s="2">
        <f t="shared" si="151"/>
        <v>0.64626912269747117</v>
      </c>
      <c r="AC767" s="2">
        <f t="shared" si="152"/>
        <v>0.13830783640337185</v>
      </c>
      <c r="AD767" s="2">
        <v>8.900000000000001E-2</v>
      </c>
      <c r="AE767" s="1">
        <v>66151</v>
      </c>
      <c r="AF767" s="1">
        <v>1202</v>
      </c>
      <c r="AG767" s="1">
        <v>55068</v>
      </c>
      <c r="AH767" s="1">
        <v>2597</v>
      </c>
      <c r="AI767" s="2">
        <v>7.9000000000000001E-2</v>
      </c>
      <c r="AJ767">
        <f>VLOOKUP(A767,census_tract_areas_WA!E:N,10,FALSE)</f>
        <v>1.605683768</v>
      </c>
      <c r="AK767">
        <f t="shared" si="153"/>
        <v>1994.7888020251819</v>
      </c>
      <c r="AL767" t="str">
        <f>VLOOKUP(AK767,'Density Lookup'!A:B,2,TRUE)</f>
        <v>High</v>
      </c>
      <c r="AM767" t="str">
        <f>VLOOKUP(A767,census_tract_county_names_WA!A:B,2,FALSE)</f>
        <v>Spokane County, Washington</v>
      </c>
      <c r="AN767">
        <f>INDEX(census_tract_areas_WA!N:N, MATCH('2014_acs_select'!A767,census_tract_areas_WA!E:E,0))</f>
        <v>1.605683768</v>
      </c>
      <c r="AO767" t="b">
        <f t="shared" si="154"/>
        <v>1</v>
      </c>
      <c r="AP767" t="str">
        <f>INDEX('Density Lookup'!B:B,MATCH('2014_acs_select'!AK767,'Density Lookup'!A:A,1))</f>
        <v>High</v>
      </c>
      <c r="AQ767" t="b">
        <f t="shared" si="155"/>
        <v>1</v>
      </c>
    </row>
    <row r="768" spans="1:43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46"/>
        <v>0.49682472480948348</v>
      </c>
      <c r="I768" s="2">
        <f t="shared" si="147"/>
        <v>0.50317527519051652</v>
      </c>
      <c r="J768" s="1">
        <v>2490</v>
      </c>
      <c r="K768" s="2">
        <f t="shared" si="148"/>
        <v>0.52709568162574094</v>
      </c>
      <c r="L768" s="1">
        <v>1942</v>
      </c>
      <c r="M768" s="1">
        <v>172</v>
      </c>
      <c r="N768" s="1">
        <v>126</v>
      </c>
      <c r="O768" s="2">
        <f t="shared" si="156"/>
        <v>0.77991967871485945</v>
      </c>
      <c r="P768" s="2">
        <f t="shared" si="157"/>
        <v>6.9076305220883538E-2</v>
      </c>
      <c r="Q768" s="2">
        <f t="shared" si="158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 s="1">
        <v>4724</v>
      </c>
      <c r="V768" s="2">
        <f t="shared" si="149"/>
        <v>1</v>
      </c>
      <c r="W768" s="2">
        <v>3.3000000000000002E-2</v>
      </c>
      <c r="X768" s="1">
        <v>1111</v>
      </c>
      <c r="Y768" s="2">
        <f t="shared" si="150"/>
        <v>0.23518204911092294</v>
      </c>
      <c r="Z768" s="2">
        <v>0</v>
      </c>
      <c r="AA768" s="1">
        <v>3140</v>
      </c>
      <c r="AB768" s="2">
        <f t="shared" si="151"/>
        <v>0.66469093988145644</v>
      </c>
      <c r="AC768" s="2">
        <f t="shared" si="152"/>
        <v>0.10012701100762067</v>
      </c>
      <c r="AD768" s="2">
        <v>4.9000000000000002E-2</v>
      </c>
      <c r="AE768" s="1">
        <v>152919</v>
      </c>
      <c r="AF768" s="1">
        <v>1901</v>
      </c>
      <c r="AG768" s="1">
        <v>114018</v>
      </c>
      <c r="AH768" s="1">
        <v>3706</v>
      </c>
      <c r="AI768" s="2">
        <v>4.8000000000000001E-2</v>
      </c>
      <c r="AJ768">
        <f>VLOOKUP(A768,census_tract_areas_WA!E:N,10,FALSE)</f>
        <v>7.6848232000000003</v>
      </c>
      <c r="AK768">
        <f t="shared" si="153"/>
        <v>614.71811088640266</v>
      </c>
      <c r="AL768" t="str">
        <f>VLOOKUP(AK768,'Density Lookup'!A:B,2,TRUE)</f>
        <v>Medium</v>
      </c>
      <c r="AM768" t="str">
        <f>VLOOKUP(A768,census_tract_county_names_WA!A:B,2,FALSE)</f>
        <v>King County, Washington</v>
      </c>
      <c r="AN768">
        <f>INDEX(census_tract_areas_WA!N:N, MATCH('2014_acs_select'!A768,census_tract_areas_WA!E:E,0))</f>
        <v>7.6848232000000003</v>
      </c>
      <c r="AO768" t="b">
        <f t="shared" si="154"/>
        <v>1</v>
      </c>
      <c r="AP768" t="str">
        <f>INDEX('Density Lookup'!B:B,MATCH('2014_acs_select'!AK768,'Density Lookup'!A:A,1))</f>
        <v>Medium</v>
      </c>
      <c r="AQ768" t="b">
        <f t="shared" si="155"/>
        <v>1</v>
      </c>
    </row>
    <row r="769" spans="1:43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46"/>
        <v>0.47344273866243164</v>
      </c>
      <c r="I769" s="2">
        <f t="shared" si="147"/>
        <v>0.52655726133756842</v>
      </c>
      <c r="J769" s="1">
        <v>2777</v>
      </c>
      <c r="K769" s="2">
        <f t="shared" si="148"/>
        <v>0.49002999823539789</v>
      </c>
      <c r="L769" s="1">
        <v>1937</v>
      </c>
      <c r="M769" s="1">
        <v>414</v>
      </c>
      <c r="N769" s="1">
        <v>234</v>
      </c>
      <c r="O769" s="2">
        <f t="shared" si="156"/>
        <v>0.69751530428519981</v>
      </c>
      <c r="P769" s="2">
        <f t="shared" si="157"/>
        <v>0.14908174288800866</v>
      </c>
      <c r="Q769" s="2">
        <f t="shared" si="158"/>
        <v>8.426359380626576E-2</v>
      </c>
      <c r="R769" s="2">
        <v>0.23800000000000002</v>
      </c>
      <c r="S769" s="2">
        <v>0.222</v>
      </c>
      <c r="T769" s="2">
        <v>0.253</v>
      </c>
      <c r="U769" s="1">
        <v>5642</v>
      </c>
      <c r="V769" s="2">
        <f t="shared" si="149"/>
        <v>0.99558849479442391</v>
      </c>
      <c r="W769" s="2">
        <v>8.4000000000000005E-2</v>
      </c>
      <c r="X769" s="1">
        <v>1339</v>
      </c>
      <c r="Y769" s="2">
        <f t="shared" si="150"/>
        <v>0.23628021881065819</v>
      </c>
      <c r="Z769" s="2">
        <v>8.1000000000000003E-2</v>
      </c>
      <c r="AA769" s="1">
        <v>3758</v>
      </c>
      <c r="AB769" s="2">
        <f t="shared" si="151"/>
        <v>0.66313746250220573</v>
      </c>
      <c r="AC769" s="2">
        <f t="shared" si="152"/>
        <v>0.10058231868713607</v>
      </c>
      <c r="AD769" s="2">
        <v>0.08</v>
      </c>
      <c r="AE769" s="1">
        <v>76278</v>
      </c>
      <c r="AF769" s="1">
        <v>1837</v>
      </c>
      <c r="AG769" s="1">
        <v>68649</v>
      </c>
      <c r="AH769" s="1">
        <v>4433</v>
      </c>
      <c r="AI769" s="2">
        <v>0.10300000000000001</v>
      </c>
      <c r="AJ769">
        <f>VLOOKUP(A769,census_tract_areas_WA!E:N,10,FALSE)</f>
        <v>2.4077680770000001</v>
      </c>
      <c r="AK769">
        <f t="shared" si="153"/>
        <v>2353.6320022403884</v>
      </c>
      <c r="AL769" t="str">
        <f>VLOOKUP(AK769,'Density Lookup'!A:B,2,TRUE)</f>
        <v>High</v>
      </c>
      <c r="AM769" t="str">
        <f>VLOOKUP(A769,census_tract_county_names_WA!A:B,2,FALSE)</f>
        <v>King County, Washington</v>
      </c>
      <c r="AN769">
        <f>INDEX(census_tract_areas_WA!N:N, MATCH('2014_acs_select'!A769,census_tract_areas_WA!E:E,0))</f>
        <v>2.4077680770000001</v>
      </c>
      <c r="AO769" t="b">
        <f t="shared" si="154"/>
        <v>1</v>
      </c>
      <c r="AP769" t="str">
        <f>INDEX('Density Lookup'!B:B,MATCH('2014_acs_select'!AK769,'Density Lookup'!A:A,1))</f>
        <v>High</v>
      </c>
      <c r="AQ769" t="b">
        <f t="shared" si="155"/>
        <v>1</v>
      </c>
    </row>
    <row r="770" spans="1:43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59">F770/E770</f>
        <v>0.4635281945162959</v>
      </c>
      <c r="I770" s="2">
        <f t="shared" ref="I770:I833" si="160">G770/E770</f>
        <v>0.5364718054837041</v>
      </c>
      <c r="J770" s="1">
        <v>2679</v>
      </c>
      <c r="K770" s="2">
        <f t="shared" ref="K770:K833" si="161">J770/E770</f>
        <v>0.46197620279358509</v>
      </c>
      <c r="L770" s="1">
        <v>1900</v>
      </c>
      <c r="M770" s="1">
        <v>363</v>
      </c>
      <c r="N770" s="1">
        <v>300</v>
      </c>
      <c r="O770" s="2">
        <f t="shared" si="156"/>
        <v>0.70921985815602839</v>
      </c>
      <c r="P770" s="2">
        <f t="shared" si="157"/>
        <v>0.13549832026875699</v>
      </c>
      <c r="Q770" s="2">
        <f t="shared" si="158"/>
        <v>0.11198208286674133</v>
      </c>
      <c r="R770" s="2">
        <v>0.21199999999999999</v>
      </c>
      <c r="S770" s="2">
        <v>0.19</v>
      </c>
      <c r="T770" s="2">
        <v>0.23100000000000001</v>
      </c>
      <c r="U770" s="1">
        <v>5676</v>
      </c>
      <c r="V770" s="2">
        <f t="shared" ref="V770:V833" si="162">U770/E770</f>
        <v>0.97878944645628552</v>
      </c>
      <c r="W770" s="2">
        <v>0.17600000000000002</v>
      </c>
      <c r="X770" s="1">
        <v>1396</v>
      </c>
      <c r="Y770" s="2">
        <f t="shared" ref="Y770:Y833" si="163">X770/E770</f>
        <v>0.24073116054492155</v>
      </c>
      <c r="Z770" s="2">
        <v>0.29699999999999999</v>
      </c>
      <c r="AA770" s="1">
        <v>3495</v>
      </c>
      <c r="AB770" s="2">
        <f t="shared" ref="AB770:AB833" si="164">AA770/E770</f>
        <v>0.60269011898603209</v>
      </c>
      <c r="AC770" s="2">
        <f t="shared" ref="AC770:AC833" si="165">1-(AB770+Y770)</f>
        <v>0.15657872046904631</v>
      </c>
      <c r="AD770" s="2">
        <v>0.13100000000000001</v>
      </c>
      <c r="AE770" s="1">
        <v>55999</v>
      </c>
      <c r="AF770" s="1">
        <v>2308</v>
      </c>
      <c r="AG770" s="1">
        <v>47429</v>
      </c>
      <c r="AH770" s="1">
        <v>4645</v>
      </c>
      <c r="AI770" s="2">
        <v>0.06</v>
      </c>
      <c r="AJ770">
        <f>VLOOKUP(A770,census_tract_areas_WA!E:N,10,FALSE)</f>
        <v>3.2662125049999999</v>
      </c>
      <c r="AK770">
        <f t="shared" si="153"/>
        <v>1775.4509209436758</v>
      </c>
      <c r="AL770" t="str">
        <f>VLOOKUP(AK770,'Density Lookup'!A:B,2,TRUE)</f>
        <v>High</v>
      </c>
      <c r="AM770" t="str">
        <f>VLOOKUP(A770,census_tract_county_names_WA!A:B,2,FALSE)</f>
        <v>King County, Washington</v>
      </c>
      <c r="AN770">
        <f>INDEX(census_tract_areas_WA!N:N, MATCH('2014_acs_select'!A770,census_tract_areas_WA!E:E,0))</f>
        <v>3.2662125049999999</v>
      </c>
      <c r="AO770" t="b">
        <f t="shared" si="154"/>
        <v>1</v>
      </c>
      <c r="AP770" t="str">
        <f>INDEX('Density Lookup'!B:B,MATCH('2014_acs_select'!AK770,'Density Lookup'!A:A,1))</f>
        <v>High</v>
      </c>
      <c r="AQ770" t="b">
        <f t="shared" si="155"/>
        <v>1</v>
      </c>
    </row>
    <row r="771" spans="1:43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59"/>
        <v>0.48311874105865521</v>
      </c>
      <c r="I771" s="2">
        <f t="shared" si="160"/>
        <v>0.51688125894134473</v>
      </c>
      <c r="J771" s="1">
        <v>2883</v>
      </c>
      <c r="K771" s="2">
        <f t="shared" si="161"/>
        <v>0.41244635193133045</v>
      </c>
      <c r="L771" s="1">
        <v>2425</v>
      </c>
      <c r="M771" s="1">
        <v>285</v>
      </c>
      <c r="N771" s="1">
        <v>77</v>
      </c>
      <c r="O771" s="2">
        <f t="shared" si="156"/>
        <v>0.8411377037807839</v>
      </c>
      <c r="P771" s="2">
        <f t="shared" si="157"/>
        <v>9.8855359001040588E-2</v>
      </c>
      <c r="Q771" s="2">
        <f t="shared" si="158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 s="1">
        <v>6901</v>
      </c>
      <c r="V771" s="2">
        <f t="shared" si="162"/>
        <v>0.98726752503576543</v>
      </c>
      <c r="W771" s="2">
        <v>0.106</v>
      </c>
      <c r="X771" s="1">
        <v>1517</v>
      </c>
      <c r="Y771" s="2">
        <f t="shared" si="163"/>
        <v>0.21702432045779685</v>
      </c>
      <c r="Z771" s="2">
        <v>0.151</v>
      </c>
      <c r="AA771" s="1">
        <v>4322</v>
      </c>
      <c r="AB771" s="2">
        <f t="shared" si="164"/>
        <v>0.61831187410586552</v>
      </c>
      <c r="AC771" s="2">
        <f t="shared" si="165"/>
        <v>0.16466380543633763</v>
      </c>
      <c r="AD771" s="2">
        <v>8.900000000000001E-2</v>
      </c>
      <c r="AE771" s="1">
        <v>85799</v>
      </c>
      <c r="AF771" s="1">
        <v>2529</v>
      </c>
      <c r="AG771" s="1">
        <v>76266</v>
      </c>
      <c r="AH771" s="1">
        <v>5662</v>
      </c>
      <c r="AI771" s="2">
        <v>0.09</v>
      </c>
      <c r="AJ771">
        <f>VLOOKUP(A771,census_tract_areas_WA!E:N,10,FALSE)</f>
        <v>72.016241780000001</v>
      </c>
      <c r="AK771">
        <f t="shared" ref="AK771:AK834" si="166">E771/AJ771</f>
        <v>97.061438187145569</v>
      </c>
      <c r="AL771" t="str">
        <f>VLOOKUP(AK771,'Density Lookup'!A:B,2,TRUE)</f>
        <v>Low</v>
      </c>
      <c r="AM771" t="str">
        <f>VLOOKUP(A771,census_tract_county_names_WA!A:B,2,FALSE)</f>
        <v>Kitsap County, Washington</v>
      </c>
      <c r="AN771">
        <f>INDEX(census_tract_areas_WA!N:N, MATCH('2014_acs_select'!A771,census_tract_areas_WA!E:E,0))</f>
        <v>72.016241780000001</v>
      </c>
      <c r="AO771" t="b">
        <f t="shared" ref="AO771:AO834" si="167">AN771=AJ771</f>
        <v>1</v>
      </c>
      <c r="AP771" t="str">
        <f>INDEX('Density Lookup'!B:B,MATCH('2014_acs_select'!AK771,'Density Lookup'!A:A,1))</f>
        <v>Low</v>
      </c>
      <c r="AQ771" t="b">
        <f t="shared" ref="AQ771:AQ834" si="168">AP771=AL771</f>
        <v>1</v>
      </c>
    </row>
    <row r="772" spans="1:43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59"/>
        <v>0.47166764533176747</v>
      </c>
      <c r="I772" s="2">
        <f t="shared" si="160"/>
        <v>0.52833235466823258</v>
      </c>
      <c r="J772" s="1">
        <v>3857</v>
      </c>
      <c r="K772" s="2">
        <f t="shared" si="161"/>
        <v>0.56620669406928947</v>
      </c>
      <c r="L772" s="1">
        <v>2994</v>
      </c>
      <c r="M772" s="1">
        <v>298</v>
      </c>
      <c r="N772" s="1">
        <v>292</v>
      </c>
      <c r="O772" s="2">
        <f t="shared" si="156"/>
        <v>0.77625097225823181</v>
      </c>
      <c r="P772" s="2">
        <f t="shared" si="157"/>
        <v>7.7262120819289598E-2</v>
      </c>
      <c r="Q772" s="2">
        <f t="shared" si="158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 s="1">
        <v>6787</v>
      </c>
      <c r="V772" s="2">
        <f t="shared" si="162"/>
        <v>0.99633000587199061</v>
      </c>
      <c r="W772" s="2">
        <v>7.0000000000000007E-2</v>
      </c>
      <c r="X772" s="1">
        <v>1265</v>
      </c>
      <c r="Y772" s="2">
        <f t="shared" si="163"/>
        <v>0.18570170287727539</v>
      </c>
      <c r="Z772" s="2">
        <v>0.09</v>
      </c>
      <c r="AA772" s="1">
        <v>4619</v>
      </c>
      <c r="AB772" s="2">
        <f t="shared" si="164"/>
        <v>0.67806811509101583</v>
      </c>
      <c r="AC772" s="2">
        <f t="shared" si="165"/>
        <v>0.13623018203170878</v>
      </c>
      <c r="AD772" s="2">
        <v>6.8000000000000005E-2</v>
      </c>
      <c r="AE772" s="1">
        <v>78753</v>
      </c>
      <c r="AF772" s="1">
        <v>2837</v>
      </c>
      <c r="AG772" s="1">
        <v>67311</v>
      </c>
      <c r="AH772" s="1">
        <v>5678</v>
      </c>
      <c r="AI772" s="2">
        <v>4.9000000000000002E-2</v>
      </c>
      <c r="AJ772">
        <f>VLOOKUP(A772,census_tract_areas_WA!E:N,10,FALSE)</f>
        <v>2.9377691349999999</v>
      </c>
      <c r="AK772">
        <f t="shared" si="166"/>
        <v>2318.7662770512429</v>
      </c>
      <c r="AL772" t="str">
        <f>VLOOKUP(AK772,'Density Lookup'!A:B,2,TRUE)</f>
        <v>High</v>
      </c>
      <c r="AM772" t="str">
        <f>VLOOKUP(A772,census_tract_county_names_WA!A:B,2,FALSE)</f>
        <v>Snohomish County, Washington</v>
      </c>
      <c r="AN772">
        <f>INDEX(census_tract_areas_WA!N:N, MATCH('2014_acs_select'!A772,census_tract_areas_WA!E:E,0))</f>
        <v>2.9377691349999999</v>
      </c>
      <c r="AO772" t="b">
        <f t="shared" si="167"/>
        <v>1</v>
      </c>
      <c r="AP772" t="str">
        <f>INDEX('Density Lookup'!B:B,MATCH('2014_acs_select'!AK772,'Density Lookup'!A:A,1))</f>
        <v>High</v>
      </c>
      <c r="AQ772" t="b">
        <f t="shared" si="168"/>
        <v>1</v>
      </c>
    </row>
    <row r="773" spans="1:43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59"/>
        <v>0.46621451896508415</v>
      </c>
      <c r="I773" s="2">
        <f t="shared" si="160"/>
        <v>0.53378548103491585</v>
      </c>
      <c r="J773" s="1">
        <v>1817</v>
      </c>
      <c r="K773" s="2">
        <f t="shared" si="161"/>
        <v>0.45641798543079626</v>
      </c>
      <c r="L773" s="1">
        <v>1268</v>
      </c>
      <c r="M773" s="1">
        <v>159</v>
      </c>
      <c r="N773" s="1">
        <v>10</v>
      </c>
      <c r="O773" s="2">
        <f t="shared" si="156"/>
        <v>0.69785360484314807</v>
      </c>
      <c r="P773" s="2">
        <f t="shared" si="157"/>
        <v>8.7506879471656571E-2</v>
      </c>
      <c r="Q773" s="2">
        <f t="shared" si="158"/>
        <v>5.5035773252614202E-3</v>
      </c>
      <c r="R773" s="2">
        <v>0.311</v>
      </c>
      <c r="S773" s="2">
        <v>0.38100000000000001</v>
      </c>
      <c r="T773" s="2">
        <v>0.252</v>
      </c>
      <c r="U773" s="1">
        <v>3979</v>
      </c>
      <c r="V773" s="2">
        <f t="shared" si="162"/>
        <v>0.9994976136649083</v>
      </c>
      <c r="W773" s="2">
        <v>0.20600000000000002</v>
      </c>
      <c r="X773" s="1">
        <v>801</v>
      </c>
      <c r="Y773" s="2">
        <f t="shared" si="163"/>
        <v>0.20120572720422006</v>
      </c>
      <c r="Z773" s="2">
        <v>0.46299999999999997</v>
      </c>
      <c r="AA773" s="1">
        <v>2437</v>
      </c>
      <c r="AB773" s="2">
        <f t="shared" si="164"/>
        <v>0.61215774930921873</v>
      </c>
      <c r="AC773" s="2">
        <f t="shared" si="165"/>
        <v>0.18663652348656123</v>
      </c>
      <c r="AD773" s="2">
        <v>0.14800000000000002</v>
      </c>
      <c r="AE773" s="1">
        <v>52528</v>
      </c>
      <c r="AF773" s="1">
        <v>1861</v>
      </c>
      <c r="AG773" s="1">
        <v>41307</v>
      </c>
      <c r="AH773" s="1">
        <v>3235</v>
      </c>
      <c r="AI773" s="2">
        <v>8.6999999999999994E-2</v>
      </c>
      <c r="AJ773">
        <f>VLOOKUP(A773,census_tract_areas_WA!E:N,10,FALSE)</f>
        <v>1.8535245869999999</v>
      </c>
      <c r="AK773">
        <f t="shared" si="166"/>
        <v>2147.7999417549677</v>
      </c>
      <c r="AL773" t="str">
        <f>VLOOKUP(AK773,'Density Lookup'!A:B,2,TRUE)</f>
        <v>High</v>
      </c>
      <c r="AM773" t="str">
        <f>VLOOKUP(A773,census_tract_county_names_WA!A:B,2,FALSE)</f>
        <v>Walla Walla County, Washington</v>
      </c>
      <c r="AN773">
        <f>INDEX(census_tract_areas_WA!N:N, MATCH('2014_acs_select'!A773,census_tract_areas_WA!E:E,0))</f>
        <v>1.8535245869999999</v>
      </c>
      <c r="AO773" t="b">
        <f t="shared" si="167"/>
        <v>1</v>
      </c>
      <c r="AP773" t="str">
        <f>INDEX('Density Lookup'!B:B,MATCH('2014_acs_select'!AK773,'Density Lookup'!A:A,1))</f>
        <v>High</v>
      </c>
      <c r="AQ773" t="b">
        <f t="shared" si="168"/>
        <v>1</v>
      </c>
    </row>
    <row r="774" spans="1:43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59"/>
        <v>0.47654320987654319</v>
      </c>
      <c r="I774" s="2">
        <f t="shared" si="160"/>
        <v>0.52345679012345681</v>
      </c>
      <c r="J774" s="1">
        <v>2207</v>
      </c>
      <c r="K774" s="2">
        <f t="shared" si="161"/>
        <v>0.49539842873176204</v>
      </c>
      <c r="L774" s="1">
        <v>1821</v>
      </c>
      <c r="M774" s="1">
        <v>173</v>
      </c>
      <c r="N774" s="1">
        <v>97</v>
      </c>
      <c r="O774" s="2">
        <f t="shared" si="156"/>
        <v>0.82510194834617123</v>
      </c>
      <c r="P774" s="2">
        <f t="shared" si="157"/>
        <v>7.8386950611690071E-2</v>
      </c>
      <c r="Q774" s="2">
        <f t="shared" si="158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 s="1">
        <v>4437</v>
      </c>
      <c r="V774" s="2">
        <f t="shared" si="162"/>
        <v>0.99595959595959593</v>
      </c>
      <c r="W774" s="2">
        <v>8.5000000000000006E-2</v>
      </c>
      <c r="X774" s="1">
        <v>1067</v>
      </c>
      <c r="Y774" s="2">
        <f t="shared" si="163"/>
        <v>0.23950617283950618</v>
      </c>
      <c r="Z774" s="2">
        <v>0.127</v>
      </c>
      <c r="AA774" s="1">
        <v>2702</v>
      </c>
      <c r="AB774" s="2">
        <f t="shared" si="164"/>
        <v>0.60650953984287315</v>
      </c>
      <c r="AC774" s="2">
        <f t="shared" si="165"/>
        <v>0.1539842873176207</v>
      </c>
      <c r="AD774" s="2">
        <v>7.0999999999999994E-2</v>
      </c>
      <c r="AE774" s="1">
        <v>93059</v>
      </c>
      <c r="AF774" s="1">
        <v>1715</v>
      </c>
      <c r="AG774" s="1">
        <v>74943</v>
      </c>
      <c r="AH774" s="1">
        <v>3509</v>
      </c>
      <c r="AI774" s="2">
        <v>4.0999999999999995E-2</v>
      </c>
      <c r="AJ774">
        <f>VLOOKUP(A774,census_tract_areas_WA!E:N,10,FALSE)</f>
        <v>3.93503325</v>
      </c>
      <c r="AK774">
        <f t="shared" si="166"/>
        <v>1132.1378288226663</v>
      </c>
      <c r="AL774" t="str">
        <f>VLOOKUP(AK774,'Density Lookup'!A:B,2,TRUE)</f>
        <v>Medium</v>
      </c>
      <c r="AM774" t="str">
        <f>VLOOKUP(A774,census_tract_county_names_WA!A:B,2,FALSE)</f>
        <v>Clark County, Washington</v>
      </c>
      <c r="AN774">
        <f>INDEX(census_tract_areas_WA!N:N, MATCH('2014_acs_select'!A774,census_tract_areas_WA!E:E,0))</f>
        <v>3.93503325</v>
      </c>
      <c r="AO774" t="b">
        <f t="shared" si="167"/>
        <v>1</v>
      </c>
      <c r="AP774" t="str">
        <f>INDEX('Density Lookup'!B:B,MATCH('2014_acs_select'!AK774,'Density Lookup'!A:A,1))</f>
        <v>Medium</v>
      </c>
      <c r="AQ774" t="b">
        <f t="shared" si="168"/>
        <v>1</v>
      </c>
    </row>
    <row r="775" spans="1:43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59"/>
        <v>0.48717948717948717</v>
      </c>
      <c r="I775" s="2">
        <f t="shared" si="160"/>
        <v>0.51282051282051277</v>
      </c>
      <c r="J775" s="1">
        <v>2108</v>
      </c>
      <c r="K775" s="2">
        <f t="shared" si="161"/>
        <v>0.42897842897842897</v>
      </c>
      <c r="L775" s="1">
        <v>1765</v>
      </c>
      <c r="M775" s="1">
        <v>109</v>
      </c>
      <c r="N775" s="1">
        <v>33</v>
      </c>
      <c r="O775" s="2">
        <f t="shared" si="156"/>
        <v>0.83728652751423149</v>
      </c>
      <c r="P775" s="2">
        <f t="shared" si="157"/>
        <v>5.1707779886148005E-2</v>
      </c>
      <c r="Q775" s="2">
        <f t="shared" si="158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 s="1">
        <v>4893</v>
      </c>
      <c r="V775" s="2">
        <f t="shared" si="162"/>
        <v>0.99572649572649574</v>
      </c>
      <c r="W775" s="2">
        <v>0.03</v>
      </c>
      <c r="X775" s="1">
        <v>1292</v>
      </c>
      <c r="Y775" s="2">
        <f t="shared" si="163"/>
        <v>0.26292226292226289</v>
      </c>
      <c r="Z775" s="2">
        <v>2.6000000000000002E-2</v>
      </c>
      <c r="AA775" s="1">
        <v>2800</v>
      </c>
      <c r="AB775" s="2">
        <f t="shared" si="164"/>
        <v>0.56980056980056981</v>
      </c>
      <c r="AC775" s="2">
        <f t="shared" si="165"/>
        <v>0.16727716727716735</v>
      </c>
      <c r="AD775" s="2">
        <v>3.6000000000000004E-2</v>
      </c>
      <c r="AE775" s="1">
        <v>89833</v>
      </c>
      <c r="AF775" s="1">
        <v>1760</v>
      </c>
      <c r="AG775" s="1">
        <v>76830</v>
      </c>
      <c r="AH775" s="1">
        <v>3841</v>
      </c>
      <c r="AI775" s="2">
        <v>0.111</v>
      </c>
      <c r="AJ775">
        <f>VLOOKUP(A775,census_tract_areas_WA!E:N,10,FALSE)</f>
        <v>21.733806950000002</v>
      </c>
      <c r="AK775">
        <f t="shared" si="166"/>
        <v>226.09936728088954</v>
      </c>
      <c r="AL775" t="str">
        <f>VLOOKUP(AK775,'Density Lookup'!A:B,2,TRUE)</f>
        <v>Low</v>
      </c>
      <c r="AM775" t="str">
        <f>VLOOKUP(A775,census_tract_county_names_WA!A:B,2,FALSE)</f>
        <v>Clark County, Washington</v>
      </c>
      <c r="AN775">
        <f>INDEX(census_tract_areas_WA!N:N, MATCH('2014_acs_select'!A775,census_tract_areas_WA!E:E,0))</f>
        <v>21.733806950000002</v>
      </c>
      <c r="AO775" t="b">
        <f t="shared" si="167"/>
        <v>1</v>
      </c>
      <c r="AP775" t="str">
        <f>INDEX('Density Lookup'!B:B,MATCH('2014_acs_select'!AK775,'Density Lookup'!A:A,1))</f>
        <v>Low</v>
      </c>
      <c r="AQ775" t="b">
        <f t="shared" si="168"/>
        <v>1</v>
      </c>
    </row>
    <row r="776" spans="1:43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59"/>
        <v>0.55764541971438519</v>
      </c>
      <c r="I776" s="2">
        <f t="shared" si="160"/>
        <v>0.44235458028561475</v>
      </c>
      <c r="J776" s="1">
        <v>1328</v>
      </c>
      <c r="K776" s="2">
        <f t="shared" si="161"/>
        <v>0.46255660048763497</v>
      </c>
      <c r="L776" s="1">
        <v>924</v>
      </c>
      <c r="M776" s="1">
        <v>109</v>
      </c>
      <c r="N776" s="1">
        <v>0</v>
      </c>
      <c r="O776" s="2">
        <f t="shared" si="156"/>
        <v>0.69578313253012047</v>
      </c>
      <c r="P776" s="2">
        <f t="shared" si="157"/>
        <v>8.2078313253012042E-2</v>
      </c>
      <c r="Q776" s="2">
        <f t="shared" si="158"/>
        <v>0</v>
      </c>
      <c r="R776" s="2">
        <v>0.22899999999999998</v>
      </c>
      <c r="S776" s="2">
        <v>0.23300000000000001</v>
      </c>
      <c r="T776" s="2">
        <v>0.223</v>
      </c>
      <c r="U776" s="1">
        <v>2871</v>
      </c>
      <c r="V776" s="2">
        <f t="shared" si="162"/>
        <v>1</v>
      </c>
      <c r="W776" s="2">
        <v>9.1999999999999998E-2</v>
      </c>
      <c r="X776" s="1">
        <v>702</v>
      </c>
      <c r="Y776" s="2">
        <f t="shared" si="163"/>
        <v>0.2445141065830721</v>
      </c>
      <c r="Z776" s="2">
        <v>0.13400000000000001</v>
      </c>
      <c r="AA776" s="1">
        <v>1788</v>
      </c>
      <c r="AB776" s="2">
        <f t="shared" si="164"/>
        <v>0.62277951933124343</v>
      </c>
      <c r="AC776" s="2">
        <f t="shared" si="165"/>
        <v>0.13270637408568442</v>
      </c>
      <c r="AD776" s="2">
        <v>0.09</v>
      </c>
      <c r="AE776" s="1">
        <v>83782</v>
      </c>
      <c r="AF776" s="1">
        <v>1066</v>
      </c>
      <c r="AG776" s="1">
        <v>66654</v>
      </c>
      <c r="AH776" s="1">
        <v>2239</v>
      </c>
      <c r="AI776" s="2">
        <v>0.13400000000000001</v>
      </c>
      <c r="AJ776">
        <f>VLOOKUP(A776,census_tract_areas_WA!E:N,10,FALSE)</f>
        <v>421.25953859999998</v>
      </c>
      <c r="AK776">
        <f t="shared" si="166"/>
        <v>6.8152759449468761</v>
      </c>
      <c r="AL776" t="str">
        <f>VLOOKUP(AK776,'Density Lookup'!A:B,2,TRUE)</f>
        <v>Low</v>
      </c>
      <c r="AM776" t="str">
        <f>VLOOKUP(A776,census_tract_county_names_WA!A:B,2,FALSE)</f>
        <v>Cowlitz County, Washington</v>
      </c>
      <c r="AN776">
        <f>INDEX(census_tract_areas_WA!N:N, MATCH('2014_acs_select'!A776,census_tract_areas_WA!E:E,0))</f>
        <v>421.25953859999998</v>
      </c>
      <c r="AO776" t="b">
        <f t="shared" si="167"/>
        <v>1</v>
      </c>
      <c r="AP776" t="str">
        <f>INDEX('Density Lookup'!B:B,MATCH('2014_acs_select'!AK776,'Density Lookup'!A:A,1))</f>
        <v>Low</v>
      </c>
      <c r="AQ776" t="b">
        <f t="shared" si="168"/>
        <v>1</v>
      </c>
    </row>
    <row r="777" spans="1:43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59"/>
        <v>0.5035860655737705</v>
      </c>
      <c r="I777" s="2">
        <f t="shared" si="160"/>
        <v>0.4964139344262295</v>
      </c>
      <c r="J777" s="1">
        <v>711</v>
      </c>
      <c r="K777" s="2">
        <f t="shared" si="161"/>
        <v>0.36424180327868855</v>
      </c>
      <c r="L777" s="1">
        <v>578</v>
      </c>
      <c r="M777" s="1">
        <v>62</v>
      </c>
      <c r="N777" s="1">
        <v>0</v>
      </c>
      <c r="O777" s="2">
        <f t="shared" si="156"/>
        <v>0.81293952180028128</v>
      </c>
      <c r="P777" s="2">
        <f t="shared" si="157"/>
        <v>8.7201125175808719E-2</v>
      </c>
      <c r="Q777" s="2">
        <f t="shared" si="158"/>
        <v>0</v>
      </c>
      <c r="R777" s="2">
        <v>0.152</v>
      </c>
      <c r="S777" s="2">
        <v>0.13200000000000001</v>
      </c>
      <c r="T777" s="2">
        <v>0.17399999999999999</v>
      </c>
      <c r="U777" s="1">
        <v>1952</v>
      </c>
      <c r="V777" s="2">
        <f t="shared" si="162"/>
        <v>1</v>
      </c>
      <c r="W777" s="2">
        <v>9.3000000000000013E-2</v>
      </c>
      <c r="X777" s="1">
        <v>578</v>
      </c>
      <c r="Y777" s="2">
        <f t="shared" si="163"/>
        <v>0.29610655737704916</v>
      </c>
      <c r="Z777" s="2">
        <v>6.6000000000000003E-2</v>
      </c>
      <c r="AA777" s="1">
        <v>1126</v>
      </c>
      <c r="AB777" s="2">
        <f t="shared" si="164"/>
        <v>0.57684426229508201</v>
      </c>
      <c r="AC777" s="2">
        <f t="shared" si="165"/>
        <v>0.12704918032786883</v>
      </c>
      <c r="AD777" s="2">
        <v>0.11800000000000001</v>
      </c>
      <c r="AE777" s="1">
        <v>66389</v>
      </c>
      <c r="AF777" s="1">
        <v>656</v>
      </c>
      <c r="AG777" s="1">
        <v>55862</v>
      </c>
      <c r="AH777" s="1">
        <v>1494</v>
      </c>
      <c r="AI777" s="2">
        <v>0.10099999999999999</v>
      </c>
      <c r="AJ777">
        <f>VLOOKUP(A777,census_tract_areas_WA!E:N,10,FALSE)</f>
        <v>1155.9237740000001</v>
      </c>
      <c r="AK777">
        <f t="shared" si="166"/>
        <v>1.6886926663383945</v>
      </c>
      <c r="AL777" t="str">
        <f>VLOOKUP(AK777,'Density Lookup'!A:B,2,TRUE)</f>
        <v>Low</v>
      </c>
      <c r="AM777" t="str">
        <f>VLOOKUP(A777,census_tract_county_names_WA!A:B,2,FALSE)</f>
        <v>Cowlitz County, Washington</v>
      </c>
      <c r="AN777">
        <f>INDEX(census_tract_areas_WA!N:N, MATCH('2014_acs_select'!A777,census_tract_areas_WA!E:E,0))</f>
        <v>1155.9237740000001</v>
      </c>
      <c r="AO777" t="b">
        <f t="shared" si="167"/>
        <v>1</v>
      </c>
      <c r="AP777" t="str">
        <f>INDEX('Density Lookup'!B:B,MATCH('2014_acs_select'!AK777,'Density Lookup'!A:A,1))</f>
        <v>Low</v>
      </c>
      <c r="AQ777" t="b">
        <f t="shared" si="168"/>
        <v>1</v>
      </c>
    </row>
    <row r="778" spans="1:43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59"/>
        <v>0.50518433179723499</v>
      </c>
      <c r="I778" s="2">
        <f t="shared" si="160"/>
        <v>0.49481566820276496</v>
      </c>
      <c r="J778" s="1">
        <v>2063</v>
      </c>
      <c r="K778" s="2">
        <f t="shared" si="161"/>
        <v>0.59418202764976957</v>
      </c>
      <c r="L778" s="1">
        <v>1139</v>
      </c>
      <c r="M778" s="1">
        <v>225</v>
      </c>
      <c r="N778" s="1">
        <v>338</v>
      </c>
      <c r="O778" s="2">
        <f t="shared" si="156"/>
        <v>0.55210857973824523</v>
      </c>
      <c r="P778" s="2">
        <f t="shared" si="157"/>
        <v>0.10906446921958313</v>
      </c>
      <c r="Q778" s="2">
        <f t="shared" si="158"/>
        <v>0.16383906931652933</v>
      </c>
      <c r="R778" s="2">
        <v>0.65700000000000003</v>
      </c>
      <c r="S778" s="2">
        <v>0.68700000000000006</v>
      </c>
      <c r="T778" s="2">
        <v>0.626</v>
      </c>
      <c r="U778" s="1">
        <v>3472</v>
      </c>
      <c r="V778" s="2">
        <f t="shared" si="162"/>
        <v>1</v>
      </c>
      <c r="W778" s="2">
        <v>9.6999999999999989E-2</v>
      </c>
      <c r="X778" s="1">
        <v>562</v>
      </c>
      <c r="Y778" s="2">
        <f t="shared" si="163"/>
        <v>0.16186635944700462</v>
      </c>
      <c r="Z778" s="2">
        <v>9.4E-2</v>
      </c>
      <c r="AA778" s="1">
        <v>2467</v>
      </c>
      <c r="AB778" s="2">
        <f t="shared" si="164"/>
        <v>0.71054147465437789</v>
      </c>
      <c r="AC778" s="2">
        <f t="shared" si="165"/>
        <v>0.12759216589861744</v>
      </c>
      <c r="AD778" s="2">
        <v>0.10199999999999999</v>
      </c>
      <c r="AE778" s="1">
        <v>99949</v>
      </c>
      <c r="AF778" s="1">
        <v>1576</v>
      </c>
      <c r="AG778" s="1">
        <v>75278</v>
      </c>
      <c r="AH778" s="1">
        <v>2986</v>
      </c>
      <c r="AI778" s="2">
        <v>5.2000000000000005E-2</v>
      </c>
      <c r="AJ778">
        <f>VLOOKUP(A778,census_tract_areas_WA!E:N,10,FALSE)</f>
        <v>1.1320041190000001</v>
      </c>
      <c r="AK778">
        <f t="shared" si="166"/>
        <v>3067.1266488563015</v>
      </c>
      <c r="AL778" t="str">
        <f>VLOOKUP(AK778,'Density Lookup'!A:B,2,TRUE)</f>
        <v>High</v>
      </c>
      <c r="AM778" t="str">
        <f>VLOOKUP(A778,census_tract_county_names_WA!A:B,2,FALSE)</f>
        <v>King County, Washington</v>
      </c>
      <c r="AN778">
        <f>INDEX(census_tract_areas_WA!N:N, MATCH('2014_acs_select'!A778,census_tract_areas_WA!E:E,0))</f>
        <v>1.1320041190000001</v>
      </c>
      <c r="AO778" t="b">
        <f t="shared" si="167"/>
        <v>1</v>
      </c>
      <c r="AP778" t="str">
        <f>INDEX('Density Lookup'!B:B,MATCH('2014_acs_select'!AK778,'Density Lookup'!A:A,1))</f>
        <v>High</v>
      </c>
      <c r="AQ778" t="b">
        <f t="shared" si="168"/>
        <v>1</v>
      </c>
    </row>
    <row r="779" spans="1:43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59"/>
        <v>0.51468957871396892</v>
      </c>
      <c r="I779" s="2">
        <f t="shared" si="160"/>
        <v>0.48531042128603102</v>
      </c>
      <c r="J779" s="1">
        <v>1856</v>
      </c>
      <c r="K779" s="2">
        <f t="shared" si="161"/>
        <v>0.51441241685144123</v>
      </c>
      <c r="L779" s="1">
        <v>1429</v>
      </c>
      <c r="M779" s="1">
        <v>98</v>
      </c>
      <c r="N779" s="1">
        <v>143</v>
      </c>
      <c r="O779" s="2">
        <f t="shared" si="156"/>
        <v>0.76993534482758619</v>
      </c>
      <c r="P779" s="2">
        <f t="shared" si="157"/>
        <v>5.2801724137931036E-2</v>
      </c>
      <c r="Q779" s="2">
        <f t="shared" si="158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 s="1">
        <v>3608</v>
      </c>
      <c r="V779" s="2">
        <f t="shared" si="162"/>
        <v>1</v>
      </c>
      <c r="W779" s="2">
        <v>0.12300000000000001</v>
      </c>
      <c r="X779" s="1">
        <v>679</v>
      </c>
      <c r="Y779" s="2">
        <f t="shared" si="163"/>
        <v>0.1881929046563193</v>
      </c>
      <c r="Z779" s="2">
        <v>0.14599999999999999</v>
      </c>
      <c r="AA779" s="1">
        <v>2442</v>
      </c>
      <c r="AB779" s="2">
        <f t="shared" si="164"/>
        <v>0.67682926829268297</v>
      </c>
      <c r="AC779" s="2">
        <f t="shared" si="165"/>
        <v>0.1349778270509977</v>
      </c>
      <c r="AD779" s="2">
        <v>0.13200000000000001</v>
      </c>
      <c r="AE779" s="1">
        <v>96956</v>
      </c>
      <c r="AF779" s="1">
        <v>1639</v>
      </c>
      <c r="AG779" s="1">
        <v>69675</v>
      </c>
      <c r="AH779" s="1">
        <v>3032</v>
      </c>
      <c r="AI779" s="2">
        <v>9.3000000000000013E-2</v>
      </c>
      <c r="AJ779">
        <f>VLOOKUP(A779,census_tract_areas_WA!E:N,10,FALSE)</f>
        <v>4.6023394309999999</v>
      </c>
      <c r="AK779">
        <f t="shared" si="166"/>
        <v>783.94913154331402</v>
      </c>
      <c r="AL779" t="str">
        <f>VLOOKUP(AK779,'Density Lookup'!A:B,2,TRUE)</f>
        <v>Medium</v>
      </c>
      <c r="AM779" t="str">
        <f>VLOOKUP(A779,census_tract_county_names_WA!A:B,2,FALSE)</f>
        <v>King County, Washington</v>
      </c>
      <c r="AN779">
        <f>INDEX(census_tract_areas_WA!N:N, MATCH('2014_acs_select'!A779,census_tract_areas_WA!E:E,0))</f>
        <v>4.6023394309999999</v>
      </c>
      <c r="AO779" t="b">
        <f t="shared" si="167"/>
        <v>1</v>
      </c>
      <c r="AP779" t="str">
        <f>INDEX('Density Lookup'!B:B,MATCH('2014_acs_select'!AK779,'Density Lookup'!A:A,1))</f>
        <v>Medium</v>
      </c>
      <c r="AQ779" t="b">
        <f t="shared" si="168"/>
        <v>1</v>
      </c>
    </row>
    <row r="780" spans="1:43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59"/>
        <v>0.53420101229211858</v>
      </c>
      <c r="I780" s="2">
        <f t="shared" si="160"/>
        <v>0.46579898770788142</v>
      </c>
      <c r="J780" s="1">
        <v>3418</v>
      </c>
      <c r="K780" s="2">
        <f t="shared" si="161"/>
        <v>0.49428778018799713</v>
      </c>
      <c r="L780" s="1">
        <v>2691</v>
      </c>
      <c r="M780" s="1">
        <v>252</v>
      </c>
      <c r="N780" s="1">
        <v>165</v>
      </c>
      <c r="O780" s="2">
        <f t="shared" si="156"/>
        <v>0.78730251609128143</v>
      </c>
      <c r="P780" s="2">
        <f t="shared" si="157"/>
        <v>7.3727325921591577E-2</v>
      </c>
      <c r="Q780" s="2">
        <f t="shared" si="158"/>
        <v>4.8273844353423051E-2</v>
      </c>
      <c r="R780" s="2">
        <v>0.65099999999999991</v>
      </c>
      <c r="S780" s="2">
        <v>0.7</v>
      </c>
      <c r="T780" s="2">
        <v>0.60099999999999998</v>
      </c>
      <c r="U780" s="1">
        <v>6915</v>
      </c>
      <c r="V780" s="2">
        <f t="shared" si="162"/>
        <v>1</v>
      </c>
      <c r="W780" s="2">
        <v>5.0999999999999997E-2</v>
      </c>
      <c r="X780" s="1">
        <v>1400</v>
      </c>
      <c r="Y780" s="2">
        <f t="shared" si="163"/>
        <v>0.2024584237165582</v>
      </c>
      <c r="Z780" s="2">
        <v>3.2000000000000001E-2</v>
      </c>
      <c r="AA780" s="1">
        <v>4831</v>
      </c>
      <c r="AB780" s="2">
        <f t="shared" si="164"/>
        <v>0.69862617498192336</v>
      </c>
      <c r="AC780" s="2">
        <f t="shared" si="165"/>
        <v>9.8915401301518435E-2</v>
      </c>
      <c r="AD780" s="2">
        <v>6.4000000000000001E-2</v>
      </c>
      <c r="AE780" s="1">
        <v>181024</v>
      </c>
      <c r="AF780" s="1">
        <v>2584</v>
      </c>
      <c r="AG780" s="1">
        <v>125735</v>
      </c>
      <c r="AH780" s="1">
        <v>5724</v>
      </c>
      <c r="AI780" s="2">
        <v>7.2000000000000008E-2</v>
      </c>
      <c r="AJ780">
        <f>VLOOKUP(A780,census_tract_areas_WA!E:N,10,FALSE)</f>
        <v>6.3524303790000003</v>
      </c>
      <c r="AK780">
        <f t="shared" si="166"/>
        <v>1088.5597460240972</v>
      </c>
      <c r="AL780" t="str">
        <f>VLOOKUP(AK780,'Density Lookup'!A:B,2,TRUE)</f>
        <v>Medium</v>
      </c>
      <c r="AM780" t="str">
        <f>VLOOKUP(A780,census_tract_county_names_WA!A:B,2,FALSE)</f>
        <v>King County, Washington</v>
      </c>
      <c r="AN780">
        <f>INDEX(census_tract_areas_WA!N:N, MATCH('2014_acs_select'!A780,census_tract_areas_WA!E:E,0))</f>
        <v>6.3524303790000003</v>
      </c>
      <c r="AO780" t="b">
        <f t="shared" si="167"/>
        <v>1</v>
      </c>
      <c r="AP780" t="str">
        <f>INDEX('Density Lookup'!B:B,MATCH('2014_acs_select'!AK780,'Density Lookup'!A:A,1))</f>
        <v>Medium</v>
      </c>
      <c r="AQ780" t="b">
        <f t="shared" si="168"/>
        <v>1</v>
      </c>
    </row>
    <row r="781" spans="1:43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59"/>
        <v>0.46830225711481843</v>
      </c>
      <c r="I781" s="2">
        <f t="shared" si="160"/>
        <v>0.53169774288518157</v>
      </c>
      <c r="J781" s="1">
        <v>2476</v>
      </c>
      <c r="K781" s="2">
        <f t="shared" si="161"/>
        <v>0.48596663395485773</v>
      </c>
      <c r="L781" s="1">
        <v>1963</v>
      </c>
      <c r="M781" s="1">
        <v>311</v>
      </c>
      <c r="N781" s="1">
        <v>104</v>
      </c>
      <c r="O781" s="2">
        <f t="shared" si="156"/>
        <v>0.79281098546042006</v>
      </c>
      <c r="P781" s="2">
        <f t="shared" si="157"/>
        <v>0.12560581583198707</v>
      </c>
      <c r="Q781" s="2">
        <f t="shared" si="158"/>
        <v>4.2003231017770599E-2</v>
      </c>
      <c r="R781" s="2">
        <v>0.23</v>
      </c>
      <c r="S781" s="2">
        <v>0.27800000000000002</v>
      </c>
      <c r="T781" s="2">
        <v>0.192</v>
      </c>
      <c r="U781" s="1">
        <v>5060</v>
      </c>
      <c r="V781" s="2">
        <f t="shared" si="162"/>
        <v>0.99313052011776248</v>
      </c>
      <c r="W781" s="2">
        <v>7.9000000000000001E-2</v>
      </c>
      <c r="X781" s="1">
        <v>1095</v>
      </c>
      <c r="Y781" s="2">
        <f t="shared" si="163"/>
        <v>0.21491658488714427</v>
      </c>
      <c r="Z781" s="2">
        <v>0.12300000000000001</v>
      </c>
      <c r="AA781" s="1">
        <v>3321</v>
      </c>
      <c r="AB781" s="2">
        <f t="shared" si="164"/>
        <v>0.65181550539744848</v>
      </c>
      <c r="AC781" s="2">
        <f t="shared" si="165"/>
        <v>0.13326790971540725</v>
      </c>
      <c r="AD781" s="2">
        <v>7.6999999999999999E-2</v>
      </c>
      <c r="AE781" s="1">
        <v>82209</v>
      </c>
      <c r="AF781" s="1">
        <v>1894</v>
      </c>
      <c r="AG781" s="1">
        <v>71852</v>
      </c>
      <c r="AH781" s="1">
        <v>4169</v>
      </c>
      <c r="AI781" s="2">
        <v>9.1999999999999998E-2</v>
      </c>
      <c r="AJ781">
        <f>VLOOKUP(A781,census_tract_areas_WA!E:N,10,FALSE)</f>
        <v>2.6753242890000002</v>
      </c>
      <c r="AK781">
        <f t="shared" si="166"/>
        <v>1904.4420225797903</v>
      </c>
      <c r="AL781" t="str">
        <f>VLOOKUP(AK781,'Density Lookup'!A:B,2,TRUE)</f>
        <v>High</v>
      </c>
      <c r="AM781" t="str">
        <f>VLOOKUP(A781,census_tract_county_names_WA!A:B,2,FALSE)</f>
        <v>King County, Washington</v>
      </c>
      <c r="AN781">
        <f>INDEX(census_tract_areas_WA!N:N, MATCH('2014_acs_select'!A781,census_tract_areas_WA!E:E,0))</f>
        <v>2.6753242890000002</v>
      </c>
      <c r="AO781" t="b">
        <f t="shared" si="167"/>
        <v>1</v>
      </c>
      <c r="AP781" t="str">
        <f>INDEX('Density Lookup'!B:B,MATCH('2014_acs_select'!AK781,'Density Lookup'!A:A,1))</f>
        <v>High</v>
      </c>
      <c r="AQ781" t="b">
        <f t="shared" si="168"/>
        <v>1</v>
      </c>
    </row>
    <row r="782" spans="1:43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59"/>
        <v>0.52116564417177913</v>
      </c>
      <c r="I782" s="2">
        <f t="shared" si="160"/>
        <v>0.47883435582822087</v>
      </c>
      <c r="J782" s="1">
        <v>1672</v>
      </c>
      <c r="K782" s="2">
        <f t="shared" si="161"/>
        <v>0.51288343558282212</v>
      </c>
      <c r="L782" s="1">
        <v>1204</v>
      </c>
      <c r="M782" s="1">
        <v>251</v>
      </c>
      <c r="N782" s="1">
        <v>105</v>
      </c>
      <c r="O782" s="2">
        <f t="shared" si="156"/>
        <v>0.72009569377990434</v>
      </c>
      <c r="P782" s="2">
        <f t="shared" si="157"/>
        <v>0.15011961722488038</v>
      </c>
      <c r="Q782" s="2">
        <f t="shared" si="158"/>
        <v>6.2799043062200952E-2</v>
      </c>
      <c r="R782" s="2">
        <v>0.307</v>
      </c>
      <c r="S782" s="2">
        <v>0.32500000000000001</v>
      </c>
      <c r="T782" s="2">
        <v>0.28999999999999998</v>
      </c>
      <c r="U782" s="1">
        <v>3260</v>
      </c>
      <c r="V782" s="2">
        <f t="shared" si="162"/>
        <v>1</v>
      </c>
      <c r="W782" s="2">
        <v>0.10099999999999999</v>
      </c>
      <c r="X782" s="1">
        <v>676</v>
      </c>
      <c r="Y782" s="2">
        <f t="shared" si="163"/>
        <v>0.20736196319018405</v>
      </c>
      <c r="Z782" s="2">
        <v>0.25600000000000001</v>
      </c>
      <c r="AA782" s="1">
        <v>2145</v>
      </c>
      <c r="AB782" s="2">
        <f t="shared" si="164"/>
        <v>0.65797546012269936</v>
      </c>
      <c r="AC782" s="2">
        <f t="shared" si="165"/>
        <v>0.13466257668711656</v>
      </c>
      <c r="AD782" s="2">
        <v>6.6000000000000003E-2</v>
      </c>
      <c r="AE782" s="1">
        <v>76089</v>
      </c>
      <c r="AF782" s="1">
        <v>1229</v>
      </c>
      <c r="AG782" s="1">
        <v>63869</v>
      </c>
      <c r="AH782" s="1">
        <v>2650</v>
      </c>
      <c r="AI782" s="2">
        <v>7.4999999999999997E-2</v>
      </c>
      <c r="AJ782">
        <f>VLOOKUP(A782,census_tract_areas_WA!E:N,10,FALSE)</f>
        <v>2.555686616</v>
      </c>
      <c r="AK782">
        <f t="shared" si="166"/>
        <v>1275.5867560563224</v>
      </c>
      <c r="AL782" t="str">
        <f>VLOOKUP(AK782,'Density Lookup'!A:B,2,TRUE)</f>
        <v>Medium</v>
      </c>
      <c r="AM782" t="str">
        <f>VLOOKUP(A782,census_tract_county_names_WA!A:B,2,FALSE)</f>
        <v>King County, Washington</v>
      </c>
      <c r="AN782">
        <f>INDEX(census_tract_areas_WA!N:N, MATCH('2014_acs_select'!A782,census_tract_areas_WA!E:E,0))</f>
        <v>2.555686616</v>
      </c>
      <c r="AO782" t="b">
        <f t="shared" si="167"/>
        <v>1</v>
      </c>
      <c r="AP782" t="str">
        <f>INDEX('Density Lookup'!B:B,MATCH('2014_acs_select'!AK782,'Density Lookup'!A:A,1))</f>
        <v>Medium</v>
      </c>
      <c r="AQ782" t="b">
        <f t="shared" si="168"/>
        <v>1</v>
      </c>
    </row>
    <row r="783" spans="1:43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59"/>
        <v>0.46874413365871975</v>
      </c>
      <c r="I783" s="2">
        <f t="shared" si="160"/>
        <v>0.5312558663412803</v>
      </c>
      <c r="J783" s="1">
        <v>2928</v>
      </c>
      <c r="K783" s="2">
        <f t="shared" si="161"/>
        <v>0.54965271259620796</v>
      </c>
      <c r="L783" s="1">
        <v>2379</v>
      </c>
      <c r="M783" s="1">
        <v>210</v>
      </c>
      <c r="N783" s="1">
        <v>132</v>
      </c>
      <c r="O783" s="2">
        <f t="shared" si="156"/>
        <v>0.8125</v>
      </c>
      <c r="P783" s="2">
        <f t="shared" si="157"/>
        <v>7.1721311475409832E-2</v>
      </c>
      <c r="Q783" s="2">
        <f t="shared" si="158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 s="1">
        <v>5265</v>
      </c>
      <c r="V783" s="2">
        <f t="shared" si="162"/>
        <v>0.98836117889994368</v>
      </c>
      <c r="W783" s="2">
        <v>6.3E-2</v>
      </c>
      <c r="X783" s="1">
        <v>1244</v>
      </c>
      <c r="Y783" s="2">
        <f t="shared" si="163"/>
        <v>0.23352731368500093</v>
      </c>
      <c r="Z783" s="2">
        <v>8.4000000000000005E-2</v>
      </c>
      <c r="AA783" s="1">
        <v>3477</v>
      </c>
      <c r="AB783" s="2">
        <f t="shared" si="164"/>
        <v>0.65271259620799704</v>
      </c>
      <c r="AC783" s="2">
        <f t="shared" si="165"/>
        <v>0.11376009010700205</v>
      </c>
      <c r="AD783" s="2">
        <v>5.2000000000000005E-2</v>
      </c>
      <c r="AE783" s="1">
        <v>102797</v>
      </c>
      <c r="AF783" s="1">
        <v>1976</v>
      </c>
      <c r="AG783" s="1">
        <v>98800</v>
      </c>
      <c r="AH783" s="1">
        <v>4164</v>
      </c>
      <c r="AI783" s="2">
        <v>5.2000000000000005E-2</v>
      </c>
      <c r="AJ783">
        <f>VLOOKUP(A783,census_tract_areas_WA!E:N,10,FALSE)</f>
        <v>15.08804561</v>
      </c>
      <c r="AK783">
        <f t="shared" si="166"/>
        <v>353.06096877579625</v>
      </c>
      <c r="AL783" t="str">
        <f>VLOOKUP(AK783,'Density Lookup'!A:B,2,TRUE)</f>
        <v>Medium</v>
      </c>
      <c r="AM783" t="str">
        <f>VLOOKUP(A783,census_tract_county_names_WA!A:B,2,FALSE)</f>
        <v>King County, Washington</v>
      </c>
      <c r="AN783">
        <f>INDEX(census_tract_areas_WA!N:N, MATCH('2014_acs_select'!A783,census_tract_areas_WA!E:E,0))</f>
        <v>15.08804561</v>
      </c>
      <c r="AO783" t="b">
        <f t="shared" si="167"/>
        <v>1</v>
      </c>
      <c r="AP783" t="str">
        <f>INDEX('Density Lookup'!B:B,MATCH('2014_acs_select'!AK783,'Density Lookup'!A:A,1))</f>
        <v>Medium</v>
      </c>
      <c r="AQ783" t="b">
        <f t="shared" si="168"/>
        <v>1</v>
      </c>
    </row>
    <row r="784" spans="1:43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59"/>
        <v>0.52712060011540685</v>
      </c>
      <c r="I784" s="2">
        <f t="shared" si="160"/>
        <v>0.47287939988459321</v>
      </c>
      <c r="J784" s="1">
        <v>1174</v>
      </c>
      <c r="K784" s="2">
        <f t="shared" si="161"/>
        <v>0.3387189844200808</v>
      </c>
      <c r="L784" s="1">
        <v>846</v>
      </c>
      <c r="M784" s="1">
        <v>221</v>
      </c>
      <c r="N784" s="1">
        <v>0</v>
      </c>
      <c r="O784" s="2">
        <f t="shared" si="156"/>
        <v>0.72061328790459966</v>
      </c>
      <c r="P784" s="2">
        <f t="shared" si="157"/>
        <v>0.18824531516183987</v>
      </c>
      <c r="Q784" s="2">
        <f t="shared" si="158"/>
        <v>0</v>
      </c>
      <c r="R784" s="2">
        <v>0.159</v>
      </c>
      <c r="S784" s="2">
        <v>0.126</v>
      </c>
      <c r="T784" s="2">
        <v>0.19500000000000001</v>
      </c>
      <c r="U784" s="1">
        <v>3347</v>
      </c>
      <c r="V784" s="2">
        <f t="shared" si="162"/>
        <v>0.96566647432198505</v>
      </c>
      <c r="W784" s="2">
        <v>0.29699999999999999</v>
      </c>
      <c r="X784" s="1">
        <v>824</v>
      </c>
      <c r="Y784" s="2">
        <f t="shared" si="163"/>
        <v>0.23773802654356607</v>
      </c>
      <c r="Z784" s="2">
        <v>0.43099999999999999</v>
      </c>
      <c r="AA784" s="1">
        <v>2021</v>
      </c>
      <c r="AB784" s="2">
        <f t="shared" si="164"/>
        <v>0.58309290248124634</v>
      </c>
      <c r="AC784" s="2">
        <f t="shared" si="165"/>
        <v>0.17916907097518764</v>
      </c>
      <c r="AD784" s="2">
        <v>0.26300000000000001</v>
      </c>
      <c r="AE784" s="1">
        <v>44123</v>
      </c>
      <c r="AF784" s="1">
        <v>1418</v>
      </c>
      <c r="AG784" s="1">
        <v>29965</v>
      </c>
      <c r="AH784" s="1">
        <v>2761</v>
      </c>
      <c r="AI784" s="2">
        <v>0.11900000000000001</v>
      </c>
      <c r="AJ784">
        <f>VLOOKUP(A784,census_tract_areas_WA!E:N,10,FALSE)</f>
        <v>95.053768919999996</v>
      </c>
      <c r="AK784">
        <f t="shared" si="166"/>
        <v>36.463572558780768</v>
      </c>
      <c r="AL784" t="str">
        <f>VLOOKUP(AK784,'Density Lookup'!A:B,2,TRUE)</f>
        <v>Low</v>
      </c>
      <c r="AM784" t="str">
        <f>VLOOKUP(A784,census_tract_county_names_WA!A:B,2,FALSE)</f>
        <v>Pend Oreille County, Washington</v>
      </c>
      <c r="AN784">
        <f>INDEX(census_tract_areas_WA!N:N, MATCH('2014_acs_select'!A784,census_tract_areas_WA!E:E,0))</f>
        <v>95.053768919999996</v>
      </c>
      <c r="AO784" t="b">
        <f t="shared" si="167"/>
        <v>1</v>
      </c>
      <c r="AP784" t="str">
        <f>INDEX('Density Lookup'!B:B,MATCH('2014_acs_select'!AK784,'Density Lookup'!A:A,1))</f>
        <v>Low</v>
      </c>
      <c r="AQ784" t="b">
        <f t="shared" si="168"/>
        <v>1</v>
      </c>
    </row>
    <row r="785" spans="1:43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59"/>
        <v>0.50897332255456751</v>
      </c>
      <c r="I785" s="2">
        <f t="shared" si="160"/>
        <v>0.49102667744543249</v>
      </c>
      <c r="J785" s="1">
        <v>2831</v>
      </c>
      <c r="K785" s="2">
        <f t="shared" si="161"/>
        <v>0.45772029102667744</v>
      </c>
      <c r="L785" s="1">
        <v>2163</v>
      </c>
      <c r="M785" s="1">
        <v>275</v>
      </c>
      <c r="N785" s="1">
        <v>53</v>
      </c>
      <c r="O785" s="2">
        <f t="shared" si="156"/>
        <v>0.76404097492052281</v>
      </c>
      <c r="P785" s="2">
        <f t="shared" si="157"/>
        <v>9.7138820204874604E-2</v>
      </c>
      <c r="Q785" s="2">
        <f t="shared" si="158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 s="1">
        <v>6163</v>
      </c>
      <c r="V785" s="2">
        <f t="shared" si="162"/>
        <v>0.99644300727566693</v>
      </c>
      <c r="W785" s="2">
        <v>4.4000000000000004E-2</v>
      </c>
      <c r="X785" s="1">
        <v>1757</v>
      </c>
      <c r="Y785" s="2">
        <f t="shared" si="163"/>
        <v>0.28407437348423603</v>
      </c>
      <c r="Z785" s="2">
        <v>6.0999999999999999E-2</v>
      </c>
      <c r="AA785" s="1">
        <v>3695</v>
      </c>
      <c r="AB785" s="2">
        <f t="shared" si="164"/>
        <v>0.59741309620048499</v>
      </c>
      <c r="AC785" s="2">
        <f t="shared" si="165"/>
        <v>0.11851253031527897</v>
      </c>
      <c r="AD785" s="2">
        <v>4.4000000000000004E-2</v>
      </c>
      <c r="AE785" s="1">
        <v>122121</v>
      </c>
      <c r="AF785" s="1">
        <v>2073</v>
      </c>
      <c r="AG785" s="1">
        <v>81331</v>
      </c>
      <c r="AH785" s="1">
        <v>4622</v>
      </c>
      <c r="AI785" s="2">
        <v>6.2E-2</v>
      </c>
      <c r="AJ785">
        <f>VLOOKUP(A785,census_tract_areas_WA!E:N,10,FALSE)</f>
        <v>16.79159087</v>
      </c>
      <c r="AK785">
        <f t="shared" si="166"/>
        <v>368.33913164536267</v>
      </c>
      <c r="AL785" t="str">
        <f>VLOOKUP(AK785,'Density Lookup'!A:B,2,TRUE)</f>
        <v>Medium</v>
      </c>
      <c r="AM785" t="str">
        <f>VLOOKUP(A785,census_tract_county_names_WA!A:B,2,FALSE)</f>
        <v>Pierce County, Washington</v>
      </c>
      <c r="AN785">
        <f>INDEX(census_tract_areas_WA!N:N, MATCH('2014_acs_select'!A785,census_tract_areas_WA!E:E,0))</f>
        <v>16.79159087</v>
      </c>
      <c r="AO785" t="b">
        <f t="shared" si="167"/>
        <v>1</v>
      </c>
      <c r="AP785" t="str">
        <f>INDEX('Density Lookup'!B:B,MATCH('2014_acs_select'!AK785,'Density Lookup'!A:A,1))</f>
        <v>Medium</v>
      </c>
      <c r="AQ785" t="b">
        <f t="shared" si="168"/>
        <v>1</v>
      </c>
    </row>
    <row r="786" spans="1:43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59"/>
        <v>0.46480878763222133</v>
      </c>
      <c r="I786" s="2">
        <f t="shared" si="160"/>
        <v>0.53519121236777867</v>
      </c>
      <c r="J786" s="1">
        <v>1990</v>
      </c>
      <c r="K786" s="2">
        <f t="shared" si="161"/>
        <v>0.4048006509357201</v>
      </c>
      <c r="L786" s="1">
        <v>1508</v>
      </c>
      <c r="M786" s="1">
        <v>384</v>
      </c>
      <c r="N786" s="1">
        <v>16</v>
      </c>
      <c r="O786" s="2">
        <f t="shared" si="156"/>
        <v>0.75778894472361813</v>
      </c>
      <c r="P786" s="2">
        <f t="shared" si="157"/>
        <v>0.19296482412060301</v>
      </c>
      <c r="Q786" s="2">
        <f t="shared" si="158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 s="1">
        <v>4653</v>
      </c>
      <c r="V786" s="2">
        <f t="shared" si="162"/>
        <v>0.94650122050447516</v>
      </c>
      <c r="W786" s="2">
        <v>0.182</v>
      </c>
      <c r="X786" s="1">
        <v>923</v>
      </c>
      <c r="Y786" s="2">
        <f t="shared" si="163"/>
        <v>0.18775427176566314</v>
      </c>
      <c r="Z786" s="2">
        <v>0.20899999999999999</v>
      </c>
      <c r="AA786" s="1">
        <v>3045</v>
      </c>
      <c r="AB786" s="2">
        <f t="shared" si="164"/>
        <v>0.61940602115541088</v>
      </c>
      <c r="AC786" s="2">
        <f t="shared" si="165"/>
        <v>0.19283970707892595</v>
      </c>
      <c r="AD786" s="2">
        <v>0.185</v>
      </c>
      <c r="AE786" s="1">
        <v>52745</v>
      </c>
      <c r="AF786" s="1">
        <v>1910</v>
      </c>
      <c r="AG786" s="1">
        <v>43996</v>
      </c>
      <c r="AH786" s="1">
        <v>4010</v>
      </c>
      <c r="AI786" s="2">
        <v>0.16699999999999998</v>
      </c>
      <c r="AJ786">
        <f>VLOOKUP(A786,census_tract_areas_WA!E:N,10,FALSE)</f>
        <v>2.4570817599999999</v>
      </c>
      <c r="AK786">
        <f t="shared" si="166"/>
        <v>2000.7474232359286</v>
      </c>
      <c r="AL786" t="str">
        <f>VLOOKUP(AK786,'Density Lookup'!A:B,2,TRUE)</f>
        <v>High</v>
      </c>
      <c r="AM786" t="str">
        <f>VLOOKUP(A786,census_tract_county_names_WA!A:B,2,FALSE)</f>
        <v>Clark County, Washington</v>
      </c>
      <c r="AN786">
        <f>INDEX(census_tract_areas_WA!N:N, MATCH('2014_acs_select'!A786,census_tract_areas_WA!E:E,0))</f>
        <v>2.4570817599999999</v>
      </c>
      <c r="AO786" t="b">
        <f t="shared" si="167"/>
        <v>1</v>
      </c>
      <c r="AP786" t="str">
        <f>INDEX('Density Lookup'!B:B,MATCH('2014_acs_select'!AK786,'Density Lookup'!A:A,1))</f>
        <v>High</v>
      </c>
      <c r="AQ786" t="b">
        <f t="shared" si="168"/>
        <v>1</v>
      </c>
    </row>
    <row r="787" spans="1:43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59"/>
        <v>0.4948805460750853</v>
      </c>
      <c r="I787" s="2">
        <f t="shared" si="160"/>
        <v>0.50511945392491464</v>
      </c>
      <c r="J787" s="1">
        <v>2730</v>
      </c>
      <c r="K787" s="2">
        <f t="shared" si="161"/>
        <v>0.46587030716723549</v>
      </c>
      <c r="L787" s="1">
        <v>2180</v>
      </c>
      <c r="M787" s="1">
        <v>126</v>
      </c>
      <c r="N787" s="1">
        <v>134</v>
      </c>
      <c r="O787" s="2">
        <f t="shared" si="156"/>
        <v>0.79853479853479858</v>
      </c>
      <c r="P787" s="2">
        <f t="shared" si="157"/>
        <v>4.6153846153846156E-2</v>
      </c>
      <c r="Q787" s="2">
        <f t="shared" si="158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 s="1">
        <v>5860</v>
      </c>
      <c r="V787" s="2">
        <f t="shared" si="162"/>
        <v>1</v>
      </c>
      <c r="W787" s="2">
        <v>7.5999999999999998E-2</v>
      </c>
      <c r="X787" s="1">
        <v>1447</v>
      </c>
      <c r="Y787" s="2">
        <f t="shared" si="163"/>
        <v>0.24692832764505118</v>
      </c>
      <c r="Z787" s="2">
        <v>0.106</v>
      </c>
      <c r="AA787" s="1">
        <v>3807</v>
      </c>
      <c r="AB787" s="2">
        <f t="shared" si="164"/>
        <v>0.64965870307167239</v>
      </c>
      <c r="AC787" s="2">
        <f t="shared" si="165"/>
        <v>0.10341296928327637</v>
      </c>
      <c r="AD787" s="2">
        <v>5.7000000000000002E-2</v>
      </c>
      <c r="AE787" s="1">
        <v>96562</v>
      </c>
      <c r="AF787" s="1">
        <v>1772</v>
      </c>
      <c r="AG787" s="1">
        <v>86289</v>
      </c>
      <c r="AH787" s="1">
        <v>4621</v>
      </c>
      <c r="AI787" s="2">
        <v>0.10400000000000001</v>
      </c>
      <c r="AJ787">
        <f>VLOOKUP(A787,census_tract_areas_WA!E:N,10,FALSE)</f>
        <v>2.4921429220000002</v>
      </c>
      <c r="AK787">
        <f t="shared" si="166"/>
        <v>2351.3900219242719</v>
      </c>
      <c r="AL787" t="str">
        <f>VLOOKUP(AK787,'Density Lookup'!A:B,2,TRUE)</f>
        <v>High</v>
      </c>
      <c r="AM787" t="str">
        <f>VLOOKUP(A787,census_tract_county_names_WA!A:B,2,FALSE)</f>
        <v>King County, Washington</v>
      </c>
      <c r="AN787">
        <f>INDEX(census_tract_areas_WA!N:N, MATCH('2014_acs_select'!A787,census_tract_areas_WA!E:E,0))</f>
        <v>2.4921429220000002</v>
      </c>
      <c r="AO787" t="b">
        <f t="shared" si="167"/>
        <v>1</v>
      </c>
      <c r="AP787" t="str">
        <f>INDEX('Density Lookup'!B:B,MATCH('2014_acs_select'!AK787,'Density Lookup'!A:A,1))</f>
        <v>High</v>
      </c>
      <c r="AQ787" t="b">
        <f t="shared" si="168"/>
        <v>1</v>
      </c>
    </row>
    <row r="788" spans="1:43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59"/>
        <v>0.51741118536756947</v>
      </c>
      <c r="I788" s="2">
        <f t="shared" si="160"/>
        <v>0.48258881463243053</v>
      </c>
      <c r="J788" s="1">
        <v>4389</v>
      </c>
      <c r="K788" s="2">
        <f t="shared" si="161"/>
        <v>0.51459725641927545</v>
      </c>
      <c r="L788" s="1">
        <v>3181</v>
      </c>
      <c r="M788" s="1">
        <v>547</v>
      </c>
      <c r="N788" s="1">
        <v>481</v>
      </c>
      <c r="O788" s="2">
        <f t="shared" si="156"/>
        <v>0.72476646160856684</v>
      </c>
      <c r="P788" s="2">
        <f t="shared" si="157"/>
        <v>0.12462975620870358</v>
      </c>
      <c r="Q788" s="2">
        <f t="shared" si="158"/>
        <v>0.10959216222374117</v>
      </c>
      <c r="R788" s="2">
        <v>0.25700000000000001</v>
      </c>
      <c r="S788" s="2">
        <v>0.28699999999999998</v>
      </c>
      <c r="T788" s="2">
        <v>0.223</v>
      </c>
      <c r="U788" s="1">
        <v>8529</v>
      </c>
      <c r="V788" s="2">
        <f t="shared" si="162"/>
        <v>1</v>
      </c>
      <c r="W788" s="2">
        <v>0.14199999999999999</v>
      </c>
      <c r="X788" s="1">
        <v>1981</v>
      </c>
      <c r="Y788" s="2">
        <f t="shared" si="163"/>
        <v>0.23226638527377183</v>
      </c>
      <c r="Z788" s="2">
        <v>0.318</v>
      </c>
      <c r="AA788" s="1">
        <v>5551</v>
      </c>
      <c r="AB788" s="2">
        <f t="shared" si="164"/>
        <v>0.65083831633251266</v>
      </c>
      <c r="AC788" s="2">
        <f t="shared" si="165"/>
        <v>0.11689529839371549</v>
      </c>
      <c r="AD788" s="2">
        <v>0.10199999999999999</v>
      </c>
      <c r="AE788" s="1">
        <v>94654</v>
      </c>
      <c r="AF788" s="1">
        <v>3102</v>
      </c>
      <c r="AG788" s="1">
        <v>72077</v>
      </c>
      <c r="AH788" s="1">
        <v>6756</v>
      </c>
      <c r="AI788" s="2">
        <v>5.7000000000000002E-2</v>
      </c>
      <c r="AJ788">
        <f>VLOOKUP(A788,census_tract_areas_WA!E:N,10,FALSE)</f>
        <v>7.0309103110000004</v>
      </c>
      <c r="AK788">
        <f t="shared" si="166"/>
        <v>1213.0719384453259</v>
      </c>
      <c r="AL788" t="str">
        <f>VLOOKUP(AK788,'Density Lookup'!A:B,2,TRUE)</f>
        <v>Medium</v>
      </c>
      <c r="AM788" t="str">
        <f>VLOOKUP(A788,census_tract_county_names_WA!A:B,2,FALSE)</f>
        <v>King County, Washington</v>
      </c>
      <c r="AN788">
        <f>INDEX(census_tract_areas_WA!N:N, MATCH('2014_acs_select'!A788,census_tract_areas_WA!E:E,0))</f>
        <v>7.0309103110000004</v>
      </c>
      <c r="AO788" t="b">
        <f t="shared" si="167"/>
        <v>1</v>
      </c>
      <c r="AP788" t="str">
        <f>INDEX('Density Lookup'!B:B,MATCH('2014_acs_select'!AK788,'Density Lookup'!A:A,1))</f>
        <v>Medium</v>
      </c>
      <c r="AQ788" t="b">
        <f t="shared" si="168"/>
        <v>1</v>
      </c>
    </row>
    <row r="789" spans="1:43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59"/>
        <v>0.52929948463447218</v>
      </c>
      <c r="I789" s="2">
        <f t="shared" si="160"/>
        <v>0.47070051536552776</v>
      </c>
      <c r="J789" s="1">
        <v>2453</v>
      </c>
      <c r="K789" s="2">
        <f t="shared" si="161"/>
        <v>0.46821912578736402</v>
      </c>
      <c r="L789" s="1">
        <v>1822</v>
      </c>
      <c r="M789" s="1">
        <v>163</v>
      </c>
      <c r="N789" s="1">
        <v>217</v>
      </c>
      <c r="O789" s="2">
        <f t="shared" si="156"/>
        <v>0.74276396249490417</v>
      </c>
      <c r="P789" s="2">
        <f t="shared" si="157"/>
        <v>6.6449245821443126E-2</v>
      </c>
      <c r="Q789" s="2">
        <f t="shared" si="158"/>
        <v>8.8463106400326133E-2</v>
      </c>
      <c r="R789" s="2">
        <v>0.28899999999999998</v>
      </c>
      <c r="S789" s="2">
        <v>0.31900000000000001</v>
      </c>
      <c r="T789" s="2">
        <v>0.255</v>
      </c>
      <c r="U789" s="1">
        <v>5210</v>
      </c>
      <c r="V789" s="2">
        <f t="shared" si="162"/>
        <v>0.99446459247948082</v>
      </c>
      <c r="W789" s="2">
        <v>0.17600000000000002</v>
      </c>
      <c r="X789" s="1">
        <v>1120</v>
      </c>
      <c r="Y789" s="2">
        <f t="shared" si="163"/>
        <v>0.21378125596487879</v>
      </c>
      <c r="Z789" s="2">
        <v>0.4</v>
      </c>
      <c r="AA789" s="1">
        <v>3281</v>
      </c>
      <c r="AB789" s="2">
        <f t="shared" si="164"/>
        <v>0.62626455430425654</v>
      </c>
      <c r="AC789" s="2">
        <f t="shared" si="165"/>
        <v>0.15995418973086473</v>
      </c>
      <c r="AD789" s="2">
        <v>0.13500000000000001</v>
      </c>
      <c r="AE789" s="1">
        <v>77336</v>
      </c>
      <c r="AF789" s="1">
        <v>2104</v>
      </c>
      <c r="AG789" s="1">
        <v>67283</v>
      </c>
      <c r="AH789" s="1">
        <v>4297</v>
      </c>
      <c r="AI789" s="2">
        <v>0.111</v>
      </c>
      <c r="AJ789">
        <f>VLOOKUP(A789,census_tract_areas_WA!E:N,10,FALSE)</f>
        <v>4.8189363470000002</v>
      </c>
      <c r="AK789">
        <f t="shared" si="166"/>
        <v>1087.169371569207</v>
      </c>
      <c r="AL789" t="str">
        <f>VLOOKUP(AK789,'Density Lookup'!A:B,2,TRUE)</f>
        <v>Medium</v>
      </c>
      <c r="AM789" t="str">
        <f>VLOOKUP(A789,census_tract_county_names_WA!A:B,2,FALSE)</f>
        <v>King County, Washington</v>
      </c>
      <c r="AN789">
        <f>INDEX(census_tract_areas_WA!N:N, MATCH('2014_acs_select'!A789,census_tract_areas_WA!E:E,0))</f>
        <v>4.8189363470000002</v>
      </c>
      <c r="AO789" t="b">
        <f t="shared" si="167"/>
        <v>1</v>
      </c>
      <c r="AP789" t="str">
        <f>INDEX('Density Lookup'!B:B,MATCH('2014_acs_select'!AK789,'Density Lookup'!A:A,1))</f>
        <v>Medium</v>
      </c>
      <c r="AQ789" t="b">
        <f t="shared" si="168"/>
        <v>1</v>
      </c>
    </row>
    <row r="790" spans="1:43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59"/>
        <v>0.5138848289973692</v>
      </c>
      <c r="I790" s="2">
        <f t="shared" si="160"/>
        <v>0.4861151710026308</v>
      </c>
      <c r="J790" s="1">
        <v>1691</v>
      </c>
      <c r="K790" s="2">
        <f t="shared" si="161"/>
        <v>0.49429991230634318</v>
      </c>
      <c r="L790" s="1">
        <v>1339</v>
      </c>
      <c r="M790" s="1">
        <v>104</v>
      </c>
      <c r="N790" s="1">
        <v>61</v>
      </c>
      <c r="O790" s="2">
        <f t="shared" si="156"/>
        <v>0.79183914843287995</v>
      </c>
      <c r="P790" s="2">
        <f t="shared" si="157"/>
        <v>6.150206978119456E-2</v>
      </c>
      <c r="Q790" s="2">
        <f t="shared" si="158"/>
        <v>3.6073329390892965E-2</v>
      </c>
      <c r="R790" s="2">
        <v>0.63300000000000001</v>
      </c>
      <c r="S790" s="2">
        <v>0.71</v>
      </c>
      <c r="T790" s="2">
        <v>0.53700000000000003</v>
      </c>
      <c r="U790" s="1">
        <v>3402</v>
      </c>
      <c r="V790" s="2">
        <f t="shared" si="162"/>
        <v>0.99444606840105232</v>
      </c>
      <c r="W790" s="2">
        <v>3.1E-2</v>
      </c>
      <c r="X790" s="1">
        <v>847</v>
      </c>
      <c r="Y790" s="2">
        <f t="shared" si="163"/>
        <v>0.24758842443729903</v>
      </c>
      <c r="Z790" s="2">
        <v>1.8000000000000002E-2</v>
      </c>
      <c r="AA790" s="1">
        <v>2271</v>
      </c>
      <c r="AB790" s="2">
        <f t="shared" si="164"/>
        <v>0.66384098216895648</v>
      </c>
      <c r="AC790" s="2">
        <f t="shared" si="165"/>
        <v>8.8570593393744512E-2</v>
      </c>
      <c r="AD790" s="2">
        <v>3.6000000000000004E-2</v>
      </c>
      <c r="AE790" s="1">
        <v>175932</v>
      </c>
      <c r="AF790" s="1">
        <v>1145</v>
      </c>
      <c r="AG790" s="1">
        <v>119306</v>
      </c>
      <c r="AH790" s="1">
        <v>2696</v>
      </c>
      <c r="AI790" s="2">
        <v>7.2000000000000008E-2</v>
      </c>
      <c r="AJ790">
        <f>VLOOKUP(A790,census_tract_areas_WA!E:N,10,FALSE)</f>
        <v>8.5042383570000002</v>
      </c>
      <c r="AK790">
        <f t="shared" si="166"/>
        <v>402.27000424842396</v>
      </c>
      <c r="AL790" t="str">
        <f>VLOOKUP(AK790,'Density Lookup'!A:B,2,TRUE)</f>
        <v>Medium</v>
      </c>
      <c r="AM790" t="str">
        <f>VLOOKUP(A790,census_tract_county_names_WA!A:B,2,FALSE)</f>
        <v>King County, Washington</v>
      </c>
      <c r="AN790">
        <f>INDEX(census_tract_areas_WA!N:N, MATCH('2014_acs_select'!A790,census_tract_areas_WA!E:E,0))</f>
        <v>8.5042383570000002</v>
      </c>
      <c r="AO790" t="b">
        <f t="shared" si="167"/>
        <v>1</v>
      </c>
      <c r="AP790" t="str">
        <f>INDEX('Density Lookup'!B:B,MATCH('2014_acs_select'!AK790,'Density Lookup'!A:A,1))</f>
        <v>Medium</v>
      </c>
      <c r="AQ790" t="b">
        <f t="shared" si="168"/>
        <v>1</v>
      </c>
    </row>
    <row r="791" spans="1:43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59"/>
        <v>0.50148367952522255</v>
      </c>
      <c r="I791" s="2">
        <f t="shared" si="160"/>
        <v>0.49851632047477745</v>
      </c>
      <c r="J791" s="1">
        <v>3055</v>
      </c>
      <c r="K791" s="2">
        <f t="shared" si="161"/>
        <v>0.47712009995314697</v>
      </c>
      <c r="L791" s="1">
        <v>2486</v>
      </c>
      <c r="M791" s="1">
        <v>316</v>
      </c>
      <c r="N791" s="1">
        <v>36</v>
      </c>
      <c r="O791" s="2">
        <f t="shared" si="156"/>
        <v>0.81374795417348611</v>
      </c>
      <c r="P791" s="2">
        <f t="shared" si="157"/>
        <v>0.10343698854337152</v>
      </c>
      <c r="Q791" s="2">
        <f t="shared" si="158"/>
        <v>1.1783960720130934E-2</v>
      </c>
      <c r="R791" s="2">
        <v>0.34200000000000003</v>
      </c>
      <c r="S791" s="2">
        <v>0.377</v>
      </c>
      <c r="T791" s="2">
        <v>0.312</v>
      </c>
      <c r="U791" s="1">
        <v>6364</v>
      </c>
      <c r="V791" s="2">
        <f t="shared" si="162"/>
        <v>0.99390910510698105</v>
      </c>
      <c r="W791" s="2">
        <v>0.155</v>
      </c>
      <c r="X791" s="1">
        <v>1667</v>
      </c>
      <c r="Y791" s="2">
        <f t="shared" si="163"/>
        <v>0.2603467124785257</v>
      </c>
      <c r="Z791" s="2">
        <v>0.27699999999999997</v>
      </c>
      <c r="AA791" s="1">
        <v>3927</v>
      </c>
      <c r="AB791" s="2">
        <f t="shared" si="164"/>
        <v>0.61330626268936439</v>
      </c>
      <c r="AC791" s="2">
        <f t="shared" si="165"/>
        <v>0.12634702483210991</v>
      </c>
      <c r="AD791" s="2">
        <v>0.11900000000000001</v>
      </c>
      <c r="AE791" s="1">
        <v>94363</v>
      </c>
      <c r="AF791" s="1">
        <v>2388</v>
      </c>
      <c r="AG791" s="1">
        <v>67430</v>
      </c>
      <c r="AH791" s="1">
        <v>4839</v>
      </c>
      <c r="AI791" s="2">
        <v>5.2000000000000005E-2</v>
      </c>
      <c r="AJ791">
        <f>VLOOKUP(A791,census_tract_areas_WA!E:N,10,FALSE)</f>
        <v>17.608014829999998</v>
      </c>
      <c r="AK791">
        <f t="shared" si="166"/>
        <v>363.6412203089904</v>
      </c>
      <c r="AL791" t="str">
        <f>VLOOKUP(AK791,'Density Lookup'!A:B,2,TRUE)</f>
        <v>Medium</v>
      </c>
      <c r="AM791" t="str">
        <f>VLOOKUP(A791,census_tract_county_names_WA!A:B,2,FALSE)</f>
        <v>King County, Washington</v>
      </c>
      <c r="AN791">
        <f>INDEX(census_tract_areas_WA!N:N, MATCH('2014_acs_select'!A791,census_tract_areas_WA!E:E,0))</f>
        <v>17.608014829999998</v>
      </c>
      <c r="AO791" t="b">
        <f t="shared" si="167"/>
        <v>1</v>
      </c>
      <c r="AP791" t="str">
        <f>INDEX('Density Lookup'!B:B,MATCH('2014_acs_select'!AK791,'Density Lookup'!A:A,1))</f>
        <v>Medium</v>
      </c>
      <c r="AQ791" t="b">
        <f t="shared" si="168"/>
        <v>1</v>
      </c>
    </row>
    <row r="792" spans="1:43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59"/>
        <v>0.49010815088367188</v>
      </c>
      <c r="I792" s="2">
        <f t="shared" si="160"/>
        <v>0.50989184911632812</v>
      </c>
      <c r="J792" s="1">
        <v>1562</v>
      </c>
      <c r="K792" s="2">
        <f t="shared" si="161"/>
        <v>0.41202848852545504</v>
      </c>
      <c r="L792" s="1">
        <v>1110</v>
      </c>
      <c r="M792" s="1">
        <v>173</v>
      </c>
      <c r="N792" s="1">
        <v>16</v>
      </c>
      <c r="O792" s="2">
        <f t="shared" si="156"/>
        <v>0.71062740076824582</v>
      </c>
      <c r="P792" s="2">
        <f t="shared" si="157"/>
        <v>0.11075544174135724</v>
      </c>
      <c r="Q792" s="2">
        <f t="shared" si="158"/>
        <v>1.0243277848911651E-2</v>
      </c>
      <c r="R792" s="2">
        <v>0.16699999999999998</v>
      </c>
      <c r="S792" s="2">
        <v>0.17899999999999999</v>
      </c>
      <c r="T792" s="2">
        <v>0.157</v>
      </c>
      <c r="U792" s="1">
        <v>3716</v>
      </c>
      <c r="V792" s="2">
        <f t="shared" si="162"/>
        <v>0.98021630176734376</v>
      </c>
      <c r="W792" s="2">
        <v>0.23800000000000002</v>
      </c>
      <c r="X792" s="1">
        <v>849</v>
      </c>
      <c r="Y792" s="2">
        <f t="shared" si="163"/>
        <v>0.22395146399366922</v>
      </c>
      <c r="Z792" s="2">
        <v>0.29600000000000004</v>
      </c>
      <c r="AA792" s="1">
        <v>2251</v>
      </c>
      <c r="AB792" s="2">
        <f t="shared" si="164"/>
        <v>0.59377472962279088</v>
      </c>
      <c r="AC792" s="2">
        <f t="shared" si="165"/>
        <v>0.18227380638353985</v>
      </c>
      <c r="AD792" s="2">
        <v>0.24399999999999999</v>
      </c>
      <c r="AE792" s="1">
        <v>43763</v>
      </c>
      <c r="AF792" s="1">
        <v>1538</v>
      </c>
      <c r="AG792" s="1">
        <v>35427</v>
      </c>
      <c r="AH792" s="1">
        <v>3026</v>
      </c>
      <c r="AI792" s="2">
        <v>0.109</v>
      </c>
      <c r="AJ792">
        <f>VLOOKUP(A792,census_tract_areas_WA!E:N,10,FALSE)</f>
        <v>590.09303539999996</v>
      </c>
      <c r="AK792">
        <f t="shared" si="166"/>
        <v>6.4244106820041287</v>
      </c>
      <c r="AL792" t="str">
        <f>VLOOKUP(AK792,'Density Lookup'!A:B,2,TRUE)</f>
        <v>Low</v>
      </c>
      <c r="AM792" t="str">
        <f>VLOOKUP(A792,census_tract_county_names_WA!A:B,2,FALSE)</f>
        <v>Okanogan County, Washington</v>
      </c>
      <c r="AN792">
        <f>INDEX(census_tract_areas_WA!N:N, MATCH('2014_acs_select'!A792,census_tract_areas_WA!E:E,0))</f>
        <v>590.09303539999996</v>
      </c>
      <c r="AO792" t="b">
        <f t="shared" si="167"/>
        <v>1</v>
      </c>
      <c r="AP792" t="str">
        <f>INDEX('Density Lookup'!B:B,MATCH('2014_acs_select'!AK792,'Density Lookup'!A:A,1))</f>
        <v>Low</v>
      </c>
      <c r="AQ792" t="b">
        <f t="shared" si="168"/>
        <v>1</v>
      </c>
    </row>
    <row r="793" spans="1:43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59"/>
        <v>0.51095854238183258</v>
      </c>
      <c r="I793" s="2">
        <f t="shared" si="160"/>
        <v>0.48904145761816742</v>
      </c>
      <c r="J793" s="1">
        <v>1668</v>
      </c>
      <c r="K793" s="2">
        <f t="shared" si="161"/>
        <v>0.44045418537100606</v>
      </c>
      <c r="L793" s="1">
        <v>1169</v>
      </c>
      <c r="M793" s="1">
        <v>139</v>
      </c>
      <c r="N793" s="1">
        <v>115</v>
      </c>
      <c r="O793" s="2">
        <f t="shared" si="156"/>
        <v>0.70083932853717024</v>
      </c>
      <c r="P793" s="2">
        <f t="shared" si="157"/>
        <v>8.3333333333333329E-2</v>
      </c>
      <c r="Q793" s="2">
        <f t="shared" si="158"/>
        <v>6.8944844124700241E-2</v>
      </c>
      <c r="R793" s="2">
        <v>0.17600000000000002</v>
      </c>
      <c r="S793" s="2">
        <v>0.188</v>
      </c>
      <c r="T793" s="2">
        <v>0.16399999999999998</v>
      </c>
      <c r="U793" s="1">
        <v>3738</v>
      </c>
      <c r="V793" s="2">
        <f t="shared" si="162"/>
        <v>0.98706099815157111</v>
      </c>
      <c r="W793" s="2">
        <v>0.17</v>
      </c>
      <c r="X793" s="1">
        <v>905</v>
      </c>
      <c r="Y793" s="2">
        <f t="shared" si="163"/>
        <v>0.23897544230261419</v>
      </c>
      <c r="Z793" s="2">
        <v>0.20399999999999999</v>
      </c>
      <c r="AA793" s="1">
        <v>2402</v>
      </c>
      <c r="AB793" s="2">
        <f t="shared" si="164"/>
        <v>0.63427515183522576</v>
      </c>
      <c r="AC793" s="2">
        <f t="shared" si="165"/>
        <v>0.1267494058621601</v>
      </c>
      <c r="AD793" s="2">
        <v>0.161</v>
      </c>
      <c r="AE793" s="1">
        <v>69801</v>
      </c>
      <c r="AF793" s="1">
        <v>1335</v>
      </c>
      <c r="AG793" s="1">
        <v>56597</v>
      </c>
      <c r="AH793" s="1">
        <v>2946</v>
      </c>
      <c r="AI793" s="2">
        <v>8.5999999999999993E-2</v>
      </c>
      <c r="AJ793">
        <f>VLOOKUP(A793,census_tract_areas_WA!E:N,10,FALSE)</f>
        <v>13.55293028</v>
      </c>
      <c r="AK793">
        <f t="shared" si="166"/>
        <v>279.42296770968113</v>
      </c>
      <c r="AL793" t="str">
        <f>VLOOKUP(AK793,'Density Lookup'!A:B,2,TRUE)</f>
        <v>Low</v>
      </c>
      <c r="AM793" t="str">
        <f>VLOOKUP(A793,census_tract_county_names_WA!A:B,2,FALSE)</f>
        <v>Pierce County, Washington</v>
      </c>
      <c r="AN793">
        <f>INDEX(census_tract_areas_WA!N:N, MATCH('2014_acs_select'!A793,census_tract_areas_WA!E:E,0))</f>
        <v>13.55293028</v>
      </c>
      <c r="AO793" t="b">
        <f t="shared" si="167"/>
        <v>1</v>
      </c>
      <c r="AP793" t="str">
        <f>INDEX('Density Lookup'!B:B,MATCH('2014_acs_select'!AK793,'Density Lookup'!A:A,1))</f>
        <v>Low</v>
      </c>
      <c r="AQ793" t="b">
        <f t="shared" si="168"/>
        <v>1</v>
      </c>
    </row>
    <row r="794" spans="1:43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59"/>
        <v>0.50290838584585551</v>
      </c>
      <c r="I794" s="2">
        <f t="shared" si="160"/>
        <v>0.49709161415414443</v>
      </c>
      <c r="J794" s="1">
        <v>2052</v>
      </c>
      <c r="K794" s="2">
        <f t="shared" si="161"/>
        <v>0.49733397964129911</v>
      </c>
      <c r="L794" s="1">
        <v>1466</v>
      </c>
      <c r="M794" s="1">
        <v>256</v>
      </c>
      <c r="N794" s="1">
        <v>143</v>
      </c>
      <c r="O794" s="2">
        <f t="shared" si="156"/>
        <v>0.71442495126705652</v>
      </c>
      <c r="P794" s="2">
        <f t="shared" si="157"/>
        <v>0.12475633528265107</v>
      </c>
      <c r="Q794" s="2">
        <f t="shared" si="158"/>
        <v>6.9688109161793368E-2</v>
      </c>
      <c r="R794" s="2">
        <v>0.31</v>
      </c>
      <c r="S794" s="2">
        <v>0.36099999999999999</v>
      </c>
      <c r="T794" s="2">
        <v>0.25900000000000001</v>
      </c>
      <c r="U794" s="1">
        <v>3969</v>
      </c>
      <c r="V794" s="2">
        <f t="shared" si="162"/>
        <v>0.9619486185167232</v>
      </c>
      <c r="W794" s="2">
        <v>0.10300000000000001</v>
      </c>
      <c r="X794" s="1">
        <v>797</v>
      </c>
      <c r="Y794" s="2">
        <f t="shared" si="163"/>
        <v>0.19316529326223947</v>
      </c>
      <c r="Z794" s="2">
        <v>0.17100000000000001</v>
      </c>
      <c r="AA794" s="1">
        <v>2449</v>
      </c>
      <c r="AB794" s="2">
        <f t="shared" si="164"/>
        <v>0.59355307804168689</v>
      </c>
      <c r="AC794" s="2">
        <f t="shared" si="165"/>
        <v>0.2132816286960737</v>
      </c>
      <c r="AD794" s="2">
        <v>8.5999999999999993E-2</v>
      </c>
      <c r="AE794" s="1">
        <v>76732</v>
      </c>
      <c r="AF794" s="1">
        <v>1524</v>
      </c>
      <c r="AG794" s="1">
        <v>62656</v>
      </c>
      <c r="AH794" s="1">
        <v>3503</v>
      </c>
      <c r="AI794" s="2">
        <v>9.3000000000000013E-2</v>
      </c>
      <c r="AJ794">
        <f>VLOOKUP(A794,census_tract_areas_WA!E:N,10,FALSE)</f>
        <v>2.16708531</v>
      </c>
      <c r="AK794">
        <f t="shared" si="166"/>
        <v>1903.9398130570135</v>
      </c>
      <c r="AL794" t="str">
        <f>VLOOKUP(AK794,'Density Lookup'!A:B,2,TRUE)</f>
        <v>High</v>
      </c>
      <c r="AM794" t="str">
        <f>VLOOKUP(A794,census_tract_county_names_WA!A:B,2,FALSE)</f>
        <v>Snohomish County, Washington</v>
      </c>
      <c r="AN794">
        <f>INDEX(census_tract_areas_WA!N:N, MATCH('2014_acs_select'!A794,census_tract_areas_WA!E:E,0))</f>
        <v>2.16708531</v>
      </c>
      <c r="AO794" t="b">
        <f t="shared" si="167"/>
        <v>1</v>
      </c>
      <c r="AP794" t="str">
        <f>INDEX('Density Lookup'!B:B,MATCH('2014_acs_select'!AK794,'Density Lookup'!A:A,1))</f>
        <v>High</v>
      </c>
      <c r="AQ794" t="b">
        <f t="shared" si="168"/>
        <v>1</v>
      </c>
    </row>
    <row r="795" spans="1:43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59"/>
        <v>0.48680715424119003</v>
      </c>
      <c r="I795" s="2">
        <f t="shared" si="160"/>
        <v>0.51319284575880997</v>
      </c>
      <c r="J795" s="1">
        <v>2660</v>
      </c>
      <c r="K795" s="2">
        <f t="shared" si="161"/>
        <v>0.47104657340180628</v>
      </c>
      <c r="L795" s="1">
        <v>2106</v>
      </c>
      <c r="M795" s="1">
        <v>406</v>
      </c>
      <c r="N795" s="1">
        <v>21</v>
      </c>
      <c r="O795" s="2">
        <f t="shared" si="156"/>
        <v>0.79172932330827073</v>
      </c>
      <c r="P795" s="2">
        <f t="shared" si="157"/>
        <v>0.15263157894736842</v>
      </c>
      <c r="Q795" s="2">
        <f t="shared" si="158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 s="1">
        <v>5630</v>
      </c>
      <c r="V795" s="2">
        <f t="shared" si="162"/>
        <v>0.99698955197449979</v>
      </c>
      <c r="W795" s="2">
        <v>0.122</v>
      </c>
      <c r="X795" s="1">
        <v>1374</v>
      </c>
      <c r="Y795" s="2">
        <f t="shared" si="163"/>
        <v>0.24331503453160971</v>
      </c>
      <c r="Z795" s="2">
        <v>0.11900000000000001</v>
      </c>
      <c r="AA795" s="1">
        <v>3549</v>
      </c>
      <c r="AB795" s="2">
        <f t="shared" si="164"/>
        <v>0.6284752966176731</v>
      </c>
      <c r="AC795" s="2">
        <f t="shared" si="165"/>
        <v>0.12820966885071716</v>
      </c>
      <c r="AD795" s="2">
        <v>0.127</v>
      </c>
      <c r="AE795" s="1">
        <v>68584</v>
      </c>
      <c r="AF795" s="1">
        <v>2225</v>
      </c>
      <c r="AG795" s="1">
        <v>62104</v>
      </c>
      <c r="AH795" s="1">
        <v>4420</v>
      </c>
      <c r="AI795" s="2">
        <v>6.0999999999999999E-2</v>
      </c>
      <c r="AJ795">
        <f>VLOOKUP(A795,census_tract_areas_WA!E:N,10,FALSE)</f>
        <v>282.40573970000003</v>
      </c>
      <c r="AK795">
        <f t="shared" si="166"/>
        <v>19.996052509410095</v>
      </c>
      <c r="AL795" t="str">
        <f>VLOOKUP(AK795,'Density Lookup'!A:B,2,TRUE)</f>
        <v>Low</v>
      </c>
      <c r="AM795" t="str">
        <f>VLOOKUP(A795,census_tract_county_names_WA!A:B,2,FALSE)</f>
        <v>Spokane County, Washington</v>
      </c>
      <c r="AN795">
        <f>INDEX(census_tract_areas_WA!N:N, MATCH('2014_acs_select'!A795,census_tract_areas_WA!E:E,0))</f>
        <v>282.40573970000003</v>
      </c>
      <c r="AO795" t="b">
        <f t="shared" si="167"/>
        <v>1</v>
      </c>
      <c r="AP795" t="str">
        <f>INDEX('Density Lookup'!B:B,MATCH('2014_acs_select'!AK795,'Density Lookup'!A:A,1))</f>
        <v>Low</v>
      </c>
      <c r="AQ795" t="b">
        <f t="shared" si="168"/>
        <v>1</v>
      </c>
    </row>
    <row r="796" spans="1:43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59"/>
        <v>0.49466192170818507</v>
      </c>
      <c r="I796" s="2">
        <f t="shared" si="160"/>
        <v>0.50533807829181498</v>
      </c>
      <c r="J796" s="1">
        <v>990</v>
      </c>
      <c r="K796" s="2">
        <f t="shared" si="161"/>
        <v>0.44039145907473309</v>
      </c>
      <c r="L796" s="1">
        <v>865</v>
      </c>
      <c r="M796" s="1">
        <v>106</v>
      </c>
      <c r="N796" s="1">
        <v>0</v>
      </c>
      <c r="O796" s="2">
        <f t="shared" si="156"/>
        <v>0.8737373737373737</v>
      </c>
      <c r="P796" s="2">
        <f t="shared" si="157"/>
        <v>0.10707070707070707</v>
      </c>
      <c r="Q796" s="2">
        <f t="shared" si="158"/>
        <v>0</v>
      </c>
      <c r="R796" s="2">
        <v>0.115</v>
      </c>
      <c r="S796" s="2">
        <v>8.3000000000000004E-2</v>
      </c>
      <c r="T796" s="2">
        <v>0.14300000000000002</v>
      </c>
      <c r="U796" s="1">
        <v>2248</v>
      </c>
      <c r="V796" s="2">
        <f t="shared" si="162"/>
        <v>1</v>
      </c>
      <c r="W796" s="2">
        <v>0.13600000000000001</v>
      </c>
      <c r="X796" s="1">
        <v>628</v>
      </c>
      <c r="Y796" s="2">
        <f t="shared" si="163"/>
        <v>0.2793594306049822</v>
      </c>
      <c r="Z796" s="2">
        <v>0.121</v>
      </c>
      <c r="AA796" s="1">
        <v>1329</v>
      </c>
      <c r="AB796" s="2">
        <f t="shared" si="164"/>
        <v>0.59119217081850539</v>
      </c>
      <c r="AC796" s="2">
        <f t="shared" si="165"/>
        <v>0.12944839857651247</v>
      </c>
      <c r="AD796" s="2">
        <v>0.157</v>
      </c>
      <c r="AE796" s="1">
        <v>65636</v>
      </c>
      <c r="AF796" s="1">
        <v>790</v>
      </c>
      <c r="AG796" s="1">
        <v>68621</v>
      </c>
      <c r="AH796" s="1">
        <v>1713</v>
      </c>
      <c r="AI796" s="2">
        <v>9.0999999999999998E-2</v>
      </c>
      <c r="AJ796">
        <f>VLOOKUP(A796,census_tract_areas_WA!E:N,10,FALSE)</f>
        <v>41.622080760000003</v>
      </c>
      <c r="AK796">
        <f t="shared" si="166"/>
        <v>54.009793815026939</v>
      </c>
      <c r="AL796" t="str">
        <f>VLOOKUP(AK796,'Density Lookup'!A:B,2,TRUE)</f>
        <v>Low</v>
      </c>
      <c r="AM796" t="str">
        <f>VLOOKUP(A796,census_tract_county_names_WA!A:B,2,FALSE)</f>
        <v>Thurston County, Washington</v>
      </c>
      <c r="AN796">
        <f>INDEX(census_tract_areas_WA!N:N, MATCH('2014_acs_select'!A796,census_tract_areas_WA!E:E,0))</f>
        <v>41.622080760000003</v>
      </c>
      <c r="AO796" t="b">
        <f t="shared" si="167"/>
        <v>1</v>
      </c>
      <c r="AP796" t="str">
        <f>INDEX('Density Lookup'!B:B,MATCH('2014_acs_select'!AK796,'Density Lookup'!A:A,1))</f>
        <v>Low</v>
      </c>
      <c r="AQ796" t="b">
        <f t="shared" si="168"/>
        <v>1</v>
      </c>
    </row>
    <row r="797" spans="1:43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59"/>
        <v>0.53771289537712896</v>
      </c>
      <c r="I797" s="2">
        <f t="shared" si="160"/>
        <v>0.46228710462287104</v>
      </c>
      <c r="J797" s="1">
        <v>1735</v>
      </c>
      <c r="K797" s="2">
        <f t="shared" si="161"/>
        <v>0.46904568802379021</v>
      </c>
      <c r="L797" s="1">
        <v>1275</v>
      </c>
      <c r="M797" s="1">
        <v>261</v>
      </c>
      <c r="N797" s="1">
        <v>0</v>
      </c>
      <c r="O797" s="2">
        <f t="shared" si="156"/>
        <v>0.73487031700288186</v>
      </c>
      <c r="P797" s="2">
        <f t="shared" si="157"/>
        <v>0.15043227665706052</v>
      </c>
      <c r="Q797" s="2">
        <f t="shared" si="158"/>
        <v>0</v>
      </c>
      <c r="R797" s="2">
        <v>0.29600000000000004</v>
      </c>
      <c r="S797" s="2">
        <v>0.31900000000000001</v>
      </c>
      <c r="T797" s="2">
        <v>0.26899999999999996</v>
      </c>
      <c r="U797" s="1">
        <v>3549</v>
      </c>
      <c r="V797" s="2">
        <f t="shared" si="162"/>
        <v>0.95944849959448497</v>
      </c>
      <c r="W797" s="2">
        <v>0.16500000000000001</v>
      </c>
      <c r="X797" s="1">
        <v>951</v>
      </c>
      <c r="Y797" s="2">
        <f t="shared" si="163"/>
        <v>0.25709651257096511</v>
      </c>
      <c r="Z797" s="2">
        <v>0.26700000000000002</v>
      </c>
      <c r="AA797" s="1">
        <v>1989</v>
      </c>
      <c r="AB797" s="2">
        <f t="shared" si="164"/>
        <v>0.53771289537712896</v>
      </c>
      <c r="AC797" s="2">
        <f t="shared" si="165"/>
        <v>0.20519059205190593</v>
      </c>
      <c r="AD797" s="2">
        <v>0.14800000000000002</v>
      </c>
      <c r="AE797" s="1">
        <v>61818</v>
      </c>
      <c r="AF797" s="1">
        <v>1585</v>
      </c>
      <c r="AG797" s="1">
        <v>48232</v>
      </c>
      <c r="AH797" s="1">
        <v>2890</v>
      </c>
      <c r="AI797" s="2">
        <v>2.1000000000000001E-2</v>
      </c>
      <c r="AJ797">
        <f>VLOOKUP(A797,census_tract_areas_WA!E:N,10,FALSE)</f>
        <v>354.82830430000001</v>
      </c>
      <c r="AK797">
        <f t="shared" si="166"/>
        <v>10.424760243682735</v>
      </c>
      <c r="AL797" t="str">
        <f>VLOOKUP(AK797,'Density Lookup'!A:B,2,TRUE)</f>
        <v>Low</v>
      </c>
      <c r="AM797" t="str">
        <f>VLOOKUP(A797,census_tract_county_names_WA!A:B,2,FALSE)</f>
        <v>Whitman County, Washington</v>
      </c>
      <c r="AN797">
        <f>INDEX(census_tract_areas_WA!N:N, MATCH('2014_acs_select'!A797,census_tract_areas_WA!E:E,0))</f>
        <v>354.82830430000001</v>
      </c>
      <c r="AO797" t="b">
        <f t="shared" si="167"/>
        <v>1</v>
      </c>
      <c r="AP797" t="str">
        <f>INDEX('Density Lookup'!B:B,MATCH('2014_acs_select'!AK797,'Density Lookup'!A:A,1))</f>
        <v>Low</v>
      </c>
      <c r="AQ797" t="b">
        <f t="shared" si="168"/>
        <v>1</v>
      </c>
    </row>
    <row r="798" spans="1:43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59"/>
        <v>0.50423011844331644</v>
      </c>
      <c r="I798" s="2">
        <f t="shared" si="160"/>
        <v>0.49576988155668361</v>
      </c>
      <c r="J798" s="1">
        <v>1676</v>
      </c>
      <c r="K798" s="2">
        <f t="shared" si="161"/>
        <v>0.40512448634276044</v>
      </c>
      <c r="L798" s="1">
        <v>1184</v>
      </c>
      <c r="M798" s="1">
        <v>178</v>
      </c>
      <c r="N798" s="1">
        <v>60</v>
      </c>
      <c r="O798" s="2">
        <f t="shared" si="156"/>
        <v>0.7064439140811456</v>
      </c>
      <c r="P798" s="2">
        <f t="shared" si="157"/>
        <v>0.10620525059665871</v>
      </c>
      <c r="Q798" s="2">
        <f t="shared" si="158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 s="1">
        <v>4137</v>
      </c>
      <c r="V798" s="2">
        <f t="shared" si="162"/>
        <v>1</v>
      </c>
      <c r="W798" s="2">
        <v>2.2000000000000002E-2</v>
      </c>
      <c r="X798" s="1">
        <v>1333</v>
      </c>
      <c r="Y798" s="2">
        <f t="shared" si="163"/>
        <v>0.32221416485375876</v>
      </c>
      <c r="Z798" s="2">
        <v>1.8000000000000002E-2</v>
      </c>
      <c r="AA798" s="1">
        <v>2407</v>
      </c>
      <c r="AB798" s="2">
        <f t="shared" si="164"/>
        <v>0.58182257674643456</v>
      </c>
      <c r="AC798" s="2">
        <f t="shared" si="165"/>
        <v>9.5963258399806683E-2</v>
      </c>
      <c r="AD798" s="2">
        <v>2.6000000000000002E-2</v>
      </c>
      <c r="AE798" s="1">
        <v>126892</v>
      </c>
      <c r="AF798" s="1">
        <v>1281</v>
      </c>
      <c r="AG798" s="1">
        <v>115478</v>
      </c>
      <c r="AH798" s="1">
        <v>2967</v>
      </c>
      <c r="AI798" s="2">
        <v>4.0999999999999995E-2</v>
      </c>
      <c r="AJ798">
        <f>VLOOKUP(A798,census_tract_areas_WA!E:N,10,FALSE)</f>
        <v>10.200831969999999</v>
      </c>
      <c r="AK798">
        <f t="shared" si="166"/>
        <v>405.55515590950375</v>
      </c>
      <c r="AL798" t="str">
        <f>VLOOKUP(AK798,'Density Lookup'!A:B,2,TRUE)</f>
        <v>Medium</v>
      </c>
      <c r="AM798" t="str">
        <f>VLOOKUP(A798,census_tract_county_names_WA!A:B,2,FALSE)</f>
        <v>Clark County, Washington</v>
      </c>
      <c r="AN798">
        <f>INDEX(census_tract_areas_WA!N:N, MATCH('2014_acs_select'!A798,census_tract_areas_WA!E:E,0))</f>
        <v>10.200831969999999</v>
      </c>
      <c r="AO798" t="b">
        <f t="shared" si="167"/>
        <v>1</v>
      </c>
      <c r="AP798" t="str">
        <f>INDEX('Density Lookup'!B:B,MATCH('2014_acs_select'!AK798,'Density Lookup'!A:A,1))</f>
        <v>Medium</v>
      </c>
      <c r="AQ798" t="b">
        <f t="shared" si="168"/>
        <v>1</v>
      </c>
    </row>
    <row r="799" spans="1:43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59"/>
        <v>0.48423104181431609</v>
      </c>
      <c r="I799" s="2">
        <f t="shared" si="160"/>
        <v>0.51576895818568391</v>
      </c>
      <c r="J799" s="1">
        <v>2314</v>
      </c>
      <c r="K799" s="2">
        <f t="shared" si="161"/>
        <v>0.40999291282778172</v>
      </c>
      <c r="L799" s="1">
        <v>1862</v>
      </c>
      <c r="M799" s="1">
        <v>182</v>
      </c>
      <c r="N799" s="1">
        <v>61</v>
      </c>
      <c r="O799" s="2">
        <f t="shared" ref="O799:O862" si="169">L799/$J799</f>
        <v>0.8046672428694901</v>
      </c>
      <c r="P799" s="2">
        <f t="shared" ref="P799:P862" si="170">M799/$J799</f>
        <v>7.8651685393258425E-2</v>
      </c>
      <c r="Q799" s="2">
        <f t="shared" ref="Q799:Q862" si="171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 s="1">
        <v>5644</v>
      </c>
      <c r="V799" s="2">
        <f t="shared" si="162"/>
        <v>1</v>
      </c>
      <c r="W799" s="2">
        <v>0.14599999999999999</v>
      </c>
      <c r="X799" s="1">
        <v>1404</v>
      </c>
      <c r="Y799" s="2">
        <f t="shared" si="163"/>
        <v>0.24875974486180014</v>
      </c>
      <c r="Z799" s="2">
        <v>0.26100000000000001</v>
      </c>
      <c r="AA799" s="1">
        <v>3625</v>
      </c>
      <c r="AB799" s="2">
        <f t="shared" si="164"/>
        <v>0.64227498228206947</v>
      </c>
      <c r="AC799" s="2">
        <f t="shared" si="165"/>
        <v>0.10896527285613034</v>
      </c>
      <c r="AD799" s="2">
        <v>0.122</v>
      </c>
      <c r="AE799" s="1">
        <v>76686</v>
      </c>
      <c r="AF799" s="1">
        <v>2079</v>
      </c>
      <c r="AG799" s="1">
        <v>64735</v>
      </c>
      <c r="AH799" s="1">
        <v>4487</v>
      </c>
      <c r="AI799" s="2">
        <v>0.11599999999999999</v>
      </c>
      <c r="AJ799">
        <f>VLOOKUP(A799,census_tract_areas_WA!E:N,10,FALSE)</f>
        <v>3.2530542910000002</v>
      </c>
      <c r="AK799">
        <f t="shared" si="166"/>
        <v>1734.9848773243236</v>
      </c>
      <c r="AL799" t="str">
        <f>VLOOKUP(AK799,'Density Lookup'!A:B,2,TRUE)</f>
        <v>High</v>
      </c>
      <c r="AM799" t="str">
        <f>VLOOKUP(A799,census_tract_county_names_WA!A:B,2,FALSE)</f>
        <v>Clark County, Washington</v>
      </c>
      <c r="AN799">
        <f>INDEX(census_tract_areas_WA!N:N, MATCH('2014_acs_select'!A799,census_tract_areas_WA!E:E,0))</f>
        <v>3.2530542910000002</v>
      </c>
      <c r="AO799" t="b">
        <f t="shared" si="167"/>
        <v>1</v>
      </c>
      <c r="AP799" t="str">
        <f>INDEX('Density Lookup'!B:B,MATCH('2014_acs_select'!AK799,'Density Lookup'!A:A,1))</f>
        <v>High</v>
      </c>
      <c r="AQ799" t="b">
        <f t="shared" si="168"/>
        <v>1</v>
      </c>
    </row>
    <row r="800" spans="1:43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59"/>
        <v>0.46518588531821048</v>
      </c>
      <c r="I800" s="2">
        <f t="shared" si="160"/>
        <v>0.53481411468178952</v>
      </c>
      <c r="J800" s="1">
        <v>3654</v>
      </c>
      <c r="K800" s="2">
        <f t="shared" si="161"/>
        <v>0.57561436672967858</v>
      </c>
      <c r="L800" s="1">
        <v>2312</v>
      </c>
      <c r="M800" s="1">
        <v>341</v>
      </c>
      <c r="N800" s="1">
        <v>557</v>
      </c>
      <c r="O800" s="2">
        <f t="shared" si="169"/>
        <v>0.63273125342090863</v>
      </c>
      <c r="P800" s="2">
        <f t="shared" si="170"/>
        <v>9.3322386425834708E-2</v>
      </c>
      <c r="Q800" s="2">
        <f t="shared" si="171"/>
        <v>0.15243568691844553</v>
      </c>
      <c r="R800" s="2">
        <v>0.67299999999999993</v>
      </c>
      <c r="S800" s="2">
        <v>0.68700000000000006</v>
      </c>
      <c r="T800" s="2">
        <v>0.66</v>
      </c>
      <c r="U800" s="1">
        <v>6331</v>
      </c>
      <c r="V800" s="2">
        <f t="shared" si="162"/>
        <v>0.99732199117832387</v>
      </c>
      <c r="W800" s="2">
        <v>6.0999999999999999E-2</v>
      </c>
      <c r="X800" s="1">
        <v>1346</v>
      </c>
      <c r="Y800" s="2">
        <f t="shared" si="163"/>
        <v>0.21203528670447386</v>
      </c>
      <c r="Z800" s="2">
        <v>5.9000000000000004E-2</v>
      </c>
      <c r="AA800" s="1">
        <v>4411</v>
      </c>
      <c r="AB800" s="2">
        <f t="shared" si="164"/>
        <v>0.69486452425960932</v>
      </c>
      <c r="AC800" s="2">
        <f t="shared" si="165"/>
        <v>9.310018903591688E-2</v>
      </c>
      <c r="AD800" s="2">
        <v>5.5999999999999994E-2</v>
      </c>
      <c r="AE800" s="1">
        <v>109679</v>
      </c>
      <c r="AF800" s="1">
        <v>2551</v>
      </c>
      <c r="AG800" s="1">
        <v>95521</v>
      </c>
      <c r="AH800" s="1">
        <v>5029</v>
      </c>
      <c r="AI800" s="2">
        <v>3.9E-2</v>
      </c>
      <c r="AJ800">
        <f>VLOOKUP(A800,census_tract_areas_WA!E:N,10,FALSE)</f>
        <v>2.6983735389999999</v>
      </c>
      <c r="AK800">
        <f t="shared" si="166"/>
        <v>2352.5282575786482</v>
      </c>
      <c r="AL800" t="str">
        <f>VLOOKUP(AK800,'Density Lookup'!A:B,2,TRUE)</f>
        <v>High</v>
      </c>
      <c r="AM800" t="str">
        <f>VLOOKUP(A800,census_tract_county_names_WA!A:B,2,FALSE)</f>
        <v>King County, Washington</v>
      </c>
      <c r="AN800">
        <f>INDEX(census_tract_areas_WA!N:N, MATCH('2014_acs_select'!A800,census_tract_areas_WA!E:E,0))</f>
        <v>2.6983735389999999</v>
      </c>
      <c r="AO800" t="b">
        <f t="shared" si="167"/>
        <v>1</v>
      </c>
      <c r="AP800" t="str">
        <f>INDEX('Density Lookup'!B:B,MATCH('2014_acs_select'!AK800,'Density Lookup'!A:A,1))</f>
        <v>High</v>
      </c>
      <c r="AQ800" t="b">
        <f t="shared" si="168"/>
        <v>1</v>
      </c>
    </row>
    <row r="801" spans="1:43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59"/>
        <v>0.45764394440767703</v>
      </c>
      <c r="I801" s="2">
        <f t="shared" si="160"/>
        <v>0.54235605559232292</v>
      </c>
      <c r="J801" s="1">
        <v>1576</v>
      </c>
      <c r="K801" s="2">
        <f t="shared" si="161"/>
        <v>0.52150893448047653</v>
      </c>
      <c r="L801" s="1">
        <v>967</v>
      </c>
      <c r="M801" s="1">
        <v>102</v>
      </c>
      <c r="N801" s="1">
        <v>127</v>
      </c>
      <c r="O801" s="2">
        <f t="shared" si="169"/>
        <v>0.61357868020304573</v>
      </c>
      <c r="P801" s="2">
        <f t="shared" si="170"/>
        <v>6.4720812182741116E-2</v>
      </c>
      <c r="Q801" s="2">
        <f t="shared" si="171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 s="1">
        <v>3022</v>
      </c>
      <c r="V801" s="2">
        <f t="shared" si="162"/>
        <v>1</v>
      </c>
      <c r="W801" s="2">
        <v>0.06</v>
      </c>
      <c r="X801" s="1">
        <v>710</v>
      </c>
      <c r="Y801" s="2">
        <f t="shared" si="163"/>
        <v>0.23494374586366645</v>
      </c>
      <c r="Z801" s="2">
        <v>2.7999999999999997E-2</v>
      </c>
      <c r="AA801" s="1">
        <v>1882</v>
      </c>
      <c r="AB801" s="2">
        <f t="shared" si="164"/>
        <v>0.62276637988087358</v>
      </c>
      <c r="AC801" s="2">
        <f t="shared" si="165"/>
        <v>0.14228987425545991</v>
      </c>
      <c r="AD801" s="2">
        <v>7.4999999999999997E-2</v>
      </c>
      <c r="AE801" s="1">
        <v>117777</v>
      </c>
      <c r="AF801" s="1">
        <v>1165</v>
      </c>
      <c r="AG801" s="1">
        <v>105313</v>
      </c>
      <c r="AH801" s="1">
        <v>2345</v>
      </c>
      <c r="AI801" s="2">
        <v>6.3E-2</v>
      </c>
      <c r="AJ801">
        <f>VLOOKUP(A801,census_tract_areas_WA!E:N,10,FALSE)</f>
        <v>0.97380768200000001</v>
      </c>
      <c r="AK801">
        <f t="shared" si="166"/>
        <v>3103.2821529949688</v>
      </c>
      <c r="AL801" t="str">
        <f>VLOOKUP(AK801,'Density Lookup'!A:B,2,TRUE)</f>
        <v>High</v>
      </c>
      <c r="AM801" t="str">
        <f>VLOOKUP(A801,census_tract_county_names_WA!A:B,2,FALSE)</f>
        <v>King County, Washington</v>
      </c>
      <c r="AN801">
        <f>INDEX(census_tract_areas_WA!N:N, MATCH('2014_acs_select'!A801,census_tract_areas_WA!E:E,0))</f>
        <v>0.97380768200000001</v>
      </c>
      <c r="AO801" t="b">
        <f t="shared" si="167"/>
        <v>1</v>
      </c>
      <c r="AP801" t="str">
        <f>INDEX('Density Lookup'!B:B,MATCH('2014_acs_select'!AK801,'Density Lookup'!A:A,1))</f>
        <v>High</v>
      </c>
      <c r="AQ801" t="b">
        <f t="shared" si="168"/>
        <v>1</v>
      </c>
    </row>
    <row r="802" spans="1:43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59"/>
        <v>0.52867478383624489</v>
      </c>
      <c r="I802" s="2">
        <f t="shared" si="160"/>
        <v>0.47132521616375506</v>
      </c>
      <c r="J802" s="1">
        <v>2994</v>
      </c>
      <c r="K802" s="2">
        <f t="shared" si="161"/>
        <v>0.52832186341979881</v>
      </c>
      <c r="L802" s="1">
        <v>2092</v>
      </c>
      <c r="M802" s="1">
        <v>275</v>
      </c>
      <c r="N802" s="1">
        <v>300</v>
      </c>
      <c r="O802" s="2">
        <f t="shared" si="169"/>
        <v>0.69873079492317969</v>
      </c>
      <c r="P802" s="2">
        <f t="shared" si="170"/>
        <v>9.185036740146961E-2</v>
      </c>
      <c r="Q802" s="2">
        <f t="shared" si="171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 s="1">
        <v>5667</v>
      </c>
      <c r="V802" s="2">
        <f t="shared" si="162"/>
        <v>1</v>
      </c>
      <c r="W802" s="2">
        <v>8.5000000000000006E-2</v>
      </c>
      <c r="X802" s="1">
        <v>991</v>
      </c>
      <c r="Y802" s="2">
        <f t="shared" si="163"/>
        <v>0.17487206634903829</v>
      </c>
      <c r="Z802" s="2">
        <v>9.4E-2</v>
      </c>
      <c r="AA802" s="1">
        <v>3720</v>
      </c>
      <c r="AB802" s="2">
        <f t="shared" si="164"/>
        <v>0.65643197458973002</v>
      </c>
      <c r="AC802" s="2">
        <f t="shared" si="165"/>
        <v>0.16869595906123169</v>
      </c>
      <c r="AD802" s="2">
        <v>6.9000000000000006E-2</v>
      </c>
      <c r="AE802" s="1">
        <v>82808</v>
      </c>
      <c r="AF802" s="1">
        <v>2160</v>
      </c>
      <c r="AG802" s="1">
        <v>69318</v>
      </c>
      <c r="AH802" s="1">
        <v>4791</v>
      </c>
      <c r="AI802" s="2">
        <v>2.7000000000000003E-2</v>
      </c>
      <c r="AJ802">
        <f>VLOOKUP(A802,census_tract_areas_WA!E:N,10,FALSE)</f>
        <v>2.6411157319999998</v>
      </c>
      <c r="AK802">
        <f t="shared" si="166"/>
        <v>2145.684087727815</v>
      </c>
      <c r="AL802" t="str">
        <f>VLOOKUP(AK802,'Density Lookup'!A:B,2,TRUE)</f>
        <v>High</v>
      </c>
      <c r="AM802" t="str">
        <f>VLOOKUP(A802,census_tract_county_names_WA!A:B,2,FALSE)</f>
        <v>King County, Washington</v>
      </c>
      <c r="AN802">
        <f>INDEX(census_tract_areas_WA!N:N, MATCH('2014_acs_select'!A802,census_tract_areas_WA!E:E,0))</f>
        <v>2.6411157319999998</v>
      </c>
      <c r="AO802" t="b">
        <f t="shared" si="167"/>
        <v>1</v>
      </c>
      <c r="AP802" t="str">
        <f>INDEX('Density Lookup'!B:B,MATCH('2014_acs_select'!AK802,'Density Lookup'!A:A,1))</f>
        <v>High</v>
      </c>
      <c r="AQ802" t="b">
        <f t="shared" si="168"/>
        <v>1</v>
      </c>
    </row>
    <row r="803" spans="1:43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59"/>
        <v>0.50339340042124969</v>
      </c>
      <c r="I803" s="2">
        <f t="shared" si="160"/>
        <v>0.49660659957875031</v>
      </c>
      <c r="J803" s="1">
        <v>2264</v>
      </c>
      <c r="K803" s="2">
        <f t="shared" si="161"/>
        <v>0.52983852094547157</v>
      </c>
      <c r="L803" s="1">
        <v>1799</v>
      </c>
      <c r="M803" s="1">
        <v>108</v>
      </c>
      <c r="N803" s="1">
        <v>145</v>
      </c>
      <c r="O803" s="2">
        <f t="shared" si="169"/>
        <v>0.79461130742049468</v>
      </c>
      <c r="P803" s="2">
        <f t="shared" si="170"/>
        <v>4.7703180212014133E-2</v>
      </c>
      <c r="Q803" s="2">
        <f t="shared" si="171"/>
        <v>6.4045936395759714E-2</v>
      </c>
      <c r="R803" s="2">
        <v>0.52</v>
      </c>
      <c r="S803" s="2">
        <v>0.53299999999999992</v>
      </c>
      <c r="T803" s="2">
        <v>0.50800000000000001</v>
      </c>
      <c r="U803" s="1">
        <v>4254</v>
      </c>
      <c r="V803" s="2">
        <f t="shared" si="162"/>
        <v>0.99555347531008664</v>
      </c>
      <c r="W803" s="2">
        <v>4.2999999999999997E-2</v>
      </c>
      <c r="X803" s="1">
        <v>866</v>
      </c>
      <c r="Y803" s="2">
        <f t="shared" si="163"/>
        <v>0.20266791481394805</v>
      </c>
      <c r="Z803" s="2">
        <v>2.3E-2</v>
      </c>
      <c r="AA803" s="1">
        <v>3006</v>
      </c>
      <c r="AB803" s="2">
        <f t="shared" si="164"/>
        <v>0.70348701146735315</v>
      </c>
      <c r="AC803" s="2">
        <f t="shared" si="165"/>
        <v>9.3845073718698768E-2</v>
      </c>
      <c r="AD803" s="2">
        <v>3.7999999999999999E-2</v>
      </c>
      <c r="AE803" s="1">
        <v>111604</v>
      </c>
      <c r="AF803" s="1">
        <v>1692</v>
      </c>
      <c r="AG803" s="1">
        <v>91970</v>
      </c>
      <c r="AH803" s="1">
        <v>3481</v>
      </c>
      <c r="AI803" s="2">
        <v>5.4000000000000006E-2</v>
      </c>
      <c r="AJ803">
        <f>VLOOKUP(A803,census_tract_areas_WA!E:N,10,FALSE)</f>
        <v>2.955139059</v>
      </c>
      <c r="AK803">
        <f t="shared" si="166"/>
        <v>1445.9556436054672</v>
      </c>
      <c r="AL803" t="str">
        <f>VLOOKUP(AK803,'Density Lookup'!A:B,2,TRUE)</f>
        <v>High</v>
      </c>
      <c r="AM803" t="str">
        <f>VLOOKUP(A803,census_tract_county_names_WA!A:B,2,FALSE)</f>
        <v>King County, Washington</v>
      </c>
      <c r="AN803">
        <f>INDEX(census_tract_areas_WA!N:N, MATCH('2014_acs_select'!A803,census_tract_areas_WA!E:E,0))</f>
        <v>2.955139059</v>
      </c>
      <c r="AO803" t="b">
        <f t="shared" si="167"/>
        <v>1</v>
      </c>
      <c r="AP803" t="str">
        <f>INDEX('Density Lookup'!B:B,MATCH('2014_acs_select'!AK803,'Density Lookup'!A:A,1))</f>
        <v>High</v>
      </c>
      <c r="AQ803" t="b">
        <f t="shared" si="168"/>
        <v>1</v>
      </c>
    </row>
    <row r="804" spans="1:43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59"/>
        <v>0.49042785558268021</v>
      </c>
      <c r="I804" s="2">
        <f t="shared" si="160"/>
        <v>0.50957214441731979</v>
      </c>
      <c r="J804" s="1">
        <v>3740</v>
      </c>
      <c r="K804" s="2">
        <f t="shared" si="161"/>
        <v>0.48053449826545036</v>
      </c>
      <c r="L804" s="1">
        <v>2535</v>
      </c>
      <c r="M804" s="1">
        <v>205</v>
      </c>
      <c r="N804" s="1">
        <v>285</v>
      </c>
      <c r="O804" s="2">
        <f t="shared" si="169"/>
        <v>0.67780748663101609</v>
      </c>
      <c r="P804" s="2">
        <f t="shared" si="170"/>
        <v>5.4812834224598928E-2</v>
      </c>
      <c r="Q804" s="2">
        <f t="shared" si="171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 s="1">
        <v>7722</v>
      </c>
      <c r="V804" s="2">
        <f t="shared" si="162"/>
        <v>0.99216240524219457</v>
      </c>
      <c r="W804" s="2">
        <v>2.8999999999999998E-2</v>
      </c>
      <c r="X804" s="1">
        <v>1656</v>
      </c>
      <c r="Y804" s="2">
        <f t="shared" si="163"/>
        <v>0.212771424900424</v>
      </c>
      <c r="Z804" s="2">
        <v>8.0000000000000002E-3</v>
      </c>
      <c r="AA804" s="1">
        <v>4940</v>
      </c>
      <c r="AB804" s="2">
        <f t="shared" si="164"/>
        <v>0.63471669022227928</v>
      </c>
      <c r="AC804" s="2">
        <f t="shared" si="165"/>
        <v>0.15251188487729672</v>
      </c>
      <c r="AD804" s="2">
        <v>2.5000000000000001E-2</v>
      </c>
      <c r="AE804" s="1">
        <v>147970</v>
      </c>
      <c r="AF804" s="1">
        <v>3320</v>
      </c>
      <c r="AG804" s="1">
        <v>106381</v>
      </c>
      <c r="AH804" s="1">
        <v>6238</v>
      </c>
      <c r="AI804" s="2">
        <v>6.0999999999999999E-2</v>
      </c>
      <c r="AJ804">
        <f>VLOOKUP(A804,census_tract_areas_WA!E:N,10,FALSE)</f>
        <v>4.9234676100000003</v>
      </c>
      <c r="AK804">
        <f t="shared" si="166"/>
        <v>1580.7964257126491</v>
      </c>
      <c r="AL804" t="str">
        <f>VLOOKUP(AK804,'Density Lookup'!A:B,2,TRUE)</f>
        <v>High</v>
      </c>
      <c r="AM804" t="str">
        <f>VLOOKUP(A804,census_tract_county_names_WA!A:B,2,FALSE)</f>
        <v>King County, Washington</v>
      </c>
      <c r="AN804">
        <f>INDEX(census_tract_areas_WA!N:N, MATCH('2014_acs_select'!A804,census_tract_areas_WA!E:E,0))</f>
        <v>4.9234676100000003</v>
      </c>
      <c r="AO804" t="b">
        <f t="shared" si="167"/>
        <v>1</v>
      </c>
      <c r="AP804" t="str">
        <f>INDEX('Density Lookup'!B:B,MATCH('2014_acs_select'!AK804,'Density Lookup'!A:A,1))</f>
        <v>High</v>
      </c>
      <c r="AQ804" t="b">
        <f t="shared" si="168"/>
        <v>1</v>
      </c>
    </row>
    <row r="805" spans="1:43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59"/>
        <v>0.60520094562647753</v>
      </c>
      <c r="I805" s="2">
        <f t="shared" si="160"/>
        <v>0.39479905437352247</v>
      </c>
      <c r="J805" s="1">
        <v>1055</v>
      </c>
      <c r="K805" s="2">
        <f t="shared" si="161"/>
        <v>0.35629854778790948</v>
      </c>
      <c r="L805" s="1">
        <v>796</v>
      </c>
      <c r="M805" s="1">
        <v>145</v>
      </c>
      <c r="N805" s="1">
        <v>71</v>
      </c>
      <c r="O805" s="2">
        <f t="shared" si="169"/>
        <v>0.75450236966824646</v>
      </c>
      <c r="P805" s="2">
        <f t="shared" si="170"/>
        <v>0.13744075829383887</v>
      </c>
      <c r="Q805" s="2">
        <f t="shared" si="171"/>
        <v>6.7298578199052134E-2</v>
      </c>
      <c r="R805" s="2">
        <v>0.193</v>
      </c>
      <c r="S805" s="2">
        <v>0.154</v>
      </c>
      <c r="T805" s="2">
        <v>0.247</v>
      </c>
      <c r="U805" s="1">
        <v>2059</v>
      </c>
      <c r="V805" s="2">
        <f t="shared" si="162"/>
        <v>0.69537318473488685</v>
      </c>
      <c r="W805" s="2">
        <v>0.114</v>
      </c>
      <c r="X805" s="1">
        <v>399</v>
      </c>
      <c r="Y805" s="2">
        <f t="shared" si="163"/>
        <v>0.13475177304964539</v>
      </c>
      <c r="Z805" s="2">
        <v>0.16500000000000001</v>
      </c>
      <c r="AA805" s="1">
        <v>1326</v>
      </c>
      <c r="AB805" s="2">
        <f t="shared" si="164"/>
        <v>0.44782168186423504</v>
      </c>
      <c r="AC805" s="2">
        <f t="shared" si="165"/>
        <v>0.41742654508611954</v>
      </c>
      <c r="AD805" s="2">
        <v>0.12</v>
      </c>
      <c r="AE805" s="1">
        <v>67968</v>
      </c>
      <c r="AF805" s="1">
        <v>836</v>
      </c>
      <c r="AG805" s="1">
        <v>56136</v>
      </c>
      <c r="AH805" s="1">
        <v>2570</v>
      </c>
      <c r="AI805" s="2">
        <v>0.12300000000000001</v>
      </c>
      <c r="AJ805">
        <f>VLOOKUP(A805,census_tract_areas_WA!E:N,10,FALSE)</f>
        <v>5.182691621</v>
      </c>
      <c r="AK805">
        <f t="shared" si="166"/>
        <v>571.32475102361491</v>
      </c>
      <c r="AL805" t="str">
        <f>VLOOKUP(AK805,'Density Lookup'!A:B,2,TRUE)</f>
        <v>Medium</v>
      </c>
      <c r="AM805" t="str">
        <f>VLOOKUP(A805,census_tract_county_names_WA!A:B,2,FALSE)</f>
        <v>King County, Washington</v>
      </c>
      <c r="AN805">
        <f>INDEX(census_tract_areas_WA!N:N, MATCH('2014_acs_select'!A805,census_tract_areas_WA!E:E,0))</f>
        <v>5.182691621</v>
      </c>
      <c r="AO805" t="b">
        <f t="shared" si="167"/>
        <v>1</v>
      </c>
      <c r="AP805" t="str">
        <f>INDEX('Density Lookup'!B:B,MATCH('2014_acs_select'!AK805,'Density Lookup'!A:A,1))</f>
        <v>Medium</v>
      </c>
      <c r="AQ805" t="b">
        <f t="shared" si="168"/>
        <v>1</v>
      </c>
    </row>
    <row r="806" spans="1:43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59"/>
        <v>0.46022449975597851</v>
      </c>
      <c r="I806" s="2">
        <f t="shared" si="160"/>
        <v>0.53977550024402143</v>
      </c>
      <c r="J806" s="1">
        <v>2013</v>
      </c>
      <c r="K806" s="2">
        <f t="shared" si="161"/>
        <v>0.49121522693997072</v>
      </c>
      <c r="L806" s="1">
        <v>1588</v>
      </c>
      <c r="M806" s="1">
        <v>249</v>
      </c>
      <c r="N806" s="1">
        <v>30</v>
      </c>
      <c r="O806" s="2">
        <f t="shared" si="169"/>
        <v>0.78887232985593636</v>
      </c>
      <c r="P806" s="2">
        <f t="shared" si="170"/>
        <v>0.12369597615499255</v>
      </c>
      <c r="Q806" s="2">
        <f t="shared" si="171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 s="1">
        <v>4092</v>
      </c>
      <c r="V806" s="2">
        <f t="shared" si="162"/>
        <v>0.99853587115666176</v>
      </c>
      <c r="W806" s="2">
        <v>8.4000000000000005E-2</v>
      </c>
      <c r="X806" s="1">
        <v>998</v>
      </c>
      <c r="Y806" s="2">
        <f t="shared" si="163"/>
        <v>0.2435334309419229</v>
      </c>
      <c r="Z806" s="2">
        <v>7.5999999999999998E-2</v>
      </c>
      <c r="AA806" s="1">
        <v>2528</v>
      </c>
      <c r="AB806" s="2">
        <f t="shared" si="164"/>
        <v>0.61688628599316742</v>
      </c>
      <c r="AC806" s="2">
        <f t="shared" si="165"/>
        <v>0.13958028306490966</v>
      </c>
      <c r="AD806" s="2">
        <v>8.6999999999999994E-2</v>
      </c>
      <c r="AE806" s="1">
        <v>74244</v>
      </c>
      <c r="AF806" s="1">
        <v>1610</v>
      </c>
      <c r="AG806" s="1">
        <v>55286</v>
      </c>
      <c r="AH806" s="1">
        <v>3225</v>
      </c>
      <c r="AI806" s="2">
        <v>3.2000000000000001E-2</v>
      </c>
      <c r="AJ806">
        <f>VLOOKUP(A806,census_tract_areas_WA!E:N,10,FALSE)</f>
        <v>10.98087248</v>
      </c>
      <c r="AK806">
        <f t="shared" si="166"/>
        <v>373.19438937697231</v>
      </c>
      <c r="AL806" t="str">
        <f>VLOOKUP(AK806,'Density Lookup'!A:B,2,TRUE)</f>
        <v>Medium</v>
      </c>
      <c r="AM806" t="str">
        <f>VLOOKUP(A806,census_tract_county_names_WA!A:B,2,FALSE)</f>
        <v>King County, Washington</v>
      </c>
      <c r="AN806">
        <f>INDEX(census_tract_areas_WA!N:N, MATCH('2014_acs_select'!A806,census_tract_areas_WA!E:E,0))</f>
        <v>10.98087248</v>
      </c>
      <c r="AO806" t="b">
        <f t="shared" si="167"/>
        <v>1</v>
      </c>
      <c r="AP806" t="str">
        <f>INDEX('Density Lookup'!B:B,MATCH('2014_acs_select'!AK806,'Density Lookup'!A:A,1))</f>
        <v>Medium</v>
      </c>
      <c r="AQ806" t="b">
        <f t="shared" si="168"/>
        <v>1</v>
      </c>
    </row>
    <row r="807" spans="1:43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59"/>
        <v>0.53470736923974338</v>
      </c>
      <c r="I807" s="2">
        <f t="shared" si="160"/>
        <v>0.46529263076025668</v>
      </c>
      <c r="J807" s="1">
        <v>2532</v>
      </c>
      <c r="K807" s="2">
        <f t="shared" si="161"/>
        <v>0.4923196577872837</v>
      </c>
      <c r="L807" s="1">
        <v>1809</v>
      </c>
      <c r="M807" s="1">
        <v>234</v>
      </c>
      <c r="N807" s="1">
        <v>61</v>
      </c>
      <c r="O807" s="2">
        <f t="shared" si="169"/>
        <v>0.71445497630331756</v>
      </c>
      <c r="P807" s="2">
        <f t="shared" si="170"/>
        <v>9.2417061611374404E-2</v>
      </c>
      <c r="Q807" s="2">
        <f t="shared" si="171"/>
        <v>2.4091627172195894E-2</v>
      </c>
      <c r="R807" s="2">
        <v>0.73</v>
      </c>
      <c r="S807" s="2">
        <v>0.78700000000000003</v>
      </c>
      <c r="T807" s="2">
        <v>0.67099999999999993</v>
      </c>
      <c r="U807" s="1">
        <v>5129</v>
      </c>
      <c r="V807" s="2">
        <f t="shared" si="162"/>
        <v>0.99727785339296127</v>
      </c>
      <c r="W807" s="2">
        <v>3.1E-2</v>
      </c>
      <c r="X807" s="1">
        <v>1490</v>
      </c>
      <c r="Y807" s="2">
        <f t="shared" si="163"/>
        <v>0.28971417460626092</v>
      </c>
      <c r="Z807" s="2">
        <v>2.1000000000000001E-2</v>
      </c>
      <c r="AA807" s="1">
        <v>3226</v>
      </c>
      <c r="AB807" s="2">
        <f t="shared" si="164"/>
        <v>0.62726035387905887</v>
      </c>
      <c r="AC807" s="2">
        <f t="shared" si="165"/>
        <v>8.3025471514680205E-2</v>
      </c>
      <c r="AD807" s="2">
        <v>0.04</v>
      </c>
      <c r="AE807" s="1">
        <v>200594</v>
      </c>
      <c r="AF807" s="1">
        <v>1710</v>
      </c>
      <c r="AG807" s="1">
        <v>172143</v>
      </c>
      <c r="AH807" s="1">
        <v>3795</v>
      </c>
      <c r="AI807" s="2">
        <v>4.2999999999999997E-2</v>
      </c>
      <c r="AJ807">
        <f>VLOOKUP(A807,census_tract_areas_WA!E:N,10,FALSE)</f>
        <v>12.671458619999999</v>
      </c>
      <c r="AK807">
        <f t="shared" si="166"/>
        <v>405.87276920768574</v>
      </c>
      <c r="AL807" t="str">
        <f>VLOOKUP(AK807,'Density Lookup'!A:B,2,TRUE)</f>
        <v>Medium</v>
      </c>
      <c r="AM807" t="str">
        <f>VLOOKUP(A807,census_tract_county_names_WA!A:B,2,FALSE)</f>
        <v>King County, Washington</v>
      </c>
      <c r="AN807">
        <f>INDEX(census_tract_areas_WA!N:N, MATCH('2014_acs_select'!A807,census_tract_areas_WA!E:E,0))</f>
        <v>12.671458619999999</v>
      </c>
      <c r="AO807" t="b">
        <f t="shared" si="167"/>
        <v>1</v>
      </c>
      <c r="AP807" t="str">
        <f>INDEX('Density Lookup'!B:B,MATCH('2014_acs_select'!AK807,'Density Lookup'!A:A,1))</f>
        <v>Medium</v>
      </c>
      <c r="AQ807" t="b">
        <f t="shared" si="168"/>
        <v>1</v>
      </c>
    </row>
    <row r="808" spans="1:43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59"/>
        <v>0.49068462401795737</v>
      </c>
      <c r="I808" s="2">
        <f t="shared" si="160"/>
        <v>0.50931537598204268</v>
      </c>
      <c r="J808" s="1">
        <v>2100</v>
      </c>
      <c r="K808" s="2">
        <f t="shared" si="161"/>
        <v>0.4713804713804714</v>
      </c>
      <c r="L808" s="1">
        <v>1665</v>
      </c>
      <c r="M808" s="1">
        <v>221</v>
      </c>
      <c r="N808" s="1">
        <v>80</v>
      </c>
      <c r="O808" s="2">
        <f t="shared" si="169"/>
        <v>0.79285714285714282</v>
      </c>
      <c r="P808" s="2">
        <f t="shared" si="170"/>
        <v>0.10523809523809524</v>
      </c>
      <c r="Q808" s="2">
        <f t="shared" si="171"/>
        <v>3.8095238095238099E-2</v>
      </c>
      <c r="R808" s="2">
        <v>0.21299999999999999</v>
      </c>
      <c r="S808" s="2">
        <v>0.218</v>
      </c>
      <c r="T808" s="2">
        <v>0.20899999999999999</v>
      </c>
      <c r="U808" s="1">
        <v>4455</v>
      </c>
      <c r="V808" s="2">
        <f t="shared" si="162"/>
        <v>1</v>
      </c>
      <c r="W808" s="2">
        <v>0.161</v>
      </c>
      <c r="X808" s="1">
        <v>986</v>
      </c>
      <c r="Y808" s="2">
        <f t="shared" si="163"/>
        <v>0.22132435465768799</v>
      </c>
      <c r="Z808" s="2">
        <v>0.19399999999999998</v>
      </c>
      <c r="AA808" s="1">
        <v>2916</v>
      </c>
      <c r="AB808" s="2">
        <f t="shared" si="164"/>
        <v>0.65454545454545454</v>
      </c>
      <c r="AC808" s="2">
        <f t="shared" si="165"/>
        <v>0.1241301907968575</v>
      </c>
      <c r="AD808" s="2">
        <v>0.153</v>
      </c>
      <c r="AE808" s="1">
        <v>72204</v>
      </c>
      <c r="AF808" s="1">
        <v>1934</v>
      </c>
      <c r="AG808" s="1">
        <v>55182</v>
      </c>
      <c r="AH808" s="1">
        <v>3567</v>
      </c>
      <c r="AI808" s="2">
        <v>4.8000000000000001E-2</v>
      </c>
      <c r="AJ808">
        <f>VLOOKUP(A808,census_tract_areas_WA!E:N,10,FALSE)</f>
        <v>14.631972620000001</v>
      </c>
      <c r="AK808">
        <f t="shared" si="166"/>
        <v>304.47022528668452</v>
      </c>
      <c r="AL808" t="str">
        <f>VLOOKUP(AK808,'Density Lookup'!A:B,2,TRUE)</f>
        <v>Low</v>
      </c>
      <c r="AM808" t="str">
        <f>VLOOKUP(A808,census_tract_county_names_WA!A:B,2,FALSE)</f>
        <v>Kitsap County, Washington</v>
      </c>
      <c r="AN808">
        <f>INDEX(census_tract_areas_WA!N:N, MATCH('2014_acs_select'!A808,census_tract_areas_WA!E:E,0))</f>
        <v>14.631972620000001</v>
      </c>
      <c r="AO808" t="b">
        <f t="shared" si="167"/>
        <v>1</v>
      </c>
      <c r="AP808" t="str">
        <f>INDEX('Density Lookup'!B:B,MATCH('2014_acs_select'!AK808,'Density Lookup'!A:A,1))</f>
        <v>Low</v>
      </c>
      <c r="AQ808" t="b">
        <f t="shared" si="168"/>
        <v>1</v>
      </c>
    </row>
    <row r="809" spans="1:43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59"/>
        <v>0.49518716577540106</v>
      </c>
      <c r="I809" s="2">
        <f t="shared" si="160"/>
        <v>0.50481283422459888</v>
      </c>
      <c r="J809" s="1">
        <v>2020</v>
      </c>
      <c r="K809" s="2">
        <f t="shared" si="161"/>
        <v>0.5401069518716578</v>
      </c>
      <c r="L809" s="1">
        <v>1484</v>
      </c>
      <c r="M809" s="1">
        <v>226</v>
      </c>
      <c r="N809" s="1">
        <v>108</v>
      </c>
      <c r="O809" s="2">
        <f t="shared" si="169"/>
        <v>0.73465346534653464</v>
      </c>
      <c r="P809" s="2">
        <f t="shared" si="170"/>
        <v>0.11188118811881188</v>
      </c>
      <c r="Q809" s="2">
        <f t="shared" si="171"/>
        <v>5.3465346534653464E-2</v>
      </c>
      <c r="R809" s="2">
        <v>0.41</v>
      </c>
      <c r="S809" s="2">
        <v>0.44400000000000001</v>
      </c>
      <c r="T809" s="2">
        <v>0.373</v>
      </c>
      <c r="U809" s="1">
        <v>3740</v>
      </c>
      <c r="V809" s="2">
        <f t="shared" si="162"/>
        <v>1</v>
      </c>
      <c r="W809" s="2">
        <v>7.0999999999999994E-2</v>
      </c>
      <c r="X809" s="1">
        <v>831</v>
      </c>
      <c r="Y809" s="2">
        <f t="shared" si="163"/>
        <v>0.22219251336898396</v>
      </c>
      <c r="Z809" s="2">
        <v>0.11900000000000001</v>
      </c>
      <c r="AA809" s="1">
        <v>2403</v>
      </c>
      <c r="AB809" s="2">
        <f t="shared" si="164"/>
        <v>0.64251336898395717</v>
      </c>
      <c r="AC809" s="2">
        <f t="shared" si="165"/>
        <v>0.1352941176470589</v>
      </c>
      <c r="AD809" s="2">
        <v>5.4000000000000006E-2</v>
      </c>
      <c r="AE809" s="1">
        <v>92964</v>
      </c>
      <c r="AF809" s="1">
        <v>1413</v>
      </c>
      <c r="AG809" s="1">
        <v>83951</v>
      </c>
      <c r="AH809" s="1">
        <v>2989</v>
      </c>
      <c r="AI809" s="2">
        <v>9.5000000000000001E-2</v>
      </c>
      <c r="AJ809">
        <f>VLOOKUP(A809,census_tract_areas_WA!E:N,10,FALSE)</f>
        <v>2.7880725009999998</v>
      </c>
      <c r="AK809">
        <f t="shared" si="166"/>
        <v>1341.4285312374666</v>
      </c>
      <c r="AL809" t="str">
        <f>VLOOKUP(AK809,'Density Lookup'!A:B,2,TRUE)</f>
        <v>Medium</v>
      </c>
      <c r="AM809" t="str">
        <f>VLOOKUP(A809,census_tract_county_names_WA!A:B,2,FALSE)</f>
        <v>Snohomish County, Washington</v>
      </c>
      <c r="AN809">
        <f>INDEX(census_tract_areas_WA!N:N, MATCH('2014_acs_select'!A809,census_tract_areas_WA!E:E,0))</f>
        <v>2.7880725009999998</v>
      </c>
      <c r="AO809" t="b">
        <f t="shared" si="167"/>
        <v>1</v>
      </c>
      <c r="AP809" t="str">
        <f>INDEX('Density Lookup'!B:B,MATCH('2014_acs_select'!AK809,'Density Lookup'!A:A,1))</f>
        <v>Medium</v>
      </c>
      <c r="AQ809" t="b">
        <f t="shared" si="168"/>
        <v>1</v>
      </c>
    </row>
    <row r="810" spans="1:43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59"/>
        <v>0.55961844197138311</v>
      </c>
      <c r="I810" s="2">
        <f t="shared" si="160"/>
        <v>0.44038155802861684</v>
      </c>
      <c r="J810" s="1">
        <v>667</v>
      </c>
      <c r="K810" s="2">
        <f t="shared" si="161"/>
        <v>0.35347111817700055</v>
      </c>
      <c r="L810" s="1">
        <v>427</v>
      </c>
      <c r="M810" s="1">
        <v>50</v>
      </c>
      <c r="N810" s="1">
        <v>72</v>
      </c>
      <c r="O810" s="2">
        <f t="shared" si="169"/>
        <v>0.64017991004497754</v>
      </c>
      <c r="P810" s="2">
        <f t="shared" si="170"/>
        <v>7.4962518740629688E-2</v>
      </c>
      <c r="Q810" s="2">
        <f t="shared" si="171"/>
        <v>0.10794602698650675</v>
      </c>
      <c r="R810" s="2">
        <v>0.159</v>
      </c>
      <c r="S810" s="2">
        <v>0.14899999999999999</v>
      </c>
      <c r="T810" s="2">
        <v>0.17199999999999999</v>
      </c>
      <c r="U810" s="1">
        <v>1827</v>
      </c>
      <c r="V810" s="2">
        <f t="shared" si="162"/>
        <v>0.96820349761526237</v>
      </c>
      <c r="W810" s="2">
        <v>0.41200000000000003</v>
      </c>
      <c r="X810" s="1">
        <v>264</v>
      </c>
      <c r="Y810" s="2">
        <f t="shared" si="163"/>
        <v>0.13990461049284578</v>
      </c>
      <c r="Z810" s="2">
        <v>0.38299999999999995</v>
      </c>
      <c r="AA810" s="1">
        <v>1380</v>
      </c>
      <c r="AB810" s="2">
        <f t="shared" si="164"/>
        <v>0.7313195548489666</v>
      </c>
      <c r="AC810" s="2">
        <f t="shared" si="165"/>
        <v>0.12877583465818765</v>
      </c>
      <c r="AD810" s="2">
        <v>0.46399999999999997</v>
      </c>
      <c r="AE810" s="1">
        <v>52462</v>
      </c>
      <c r="AF810" s="1">
        <v>767</v>
      </c>
      <c r="AG810" s="1">
        <v>31932</v>
      </c>
      <c r="AH810" s="1">
        <v>1589</v>
      </c>
      <c r="AI810" s="2">
        <v>0.2</v>
      </c>
      <c r="AJ810">
        <f>VLOOKUP(A810,census_tract_areas_WA!E:N,10,FALSE)</f>
        <v>8.0120642049999997</v>
      </c>
      <c r="AK810">
        <f t="shared" si="166"/>
        <v>235.51983006107227</v>
      </c>
      <c r="AL810" t="str">
        <f>VLOOKUP(AK810,'Density Lookup'!A:B,2,TRUE)</f>
        <v>Low</v>
      </c>
      <c r="AM810" t="str">
        <f>VLOOKUP(A810,census_tract_county_names_WA!A:B,2,FALSE)</f>
        <v>Spokane County, Washington</v>
      </c>
      <c r="AN810">
        <f>INDEX(census_tract_areas_WA!N:N, MATCH('2014_acs_select'!A810,census_tract_areas_WA!E:E,0))</f>
        <v>8.0120642049999997</v>
      </c>
      <c r="AO810" t="b">
        <f t="shared" si="167"/>
        <v>1</v>
      </c>
      <c r="AP810" t="str">
        <f>INDEX('Density Lookup'!B:B,MATCH('2014_acs_select'!AK810,'Density Lookup'!A:A,1))</f>
        <v>Low</v>
      </c>
      <c r="AQ810" t="b">
        <f t="shared" si="168"/>
        <v>1</v>
      </c>
    </row>
    <row r="811" spans="1:43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59"/>
        <v>0.45863439306358383</v>
      </c>
      <c r="I811" s="2">
        <f t="shared" si="160"/>
        <v>0.54136560693641622</v>
      </c>
      <c r="J811" s="1">
        <v>2966</v>
      </c>
      <c r="K811" s="2">
        <f t="shared" si="161"/>
        <v>0.53576589595375723</v>
      </c>
      <c r="L811" s="1">
        <v>2334</v>
      </c>
      <c r="M811" s="1">
        <v>214</v>
      </c>
      <c r="N811" s="1">
        <v>65</v>
      </c>
      <c r="O811" s="2">
        <f t="shared" si="169"/>
        <v>0.78691840863115303</v>
      </c>
      <c r="P811" s="2">
        <f t="shared" si="170"/>
        <v>7.2151045178691836E-2</v>
      </c>
      <c r="Q811" s="2">
        <f t="shared" si="171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 s="1">
        <v>5536</v>
      </c>
      <c r="V811" s="2">
        <f t="shared" si="162"/>
        <v>1</v>
      </c>
      <c r="W811" s="2">
        <v>5.0999999999999997E-2</v>
      </c>
      <c r="X811" s="1">
        <v>1284</v>
      </c>
      <c r="Y811" s="2">
        <f t="shared" si="163"/>
        <v>0.2319364161849711</v>
      </c>
      <c r="Z811" s="2">
        <v>9.0000000000000011E-3</v>
      </c>
      <c r="AA811" s="1">
        <v>3730</v>
      </c>
      <c r="AB811" s="2">
        <f t="shared" si="164"/>
        <v>0.67377167630057799</v>
      </c>
      <c r="AC811" s="2">
        <f t="shared" si="165"/>
        <v>9.4291907514450934E-2</v>
      </c>
      <c r="AD811" s="2">
        <v>6.5000000000000002E-2</v>
      </c>
      <c r="AE811" s="1">
        <v>78241</v>
      </c>
      <c r="AF811" s="1">
        <v>2380</v>
      </c>
      <c r="AG811" s="1">
        <v>65609</v>
      </c>
      <c r="AH811" s="1">
        <v>4301</v>
      </c>
      <c r="AI811" s="2">
        <v>6.4000000000000001E-2</v>
      </c>
      <c r="AJ811">
        <f>VLOOKUP(A811,census_tract_areas_WA!E:N,10,FALSE)</f>
        <v>5.4855282220000001</v>
      </c>
      <c r="AK811">
        <f t="shared" si="166"/>
        <v>1009.2008966060151</v>
      </c>
      <c r="AL811" t="str">
        <f>VLOOKUP(AK811,'Density Lookup'!A:B,2,TRUE)</f>
        <v>Medium</v>
      </c>
      <c r="AM811" t="str">
        <f>VLOOKUP(A811,census_tract_county_names_WA!A:B,2,FALSE)</f>
        <v>Clark County, Washington</v>
      </c>
      <c r="AN811">
        <f>INDEX(census_tract_areas_WA!N:N, MATCH('2014_acs_select'!A811,census_tract_areas_WA!E:E,0))</f>
        <v>5.4855282220000001</v>
      </c>
      <c r="AO811" t="b">
        <f t="shared" si="167"/>
        <v>1</v>
      </c>
      <c r="AP811" t="str">
        <f>INDEX('Density Lookup'!B:B,MATCH('2014_acs_select'!AK811,'Density Lookup'!A:A,1))</f>
        <v>Medium</v>
      </c>
      <c r="AQ811" t="b">
        <f t="shared" si="168"/>
        <v>1</v>
      </c>
    </row>
    <row r="812" spans="1:43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59"/>
        <v>0.52774631936579841</v>
      </c>
      <c r="I812" s="2">
        <f t="shared" si="160"/>
        <v>0.47225368063420159</v>
      </c>
      <c r="J812" s="1">
        <v>849</v>
      </c>
      <c r="K812" s="2">
        <f t="shared" si="161"/>
        <v>0.48074745186862966</v>
      </c>
      <c r="L812" s="1">
        <v>648</v>
      </c>
      <c r="M812" s="1">
        <v>63</v>
      </c>
      <c r="N812" s="1">
        <v>11</v>
      </c>
      <c r="O812" s="2">
        <f t="shared" si="169"/>
        <v>0.76325088339222613</v>
      </c>
      <c r="P812" s="2">
        <f t="shared" si="170"/>
        <v>7.4204946996466431E-2</v>
      </c>
      <c r="Q812" s="2">
        <f t="shared" si="171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 s="1">
        <v>1766</v>
      </c>
      <c r="V812" s="2">
        <f t="shared" si="162"/>
        <v>1</v>
      </c>
      <c r="W812" s="2">
        <v>0.122</v>
      </c>
      <c r="X812" s="1">
        <v>326</v>
      </c>
      <c r="Y812" s="2">
        <f t="shared" si="163"/>
        <v>0.18459796149490373</v>
      </c>
      <c r="Z812" s="2">
        <v>0.19</v>
      </c>
      <c r="AA812" s="1">
        <v>1143</v>
      </c>
      <c r="AB812" s="2">
        <f t="shared" si="164"/>
        <v>0.64722536806342013</v>
      </c>
      <c r="AC812" s="2">
        <f t="shared" si="165"/>
        <v>0.16817667044167617</v>
      </c>
      <c r="AD812" s="2">
        <v>0.105</v>
      </c>
      <c r="AE812" s="1">
        <v>64106</v>
      </c>
      <c r="AF812" s="1">
        <v>709</v>
      </c>
      <c r="AG812" s="1">
        <v>50282</v>
      </c>
      <c r="AH812" s="1">
        <v>1472</v>
      </c>
      <c r="AI812" s="2">
        <v>5.7000000000000002E-2</v>
      </c>
      <c r="AJ812">
        <f>VLOOKUP(A812,census_tract_areas_WA!E:N,10,FALSE)</f>
        <v>1.3155386389999999</v>
      </c>
      <c r="AK812">
        <f t="shared" si="166"/>
        <v>1342.4159105979709</v>
      </c>
      <c r="AL812" t="str">
        <f>VLOOKUP(AK812,'Density Lookup'!A:B,2,TRUE)</f>
        <v>Medium</v>
      </c>
      <c r="AM812" t="str">
        <f>VLOOKUP(A812,census_tract_county_names_WA!A:B,2,FALSE)</f>
        <v>Clark County, Washington</v>
      </c>
      <c r="AN812">
        <f>INDEX(census_tract_areas_WA!N:N, MATCH('2014_acs_select'!A812,census_tract_areas_WA!E:E,0))</f>
        <v>1.3155386389999999</v>
      </c>
      <c r="AO812" t="b">
        <f t="shared" si="167"/>
        <v>1</v>
      </c>
      <c r="AP812" t="str">
        <f>INDEX('Density Lookup'!B:B,MATCH('2014_acs_select'!AK812,'Density Lookup'!A:A,1))</f>
        <v>Medium</v>
      </c>
      <c r="AQ812" t="b">
        <f t="shared" si="168"/>
        <v>1</v>
      </c>
    </row>
    <row r="813" spans="1:43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59"/>
        <v>0.50892468437091853</v>
      </c>
      <c r="I813" s="2">
        <f t="shared" si="160"/>
        <v>0.49107531562908141</v>
      </c>
      <c r="J813" s="1">
        <v>1148</v>
      </c>
      <c r="K813" s="2">
        <f t="shared" si="161"/>
        <v>0.49978232477144102</v>
      </c>
      <c r="L813" s="1">
        <v>751</v>
      </c>
      <c r="M813" s="1">
        <v>124</v>
      </c>
      <c r="N813" s="1">
        <v>44</v>
      </c>
      <c r="O813" s="2">
        <f t="shared" si="169"/>
        <v>0.65418118466898956</v>
      </c>
      <c r="P813" s="2">
        <f t="shared" si="170"/>
        <v>0.10801393728222997</v>
      </c>
      <c r="Q813" s="2">
        <f t="shared" si="171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 s="1">
        <v>2297</v>
      </c>
      <c r="V813" s="2">
        <f t="shared" si="162"/>
        <v>1</v>
      </c>
      <c r="W813" s="2">
        <v>9.3000000000000013E-2</v>
      </c>
      <c r="X813" s="1">
        <v>481</v>
      </c>
      <c r="Y813" s="2">
        <f t="shared" si="163"/>
        <v>0.20940356987374836</v>
      </c>
      <c r="Z813" s="2">
        <v>4.8000000000000001E-2</v>
      </c>
      <c r="AA813" s="1">
        <v>1520</v>
      </c>
      <c r="AB813" s="2">
        <f t="shared" si="164"/>
        <v>0.66173269481932961</v>
      </c>
      <c r="AC813" s="2">
        <f t="shared" si="165"/>
        <v>0.12886373530692197</v>
      </c>
      <c r="AD813" s="2">
        <v>0.12</v>
      </c>
      <c r="AE813" s="1">
        <v>103471</v>
      </c>
      <c r="AF813" s="1">
        <v>1156</v>
      </c>
      <c r="AG813" s="1">
        <v>76250</v>
      </c>
      <c r="AH813" s="1">
        <v>1900</v>
      </c>
      <c r="AI813" s="2">
        <v>5.5999999999999994E-2</v>
      </c>
      <c r="AJ813">
        <f>VLOOKUP(A813,census_tract_areas_WA!E:N,10,FALSE)</f>
        <v>3.7231101780000002</v>
      </c>
      <c r="AK813">
        <f t="shared" si="166"/>
        <v>616.95729918847428</v>
      </c>
      <c r="AL813" t="str">
        <f>VLOOKUP(AK813,'Density Lookup'!A:B,2,TRUE)</f>
        <v>Medium</v>
      </c>
      <c r="AM813" t="str">
        <f>VLOOKUP(A813,census_tract_county_names_WA!A:B,2,FALSE)</f>
        <v>King County, Washington</v>
      </c>
      <c r="AN813">
        <f>INDEX(census_tract_areas_WA!N:N, MATCH('2014_acs_select'!A813,census_tract_areas_WA!E:E,0))</f>
        <v>3.7231101780000002</v>
      </c>
      <c r="AO813" t="b">
        <f t="shared" si="167"/>
        <v>1</v>
      </c>
      <c r="AP813" t="str">
        <f>INDEX('Density Lookup'!B:B,MATCH('2014_acs_select'!AK813,'Density Lookup'!A:A,1))</f>
        <v>Medium</v>
      </c>
      <c r="AQ813" t="b">
        <f t="shared" si="168"/>
        <v>1</v>
      </c>
    </row>
    <row r="814" spans="1:43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59"/>
        <v>0.49274772942930728</v>
      </c>
      <c r="I814" s="2">
        <f t="shared" si="160"/>
        <v>0.50725227057069266</v>
      </c>
      <c r="J814" s="1">
        <v>4164</v>
      </c>
      <c r="K814" s="2">
        <f t="shared" si="161"/>
        <v>0.56445709638064256</v>
      </c>
      <c r="L814" s="1">
        <v>3508</v>
      </c>
      <c r="M814" s="1">
        <v>301</v>
      </c>
      <c r="N814" s="1">
        <v>154</v>
      </c>
      <c r="O814" s="2">
        <f t="shared" si="169"/>
        <v>0.84245917387127767</v>
      </c>
      <c r="P814" s="2">
        <f t="shared" si="170"/>
        <v>7.2286263208453411E-2</v>
      </c>
      <c r="Q814" s="2">
        <f t="shared" si="171"/>
        <v>3.6983669548511046E-2</v>
      </c>
      <c r="R814" s="2">
        <v>0.496</v>
      </c>
      <c r="S814" s="2">
        <v>0.48299999999999998</v>
      </c>
      <c r="T814" s="2">
        <v>0.51</v>
      </c>
      <c r="U814" s="1">
        <v>7377</v>
      </c>
      <c r="V814" s="2">
        <f t="shared" si="162"/>
        <v>1</v>
      </c>
      <c r="W814" s="2">
        <v>3.6000000000000004E-2</v>
      </c>
      <c r="X814" s="1">
        <v>1714</v>
      </c>
      <c r="Y814" s="2">
        <f t="shared" si="163"/>
        <v>0.23234377118069677</v>
      </c>
      <c r="Z814" s="2">
        <v>4.7E-2</v>
      </c>
      <c r="AA814" s="1">
        <v>4792</v>
      </c>
      <c r="AB814" s="2">
        <f t="shared" si="164"/>
        <v>0.64958655279924093</v>
      </c>
      <c r="AC814" s="2">
        <f t="shared" si="165"/>
        <v>0.11806967602006235</v>
      </c>
      <c r="AD814" s="2">
        <v>3.5000000000000003E-2</v>
      </c>
      <c r="AE814" s="1">
        <v>108220</v>
      </c>
      <c r="AF814" s="1">
        <v>2737</v>
      </c>
      <c r="AG814" s="1">
        <v>100888</v>
      </c>
      <c r="AH814" s="1">
        <v>5777</v>
      </c>
      <c r="AI814" s="2">
        <v>4.4999999999999998E-2</v>
      </c>
      <c r="AJ814">
        <f>VLOOKUP(A814,census_tract_areas_WA!E:N,10,FALSE)</f>
        <v>5.5313285700000003</v>
      </c>
      <c r="AK814">
        <f t="shared" si="166"/>
        <v>1333.6759707261433</v>
      </c>
      <c r="AL814" t="str">
        <f>VLOOKUP(AK814,'Density Lookup'!A:B,2,TRUE)</f>
        <v>Medium</v>
      </c>
      <c r="AM814" t="str">
        <f>VLOOKUP(A814,census_tract_county_names_WA!A:B,2,FALSE)</f>
        <v>King County, Washington</v>
      </c>
      <c r="AN814">
        <f>INDEX(census_tract_areas_WA!N:N, MATCH('2014_acs_select'!A814,census_tract_areas_WA!E:E,0))</f>
        <v>5.5313285700000003</v>
      </c>
      <c r="AO814" t="b">
        <f t="shared" si="167"/>
        <v>1</v>
      </c>
      <c r="AP814" t="str">
        <f>INDEX('Density Lookup'!B:B,MATCH('2014_acs_select'!AK814,'Density Lookup'!A:A,1))</f>
        <v>Medium</v>
      </c>
      <c r="AQ814" t="b">
        <f t="shared" si="168"/>
        <v>1</v>
      </c>
    </row>
    <row r="815" spans="1:43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59"/>
        <v>0.51297129021099963</v>
      </c>
      <c r="I815" s="2">
        <f t="shared" si="160"/>
        <v>0.48702870978900037</v>
      </c>
      <c r="J815" s="1">
        <v>2515</v>
      </c>
      <c r="K815" s="2">
        <f t="shared" si="161"/>
        <v>0.43497059840885505</v>
      </c>
      <c r="L815" s="1">
        <v>1999</v>
      </c>
      <c r="M815" s="1">
        <v>123</v>
      </c>
      <c r="N815" s="1">
        <v>62</v>
      </c>
      <c r="O815" s="2">
        <f t="shared" si="169"/>
        <v>0.79483101391650102</v>
      </c>
      <c r="P815" s="2">
        <f t="shared" si="170"/>
        <v>4.89065606361829E-2</v>
      </c>
      <c r="Q815" s="2">
        <f t="shared" si="171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 s="1">
        <v>5782</v>
      </c>
      <c r="V815" s="2">
        <f t="shared" si="162"/>
        <v>1</v>
      </c>
      <c r="W815" s="2">
        <v>1.9E-2</v>
      </c>
      <c r="X815" s="1">
        <v>1971</v>
      </c>
      <c r="Y815" s="2">
        <f t="shared" si="163"/>
        <v>0.3408855067450709</v>
      </c>
      <c r="Z815" s="2">
        <v>2.3E-2</v>
      </c>
      <c r="AA815" s="1">
        <v>3327</v>
      </c>
      <c r="AB815" s="2">
        <f t="shared" si="164"/>
        <v>0.5754064337599446</v>
      </c>
      <c r="AC815" s="2">
        <f t="shared" si="165"/>
        <v>8.3708059494984499E-2</v>
      </c>
      <c r="AD815" s="2">
        <v>0.02</v>
      </c>
      <c r="AE815" s="1">
        <v>185701</v>
      </c>
      <c r="AF815" s="1">
        <v>1852</v>
      </c>
      <c r="AG815" s="1">
        <v>163186</v>
      </c>
      <c r="AH815" s="1">
        <v>3984</v>
      </c>
      <c r="AI815" s="2">
        <v>0.05</v>
      </c>
      <c r="AJ815">
        <f>VLOOKUP(A815,census_tract_areas_WA!E:N,10,FALSE)</f>
        <v>8.8356959249999996</v>
      </c>
      <c r="AK815">
        <f t="shared" si="166"/>
        <v>654.39101221673161</v>
      </c>
      <c r="AL815" t="str">
        <f>VLOOKUP(AK815,'Density Lookup'!A:B,2,TRUE)</f>
        <v>Medium</v>
      </c>
      <c r="AM815" t="str">
        <f>VLOOKUP(A815,census_tract_county_names_WA!A:B,2,FALSE)</f>
        <v>King County, Washington</v>
      </c>
      <c r="AN815">
        <f>INDEX(census_tract_areas_WA!N:N, MATCH('2014_acs_select'!A815,census_tract_areas_WA!E:E,0))</f>
        <v>8.8356959249999996</v>
      </c>
      <c r="AO815" t="b">
        <f t="shared" si="167"/>
        <v>1</v>
      </c>
      <c r="AP815" t="str">
        <f>INDEX('Density Lookup'!B:B,MATCH('2014_acs_select'!AK815,'Density Lookup'!A:A,1))</f>
        <v>Medium</v>
      </c>
      <c r="AQ815" t="b">
        <f t="shared" si="168"/>
        <v>1</v>
      </c>
    </row>
    <row r="816" spans="1:43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59"/>
        <v>0.5195809428785233</v>
      </c>
      <c r="I816" s="2">
        <f t="shared" si="160"/>
        <v>0.4804190571214767</v>
      </c>
      <c r="J816" s="1">
        <v>2180</v>
      </c>
      <c r="K816" s="2">
        <f t="shared" si="161"/>
        <v>0.54377650286854573</v>
      </c>
      <c r="L816" s="1">
        <v>1797</v>
      </c>
      <c r="M816" s="1">
        <v>71</v>
      </c>
      <c r="N816" s="1">
        <v>77</v>
      </c>
      <c r="O816" s="2">
        <f t="shared" si="169"/>
        <v>0.82431192660550456</v>
      </c>
      <c r="P816" s="2">
        <f t="shared" si="170"/>
        <v>3.2568807339449543E-2</v>
      </c>
      <c r="Q816" s="2">
        <f t="shared" si="171"/>
        <v>3.5321100917431195E-2</v>
      </c>
      <c r="R816" s="2">
        <v>0.501</v>
      </c>
      <c r="S816" s="2">
        <v>0.50600000000000001</v>
      </c>
      <c r="T816" s="2">
        <v>0.49700000000000005</v>
      </c>
      <c r="U816" s="1">
        <v>3985</v>
      </c>
      <c r="V816" s="2">
        <f t="shared" si="162"/>
        <v>0.99401346969319038</v>
      </c>
      <c r="W816" s="2">
        <v>7.9000000000000001E-2</v>
      </c>
      <c r="X816" s="1">
        <v>823</v>
      </c>
      <c r="Y816" s="2">
        <f t="shared" si="163"/>
        <v>0.20528810177101522</v>
      </c>
      <c r="Z816" s="2">
        <v>8.6999999999999994E-2</v>
      </c>
      <c r="AA816" s="1">
        <v>2673</v>
      </c>
      <c r="AB816" s="2">
        <f t="shared" si="164"/>
        <v>0.66674981292092794</v>
      </c>
      <c r="AC816" s="2">
        <f t="shared" si="165"/>
        <v>0.12796208530805686</v>
      </c>
      <c r="AD816" s="2">
        <v>7.9000000000000001E-2</v>
      </c>
      <c r="AE816" s="1">
        <v>111439</v>
      </c>
      <c r="AF816" s="1">
        <v>1607</v>
      </c>
      <c r="AG816" s="1">
        <v>92969</v>
      </c>
      <c r="AH816" s="1">
        <v>3281</v>
      </c>
      <c r="AI816" s="2">
        <v>4.0999999999999995E-2</v>
      </c>
      <c r="AJ816">
        <f>VLOOKUP(A816,census_tract_areas_WA!E:N,10,FALSE)</f>
        <v>6.514241857</v>
      </c>
      <c r="AK816">
        <f t="shared" si="166"/>
        <v>615.42080997377377</v>
      </c>
      <c r="AL816" t="str">
        <f>VLOOKUP(AK816,'Density Lookup'!A:B,2,TRUE)</f>
        <v>Medium</v>
      </c>
      <c r="AM816" t="str">
        <f>VLOOKUP(A816,census_tract_county_names_WA!A:B,2,FALSE)</f>
        <v>Pierce County, Washington</v>
      </c>
      <c r="AN816">
        <f>INDEX(census_tract_areas_WA!N:N, MATCH('2014_acs_select'!A816,census_tract_areas_WA!E:E,0))</f>
        <v>6.514241857</v>
      </c>
      <c r="AO816" t="b">
        <f t="shared" si="167"/>
        <v>1</v>
      </c>
      <c r="AP816" t="str">
        <f>INDEX('Density Lookup'!B:B,MATCH('2014_acs_select'!AK816,'Density Lookup'!A:A,1))</f>
        <v>Medium</v>
      </c>
      <c r="AQ816" t="b">
        <f t="shared" si="168"/>
        <v>1</v>
      </c>
    </row>
    <row r="817" spans="1:43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59"/>
        <v>0.4901569897832046</v>
      </c>
      <c r="I817" s="2">
        <f t="shared" si="160"/>
        <v>0.50984301021679546</v>
      </c>
      <c r="J817" s="1">
        <v>1556</v>
      </c>
      <c r="K817" s="2">
        <f t="shared" si="161"/>
        <v>0.3877398455021181</v>
      </c>
      <c r="L817" s="1">
        <v>1207</v>
      </c>
      <c r="M817" s="1">
        <v>255</v>
      </c>
      <c r="N817" s="1">
        <v>9</v>
      </c>
      <c r="O817" s="2">
        <f t="shared" si="169"/>
        <v>0.77570694087403602</v>
      </c>
      <c r="P817" s="2">
        <f t="shared" si="170"/>
        <v>0.16388174807197944</v>
      </c>
      <c r="Q817" s="2">
        <f t="shared" si="171"/>
        <v>5.7840616966580976E-3</v>
      </c>
      <c r="R817" s="2">
        <v>0.13900000000000001</v>
      </c>
      <c r="S817" s="2">
        <v>0.17199999999999999</v>
      </c>
      <c r="T817" s="2">
        <v>0.107</v>
      </c>
      <c r="U817" s="1">
        <v>3936</v>
      </c>
      <c r="V817" s="2">
        <f t="shared" si="162"/>
        <v>0.98081235983055071</v>
      </c>
      <c r="W817" s="2">
        <v>0.21899999999999997</v>
      </c>
      <c r="X817" s="1">
        <v>959</v>
      </c>
      <c r="Y817" s="2">
        <f t="shared" si="163"/>
        <v>0.23897333665586842</v>
      </c>
      <c r="Z817" s="2">
        <v>0.441</v>
      </c>
      <c r="AA817" s="1">
        <v>2381</v>
      </c>
      <c r="AB817" s="2">
        <f t="shared" si="164"/>
        <v>0.59332170446050336</v>
      </c>
      <c r="AC817" s="2">
        <f t="shared" si="165"/>
        <v>0.16770495888362824</v>
      </c>
      <c r="AD817" s="2">
        <v>0.17499999999999999</v>
      </c>
      <c r="AE817" s="1">
        <v>56283</v>
      </c>
      <c r="AF817" s="1">
        <v>1545</v>
      </c>
      <c r="AG817" s="1">
        <v>47868</v>
      </c>
      <c r="AH817" s="1">
        <v>3073</v>
      </c>
      <c r="AI817" s="2">
        <v>0.13200000000000001</v>
      </c>
      <c r="AJ817">
        <f>VLOOKUP(A817,census_tract_areas_WA!E:N,10,FALSE)</f>
        <v>10.31817712</v>
      </c>
      <c r="AK817">
        <f t="shared" si="166"/>
        <v>388.92528722166384</v>
      </c>
      <c r="AL817" t="str">
        <f>VLOOKUP(AK817,'Density Lookup'!A:B,2,TRUE)</f>
        <v>Medium</v>
      </c>
      <c r="AM817" t="str">
        <f>VLOOKUP(A817,census_tract_county_names_WA!A:B,2,FALSE)</f>
        <v>Skagit County, Washington</v>
      </c>
      <c r="AN817">
        <f>INDEX(census_tract_areas_WA!N:N, MATCH('2014_acs_select'!A817,census_tract_areas_WA!E:E,0))</f>
        <v>10.31817712</v>
      </c>
      <c r="AO817" t="b">
        <f t="shared" si="167"/>
        <v>1</v>
      </c>
      <c r="AP817" t="str">
        <f>INDEX('Density Lookup'!B:B,MATCH('2014_acs_select'!AK817,'Density Lookup'!A:A,1))</f>
        <v>Medium</v>
      </c>
      <c r="AQ817" t="b">
        <f t="shared" si="168"/>
        <v>1</v>
      </c>
    </row>
    <row r="818" spans="1:43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59"/>
        <v>0.4996904024767802</v>
      </c>
      <c r="I818" s="2">
        <f t="shared" si="160"/>
        <v>0.5003095975232198</v>
      </c>
      <c r="J818" s="1">
        <v>2564</v>
      </c>
      <c r="K818" s="2">
        <f t="shared" si="161"/>
        <v>0.52920536635706916</v>
      </c>
      <c r="L818" s="1">
        <v>1937</v>
      </c>
      <c r="M818" s="1">
        <v>200</v>
      </c>
      <c r="N818" s="1">
        <v>188</v>
      </c>
      <c r="O818" s="2">
        <f t="shared" si="169"/>
        <v>0.75546021840873634</v>
      </c>
      <c r="P818" s="2">
        <f t="shared" si="170"/>
        <v>7.8003120124804995E-2</v>
      </c>
      <c r="Q818" s="2">
        <f t="shared" si="171"/>
        <v>7.3322932917316688E-2</v>
      </c>
      <c r="R818" s="2">
        <v>0.46500000000000002</v>
      </c>
      <c r="S818" s="2">
        <v>0.49700000000000005</v>
      </c>
      <c r="T818" s="2">
        <v>0.435</v>
      </c>
      <c r="U818" s="1">
        <v>4845</v>
      </c>
      <c r="V818" s="2">
        <f t="shared" si="162"/>
        <v>1</v>
      </c>
      <c r="W818" s="2">
        <v>1.2E-2</v>
      </c>
      <c r="X818" s="1">
        <v>1373</v>
      </c>
      <c r="Y818" s="2">
        <f t="shared" si="163"/>
        <v>0.28338493292053663</v>
      </c>
      <c r="Z818" s="2">
        <v>5.0000000000000001E-3</v>
      </c>
      <c r="AA818" s="1">
        <v>3173</v>
      </c>
      <c r="AB818" s="2">
        <f t="shared" si="164"/>
        <v>0.65490196078431373</v>
      </c>
      <c r="AC818" s="2">
        <f t="shared" si="165"/>
        <v>6.17131062951497E-2</v>
      </c>
      <c r="AD818" s="2">
        <v>1.3999999999999999E-2</v>
      </c>
      <c r="AE818" s="1">
        <v>132625</v>
      </c>
      <c r="AF818" s="1">
        <v>1558</v>
      </c>
      <c r="AG818" s="1">
        <v>121944</v>
      </c>
      <c r="AH818" s="1">
        <v>3643</v>
      </c>
      <c r="AI818" s="2">
        <v>6.2E-2</v>
      </c>
      <c r="AJ818">
        <f>VLOOKUP(A818,census_tract_areas_WA!E:N,10,FALSE)</f>
        <v>6.5114561599999998</v>
      </c>
      <c r="AK818">
        <f t="shared" si="166"/>
        <v>744.07319667802233</v>
      </c>
      <c r="AL818" t="str">
        <f>VLOOKUP(AK818,'Density Lookup'!A:B,2,TRUE)</f>
        <v>Medium</v>
      </c>
      <c r="AM818" t="str">
        <f>VLOOKUP(A818,census_tract_county_names_WA!A:B,2,FALSE)</f>
        <v>Snohomish County, Washington</v>
      </c>
      <c r="AN818">
        <f>INDEX(census_tract_areas_WA!N:N, MATCH('2014_acs_select'!A818,census_tract_areas_WA!E:E,0))</f>
        <v>6.5114561599999998</v>
      </c>
      <c r="AO818" t="b">
        <f t="shared" si="167"/>
        <v>1</v>
      </c>
      <c r="AP818" t="str">
        <f>INDEX('Density Lookup'!B:B,MATCH('2014_acs_select'!AK818,'Density Lookup'!A:A,1))</f>
        <v>Medium</v>
      </c>
      <c r="AQ818" t="b">
        <f t="shared" si="168"/>
        <v>1</v>
      </c>
    </row>
    <row r="819" spans="1:43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59"/>
        <v>0.45889544688026984</v>
      </c>
      <c r="I819" s="2">
        <f t="shared" si="160"/>
        <v>0.54110455311973016</v>
      </c>
      <c r="J819" s="1">
        <v>1950</v>
      </c>
      <c r="K819" s="2">
        <f t="shared" si="161"/>
        <v>0.41104553119730186</v>
      </c>
      <c r="L819" s="1">
        <v>1480</v>
      </c>
      <c r="M819" s="1">
        <v>227</v>
      </c>
      <c r="N819" s="1">
        <v>87</v>
      </c>
      <c r="O819" s="2">
        <f t="shared" si="169"/>
        <v>0.75897435897435894</v>
      </c>
      <c r="P819" s="2">
        <f t="shared" si="170"/>
        <v>0.11641025641025642</v>
      </c>
      <c r="Q819" s="2">
        <f t="shared" si="171"/>
        <v>4.4615384615384612E-2</v>
      </c>
      <c r="R819" s="2">
        <v>0.13400000000000001</v>
      </c>
      <c r="S819" s="2">
        <v>0.129</v>
      </c>
      <c r="T819" s="2">
        <v>0.13900000000000001</v>
      </c>
      <c r="U819" s="1">
        <v>4744</v>
      </c>
      <c r="V819" s="2">
        <f t="shared" si="162"/>
        <v>1</v>
      </c>
      <c r="W819" s="2">
        <v>0.115</v>
      </c>
      <c r="X819" s="1">
        <v>946</v>
      </c>
      <c r="Y819" s="2">
        <f t="shared" si="163"/>
        <v>0.19940978077571669</v>
      </c>
      <c r="Z819" s="2">
        <v>0.151</v>
      </c>
      <c r="AA819" s="1">
        <v>2991</v>
      </c>
      <c r="AB819" s="2">
        <f t="shared" si="164"/>
        <v>0.63048060708263065</v>
      </c>
      <c r="AC819" s="2">
        <f t="shared" si="165"/>
        <v>0.17010961214165266</v>
      </c>
      <c r="AD819" s="2">
        <v>0.11599999999999999</v>
      </c>
      <c r="AE819" s="1">
        <v>50104</v>
      </c>
      <c r="AF819" s="1">
        <v>1824</v>
      </c>
      <c r="AG819" s="1">
        <v>45082</v>
      </c>
      <c r="AH819" s="1">
        <v>3895</v>
      </c>
      <c r="AI819" s="2">
        <v>9.5000000000000001E-2</v>
      </c>
      <c r="AJ819">
        <f>VLOOKUP(A819,census_tract_areas_WA!E:N,10,FALSE)</f>
        <v>6.3495964989999996</v>
      </c>
      <c r="AK819">
        <f t="shared" si="166"/>
        <v>747.13408966178156</v>
      </c>
      <c r="AL819" t="str">
        <f>VLOOKUP(AK819,'Density Lookup'!A:B,2,TRUE)</f>
        <v>Medium</v>
      </c>
      <c r="AM819" t="str">
        <f>VLOOKUP(A819,census_tract_county_names_WA!A:B,2,FALSE)</f>
        <v>Spokane County, Washington</v>
      </c>
      <c r="AN819">
        <f>INDEX(census_tract_areas_WA!N:N, MATCH('2014_acs_select'!A819,census_tract_areas_WA!E:E,0))</f>
        <v>6.3495964989999996</v>
      </c>
      <c r="AO819" t="b">
        <f t="shared" si="167"/>
        <v>1</v>
      </c>
      <c r="AP819" t="str">
        <f>INDEX('Density Lookup'!B:B,MATCH('2014_acs_select'!AK819,'Density Lookup'!A:A,1))</f>
        <v>Medium</v>
      </c>
      <c r="AQ819" t="b">
        <f t="shared" si="168"/>
        <v>1</v>
      </c>
    </row>
    <row r="820" spans="1:43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59"/>
        <v>0.51282743721307045</v>
      </c>
      <c r="I820" s="2">
        <f t="shared" si="160"/>
        <v>0.4871725627869295</v>
      </c>
      <c r="J820" s="1">
        <v>3576</v>
      </c>
      <c r="K820" s="2">
        <f t="shared" si="161"/>
        <v>0.48285174183094787</v>
      </c>
      <c r="L820" s="1">
        <v>2147</v>
      </c>
      <c r="M820" s="1">
        <v>744</v>
      </c>
      <c r="N820" s="1">
        <v>464</v>
      </c>
      <c r="O820" s="2">
        <f t="shared" si="169"/>
        <v>0.60039149888143173</v>
      </c>
      <c r="P820" s="2">
        <f t="shared" si="170"/>
        <v>0.20805369127516779</v>
      </c>
      <c r="Q820" s="2">
        <f t="shared" si="171"/>
        <v>0.12975391498881431</v>
      </c>
      <c r="R820" s="2">
        <v>0.30399999999999999</v>
      </c>
      <c r="S820" s="2">
        <v>0.29499999999999998</v>
      </c>
      <c r="T820" s="2">
        <v>0.312</v>
      </c>
      <c r="U820" s="1">
        <v>7373</v>
      </c>
      <c r="V820" s="2">
        <f t="shared" si="162"/>
        <v>0.99554415338914393</v>
      </c>
      <c r="W820" s="2">
        <v>0.17499999999999999</v>
      </c>
      <c r="X820" s="1">
        <v>1592</v>
      </c>
      <c r="Y820" s="2">
        <f t="shared" si="163"/>
        <v>0.21496084256008641</v>
      </c>
      <c r="Z820" s="2">
        <v>0.28199999999999997</v>
      </c>
      <c r="AA820" s="1">
        <v>4778</v>
      </c>
      <c r="AB820" s="2">
        <f t="shared" si="164"/>
        <v>0.64515257899000811</v>
      </c>
      <c r="AC820" s="2">
        <f t="shared" si="165"/>
        <v>0.13988657844990549</v>
      </c>
      <c r="AD820" s="2">
        <v>0.14699999999999999</v>
      </c>
      <c r="AE820" s="1">
        <v>76297</v>
      </c>
      <c r="AF820" s="1">
        <v>2453</v>
      </c>
      <c r="AG820" s="1">
        <v>69398</v>
      </c>
      <c r="AH820" s="1">
        <v>5907</v>
      </c>
      <c r="AI820" s="2">
        <v>6.9000000000000006E-2</v>
      </c>
      <c r="AJ820">
        <f>VLOOKUP(A820,census_tract_areas_WA!E:N,10,FALSE)</f>
        <v>4.499429975</v>
      </c>
      <c r="AK820">
        <f t="shared" si="166"/>
        <v>1645.9862785174248</v>
      </c>
      <c r="AL820" t="str">
        <f>VLOOKUP(AK820,'Density Lookup'!A:B,2,TRUE)</f>
        <v>High</v>
      </c>
      <c r="AM820" t="str">
        <f>VLOOKUP(A820,census_tract_county_names_WA!A:B,2,FALSE)</f>
        <v>King County, Washington</v>
      </c>
      <c r="AN820">
        <f>INDEX(census_tract_areas_WA!N:N, MATCH('2014_acs_select'!A820,census_tract_areas_WA!E:E,0))</f>
        <v>4.499429975</v>
      </c>
      <c r="AO820" t="b">
        <f t="shared" si="167"/>
        <v>1</v>
      </c>
      <c r="AP820" t="str">
        <f>INDEX('Density Lookup'!B:B,MATCH('2014_acs_select'!AK820,'Density Lookup'!A:A,1))</f>
        <v>High</v>
      </c>
      <c r="AQ820" t="b">
        <f t="shared" si="168"/>
        <v>1</v>
      </c>
    </row>
    <row r="821" spans="1:43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59"/>
        <v>0.50758688203622127</v>
      </c>
      <c r="I821" s="2">
        <f t="shared" si="160"/>
        <v>0.49241311796377873</v>
      </c>
      <c r="J821" s="1">
        <v>1783</v>
      </c>
      <c r="K821" s="2">
        <f t="shared" si="161"/>
        <v>0.43636808614782185</v>
      </c>
      <c r="L821" s="1">
        <v>1315</v>
      </c>
      <c r="M821" s="1">
        <v>282</v>
      </c>
      <c r="N821" s="1">
        <v>49</v>
      </c>
      <c r="O821" s="2">
        <f t="shared" si="169"/>
        <v>0.73752103196859231</v>
      </c>
      <c r="P821" s="2">
        <f t="shared" si="170"/>
        <v>0.15816040381379698</v>
      </c>
      <c r="Q821" s="2">
        <f t="shared" si="171"/>
        <v>2.7481772293886708E-2</v>
      </c>
      <c r="R821" s="2">
        <v>0.13800000000000001</v>
      </c>
      <c r="S821" s="2">
        <v>0.11800000000000001</v>
      </c>
      <c r="T821" s="2">
        <v>0.159</v>
      </c>
      <c r="U821" s="1">
        <v>4070</v>
      </c>
      <c r="V821" s="2">
        <f t="shared" si="162"/>
        <v>0.99608418991678904</v>
      </c>
      <c r="W821" s="2">
        <v>0.121</v>
      </c>
      <c r="X821" s="1">
        <v>920</v>
      </c>
      <c r="Y821" s="2">
        <f t="shared" si="163"/>
        <v>0.22515907978463046</v>
      </c>
      <c r="Z821" s="2">
        <v>9.1999999999999998E-2</v>
      </c>
      <c r="AA821" s="1">
        <v>2607</v>
      </c>
      <c r="AB821" s="2">
        <f t="shared" si="164"/>
        <v>0.63803230543318645</v>
      </c>
      <c r="AC821" s="2">
        <f t="shared" si="165"/>
        <v>0.13680861478218309</v>
      </c>
      <c r="AD821" s="2">
        <v>0.12</v>
      </c>
      <c r="AE821" s="1">
        <v>67294</v>
      </c>
      <c r="AF821" s="1">
        <v>1374</v>
      </c>
      <c r="AG821" s="1">
        <v>52131</v>
      </c>
      <c r="AH821" s="1">
        <v>3279</v>
      </c>
      <c r="AI821" s="2">
        <v>0.10199999999999999</v>
      </c>
      <c r="AJ821">
        <f>VLOOKUP(A821,census_tract_areas_WA!E:N,10,FALSE)</f>
        <v>2.5671379499999998</v>
      </c>
      <c r="AK821">
        <f t="shared" si="166"/>
        <v>1591.655797071599</v>
      </c>
      <c r="AL821" t="str">
        <f>VLOOKUP(AK821,'Density Lookup'!A:B,2,TRUE)</f>
        <v>High</v>
      </c>
      <c r="AM821" t="str">
        <f>VLOOKUP(A821,census_tract_county_names_WA!A:B,2,FALSE)</f>
        <v>King County, Washington</v>
      </c>
      <c r="AN821">
        <f>INDEX(census_tract_areas_WA!N:N, MATCH('2014_acs_select'!A821,census_tract_areas_WA!E:E,0))</f>
        <v>2.5671379499999998</v>
      </c>
      <c r="AO821" t="b">
        <f t="shared" si="167"/>
        <v>1</v>
      </c>
      <c r="AP821" t="str">
        <f>INDEX('Density Lookup'!B:B,MATCH('2014_acs_select'!AK821,'Density Lookup'!A:A,1))</f>
        <v>High</v>
      </c>
      <c r="AQ821" t="b">
        <f t="shared" si="168"/>
        <v>1</v>
      </c>
    </row>
    <row r="822" spans="1:43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59"/>
        <v>0.47353575576572093</v>
      </c>
      <c r="I822" s="2">
        <f t="shared" si="160"/>
        <v>0.52646424423427907</v>
      </c>
      <c r="J822" s="1">
        <v>3090</v>
      </c>
      <c r="K822" s="2">
        <f t="shared" si="161"/>
        <v>0.51269288203086116</v>
      </c>
      <c r="L822" s="1">
        <v>2361</v>
      </c>
      <c r="M822" s="1">
        <v>291</v>
      </c>
      <c r="N822" s="1">
        <v>221</v>
      </c>
      <c r="O822" s="2">
        <f t="shared" si="169"/>
        <v>0.76407766990291259</v>
      </c>
      <c r="P822" s="2">
        <f t="shared" si="170"/>
        <v>9.4174757281553403E-2</v>
      </c>
      <c r="Q822" s="2">
        <f t="shared" si="171"/>
        <v>7.1521035598705499E-2</v>
      </c>
      <c r="R822" s="2">
        <v>0.30499999999999999</v>
      </c>
      <c r="S822" s="2">
        <v>0.29699999999999999</v>
      </c>
      <c r="T822" s="2">
        <v>0.312</v>
      </c>
      <c r="U822" s="1">
        <v>6004</v>
      </c>
      <c r="V822" s="2">
        <f t="shared" si="162"/>
        <v>0.99618383938941435</v>
      </c>
      <c r="W822" s="2">
        <v>0.13200000000000001</v>
      </c>
      <c r="X822" s="1">
        <v>1435</v>
      </c>
      <c r="Y822" s="2">
        <f t="shared" si="163"/>
        <v>0.23809523809523808</v>
      </c>
      <c r="Z822" s="2">
        <v>0.247</v>
      </c>
      <c r="AA822" s="1">
        <v>3971</v>
      </c>
      <c r="AB822" s="2">
        <f t="shared" si="164"/>
        <v>0.65886842541894808</v>
      </c>
      <c r="AC822" s="2">
        <f t="shared" si="165"/>
        <v>0.10303633648581378</v>
      </c>
      <c r="AD822" s="2">
        <v>0.107</v>
      </c>
      <c r="AE822" s="1">
        <v>97914</v>
      </c>
      <c r="AF822" s="1">
        <v>2074</v>
      </c>
      <c r="AG822" s="1">
        <v>91852</v>
      </c>
      <c r="AH822" s="1">
        <v>4709</v>
      </c>
      <c r="AI822" s="2">
        <v>8.3000000000000004E-2</v>
      </c>
      <c r="AJ822">
        <f>VLOOKUP(A822,census_tract_areas_WA!E:N,10,FALSE)</f>
        <v>4.3072403919999998</v>
      </c>
      <c r="AK822">
        <f t="shared" si="166"/>
        <v>1399.2717962048682</v>
      </c>
      <c r="AL822" t="str">
        <f>VLOOKUP(AK822,'Density Lookup'!A:B,2,TRUE)</f>
        <v>Medium</v>
      </c>
      <c r="AM822" t="str">
        <f>VLOOKUP(A822,census_tract_county_names_WA!A:B,2,FALSE)</f>
        <v>King County, Washington</v>
      </c>
      <c r="AN822">
        <f>INDEX(census_tract_areas_WA!N:N, MATCH('2014_acs_select'!A822,census_tract_areas_WA!E:E,0))</f>
        <v>4.3072403919999998</v>
      </c>
      <c r="AO822" t="b">
        <f t="shared" si="167"/>
        <v>1</v>
      </c>
      <c r="AP822" t="str">
        <f>INDEX('Density Lookup'!B:B,MATCH('2014_acs_select'!AK822,'Density Lookup'!A:A,1))</f>
        <v>Medium</v>
      </c>
      <c r="AQ822" t="b">
        <f t="shared" si="168"/>
        <v>1</v>
      </c>
    </row>
    <row r="823" spans="1:43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59"/>
        <v>0.5014471780028944</v>
      </c>
      <c r="I823" s="2">
        <f t="shared" si="160"/>
        <v>0.49855282199710566</v>
      </c>
      <c r="J823" s="1">
        <v>2075</v>
      </c>
      <c r="K823" s="2">
        <f t="shared" si="161"/>
        <v>0.5004823926676315</v>
      </c>
      <c r="L823" s="1">
        <v>1615</v>
      </c>
      <c r="M823" s="1">
        <v>284</v>
      </c>
      <c r="N823" s="1">
        <v>57</v>
      </c>
      <c r="O823" s="2">
        <f t="shared" si="169"/>
        <v>0.77831325301204823</v>
      </c>
      <c r="P823" s="2">
        <f t="shared" si="170"/>
        <v>0.13686746987951806</v>
      </c>
      <c r="Q823" s="2">
        <f t="shared" si="171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 s="1">
        <v>4068</v>
      </c>
      <c r="V823" s="2">
        <f t="shared" si="162"/>
        <v>0.98118668596237335</v>
      </c>
      <c r="W823" s="2">
        <v>6.4000000000000001E-2</v>
      </c>
      <c r="X823" s="1">
        <v>1000</v>
      </c>
      <c r="Y823" s="2">
        <f t="shared" si="163"/>
        <v>0.241196333815726</v>
      </c>
      <c r="Z823" s="2">
        <v>8.900000000000001E-2</v>
      </c>
      <c r="AA823" s="1">
        <v>2703</v>
      </c>
      <c r="AB823" s="2">
        <f t="shared" si="164"/>
        <v>0.65195369030390737</v>
      </c>
      <c r="AC823" s="2">
        <f t="shared" si="165"/>
        <v>0.1068499758803666</v>
      </c>
      <c r="AD823" s="2">
        <v>0.06</v>
      </c>
      <c r="AE823" s="1">
        <v>98849</v>
      </c>
      <c r="AF823" s="1">
        <v>1390</v>
      </c>
      <c r="AG823" s="1">
        <v>91310</v>
      </c>
      <c r="AH823" s="1">
        <v>3313</v>
      </c>
      <c r="AI823" s="2">
        <v>7.0999999999999994E-2</v>
      </c>
      <c r="AJ823">
        <f>VLOOKUP(A823,census_tract_areas_WA!E:N,10,FALSE)</f>
        <v>2.3246872829999998</v>
      </c>
      <c r="AK823">
        <f t="shared" si="166"/>
        <v>1783.4656860382543</v>
      </c>
      <c r="AL823" t="str">
        <f>VLOOKUP(AK823,'Density Lookup'!A:B,2,TRUE)</f>
        <v>High</v>
      </c>
      <c r="AM823" t="str">
        <f>VLOOKUP(A823,census_tract_county_names_WA!A:B,2,FALSE)</f>
        <v>Pierce County, Washington</v>
      </c>
      <c r="AN823">
        <f>INDEX(census_tract_areas_WA!N:N, MATCH('2014_acs_select'!A823,census_tract_areas_WA!E:E,0))</f>
        <v>2.3246872829999998</v>
      </c>
      <c r="AO823" t="b">
        <f t="shared" si="167"/>
        <v>1</v>
      </c>
      <c r="AP823" t="str">
        <f>INDEX('Density Lookup'!B:B,MATCH('2014_acs_select'!AK823,'Density Lookup'!A:A,1))</f>
        <v>High</v>
      </c>
      <c r="AQ823" t="b">
        <f t="shared" si="168"/>
        <v>1</v>
      </c>
    </row>
    <row r="824" spans="1:43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59"/>
        <v>0.51595330739299616</v>
      </c>
      <c r="I824" s="2">
        <f t="shared" si="160"/>
        <v>0.48404669260700389</v>
      </c>
      <c r="J824" s="1">
        <v>2343</v>
      </c>
      <c r="K824" s="2">
        <f t="shared" si="161"/>
        <v>0.45583657587548637</v>
      </c>
      <c r="L824" s="1">
        <v>1737</v>
      </c>
      <c r="M824" s="1">
        <v>210</v>
      </c>
      <c r="N824" s="1">
        <v>198</v>
      </c>
      <c r="O824" s="2">
        <f t="shared" si="169"/>
        <v>0.7413572343149808</v>
      </c>
      <c r="P824" s="2">
        <f t="shared" si="170"/>
        <v>8.9628681177976954E-2</v>
      </c>
      <c r="Q824" s="2">
        <f t="shared" si="171"/>
        <v>8.4507042253521125E-2</v>
      </c>
      <c r="R824" s="2">
        <v>0.128</v>
      </c>
      <c r="S824" s="2">
        <v>0.13500000000000001</v>
      </c>
      <c r="T824" s="2">
        <v>0.121</v>
      </c>
      <c r="U824" s="1">
        <v>5122</v>
      </c>
      <c r="V824" s="2">
        <f t="shared" si="162"/>
        <v>0.99649805447470818</v>
      </c>
      <c r="W824" s="2">
        <v>7.9000000000000001E-2</v>
      </c>
      <c r="X824" s="1">
        <v>1089</v>
      </c>
      <c r="Y824" s="2">
        <f t="shared" si="163"/>
        <v>0.21186770428015564</v>
      </c>
      <c r="Z824" s="2">
        <v>7.2999999999999995E-2</v>
      </c>
      <c r="AA824" s="1">
        <v>3236</v>
      </c>
      <c r="AB824" s="2">
        <f t="shared" si="164"/>
        <v>0.62957198443579765</v>
      </c>
      <c r="AC824" s="2">
        <f t="shared" si="165"/>
        <v>0.15856031128404668</v>
      </c>
      <c r="AD824" s="2">
        <v>7.2999999999999995E-2</v>
      </c>
      <c r="AE824" s="1">
        <v>63068</v>
      </c>
      <c r="AF824" s="1">
        <v>2051</v>
      </c>
      <c r="AG824" s="1">
        <v>61250</v>
      </c>
      <c r="AH824" s="1">
        <v>4233</v>
      </c>
      <c r="AI824" s="2">
        <v>8.900000000000001E-2</v>
      </c>
      <c r="AJ824">
        <f>VLOOKUP(A824,census_tract_areas_WA!E:N,10,FALSE)</f>
        <v>4.4962575319999996</v>
      </c>
      <c r="AK824">
        <f t="shared" si="166"/>
        <v>1143.172952932181</v>
      </c>
      <c r="AL824" t="str">
        <f>VLOOKUP(AK824,'Density Lookup'!A:B,2,TRUE)</f>
        <v>Medium</v>
      </c>
      <c r="AM824" t="str">
        <f>VLOOKUP(A824,census_tract_county_names_WA!A:B,2,FALSE)</f>
        <v>Pierce County, Washington</v>
      </c>
      <c r="AN824">
        <f>INDEX(census_tract_areas_WA!N:N, MATCH('2014_acs_select'!A824,census_tract_areas_WA!E:E,0))</f>
        <v>4.4962575319999996</v>
      </c>
      <c r="AO824" t="b">
        <f t="shared" si="167"/>
        <v>1</v>
      </c>
      <c r="AP824" t="str">
        <f>INDEX('Density Lookup'!B:B,MATCH('2014_acs_select'!AK824,'Density Lookup'!A:A,1))</f>
        <v>Medium</v>
      </c>
      <c r="AQ824" t="b">
        <f t="shared" si="168"/>
        <v>1</v>
      </c>
    </row>
    <row r="825" spans="1:43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59"/>
        <v>0.50646483759066541</v>
      </c>
      <c r="I825" s="2">
        <f t="shared" si="160"/>
        <v>0.49353516240933459</v>
      </c>
      <c r="J825" s="1">
        <v>1642</v>
      </c>
      <c r="K825" s="2">
        <f t="shared" si="161"/>
        <v>0.51781772311573637</v>
      </c>
      <c r="L825" s="1">
        <v>1212</v>
      </c>
      <c r="M825" s="1">
        <v>190</v>
      </c>
      <c r="N825" s="1">
        <v>88</v>
      </c>
      <c r="O825" s="2">
        <f t="shared" si="169"/>
        <v>0.73812423873325217</v>
      </c>
      <c r="P825" s="2">
        <f t="shared" si="170"/>
        <v>0.11571254567600488</v>
      </c>
      <c r="Q825" s="2">
        <f t="shared" si="171"/>
        <v>5.3593179049939099E-2</v>
      </c>
      <c r="R825" s="2">
        <v>0.30399999999999999</v>
      </c>
      <c r="S825" s="2">
        <v>0.34799999999999998</v>
      </c>
      <c r="T825" s="2">
        <v>0.26</v>
      </c>
      <c r="U825" s="1">
        <v>3159</v>
      </c>
      <c r="V825" s="2">
        <f t="shared" si="162"/>
        <v>0.99621570482497634</v>
      </c>
      <c r="W825" s="2">
        <v>0.107</v>
      </c>
      <c r="X825" s="1">
        <v>622</v>
      </c>
      <c r="Y825" s="2">
        <f t="shared" si="163"/>
        <v>0.19615263323872595</v>
      </c>
      <c r="Z825" s="2">
        <v>0.154</v>
      </c>
      <c r="AA825" s="1">
        <v>2119</v>
      </c>
      <c r="AB825" s="2">
        <f t="shared" si="164"/>
        <v>0.66824345632292648</v>
      </c>
      <c r="AC825" s="2">
        <f t="shared" si="165"/>
        <v>0.13560391043834752</v>
      </c>
      <c r="AD825" s="2">
        <v>0.11</v>
      </c>
      <c r="AE825" s="1">
        <v>66128</v>
      </c>
      <c r="AF825" s="1">
        <v>1518</v>
      </c>
      <c r="AG825" s="1">
        <v>47105</v>
      </c>
      <c r="AH825" s="1">
        <v>2568</v>
      </c>
      <c r="AI825" s="2">
        <v>0.114</v>
      </c>
      <c r="AJ825">
        <f>VLOOKUP(A825,census_tract_areas_WA!E:N,10,FALSE)</f>
        <v>1.6268798010000001</v>
      </c>
      <c r="AK825">
        <f t="shared" si="166"/>
        <v>1949.1298607622211</v>
      </c>
      <c r="AL825" t="str">
        <f>VLOOKUP(AK825,'Density Lookup'!A:B,2,TRUE)</f>
        <v>High</v>
      </c>
      <c r="AM825" t="str">
        <f>VLOOKUP(A825,census_tract_county_names_WA!A:B,2,FALSE)</f>
        <v>Snohomish County, Washington</v>
      </c>
      <c r="AN825">
        <f>INDEX(census_tract_areas_WA!N:N, MATCH('2014_acs_select'!A825,census_tract_areas_WA!E:E,0))</f>
        <v>1.6268798010000001</v>
      </c>
      <c r="AO825" t="b">
        <f t="shared" si="167"/>
        <v>1</v>
      </c>
      <c r="AP825" t="str">
        <f>INDEX('Density Lookup'!B:B,MATCH('2014_acs_select'!AK825,'Density Lookup'!A:A,1))</f>
        <v>High</v>
      </c>
      <c r="AQ825" t="b">
        <f t="shared" si="168"/>
        <v>1</v>
      </c>
    </row>
    <row r="826" spans="1:43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59"/>
        <v>0.47989949748743721</v>
      </c>
      <c r="I826" s="2">
        <f t="shared" si="160"/>
        <v>0.52010050251256279</v>
      </c>
      <c r="J826" s="1">
        <v>1225</v>
      </c>
      <c r="K826" s="2">
        <f t="shared" si="161"/>
        <v>0.38473618090452261</v>
      </c>
      <c r="L826" s="1">
        <v>1013</v>
      </c>
      <c r="M826" s="1">
        <v>23</v>
      </c>
      <c r="N826" s="1">
        <v>21</v>
      </c>
      <c r="O826" s="2">
        <f t="shared" si="169"/>
        <v>0.82693877551020412</v>
      </c>
      <c r="P826" s="2">
        <f t="shared" si="170"/>
        <v>1.8775510204081632E-2</v>
      </c>
      <c r="Q826" s="2">
        <f t="shared" si="171"/>
        <v>1.7142857142857144E-2</v>
      </c>
      <c r="R826" s="2">
        <v>0.157</v>
      </c>
      <c r="S826" s="2">
        <v>0.183</v>
      </c>
      <c r="T826" s="2">
        <v>0.13600000000000001</v>
      </c>
      <c r="U826" s="1">
        <v>3147</v>
      </c>
      <c r="V826" s="2">
        <f t="shared" si="162"/>
        <v>0.98837939698492461</v>
      </c>
      <c r="W826" s="2">
        <v>0.23300000000000001</v>
      </c>
      <c r="X826" s="1">
        <v>814</v>
      </c>
      <c r="Y826" s="2">
        <f t="shared" si="163"/>
        <v>0.2556532663316583</v>
      </c>
      <c r="Z826" s="2">
        <v>0.43099999999999999</v>
      </c>
      <c r="AA826" s="1">
        <v>1765</v>
      </c>
      <c r="AB826" s="2">
        <f t="shared" si="164"/>
        <v>0.55433417085427139</v>
      </c>
      <c r="AC826" s="2">
        <f t="shared" si="165"/>
        <v>0.19001256281407031</v>
      </c>
      <c r="AD826" s="2">
        <v>0.16699999999999998</v>
      </c>
      <c r="AE826" s="1">
        <v>56864</v>
      </c>
      <c r="AF826" s="1">
        <v>1178</v>
      </c>
      <c r="AG826" s="1">
        <v>49202</v>
      </c>
      <c r="AH826" s="1">
        <v>2435</v>
      </c>
      <c r="AI826" s="2">
        <v>0.11</v>
      </c>
      <c r="AJ826">
        <f>VLOOKUP(A826,census_tract_areas_WA!E:N,10,FALSE)</f>
        <v>2.764371578</v>
      </c>
      <c r="AK826">
        <f t="shared" si="166"/>
        <v>1151.7988483674101</v>
      </c>
      <c r="AL826" t="str">
        <f>VLOOKUP(AK826,'Density Lookup'!A:B,2,TRUE)</f>
        <v>Medium</v>
      </c>
      <c r="AM826" t="str">
        <f>VLOOKUP(A826,census_tract_county_names_WA!A:B,2,FALSE)</f>
        <v>Spokane County, Washington</v>
      </c>
      <c r="AN826">
        <f>INDEX(census_tract_areas_WA!N:N, MATCH('2014_acs_select'!A826,census_tract_areas_WA!E:E,0))</f>
        <v>2.764371578</v>
      </c>
      <c r="AO826" t="b">
        <f t="shared" si="167"/>
        <v>1</v>
      </c>
      <c r="AP826" t="str">
        <f>INDEX('Density Lookup'!B:B,MATCH('2014_acs_select'!AK826,'Density Lookup'!A:A,1))</f>
        <v>Medium</v>
      </c>
      <c r="AQ826" t="b">
        <f t="shared" si="168"/>
        <v>1</v>
      </c>
    </row>
    <row r="827" spans="1:43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59"/>
        <v>0.55622837370242217</v>
      </c>
      <c r="I827" s="2">
        <f t="shared" si="160"/>
        <v>0.44377162629757788</v>
      </c>
      <c r="J827" s="1">
        <v>1433</v>
      </c>
      <c r="K827" s="2">
        <f t="shared" si="161"/>
        <v>0.41320645905420994</v>
      </c>
      <c r="L827" s="1">
        <v>1017</v>
      </c>
      <c r="M827" s="1">
        <v>193</v>
      </c>
      <c r="N827" s="1">
        <v>23</v>
      </c>
      <c r="O827" s="2">
        <f t="shared" si="169"/>
        <v>0.70969993021632938</v>
      </c>
      <c r="P827" s="2">
        <f t="shared" si="170"/>
        <v>0.1346824842986741</v>
      </c>
      <c r="Q827" s="2">
        <f t="shared" si="171"/>
        <v>1.6050244242847175E-2</v>
      </c>
      <c r="R827" s="2">
        <v>0.16699999999999998</v>
      </c>
      <c r="S827" s="2">
        <v>0.17300000000000001</v>
      </c>
      <c r="T827" s="2">
        <v>0.161</v>
      </c>
      <c r="U827" s="1">
        <v>3468</v>
      </c>
      <c r="V827" s="2">
        <f t="shared" si="162"/>
        <v>1</v>
      </c>
      <c r="W827" s="2">
        <v>0.16300000000000001</v>
      </c>
      <c r="X827" s="1">
        <v>914</v>
      </c>
      <c r="Y827" s="2">
        <f t="shared" si="163"/>
        <v>0.2635524798154556</v>
      </c>
      <c r="Z827" s="2">
        <v>0.17600000000000002</v>
      </c>
      <c r="AA827" s="1">
        <v>1974</v>
      </c>
      <c r="AB827" s="2">
        <f t="shared" si="164"/>
        <v>0.5692041522491349</v>
      </c>
      <c r="AC827" s="2">
        <f t="shared" si="165"/>
        <v>0.1672433679354095</v>
      </c>
      <c r="AD827" s="2">
        <v>0.152</v>
      </c>
      <c r="AE827" s="1">
        <v>58091</v>
      </c>
      <c r="AF827" s="1">
        <v>1303</v>
      </c>
      <c r="AG827" s="1">
        <v>44334</v>
      </c>
      <c r="AH827" s="1">
        <v>2606</v>
      </c>
      <c r="AI827" s="2">
        <v>9.3000000000000013E-2</v>
      </c>
      <c r="AJ827">
        <f>VLOOKUP(A827,census_tract_areas_WA!E:N,10,FALSE)</f>
        <v>156.1487243</v>
      </c>
      <c r="AK827">
        <f t="shared" si="166"/>
        <v>22.209595470899405</v>
      </c>
      <c r="AL827" t="str">
        <f>VLOOKUP(AK827,'Density Lookup'!A:B,2,TRUE)</f>
        <v>Low</v>
      </c>
      <c r="AM827" t="str">
        <f>VLOOKUP(A827,census_tract_county_names_WA!A:B,2,FALSE)</f>
        <v>Chelan County, Washington</v>
      </c>
      <c r="AN827">
        <f>INDEX(census_tract_areas_WA!N:N, MATCH('2014_acs_select'!A827,census_tract_areas_WA!E:E,0))</f>
        <v>156.1487243</v>
      </c>
      <c r="AO827" t="b">
        <f t="shared" si="167"/>
        <v>1</v>
      </c>
      <c r="AP827" t="str">
        <f>INDEX('Density Lookup'!B:B,MATCH('2014_acs_select'!AK827,'Density Lookup'!A:A,1))</f>
        <v>Low</v>
      </c>
      <c r="AQ827" t="b">
        <f t="shared" si="168"/>
        <v>1</v>
      </c>
    </row>
    <row r="828" spans="1:43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59"/>
        <v>0.49977528089887641</v>
      </c>
      <c r="I828" s="2">
        <f t="shared" si="160"/>
        <v>0.50022471910112365</v>
      </c>
      <c r="J828" s="1">
        <v>2363</v>
      </c>
      <c r="K828" s="2">
        <f t="shared" si="161"/>
        <v>0.53101123595505617</v>
      </c>
      <c r="L828" s="1">
        <v>1542</v>
      </c>
      <c r="M828" s="1">
        <v>205</v>
      </c>
      <c r="N828" s="1">
        <v>233</v>
      </c>
      <c r="O828" s="2">
        <f t="shared" si="169"/>
        <v>0.65256030469741855</v>
      </c>
      <c r="P828" s="2">
        <f t="shared" si="170"/>
        <v>8.6754126110876004E-2</v>
      </c>
      <c r="Q828" s="2">
        <f t="shared" si="171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 s="1">
        <v>4244</v>
      </c>
      <c r="V828" s="2">
        <f t="shared" si="162"/>
        <v>0.95370786516853934</v>
      </c>
      <c r="W828" s="2">
        <v>6.0999999999999999E-2</v>
      </c>
      <c r="X828" s="1">
        <v>741</v>
      </c>
      <c r="Y828" s="2">
        <f t="shared" si="163"/>
        <v>0.16651685393258428</v>
      </c>
      <c r="Z828" s="2">
        <v>0</v>
      </c>
      <c r="AA828" s="1">
        <v>2826</v>
      </c>
      <c r="AB828" s="2">
        <f t="shared" si="164"/>
        <v>0.63505617977528095</v>
      </c>
      <c r="AC828" s="2">
        <f t="shared" si="165"/>
        <v>0.19842696629213474</v>
      </c>
      <c r="AD828" s="2">
        <v>5.0999999999999997E-2</v>
      </c>
      <c r="AE828" s="1">
        <v>96783</v>
      </c>
      <c r="AF828" s="1">
        <v>2052</v>
      </c>
      <c r="AG828" s="1">
        <v>70954</v>
      </c>
      <c r="AH828" s="1">
        <v>3735</v>
      </c>
      <c r="AI828" s="2">
        <v>5.2999999999999999E-2</v>
      </c>
      <c r="AJ828">
        <f>VLOOKUP(A828,census_tract_areas_WA!E:N,10,FALSE)</f>
        <v>2.9164941770000001</v>
      </c>
      <c r="AK828">
        <f t="shared" si="166"/>
        <v>1525.8045207473767</v>
      </c>
      <c r="AL828" t="str">
        <f>VLOOKUP(AK828,'Density Lookup'!A:B,2,TRUE)</f>
        <v>High</v>
      </c>
      <c r="AM828" t="str">
        <f>VLOOKUP(A828,census_tract_county_names_WA!A:B,2,FALSE)</f>
        <v>King County, Washington</v>
      </c>
      <c r="AN828">
        <f>INDEX(census_tract_areas_WA!N:N, MATCH('2014_acs_select'!A828,census_tract_areas_WA!E:E,0))</f>
        <v>2.9164941770000001</v>
      </c>
      <c r="AO828" t="b">
        <f t="shared" si="167"/>
        <v>1</v>
      </c>
      <c r="AP828" t="str">
        <f>INDEX('Density Lookup'!B:B,MATCH('2014_acs_select'!AK828,'Density Lookup'!A:A,1))</f>
        <v>High</v>
      </c>
      <c r="AQ828" t="b">
        <f t="shared" si="168"/>
        <v>1</v>
      </c>
    </row>
    <row r="829" spans="1:43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59"/>
        <v>0.44193725921849203</v>
      </c>
      <c r="I829" s="2">
        <f t="shared" si="160"/>
        <v>0.55806274078150797</v>
      </c>
      <c r="J829" s="1">
        <v>1779</v>
      </c>
      <c r="K829" s="2">
        <f t="shared" si="161"/>
        <v>0.48954320308200328</v>
      </c>
      <c r="L829" s="1">
        <v>1176</v>
      </c>
      <c r="M829" s="1">
        <v>80</v>
      </c>
      <c r="N829" s="1">
        <v>120</v>
      </c>
      <c r="O829" s="2">
        <f t="shared" si="169"/>
        <v>0.66104553119730181</v>
      </c>
      <c r="P829" s="2">
        <f t="shared" si="170"/>
        <v>4.4969083754918496E-2</v>
      </c>
      <c r="Q829" s="2">
        <f t="shared" si="171"/>
        <v>6.7453625632377737E-2</v>
      </c>
      <c r="R829" s="2">
        <v>0.67</v>
      </c>
      <c r="S829" s="2">
        <v>0.71299999999999997</v>
      </c>
      <c r="T829" s="2">
        <v>0.63100000000000001</v>
      </c>
      <c r="U829" s="1">
        <v>3410</v>
      </c>
      <c r="V829" s="2">
        <f t="shared" si="162"/>
        <v>0.93835993395707207</v>
      </c>
      <c r="W829" s="2">
        <v>0.114</v>
      </c>
      <c r="X829" s="1">
        <v>607</v>
      </c>
      <c r="Y829" s="2">
        <f t="shared" si="163"/>
        <v>0.1670335718216841</v>
      </c>
      <c r="Z829" s="2">
        <v>5.2999999999999999E-2</v>
      </c>
      <c r="AA829" s="1">
        <v>2265</v>
      </c>
      <c r="AB829" s="2">
        <f t="shared" si="164"/>
        <v>0.62328013208585575</v>
      </c>
      <c r="AC829" s="2">
        <f t="shared" si="165"/>
        <v>0.20968629609246014</v>
      </c>
      <c r="AD829" s="2">
        <v>0.154</v>
      </c>
      <c r="AE829" s="1">
        <v>153651</v>
      </c>
      <c r="AF829" s="1">
        <v>1362</v>
      </c>
      <c r="AG829" s="1">
        <v>120208</v>
      </c>
      <c r="AH829" s="1">
        <v>3137</v>
      </c>
      <c r="AI829" s="2">
        <v>0.11699999999999999</v>
      </c>
      <c r="AJ829">
        <f>VLOOKUP(A829,census_tract_areas_WA!E:N,10,FALSE)</f>
        <v>2.4503399130000001</v>
      </c>
      <c r="AK829">
        <f t="shared" si="166"/>
        <v>1483.0595464409757</v>
      </c>
      <c r="AL829" t="str">
        <f>VLOOKUP(AK829,'Density Lookup'!A:B,2,TRUE)</f>
        <v>High</v>
      </c>
      <c r="AM829" t="str">
        <f>VLOOKUP(A829,census_tract_county_names_WA!A:B,2,FALSE)</f>
        <v>King County, Washington</v>
      </c>
      <c r="AN829">
        <f>INDEX(census_tract_areas_WA!N:N, MATCH('2014_acs_select'!A829,census_tract_areas_WA!E:E,0))</f>
        <v>2.4503399130000001</v>
      </c>
      <c r="AO829" t="b">
        <f t="shared" si="167"/>
        <v>1</v>
      </c>
      <c r="AP829" t="str">
        <f>INDEX('Density Lookup'!B:B,MATCH('2014_acs_select'!AK829,'Density Lookup'!A:A,1))</f>
        <v>High</v>
      </c>
      <c r="AQ829" t="b">
        <f t="shared" si="168"/>
        <v>1</v>
      </c>
    </row>
    <row r="830" spans="1:43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59"/>
        <v>0.51129283489096577</v>
      </c>
      <c r="I830" s="2">
        <f t="shared" si="160"/>
        <v>0.48870716510903428</v>
      </c>
      <c r="J830" s="1">
        <v>2901</v>
      </c>
      <c r="K830" s="2">
        <f t="shared" si="161"/>
        <v>0.37655763239875389</v>
      </c>
      <c r="L830" s="1">
        <v>2003</v>
      </c>
      <c r="M830" s="1">
        <v>314</v>
      </c>
      <c r="N830" s="1">
        <v>164</v>
      </c>
      <c r="O830" s="2">
        <f t="shared" si="169"/>
        <v>0.69045156842468114</v>
      </c>
      <c r="P830" s="2">
        <f t="shared" si="170"/>
        <v>0.1082385384350224</v>
      </c>
      <c r="Q830" s="2">
        <f t="shared" si="171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 s="1">
        <v>7430</v>
      </c>
      <c r="V830" s="2">
        <f t="shared" si="162"/>
        <v>0.96443406022845279</v>
      </c>
      <c r="W830" s="2">
        <v>0.18600000000000003</v>
      </c>
      <c r="X830" s="1">
        <v>1521</v>
      </c>
      <c r="Y830" s="2">
        <f t="shared" si="163"/>
        <v>0.19742990654205608</v>
      </c>
      <c r="Z830" s="2">
        <v>0.309</v>
      </c>
      <c r="AA830" s="1">
        <v>4683</v>
      </c>
      <c r="AB830" s="2">
        <f t="shared" si="164"/>
        <v>0.60786604361370722</v>
      </c>
      <c r="AC830" s="2">
        <f t="shared" si="165"/>
        <v>0.19470404984423673</v>
      </c>
      <c r="AD830" s="2">
        <v>0.17199999999999999</v>
      </c>
      <c r="AE830" s="1">
        <v>58977</v>
      </c>
      <c r="AF830" s="1">
        <v>2947</v>
      </c>
      <c r="AG830" s="1">
        <v>41021</v>
      </c>
      <c r="AH830" s="1">
        <v>6241</v>
      </c>
      <c r="AI830" s="2">
        <v>0.13400000000000001</v>
      </c>
      <c r="AJ830">
        <f>VLOOKUP(A830,census_tract_areas_WA!E:N,10,FALSE)</f>
        <v>11.28661979</v>
      </c>
      <c r="AK830">
        <f t="shared" si="166"/>
        <v>682.57814503734608</v>
      </c>
      <c r="AL830" t="str">
        <f>VLOOKUP(AK830,'Density Lookup'!A:B,2,TRUE)</f>
        <v>Medium</v>
      </c>
      <c r="AM830" t="str">
        <f>VLOOKUP(A830,census_tract_county_names_WA!A:B,2,FALSE)</f>
        <v>King County, Washington</v>
      </c>
      <c r="AN830">
        <f>INDEX(census_tract_areas_WA!N:N, MATCH('2014_acs_select'!A830,census_tract_areas_WA!E:E,0))</f>
        <v>11.28661979</v>
      </c>
      <c r="AO830" t="b">
        <f t="shared" si="167"/>
        <v>1</v>
      </c>
      <c r="AP830" t="str">
        <f>INDEX('Density Lookup'!B:B,MATCH('2014_acs_select'!AK830,'Density Lookup'!A:A,1))</f>
        <v>Medium</v>
      </c>
      <c r="AQ830" t="b">
        <f t="shared" si="168"/>
        <v>1</v>
      </c>
    </row>
    <row r="831" spans="1:43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59"/>
        <v>0.49023046092184369</v>
      </c>
      <c r="I831" s="2">
        <f t="shared" si="160"/>
        <v>0.50976953907815636</v>
      </c>
      <c r="J831" s="1">
        <v>1851</v>
      </c>
      <c r="K831" s="2">
        <f t="shared" si="161"/>
        <v>0.46367735470941884</v>
      </c>
      <c r="L831" s="1">
        <v>1382</v>
      </c>
      <c r="M831" s="1">
        <v>207</v>
      </c>
      <c r="N831" s="1">
        <v>62</v>
      </c>
      <c r="O831" s="2">
        <f t="shared" si="169"/>
        <v>0.74662344678552139</v>
      </c>
      <c r="P831" s="2">
        <f t="shared" si="170"/>
        <v>0.11183144246353323</v>
      </c>
      <c r="Q831" s="2">
        <f t="shared" si="171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 s="1">
        <v>3958</v>
      </c>
      <c r="V831" s="2">
        <f t="shared" si="162"/>
        <v>0.99148296593186369</v>
      </c>
      <c r="W831" s="2">
        <v>6.6000000000000003E-2</v>
      </c>
      <c r="X831" s="1">
        <v>826</v>
      </c>
      <c r="Y831" s="2">
        <f t="shared" si="163"/>
        <v>0.20691382765531063</v>
      </c>
      <c r="Z831" s="2">
        <v>0.08</v>
      </c>
      <c r="AA831" s="1">
        <v>2503</v>
      </c>
      <c r="AB831" s="2">
        <f t="shared" si="164"/>
        <v>0.62700400801603207</v>
      </c>
      <c r="AC831" s="2">
        <f t="shared" si="165"/>
        <v>0.1660821643286573</v>
      </c>
      <c r="AD831" s="2">
        <v>6.9000000000000006E-2</v>
      </c>
      <c r="AE831" s="1">
        <v>89289</v>
      </c>
      <c r="AF831" s="1">
        <v>1393</v>
      </c>
      <c r="AG831" s="1">
        <v>82232</v>
      </c>
      <c r="AH831" s="1">
        <v>3226</v>
      </c>
      <c r="AI831" s="2">
        <v>6.9000000000000006E-2</v>
      </c>
      <c r="AJ831">
        <f>VLOOKUP(A831,census_tract_areas_WA!E:N,10,FALSE)</f>
        <v>8.4334984530000003</v>
      </c>
      <c r="AK831">
        <f t="shared" si="166"/>
        <v>473.35041587396609</v>
      </c>
      <c r="AL831" t="str">
        <f>VLOOKUP(AK831,'Density Lookup'!A:B,2,TRUE)</f>
        <v>Medium</v>
      </c>
      <c r="AM831" t="str">
        <f>VLOOKUP(A831,census_tract_county_names_WA!A:B,2,FALSE)</f>
        <v>Kitsap County, Washington</v>
      </c>
      <c r="AN831">
        <f>INDEX(census_tract_areas_WA!N:N, MATCH('2014_acs_select'!A831,census_tract_areas_WA!E:E,0))</f>
        <v>8.4334984530000003</v>
      </c>
      <c r="AO831" t="b">
        <f t="shared" si="167"/>
        <v>1</v>
      </c>
      <c r="AP831" t="str">
        <f>INDEX('Density Lookup'!B:B,MATCH('2014_acs_select'!AK831,'Density Lookup'!A:A,1))</f>
        <v>Medium</v>
      </c>
      <c r="AQ831" t="b">
        <f t="shared" si="168"/>
        <v>1</v>
      </c>
    </row>
    <row r="832" spans="1:43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59"/>
        <v>0.46610304673791675</v>
      </c>
      <c r="I832" s="2">
        <f t="shared" si="160"/>
        <v>0.53389695326208331</v>
      </c>
      <c r="J832" s="1">
        <v>2463</v>
      </c>
      <c r="K832" s="2">
        <f t="shared" si="161"/>
        <v>0.3928856276918169</v>
      </c>
      <c r="L832" s="1">
        <v>1933</v>
      </c>
      <c r="M832" s="1">
        <v>302</v>
      </c>
      <c r="N832" s="1">
        <v>31</v>
      </c>
      <c r="O832" s="2">
        <f t="shared" si="169"/>
        <v>0.7848152659358506</v>
      </c>
      <c r="P832" s="2">
        <f t="shared" si="170"/>
        <v>0.12261469752334551</v>
      </c>
      <c r="Q832" s="2">
        <f t="shared" si="171"/>
        <v>1.2586276898091758E-2</v>
      </c>
      <c r="R832" s="2">
        <v>0.13200000000000001</v>
      </c>
      <c r="S832" s="2">
        <v>0.128</v>
      </c>
      <c r="T832" s="2">
        <v>0.13699999999999998</v>
      </c>
      <c r="U832" s="1">
        <v>6254</v>
      </c>
      <c r="V832" s="2">
        <f t="shared" si="162"/>
        <v>0.99760727388738235</v>
      </c>
      <c r="W832" s="2">
        <v>0.13900000000000001</v>
      </c>
      <c r="X832" s="1">
        <v>1659</v>
      </c>
      <c r="Y832" s="2">
        <f t="shared" si="163"/>
        <v>0.26463550805551123</v>
      </c>
      <c r="Z832" s="2">
        <v>0.245</v>
      </c>
      <c r="AA832" s="1">
        <v>3614</v>
      </c>
      <c r="AB832" s="2">
        <f t="shared" si="164"/>
        <v>0.57648747806667733</v>
      </c>
      <c r="AC832" s="2">
        <f t="shared" si="165"/>
        <v>0.1588770138778115</v>
      </c>
      <c r="AD832" s="2">
        <v>0.11800000000000001</v>
      </c>
      <c r="AE832" s="1">
        <v>63497</v>
      </c>
      <c r="AF832" s="1">
        <v>2151</v>
      </c>
      <c r="AG832" s="1">
        <v>55531</v>
      </c>
      <c r="AH832" s="1">
        <v>4687</v>
      </c>
      <c r="AI832" s="2">
        <v>9.9000000000000005E-2</v>
      </c>
      <c r="AJ832">
        <f>VLOOKUP(A832,census_tract_areas_WA!E:N,10,FALSE)</f>
        <v>106.7007187</v>
      </c>
      <c r="AK832">
        <f t="shared" si="166"/>
        <v>58.753118782882204</v>
      </c>
      <c r="AL832" t="str">
        <f>VLOOKUP(AK832,'Density Lookup'!A:B,2,TRUE)</f>
        <v>Low</v>
      </c>
      <c r="AM832" t="str">
        <f>VLOOKUP(A832,census_tract_county_names_WA!A:B,2,FALSE)</f>
        <v>Lewis County, Washington</v>
      </c>
      <c r="AN832">
        <f>INDEX(census_tract_areas_WA!N:N, MATCH('2014_acs_select'!A832,census_tract_areas_WA!E:E,0))</f>
        <v>106.7007187</v>
      </c>
      <c r="AO832" t="b">
        <f t="shared" si="167"/>
        <v>1</v>
      </c>
      <c r="AP832" t="str">
        <f>INDEX('Density Lookup'!B:B,MATCH('2014_acs_select'!AK832,'Density Lookup'!A:A,1))</f>
        <v>Low</v>
      </c>
      <c r="AQ832" t="b">
        <f t="shared" si="168"/>
        <v>1</v>
      </c>
    </row>
    <row r="833" spans="1:43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59"/>
        <v>0.49829545454545454</v>
      </c>
      <c r="I833" s="2">
        <f t="shared" si="160"/>
        <v>0.50170454545454546</v>
      </c>
      <c r="J833" s="1">
        <v>838</v>
      </c>
      <c r="K833" s="2">
        <f t="shared" si="161"/>
        <v>0.47613636363636364</v>
      </c>
      <c r="L833" s="1">
        <v>672</v>
      </c>
      <c r="M833" s="1">
        <v>91</v>
      </c>
      <c r="N833" s="1">
        <v>12</v>
      </c>
      <c r="O833" s="2">
        <f t="shared" si="169"/>
        <v>0.80190930787589498</v>
      </c>
      <c r="P833" s="2">
        <f t="shared" si="170"/>
        <v>0.10859188544152745</v>
      </c>
      <c r="Q833" s="2">
        <f t="shared" si="171"/>
        <v>1.4319809069212411E-2</v>
      </c>
      <c r="R833" s="2">
        <v>0.22</v>
      </c>
      <c r="S833" s="2">
        <v>0.19600000000000001</v>
      </c>
      <c r="T833" s="2">
        <v>0.24600000000000002</v>
      </c>
      <c r="U833" s="1">
        <v>1760</v>
      </c>
      <c r="V833" s="2">
        <f t="shared" si="162"/>
        <v>1</v>
      </c>
      <c r="W833" s="2">
        <v>0.14099999999999999</v>
      </c>
      <c r="X833" s="1">
        <v>392</v>
      </c>
      <c r="Y833" s="2">
        <f t="shared" si="163"/>
        <v>0.22272727272727272</v>
      </c>
      <c r="Z833" s="2">
        <v>0.255</v>
      </c>
      <c r="AA833" s="1">
        <v>1134</v>
      </c>
      <c r="AB833" s="2">
        <f t="shared" si="164"/>
        <v>0.64431818181818179</v>
      </c>
      <c r="AC833" s="2">
        <f t="shared" si="165"/>
        <v>0.13295454545454555</v>
      </c>
      <c r="AD833" s="2">
        <v>0.11599999999999999</v>
      </c>
      <c r="AE833" s="1">
        <v>57654</v>
      </c>
      <c r="AF833" s="1">
        <v>747</v>
      </c>
      <c r="AG833" s="1">
        <v>50337</v>
      </c>
      <c r="AH833" s="1">
        <v>1415</v>
      </c>
      <c r="AI833" s="2">
        <v>5.2000000000000005E-2</v>
      </c>
      <c r="AJ833">
        <f>VLOOKUP(A833,census_tract_areas_WA!E:N,10,FALSE)</f>
        <v>1.9032697359999999</v>
      </c>
      <c r="AK833">
        <f t="shared" si="166"/>
        <v>924.7244185676476</v>
      </c>
      <c r="AL833" t="str">
        <f>VLOOKUP(AK833,'Density Lookup'!A:B,2,TRUE)</f>
        <v>Medium</v>
      </c>
      <c r="AM833" t="str">
        <f>VLOOKUP(A833,census_tract_county_names_WA!A:B,2,FALSE)</f>
        <v>Spokane County, Washington</v>
      </c>
      <c r="AN833">
        <f>INDEX(census_tract_areas_WA!N:N, MATCH('2014_acs_select'!A833,census_tract_areas_WA!E:E,0))</f>
        <v>1.9032697359999999</v>
      </c>
      <c r="AO833" t="b">
        <f t="shared" si="167"/>
        <v>1</v>
      </c>
      <c r="AP833" t="str">
        <f>INDEX('Density Lookup'!B:B,MATCH('2014_acs_select'!AK833,'Density Lookup'!A:A,1))</f>
        <v>Medium</v>
      </c>
      <c r="AQ833" t="b">
        <f t="shared" si="168"/>
        <v>1</v>
      </c>
    </row>
    <row r="834" spans="1:43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72">F834/E834</f>
        <v>0.48698809763970141</v>
      </c>
      <c r="I834" s="2">
        <f t="shared" ref="I834:I897" si="173">G834/E834</f>
        <v>0.51301190236029859</v>
      </c>
      <c r="J834" s="1">
        <v>1900</v>
      </c>
      <c r="K834" s="2">
        <f t="shared" ref="K834:K897" si="174">J834/E834</f>
        <v>0.38329634859794232</v>
      </c>
      <c r="L834" s="1">
        <v>1415</v>
      </c>
      <c r="M834" s="1">
        <v>270</v>
      </c>
      <c r="N834" s="1">
        <v>11</v>
      </c>
      <c r="O834" s="2">
        <f t="shared" si="169"/>
        <v>0.74473684210526314</v>
      </c>
      <c r="P834" s="2">
        <f t="shared" si="170"/>
        <v>0.14210526315789473</v>
      </c>
      <c r="Q834" s="2">
        <f t="shared" si="171"/>
        <v>5.7894736842105266E-3</v>
      </c>
      <c r="R834" s="2">
        <v>0.20899999999999999</v>
      </c>
      <c r="S834" s="2">
        <v>0.184</v>
      </c>
      <c r="T834" s="2">
        <v>0.23300000000000001</v>
      </c>
      <c r="U834" s="1">
        <v>4896</v>
      </c>
      <c r="V834" s="2">
        <f t="shared" ref="V834:V897" si="175">U834/E834</f>
        <v>0.98769416986080294</v>
      </c>
      <c r="W834" s="2">
        <v>0.24</v>
      </c>
      <c r="X834" s="1">
        <v>1210</v>
      </c>
      <c r="Y834" s="2">
        <f t="shared" ref="Y834:Y897" si="176">X834/E834</f>
        <v>0.24409925358079484</v>
      </c>
      <c r="Z834" s="2">
        <v>0.33899999999999997</v>
      </c>
      <c r="AA834" s="1">
        <v>2990</v>
      </c>
      <c r="AB834" s="2">
        <f t="shared" ref="AB834:AB897" si="177">AA834/E834</f>
        <v>0.60318741174097235</v>
      </c>
      <c r="AC834" s="2">
        <f t="shared" ref="AC834:AC897" si="178">1-(AB834+Y834)</f>
        <v>0.15271333467823278</v>
      </c>
      <c r="AD834" s="2">
        <v>0.21899999999999997</v>
      </c>
      <c r="AE834" s="1">
        <v>62478</v>
      </c>
      <c r="AF834" s="1">
        <v>1699</v>
      </c>
      <c r="AG834" s="1">
        <v>49026</v>
      </c>
      <c r="AH834" s="1">
        <v>3874</v>
      </c>
      <c r="AI834" s="2">
        <v>0.122</v>
      </c>
      <c r="AJ834">
        <f>VLOOKUP(A834,census_tract_areas_WA!E:N,10,FALSE)</f>
        <v>94.984727359999994</v>
      </c>
      <c r="AK834">
        <f t="shared" si="166"/>
        <v>52.187337246466569</v>
      </c>
      <c r="AL834" t="str">
        <f>VLOOKUP(AK834,'Density Lookup'!A:B,2,TRUE)</f>
        <v>Low</v>
      </c>
      <c r="AM834" t="str">
        <f>VLOOKUP(A834,census_tract_county_names_WA!A:B,2,FALSE)</f>
        <v>Whatcom County, Washington</v>
      </c>
      <c r="AN834">
        <f>INDEX(census_tract_areas_WA!N:N, MATCH('2014_acs_select'!A834,census_tract_areas_WA!E:E,0))</f>
        <v>94.984727359999994</v>
      </c>
      <c r="AO834" t="b">
        <f t="shared" si="167"/>
        <v>1</v>
      </c>
      <c r="AP834" t="str">
        <f>INDEX('Density Lookup'!B:B,MATCH('2014_acs_select'!AK834,'Density Lookup'!A:A,1))</f>
        <v>Low</v>
      </c>
      <c r="AQ834" t="b">
        <f t="shared" si="168"/>
        <v>1</v>
      </c>
    </row>
    <row r="835" spans="1:43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72"/>
        <v>0.46621237932992615</v>
      </c>
      <c r="I835" s="2">
        <f t="shared" si="173"/>
        <v>0.53378762067007379</v>
      </c>
      <c r="J835" s="1">
        <v>2574</v>
      </c>
      <c r="K835" s="2">
        <f t="shared" si="174"/>
        <v>0.48722316865417375</v>
      </c>
      <c r="L835" s="1">
        <v>2103</v>
      </c>
      <c r="M835" s="1">
        <v>248</v>
      </c>
      <c r="N835" s="1">
        <v>40</v>
      </c>
      <c r="O835" s="2">
        <f t="shared" si="169"/>
        <v>0.81701631701631705</v>
      </c>
      <c r="P835" s="2">
        <f t="shared" si="170"/>
        <v>9.6348096348096351E-2</v>
      </c>
      <c r="Q835" s="2">
        <f t="shared" si="171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 s="1">
        <v>5236</v>
      </c>
      <c r="V835" s="2">
        <f t="shared" si="175"/>
        <v>0.9911035396554988</v>
      </c>
      <c r="W835" s="2">
        <v>3.1E-2</v>
      </c>
      <c r="X835" s="1">
        <v>1314</v>
      </c>
      <c r="Y835" s="2">
        <f t="shared" si="176"/>
        <v>0.24872231686541738</v>
      </c>
      <c r="Z835" s="2">
        <v>1.3000000000000001E-2</v>
      </c>
      <c r="AA835" s="1">
        <v>3382</v>
      </c>
      <c r="AB835" s="2">
        <f t="shared" si="177"/>
        <v>0.64016657202347149</v>
      </c>
      <c r="AC835" s="2">
        <f t="shared" si="178"/>
        <v>0.11111111111111116</v>
      </c>
      <c r="AD835" s="2">
        <v>3.2000000000000001E-2</v>
      </c>
      <c r="AE835" s="1">
        <v>108764</v>
      </c>
      <c r="AF835" s="1">
        <v>1823</v>
      </c>
      <c r="AG835" s="1">
        <v>95461</v>
      </c>
      <c r="AH835" s="1">
        <v>4101</v>
      </c>
      <c r="AI835" s="2">
        <v>4.8000000000000001E-2</v>
      </c>
      <c r="AJ835">
        <f>VLOOKUP(A835,census_tract_areas_WA!E:N,10,FALSE)</f>
        <v>7.459183007</v>
      </c>
      <c r="AK835">
        <f t="shared" ref="AK835:AK898" si="179">E835/AJ835</f>
        <v>708.25450924614915</v>
      </c>
      <c r="AL835" t="str">
        <f>VLOOKUP(AK835,'Density Lookup'!A:B,2,TRUE)</f>
        <v>Medium</v>
      </c>
      <c r="AM835" t="str">
        <f>VLOOKUP(A835,census_tract_county_names_WA!A:B,2,FALSE)</f>
        <v>Benton County, Washington</v>
      </c>
      <c r="AN835">
        <f>INDEX(census_tract_areas_WA!N:N, MATCH('2014_acs_select'!A835,census_tract_areas_WA!E:E,0))</f>
        <v>7.459183007</v>
      </c>
      <c r="AO835" t="b">
        <f t="shared" ref="AO835:AO898" si="180">AN835=AJ835</f>
        <v>1</v>
      </c>
      <c r="AP835" t="str">
        <f>INDEX('Density Lookup'!B:B,MATCH('2014_acs_select'!AK835,'Density Lookup'!A:A,1))</f>
        <v>Medium</v>
      </c>
      <c r="AQ835" t="b">
        <f t="shared" ref="AQ835:AQ898" si="181">AP835=AL835</f>
        <v>1</v>
      </c>
    </row>
    <row r="836" spans="1:43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72"/>
        <v>0.51114781172584645</v>
      </c>
      <c r="I836" s="2">
        <f t="shared" si="173"/>
        <v>0.48885218827415361</v>
      </c>
      <c r="J836" s="1">
        <v>388</v>
      </c>
      <c r="K836" s="2">
        <f t="shared" si="174"/>
        <v>0.32039636663914123</v>
      </c>
      <c r="L836" s="1">
        <v>167</v>
      </c>
      <c r="M836" s="1">
        <v>134</v>
      </c>
      <c r="N836" s="1">
        <v>6</v>
      </c>
      <c r="O836" s="2">
        <f t="shared" si="169"/>
        <v>0.43041237113402064</v>
      </c>
      <c r="P836" s="2">
        <f t="shared" si="170"/>
        <v>0.34536082474226804</v>
      </c>
      <c r="Q836" s="2">
        <f t="shared" si="171"/>
        <v>1.5463917525773196E-2</v>
      </c>
      <c r="R836" s="2">
        <v>2.4E-2</v>
      </c>
      <c r="S836" s="2">
        <v>0.02</v>
      </c>
      <c r="T836" s="2">
        <v>2.8999999999999998E-2</v>
      </c>
      <c r="U836" s="1">
        <v>1211</v>
      </c>
      <c r="V836" s="2">
        <f t="shared" si="175"/>
        <v>1</v>
      </c>
      <c r="W836" s="2">
        <v>0.43799999999999994</v>
      </c>
      <c r="X836" s="1">
        <v>215</v>
      </c>
      <c r="Y836" s="2">
        <f t="shared" si="176"/>
        <v>0.17753922378199835</v>
      </c>
      <c r="Z836" s="2">
        <v>0.71200000000000008</v>
      </c>
      <c r="AA836" s="1">
        <v>888</v>
      </c>
      <c r="AB836" s="2">
        <f t="shared" si="177"/>
        <v>0.73327828241123039</v>
      </c>
      <c r="AC836" s="2">
        <f t="shared" si="178"/>
        <v>8.9182493806771235E-2</v>
      </c>
      <c r="AD836" s="2">
        <v>0.42</v>
      </c>
      <c r="AE836" s="1">
        <v>28573</v>
      </c>
      <c r="AF836" s="1">
        <v>540</v>
      </c>
      <c r="AG836" s="1">
        <v>21337</v>
      </c>
      <c r="AH836" s="1">
        <v>1011</v>
      </c>
      <c r="AI836" s="2">
        <v>0.25800000000000001</v>
      </c>
      <c r="AJ836">
        <f>VLOOKUP(A836,census_tract_areas_WA!E:N,10,FALSE)</f>
        <v>0.83462452899999995</v>
      </c>
      <c r="AK836">
        <f t="shared" si="179"/>
        <v>1450.9518447186688</v>
      </c>
      <c r="AL836" t="str">
        <f>VLOOKUP(AK836,'Density Lookup'!A:B,2,TRUE)</f>
        <v>High</v>
      </c>
      <c r="AM836" t="str">
        <f>VLOOKUP(A836,census_tract_county_names_WA!A:B,2,FALSE)</f>
        <v>Cowlitz County, Washington</v>
      </c>
      <c r="AN836">
        <f>INDEX(census_tract_areas_WA!N:N, MATCH('2014_acs_select'!A836,census_tract_areas_WA!E:E,0))</f>
        <v>0.83462452899999995</v>
      </c>
      <c r="AO836" t="b">
        <f t="shared" si="180"/>
        <v>1</v>
      </c>
      <c r="AP836" t="str">
        <f>INDEX('Density Lookup'!B:B,MATCH('2014_acs_select'!AK836,'Density Lookup'!A:A,1))</f>
        <v>High</v>
      </c>
      <c r="AQ836" t="b">
        <f t="shared" si="181"/>
        <v>1</v>
      </c>
    </row>
    <row r="837" spans="1:43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72"/>
        <v>0.58610936517913259</v>
      </c>
      <c r="I837" s="2">
        <f t="shared" si="173"/>
        <v>0.41389063482086735</v>
      </c>
      <c r="J837" s="1">
        <v>1859</v>
      </c>
      <c r="K837" s="2">
        <f t="shared" si="174"/>
        <v>0.58422375864236331</v>
      </c>
      <c r="L837" s="1">
        <v>482</v>
      </c>
      <c r="M837" s="1">
        <v>81</v>
      </c>
      <c r="N837" s="1">
        <v>288</v>
      </c>
      <c r="O837" s="2">
        <f t="shared" si="169"/>
        <v>0.25927918235610542</v>
      </c>
      <c r="P837" s="2">
        <f t="shared" si="170"/>
        <v>4.357181280258203E-2</v>
      </c>
      <c r="Q837" s="2">
        <f t="shared" si="171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 s="1">
        <v>2995</v>
      </c>
      <c r="V837" s="2">
        <f t="shared" si="175"/>
        <v>0.94123192960402258</v>
      </c>
      <c r="W837" s="2">
        <v>0.26800000000000002</v>
      </c>
      <c r="X837" s="1">
        <v>82</v>
      </c>
      <c r="Y837" s="2">
        <f t="shared" si="176"/>
        <v>2.5769956002514142E-2</v>
      </c>
      <c r="Z837" s="2">
        <v>0.79299999999999993</v>
      </c>
      <c r="AA837" s="1">
        <v>2414</v>
      </c>
      <c r="AB837" s="2">
        <f t="shared" si="177"/>
        <v>0.75864236329352608</v>
      </c>
      <c r="AC837" s="2">
        <f t="shared" si="178"/>
        <v>0.21558768070395973</v>
      </c>
      <c r="AD837" s="2">
        <v>0.27200000000000002</v>
      </c>
      <c r="AE837" s="1">
        <v>82541</v>
      </c>
      <c r="AF837" s="1">
        <v>2142</v>
      </c>
      <c r="AG837" s="1">
        <v>35395</v>
      </c>
      <c r="AH837" s="1">
        <v>3100</v>
      </c>
      <c r="AI837" s="2">
        <v>3.6000000000000004E-2</v>
      </c>
      <c r="AJ837">
        <f>VLOOKUP(A837,census_tract_areas_WA!E:N,10,FALSE)</f>
        <v>0.22906051699999999</v>
      </c>
      <c r="AK837">
        <f t="shared" si="179"/>
        <v>13891.525443470469</v>
      </c>
      <c r="AL837" t="str">
        <f>VLOOKUP(AK837,'Density Lookup'!A:B,2,TRUE)</f>
        <v>High</v>
      </c>
      <c r="AM837" t="str">
        <f>VLOOKUP(A837,census_tract_county_names_WA!A:B,2,FALSE)</f>
        <v>King County, Washington</v>
      </c>
      <c r="AN837">
        <f>INDEX(census_tract_areas_WA!N:N, MATCH('2014_acs_select'!A837,census_tract_areas_WA!E:E,0))</f>
        <v>0.22906051699999999</v>
      </c>
      <c r="AO837" t="b">
        <f t="shared" si="180"/>
        <v>1</v>
      </c>
      <c r="AP837" t="str">
        <f>INDEX('Density Lookup'!B:B,MATCH('2014_acs_select'!AK837,'Density Lookup'!A:A,1))</f>
        <v>High</v>
      </c>
      <c r="AQ837" t="b">
        <f t="shared" si="181"/>
        <v>1</v>
      </c>
    </row>
    <row r="838" spans="1:43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72"/>
        <v>0.48576950105411104</v>
      </c>
      <c r="I838" s="2">
        <f t="shared" si="173"/>
        <v>0.51423049894588901</v>
      </c>
      <c r="J838" s="1">
        <v>2703</v>
      </c>
      <c r="K838" s="2">
        <f t="shared" si="174"/>
        <v>0.47487702037947999</v>
      </c>
      <c r="L838" s="1">
        <v>2287</v>
      </c>
      <c r="M838" s="1">
        <v>230</v>
      </c>
      <c r="N838" s="1">
        <v>99</v>
      </c>
      <c r="O838" s="2">
        <f t="shared" si="169"/>
        <v>0.84609692933777281</v>
      </c>
      <c r="P838" s="2">
        <f t="shared" si="170"/>
        <v>8.5090640029596751E-2</v>
      </c>
      <c r="Q838" s="2">
        <f t="shared" si="171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 s="1">
        <v>5647</v>
      </c>
      <c r="V838" s="2">
        <f t="shared" si="175"/>
        <v>0.99209416725228394</v>
      </c>
      <c r="W838" s="2">
        <v>9.4E-2</v>
      </c>
      <c r="X838" s="1">
        <v>1550</v>
      </c>
      <c r="Y838" s="2">
        <f t="shared" si="176"/>
        <v>0.27231201686577655</v>
      </c>
      <c r="Z838" s="2">
        <v>0.13699999999999998</v>
      </c>
      <c r="AA838" s="1">
        <v>3603</v>
      </c>
      <c r="AB838" s="2">
        <f t="shared" si="177"/>
        <v>0.6329936753338018</v>
      </c>
      <c r="AC838" s="2">
        <f t="shared" si="178"/>
        <v>9.4694307800421651E-2</v>
      </c>
      <c r="AD838" s="2">
        <v>6.2E-2</v>
      </c>
      <c r="AE838" s="1">
        <v>112408</v>
      </c>
      <c r="AF838" s="1">
        <v>2069</v>
      </c>
      <c r="AG838" s="1">
        <v>93651</v>
      </c>
      <c r="AH838" s="1">
        <v>4289</v>
      </c>
      <c r="AI838" s="2">
        <v>8.199999999999999E-2</v>
      </c>
      <c r="AJ838">
        <f>VLOOKUP(A838,census_tract_areas_WA!E:N,10,FALSE)</f>
        <v>57.008462590000001</v>
      </c>
      <c r="AK838">
        <f t="shared" si="179"/>
        <v>99.844825511895991</v>
      </c>
      <c r="AL838" t="str">
        <f>VLOOKUP(AK838,'Density Lookup'!A:B,2,TRUE)</f>
        <v>Low</v>
      </c>
      <c r="AM838" t="str">
        <f>VLOOKUP(A838,census_tract_county_names_WA!A:B,2,FALSE)</f>
        <v>King County, Washington</v>
      </c>
      <c r="AN838">
        <f>INDEX(census_tract_areas_WA!N:N, MATCH('2014_acs_select'!A838,census_tract_areas_WA!E:E,0))</f>
        <v>57.008462590000001</v>
      </c>
      <c r="AO838" t="b">
        <f t="shared" si="180"/>
        <v>1</v>
      </c>
      <c r="AP838" t="str">
        <f>INDEX('Density Lookup'!B:B,MATCH('2014_acs_select'!AK838,'Density Lookup'!A:A,1))</f>
        <v>Low</v>
      </c>
      <c r="AQ838" t="b">
        <f t="shared" si="181"/>
        <v>1</v>
      </c>
    </row>
    <row r="839" spans="1:43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72"/>
        <v>0.48117048346055979</v>
      </c>
      <c r="I839" s="2">
        <f t="shared" si="173"/>
        <v>0.51882951653944021</v>
      </c>
      <c r="J839" s="1">
        <v>1714</v>
      </c>
      <c r="K839" s="2">
        <f t="shared" si="174"/>
        <v>0.43613231552162851</v>
      </c>
      <c r="L839" s="1">
        <v>1370</v>
      </c>
      <c r="M839" s="1">
        <v>108</v>
      </c>
      <c r="N839" s="1">
        <v>40</v>
      </c>
      <c r="O839" s="2">
        <f t="shared" si="169"/>
        <v>0.79929988331388568</v>
      </c>
      <c r="P839" s="2">
        <f t="shared" si="170"/>
        <v>6.3010501750291714E-2</v>
      </c>
      <c r="Q839" s="2">
        <f t="shared" si="171"/>
        <v>2.3337222870478413E-2</v>
      </c>
      <c r="R839" s="2">
        <v>0.217</v>
      </c>
      <c r="S839" s="2">
        <v>0.22600000000000001</v>
      </c>
      <c r="T839" s="2">
        <v>0.20899999999999999</v>
      </c>
      <c r="U839" s="1">
        <v>3919</v>
      </c>
      <c r="V839" s="2">
        <f t="shared" si="175"/>
        <v>0.99720101781170478</v>
      </c>
      <c r="W839" s="2">
        <v>0.14000000000000001</v>
      </c>
      <c r="X839" s="1">
        <v>771</v>
      </c>
      <c r="Y839" s="2">
        <f t="shared" si="176"/>
        <v>0.19618320610687023</v>
      </c>
      <c r="Z839" s="2">
        <v>0.158</v>
      </c>
      <c r="AA839" s="1">
        <v>2480</v>
      </c>
      <c r="AB839" s="2">
        <f t="shared" si="177"/>
        <v>0.63104325699745545</v>
      </c>
      <c r="AC839" s="2">
        <f t="shared" si="178"/>
        <v>0.17277353689567432</v>
      </c>
      <c r="AD839" s="2">
        <v>0.154</v>
      </c>
      <c r="AE839" s="1">
        <v>63980</v>
      </c>
      <c r="AF839" s="1">
        <v>1788</v>
      </c>
      <c r="AG839" s="1">
        <v>52581</v>
      </c>
      <c r="AH839" s="1">
        <v>3327</v>
      </c>
      <c r="AI839" s="2">
        <v>0.13200000000000001</v>
      </c>
      <c r="AJ839">
        <f>VLOOKUP(A839,census_tract_areas_WA!E:N,10,FALSE)</f>
        <v>6.7340693549999999</v>
      </c>
      <c r="AK839">
        <f t="shared" si="179"/>
        <v>583.59957298063796</v>
      </c>
      <c r="AL839" t="str">
        <f>VLOOKUP(AK839,'Density Lookup'!A:B,2,TRUE)</f>
        <v>Medium</v>
      </c>
      <c r="AM839" t="str">
        <f>VLOOKUP(A839,census_tract_county_names_WA!A:B,2,FALSE)</f>
        <v>Kitsap County, Washington</v>
      </c>
      <c r="AN839">
        <f>INDEX(census_tract_areas_WA!N:N, MATCH('2014_acs_select'!A839,census_tract_areas_WA!E:E,0))</f>
        <v>6.7340693549999999</v>
      </c>
      <c r="AO839" t="b">
        <f t="shared" si="180"/>
        <v>1</v>
      </c>
      <c r="AP839" t="str">
        <f>INDEX('Density Lookup'!B:B,MATCH('2014_acs_select'!AK839,'Density Lookup'!A:A,1))</f>
        <v>Medium</v>
      </c>
      <c r="AQ839" t="b">
        <f t="shared" si="181"/>
        <v>1</v>
      </c>
    </row>
    <row r="840" spans="1:43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72"/>
        <v>0.50061109753116595</v>
      </c>
      <c r="I840" s="2">
        <f t="shared" si="173"/>
        <v>0.49938890246883405</v>
      </c>
      <c r="J840" s="1">
        <v>1860</v>
      </c>
      <c r="K840" s="2">
        <f t="shared" si="174"/>
        <v>0.45465656318748471</v>
      </c>
      <c r="L840" s="1">
        <v>1590</v>
      </c>
      <c r="M840" s="1">
        <v>138</v>
      </c>
      <c r="N840" s="1">
        <v>6</v>
      </c>
      <c r="O840" s="2">
        <f t="shared" si="169"/>
        <v>0.85483870967741937</v>
      </c>
      <c r="P840" s="2">
        <f t="shared" si="170"/>
        <v>7.4193548387096769E-2</v>
      </c>
      <c r="Q840" s="2">
        <f t="shared" si="171"/>
        <v>3.2258064516129032E-3</v>
      </c>
      <c r="R840" s="2">
        <v>0.13600000000000001</v>
      </c>
      <c r="S840" s="2">
        <v>0.16500000000000001</v>
      </c>
      <c r="T840" s="2">
        <v>0.107</v>
      </c>
      <c r="U840" s="1">
        <v>4074</v>
      </c>
      <c r="V840" s="2">
        <f t="shared" si="175"/>
        <v>0.99584453678807139</v>
      </c>
      <c r="W840" s="2">
        <v>0.08</v>
      </c>
      <c r="X840" s="1">
        <v>950</v>
      </c>
      <c r="Y840" s="2">
        <f t="shared" si="176"/>
        <v>0.23221706184307014</v>
      </c>
      <c r="Z840" s="2">
        <v>8.3000000000000004E-2</v>
      </c>
      <c r="AA840" s="1">
        <v>2651</v>
      </c>
      <c r="AB840" s="2">
        <f t="shared" si="177"/>
        <v>0.64800782204839891</v>
      </c>
      <c r="AC840" s="2">
        <f t="shared" si="178"/>
        <v>0.11977511610853098</v>
      </c>
      <c r="AD840" s="2">
        <v>6.9000000000000006E-2</v>
      </c>
      <c r="AE840" s="1">
        <v>73040</v>
      </c>
      <c r="AF840" s="1">
        <v>1475</v>
      </c>
      <c r="AG840" s="1">
        <v>71636</v>
      </c>
      <c r="AH840" s="1">
        <v>3247</v>
      </c>
      <c r="AI840" s="2">
        <v>0.10099999999999999</v>
      </c>
      <c r="AJ840">
        <f>VLOOKUP(A840,census_tract_areas_WA!E:N,10,FALSE)</f>
        <v>6.8539041699999999</v>
      </c>
      <c r="AK840">
        <f t="shared" si="179"/>
        <v>596.88608106115385</v>
      </c>
      <c r="AL840" t="str">
        <f>VLOOKUP(AK840,'Density Lookup'!A:B,2,TRUE)</f>
        <v>Medium</v>
      </c>
      <c r="AM840" t="str">
        <f>VLOOKUP(A840,census_tract_county_names_WA!A:B,2,FALSE)</f>
        <v>Pierce County, Washington</v>
      </c>
      <c r="AN840">
        <f>INDEX(census_tract_areas_WA!N:N, MATCH('2014_acs_select'!A840,census_tract_areas_WA!E:E,0))</f>
        <v>6.8539041699999999</v>
      </c>
      <c r="AO840" t="b">
        <f t="shared" si="180"/>
        <v>1</v>
      </c>
      <c r="AP840" t="str">
        <f>INDEX('Density Lookup'!B:B,MATCH('2014_acs_select'!AK840,'Density Lookup'!A:A,1))</f>
        <v>Medium</v>
      </c>
      <c r="AQ840" t="b">
        <f t="shared" si="181"/>
        <v>1</v>
      </c>
    </row>
    <row r="841" spans="1:43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72"/>
        <v>0.50824964131994266</v>
      </c>
      <c r="I841" s="2">
        <f t="shared" si="173"/>
        <v>0.4917503586800574</v>
      </c>
      <c r="J841" s="1">
        <v>2642</v>
      </c>
      <c r="K841" s="2">
        <f t="shared" si="174"/>
        <v>0.47381635581061693</v>
      </c>
      <c r="L841" s="1">
        <v>2087</v>
      </c>
      <c r="M841" s="1">
        <v>322</v>
      </c>
      <c r="N841" s="1">
        <v>51</v>
      </c>
      <c r="O841" s="2">
        <f t="shared" si="169"/>
        <v>0.78993186979560936</v>
      </c>
      <c r="P841" s="2">
        <f t="shared" si="170"/>
        <v>0.12187736563209689</v>
      </c>
      <c r="Q841" s="2">
        <f t="shared" si="171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 s="1">
        <v>5576</v>
      </c>
      <c r="V841" s="2">
        <f t="shared" si="175"/>
        <v>1</v>
      </c>
      <c r="W841" s="2">
        <v>0.124</v>
      </c>
      <c r="X841" s="1">
        <v>1282</v>
      </c>
      <c r="Y841" s="2">
        <f t="shared" si="176"/>
        <v>0.22991391678622669</v>
      </c>
      <c r="Z841" s="2">
        <v>0.18</v>
      </c>
      <c r="AA841" s="1">
        <v>3564</v>
      </c>
      <c r="AB841" s="2">
        <f t="shared" si="177"/>
        <v>0.63916786226685796</v>
      </c>
      <c r="AC841" s="2">
        <f t="shared" si="178"/>
        <v>0.1309182209469153</v>
      </c>
      <c r="AD841" s="2">
        <v>0.115</v>
      </c>
      <c r="AE841" s="1">
        <v>66256</v>
      </c>
      <c r="AF841" s="1">
        <v>2339</v>
      </c>
      <c r="AG841" s="1">
        <v>59420</v>
      </c>
      <c r="AH841" s="1">
        <v>4393</v>
      </c>
      <c r="AI841" s="2">
        <v>4.7E-2</v>
      </c>
      <c r="AJ841">
        <f>VLOOKUP(A841,census_tract_areas_WA!E:N,10,FALSE)</f>
        <v>3.9963201810000002</v>
      </c>
      <c r="AK841">
        <f t="shared" si="179"/>
        <v>1395.2835977733687</v>
      </c>
      <c r="AL841" t="str">
        <f>VLOOKUP(AK841,'Density Lookup'!A:B,2,TRUE)</f>
        <v>Medium</v>
      </c>
      <c r="AM841" t="str">
        <f>VLOOKUP(A841,census_tract_county_names_WA!A:B,2,FALSE)</f>
        <v>Spokane County, Washington</v>
      </c>
      <c r="AN841">
        <f>INDEX(census_tract_areas_WA!N:N, MATCH('2014_acs_select'!A841,census_tract_areas_WA!E:E,0))</f>
        <v>3.9963201810000002</v>
      </c>
      <c r="AO841" t="b">
        <f t="shared" si="180"/>
        <v>1</v>
      </c>
      <c r="AP841" t="str">
        <f>INDEX('Density Lookup'!B:B,MATCH('2014_acs_select'!AK841,'Density Lookup'!A:A,1))</f>
        <v>Medium</v>
      </c>
      <c r="AQ841" t="b">
        <f t="shared" si="181"/>
        <v>1</v>
      </c>
    </row>
    <row r="842" spans="1:43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72"/>
        <v>0.44334140435835351</v>
      </c>
      <c r="I842" s="2">
        <f t="shared" si="173"/>
        <v>0.55665859564164644</v>
      </c>
      <c r="J842" s="1">
        <v>1931</v>
      </c>
      <c r="K842" s="2">
        <f t="shared" si="174"/>
        <v>0.46755447941888617</v>
      </c>
      <c r="L842" s="1">
        <v>1468</v>
      </c>
      <c r="M842" s="1">
        <v>340</v>
      </c>
      <c r="N842" s="1">
        <v>0</v>
      </c>
      <c r="O842" s="2">
        <f t="shared" si="169"/>
        <v>0.7602278612118073</v>
      </c>
      <c r="P842" s="2">
        <f t="shared" si="170"/>
        <v>0.17607457276022787</v>
      </c>
      <c r="Q842" s="2">
        <f t="shared" si="171"/>
        <v>0</v>
      </c>
      <c r="R842" s="2">
        <v>0.14800000000000002</v>
      </c>
      <c r="S842" s="2">
        <v>0.16500000000000001</v>
      </c>
      <c r="T842" s="2">
        <v>0.13600000000000001</v>
      </c>
      <c r="U842" s="1">
        <v>4117</v>
      </c>
      <c r="V842" s="2">
        <f t="shared" si="175"/>
        <v>0.99685230024213078</v>
      </c>
      <c r="W842" s="2">
        <v>0.26100000000000001</v>
      </c>
      <c r="X842" s="1">
        <v>694</v>
      </c>
      <c r="Y842" s="2">
        <f t="shared" si="176"/>
        <v>0.16803874092009685</v>
      </c>
      <c r="Z842" s="2">
        <v>0.44400000000000001</v>
      </c>
      <c r="AA842" s="1">
        <v>2683</v>
      </c>
      <c r="AB842" s="2">
        <f t="shared" si="177"/>
        <v>0.64963680387409206</v>
      </c>
      <c r="AC842" s="2">
        <f t="shared" si="178"/>
        <v>0.18232445520581109</v>
      </c>
      <c r="AD842" s="2">
        <v>0.252</v>
      </c>
      <c r="AE842" s="1">
        <v>37593</v>
      </c>
      <c r="AF842" s="1">
        <v>2270</v>
      </c>
      <c r="AG842" s="1">
        <v>27848</v>
      </c>
      <c r="AH842" s="1">
        <v>3543</v>
      </c>
      <c r="AI842" s="2">
        <v>0.11800000000000001</v>
      </c>
      <c r="AJ842">
        <f>VLOOKUP(A842,census_tract_areas_WA!E:N,10,FALSE)</f>
        <v>2.8505186199999999</v>
      </c>
      <c r="AK842">
        <f t="shared" si="179"/>
        <v>1448.8591553210063</v>
      </c>
      <c r="AL842" t="str">
        <f>VLOOKUP(AK842,'Density Lookup'!A:B,2,TRUE)</f>
        <v>High</v>
      </c>
      <c r="AM842" t="str">
        <f>VLOOKUP(A842,census_tract_county_names_WA!A:B,2,FALSE)</f>
        <v>Spokane County, Washington</v>
      </c>
      <c r="AN842">
        <f>INDEX(census_tract_areas_WA!N:N, MATCH('2014_acs_select'!A842,census_tract_areas_WA!E:E,0))</f>
        <v>2.8505186199999999</v>
      </c>
      <c r="AO842" t="b">
        <f t="shared" si="180"/>
        <v>1</v>
      </c>
      <c r="AP842" t="str">
        <f>INDEX('Density Lookup'!B:B,MATCH('2014_acs_select'!AK842,'Density Lookup'!A:A,1))</f>
        <v>High</v>
      </c>
      <c r="AQ842" t="b">
        <f t="shared" si="181"/>
        <v>1</v>
      </c>
    </row>
    <row r="843" spans="1:43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72"/>
        <v>0.51474181462778956</v>
      </c>
      <c r="I843" s="2">
        <f t="shared" si="173"/>
        <v>0.48525818537221044</v>
      </c>
      <c r="J843" s="1">
        <v>3070</v>
      </c>
      <c r="K843" s="2">
        <f t="shared" si="174"/>
        <v>0.50008144648965625</v>
      </c>
      <c r="L843" s="1">
        <v>2344</v>
      </c>
      <c r="M843" s="1">
        <v>259</v>
      </c>
      <c r="N843" s="1">
        <v>23</v>
      </c>
      <c r="O843" s="2">
        <f t="shared" si="169"/>
        <v>0.76351791530944624</v>
      </c>
      <c r="P843" s="2">
        <f t="shared" si="170"/>
        <v>8.4364820846905539E-2</v>
      </c>
      <c r="Q843" s="2">
        <f t="shared" si="171"/>
        <v>7.4918566775244297E-3</v>
      </c>
      <c r="R843" s="2">
        <v>0.52300000000000002</v>
      </c>
      <c r="S843" s="2">
        <v>0.58899999999999997</v>
      </c>
      <c r="T843" s="2">
        <v>0.46</v>
      </c>
      <c r="U843" s="1">
        <v>6086</v>
      </c>
      <c r="V843" s="2">
        <f t="shared" si="175"/>
        <v>0.99136667209643259</v>
      </c>
      <c r="W843" s="2">
        <v>0.105</v>
      </c>
      <c r="X843" s="1">
        <v>1301</v>
      </c>
      <c r="Y843" s="2">
        <f t="shared" si="176"/>
        <v>0.2119237660856817</v>
      </c>
      <c r="Z843" s="2">
        <v>6.6000000000000003E-2</v>
      </c>
      <c r="AA843" s="1">
        <v>3913</v>
      </c>
      <c r="AB843" s="2">
        <f t="shared" si="177"/>
        <v>0.63740022805017105</v>
      </c>
      <c r="AC843" s="2">
        <f t="shared" si="178"/>
        <v>0.1506760058641472</v>
      </c>
      <c r="AD843" s="2">
        <v>0.13200000000000001</v>
      </c>
      <c r="AE843" s="1">
        <v>86910</v>
      </c>
      <c r="AF843" s="1">
        <v>2345</v>
      </c>
      <c r="AG843" s="1">
        <v>70096</v>
      </c>
      <c r="AH843" s="1">
        <v>5098</v>
      </c>
      <c r="AI843" s="2">
        <v>5.4000000000000006E-2</v>
      </c>
      <c r="AJ843">
        <f>VLOOKUP(A843,census_tract_areas_WA!E:N,10,FALSE)</f>
        <v>17.054887220000001</v>
      </c>
      <c r="AK843">
        <f t="shared" si="179"/>
        <v>359.95547322065488</v>
      </c>
      <c r="AL843" t="str">
        <f>VLOOKUP(AK843,'Density Lookup'!A:B,2,TRUE)</f>
        <v>Medium</v>
      </c>
      <c r="AM843" t="str">
        <f>VLOOKUP(A843,census_tract_county_names_WA!A:B,2,FALSE)</f>
        <v>Whatcom County, Washington</v>
      </c>
      <c r="AN843">
        <f>INDEX(census_tract_areas_WA!N:N, MATCH('2014_acs_select'!A843,census_tract_areas_WA!E:E,0))</f>
        <v>17.054887220000001</v>
      </c>
      <c r="AO843" t="b">
        <f t="shared" si="180"/>
        <v>1</v>
      </c>
      <c r="AP843" t="str">
        <f>INDEX('Density Lookup'!B:B,MATCH('2014_acs_select'!AK843,'Density Lookup'!A:A,1))</f>
        <v>Medium</v>
      </c>
      <c r="AQ843" t="b">
        <f t="shared" si="181"/>
        <v>1</v>
      </c>
    </row>
    <row r="844" spans="1:43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72"/>
        <v>0.45533141210374639</v>
      </c>
      <c r="I844" s="2">
        <f t="shared" si="173"/>
        <v>0.54466858789625361</v>
      </c>
      <c r="J844" s="1">
        <v>994</v>
      </c>
      <c r="K844" s="2">
        <f t="shared" si="174"/>
        <v>0.40922190201729108</v>
      </c>
      <c r="L844" s="1">
        <v>794</v>
      </c>
      <c r="M844" s="1">
        <v>170</v>
      </c>
      <c r="N844" s="1">
        <v>0</v>
      </c>
      <c r="O844" s="2">
        <f t="shared" si="169"/>
        <v>0.79879275653923543</v>
      </c>
      <c r="P844" s="2">
        <f t="shared" si="170"/>
        <v>0.17102615694164991</v>
      </c>
      <c r="Q844" s="2">
        <f t="shared" si="171"/>
        <v>0</v>
      </c>
      <c r="R844" s="2">
        <v>6.4000000000000001E-2</v>
      </c>
      <c r="S844" s="2">
        <v>3.1E-2</v>
      </c>
      <c r="T844" s="2">
        <v>8.6999999999999994E-2</v>
      </c>
      <c r="U844" s="1">
        <v>2385</v>
      </c>
      <c r="V844" s="2">
        <f t="shared" si="175"/>
        <v>0.98188554960889252</v>
      </c>
      <c r="W844" s="2">
        <v>0.22800000000000001</v>
      </c>
      <c r="X844" s="1">
        <v>583</v>
      </c>
      <c r="Y844" s="2">
        <f t="shared" si="176"/>
        <v>0.24001646768217375</v>
      </c>
      <c r="Z844" s="2">
        <v>0.28100000000000003</v>
      </c>
      <c r="AA844" s="1">
        <v>1487</v>
      </c>
      <c r="AB844" s="2">
        <f t="shared" si="177"/>
        <v>0.61218608480856318</v>
      </c>
      <c r="AC844" s="2">
        <f t="shared" si="178"/>
        <v>0.14779744750926305</v>
      </c>
      <c r="AD844" s="2">
        <v>0.249</v>
      </c>
      <c r="AE844" s="1">
        <v>43592</v>
      </c>
      <c r="AF844" s="1">
        <v>892</v>
      </c>
      <c r="AG844" s="1">
        <v>34784</v>
      </c>
      <c r="AH844" s="1">
        <v>1890</v>
      </c>
      <c r="AI844" s="2">
        <v>7.2999999999999995E-2</v>
      </c>
      <c r="AJ844">
        <f>VLOOKUP(A844,census_tract_areas_WA!E:N,10,FALSE)</f>
        <v>8.0977630989999998</v>
      </c>
      <c r="AK844">
        <f t="shared" si="179"/>
        <v>299.95938017746647</v>
      </c>
      <c r="AL844" t="str">
        <f>VLOOKUP(AK844,'Density Lookup'!A:B,2,TRUE)</f>
        <v>Low</v>
      </c>
      <c r="AM844" t="str">
        <f>VLOOKUP(A844,census_tract_county_names_WA!A:B,2,FALSE)</f>
        <v>Yakima County, Washington</v>
      </c>
      <c r="AN844">
        <f>INDEX(census_tract_areas_WA!N:N, MATCH('2014_acs_select'!A844,census_tract_areas_WA!E:E,0))</f>
        <v>8.0977630989999998</v>
      </c>
      <c r="AO844" t="b">
        <f t="shared" si="180"/>
        <v>1</v>
      </c>
      <c r="AP844" t="str">
        <f>INDEX('Density Lookup'!B:B,MATCH('2014_acs_select'!AK844,'Density Lookup'!A:A,1))</f>
        <v>Low</v>
      </c>
      <c r="AQ844" t="b">
        <f t="shared" si="181"/>
        <v>1</v>
      </c>
    </row>
    <row r="845" spans="1:43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72"/>
        <v>0.51660401002506262</v>
      </c>
      <c r="I845" s="2">
        <f t="shared" si="173"/>
        <v>0.48339598997493732</v>
      </c>
      <c r="J845" s="1">
        <v>1386</v>
      </c>
      <c r="K845" s="2">
        <f t="shared" si="174"/>
        <v>0.43421052631578949</v>
      </c>
      <c r="L845" s="1">
        <v>1072</v>
      </c>
      <c r="M845" s="1">
        <v>99</v>
      </c>
      <c r="N845" s="1">
        <v>31</v>
      </c>
      <c r="O845" s="2">
        <f t="shared" si="169"/>
        <v>0.7734487734487735</v>
      </c>
      <c r="P845" s="2">
        <f t="shared" si="170"/>
        <v>7.1428571428571425E-2</v>
      </c>
      <c r="Q845" s="2">
        <f t="shared" si="171"/>
        <v>2.2366522366522368E-2</v>
      </c>
      <c r="R845" s="2">
        <v>0.13699999999999998</v>
      </c>
      <c r="S845" s="2">
        <v>0.151</v>
      </c>
      <c r="T845" s="2">
        <v>0.122</v>
      </c>
      <c r="U845" s="1">
        <v>3087</v>
      </c>
      <c r="V845" s="2">
        <f t="shared" si="175"/>
        <v>0.96710526315789469</v>
      </c>
      <c r="W845" s="2">
        <v>0.185</v>
      </c>
      <c r="X845" s="1">
        <v>567</v>
      </c>
      <c r="Y845" s="2">
        <f t="shared" si="176"/>
        <v>0.17763157894736842</v>
      </c>
      <c r="Z845" s="2">
        <v>0.129</v>
      </c>
      <c r="AA845" s="1">
        <v>2048</v>
      </c>
      <c r="AB845" s="2">
        <f t="shared" si="177"/>
        <v>0.64160401002506262</v>
      </c>
      <c r="AC845" s="2">
        <f t="shared" si="178"/>
        <v>0.18076441102756902</v>
      </c>
      <c r="AD845" s="2">
        <v>0.21199999999999999</v>
      </c>
      <c r="AE845" s="1">
        <v>36508</v>
      </c>
      <c r="AF845" s="1">
        <v>1549</v>
      </c>
      <c r="AG845" s="1">
        <v>28863</v>
      </c>
      <c r="AH845" s="1">
        <v>2718</v>
      </c>
      <c r="AI845" s="2">
        <v>0.13200000000000001</v>
      </c>
      <c r="AJ845">
        <f>VLOOKUP(A845,census_tract_areas_WA!E:N,10,FALSE)</f>
        <v>4.6386854240000002</v>
      </c>
      <c r="AK845">
        <f t="shared" si="179"/>
        <v>688.12599006713754</v>
      </c>
      <c r="AL845" t="str">
        <f>VLOOKUP(AK845,'Density Lookup'!A:B,2,TRUE)</f>
        <v>Medium</v>
      </c>
      <c r="AM845" t="str">
        <f>VLOOKUP(A845,census_tract_county_names_WA!A:B,2,FALSE)</f>
        <v>Asotin County, Washington</v>
      </c>
      <c r="AN845">
        <f>INDEX(census_tract_areas_WA!N:N, MATCH('2014_acs_select'!A845,census_tract_areas_WA!E:E,0))</f>
        <v>4.6386854240000002</v>
      </c>
      <c r="AO845" t="b">
        <f t="shared" si="180"/>
        <v>1</v>
      </c>
      <c r="AP845" t="str">
        <f>INDEX('Density Lookup'!B:B,MATCH('2014_acs_select'!AK845,'Density Lookup'!A:A,1))</f>
        <v>Medium</v>
      </c>
      <c r="AQ845" t="b">
        <f t="shared" si="181"/>
        <v>1</v>
      </c>
    </row>
    <row r="846" spans="1:43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72"/>
        <v>0.49940334128878283</v>
      </c>
      <c r="I846" s="2">
        <f t="shared" si="173"/>
        <v>0.50059665871121717</v>
      </c>
      <c r="J846" s="1">
        <v>2166</v>
      </c>
      <c r="K846" s="2">
        <f t="shared" si="174"/>
        <v>0.43078758949880669</v>
      </c>
      <c r="L846" s="1">
        <v>1747</v>
      </c>
      <c r="M846" s="1">
        <v>95</v>
      </c>
      <c r="N846" s="1">
        <v>83</v>
      </c>
      <c r="O846" s="2">
        <f t="shared" si="169"/>
        <v>0.8065558633425669</v>
      </c>
      <c r="P846" s="2">
        <f t="shared" si="170"/>
        <v>4.3859649122807015E-2</v>
      </c>
      <c r="Q846" s="2">
        <f t="shared" si="171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 s="1">
        <v>5028</v>
      </c>
      <c r="V846" s="2">
        <f t="shared" si="175"/>
        <v>1</v>
      </c>
      <c r="W846" s="2">
        <v>3.7999999999999999E-2</v>
      </c>
      <c r="X846" s="1">
        <v>1412</v>
      </c>
      <c r="Y846" s="2">
        <f t="shared" si="176"/>
        <v>0.28082736674622116</v>
      </c>
      <c r="Z846" s="2">
        <v>3.7000000000000005E-2</v>
      </c>
      <c r="AA846" s="1">
        <v>2968</v>
      </c>
      <c r="AB846" s="2">
        <f t="shared" si="177"/>
        <v>0.59029435163086719</v>
      </c>
      <c r="AC846" s="2">
        <f t="shared" si="178"/>
        <v>0.12887828162291171</v>
      </c>
      <c r="AD846" s="2">
        <v>0.04</v>
      </c>
      <c r="AE846" s="1">
        <v>111893</v>
      </c>
      <c r="AF846" s="1">
        <v>1805</v>
      </c>
      <c r="AG846" s="1">
        <v>86992</v>
      </c>
      <c r="AH846" s="1">
        <v>3776</v>
      </c>
      <c r="AI846" s="2">
        <v>6.0999999999999999E-2</v>
      </c>
      <c r="AJ846">
        <f>VLOOKUP(A846,census_tract_areas_WA!E:N,10,FALSE)</f>
        <v>5.744633211</v>
      </c>
      <c r="AK846">
        <f t="shared" si="179"/>
        <v>875.2517028192907</v>
      </c>
      <c r="AL846" t="str">
        <f>VLOOKUP(AK846,'Density Lookup'!A:B,2,TRUE)</f>
        <v>Medium</v>
      </c>
      <c r="AM846" t="str">
        <f>VLOOKUP(A846,census_tract_county_names_WA!A:B,2,FALSE)</f>
        <v>Clark County, Washington</v>
      </c>
      <c r="AN846">
        <f>INDEX(census_tract_areas_WA!N:N, MATCH('2014_acs_select'!A846,census_tract_areas_WA!E:E,0))</f>
        <v>5.744633211</v>
      </c>
      <c r="AO846" t="b">
        <f t="shared" si="180"/>
        <v>1</v>
      </c>
      <c r="AP846" t="str">
        <f>INDEX('Density Lookup'!B:B,MATCH('2014_acs_select'!AK846,'Density Lookup'!A:A,1))</f>
        <v>Medium</v>
      </c>
      <c r="AQ846" t="b">
        <f t="shared" si="181"/>
        <v>1</v>
      </c>
    </row>
    <row r="847" spans="1:43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72"/>
        <v>0.51740855002203612</v>
      </c>
      <c r="I847" s="2">
        <f t="shared" si="173"/>
        <v>0.48259144997796388</v>
      </c>
      <c r="J847" s="1">
        <v>2230</v>
      </c>
      <c r="K847" s="2">
        <f t="shared" si="174"/>
        <v>0.49140590568532394</v>
      </c>
      <c r="L847" s="1">
        <v>1890</v>
      </c>
      <c r="M847" s="1">
        <v>145</v>
      </c>
      <c r="N847" s="1">
        <v>0</v>
      </c>
      <c r="O847" s="2">
        <f t="shared" si="169"/>
        <v>0.84753363228699552</v>
      </c>
      <c r="P847" s="2">
        <f t="shared" si="170"/>
        <v>6.5022421524663671E-2</v>
      </c>
      <c r="Q847" s="2">
        <f t="shared" si="171"/>
        <v>0</v>
      </c>
      <c r="R847" s="2">
        <v>0.24600000000000002</v>
      </c>
      <c r="S847" s="2">
        <v>0.28499999999999998</v>
      </c>
      <c r="T847" s="2">
        <v>0.20899999999999999</v>
      </c>
      <c r="U847" s="1">
        <v>4525</v>
      </c>
      <c r="V847" s="2">
        <f t="shared" si="175"/>
        <v>0.99713530189510802</v>
      </c>
      <c r="W847" s="2">
        <v>3.5000000000000003E-2</v>
      </c>
      <c r="X847" s="1">
        <v>1196</v>
      </c>
      <c r="Y847" s="2">
        <f t="shared" si="176"/>
        <v>0.26355222565006609</v>
      </c>
      <c r="Z847" s="2">
        <v>3.6000000000000004E-2</v>
      </c>
      <c r="AA847" s="1">
        <v>2636</v>
      </c>
      <c r="AB847" s="2">
        <f t="shared" si="177"/>
        <v>0.58087263111502863</v>
      </c>
      <c r="AC847" s="2">
        <f t="shared" si="178"/>
        <v>0.15557514323490529</v>
      </c>
      <c r="AD847" s="2">
        <v>3.6000000000000004E-2</v>
      </c>
      <c r="AE847" s="1">
        <v>83122</v>
      </c>
      <c r="AF847" s="1">
        <v>1563</v>
      </c>
      <c r="AG847" s="1">
        <v>75134</v>
      </c>
      <c r="AH847" s="1">
        <v>3483</v>
      </c>
      <c r="AI847" s="2">
        <v>5.2000000000000005E-2</v>
      </c>
      <c r="AJ847">
        <f>VLOOKUP(A847,census_tract_areas_WA!E:N,10,FALSE)</f>
        <v>5.9399951010000001</v>
      </c>
      <c r="AK847">
        <f t="shared" si="179"/>
        <v>763.97369405843892</v>
      </c>
      <c r="AL847" t="str">
        <f>VLOOKUP(AK847,'Density Lookup'!A:B,2,TRUE)</f>
        <v>Medium</v>
      </c>
      <c r="AM847" t="str">
        <f>VLOOKUP(A847,census_tract_county_names_WA!A:B,2,FALSE)</f>
        <v>Douglas County, Washington</v>
      </c>
      <c r="AN847">
        <f>INDEX(census_tract_areas_WA!N:N, MATCH('2014_acs_select'!A847,census_tract_areas_WA!E:E,0))</f>
        <v>5.9399951010000001</v>
      </c>
      <c r="AO847" t="b">
        <f t="shared" si="180"/>
        <v>1</v>
      </c>
      <c r="AP847" t="str">
        <f>INDEX('Density Lookup'!B:B,MATCH('2014_acs_select'!AK847,'Density Lookup'!A:A,1))</f>
        <v>Medium</v>
      </c>
      <c r="AQ847" t="b">
        <f t="shared" si="181"/>
        <v>1</v>
      </c>
    </row>
    <row r="848" spans="1:43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72"/>
        <v>0.49843811011323702</v>
      </c>
      <c r="I848" s="2">
        <f t="shared" si="173"/>
        <v>0.50156188988676298</v>
      </c>
      <c r="J848" s="1">
        <v>3034</v>
      </c>
      <c r="K848" s="2">
        <f t="shared" si="174"/>
        <v>0.59234673955486139</v>
      </c>
      <c r="L848" s="1">
        <v>2083</v>
      </c>
      <c r="M848" s="1">
        <v>313</v>
      </c>
      <c r="N848" s="1">
        <v>343</v>
      </c>
      <c r="O848" s="2">
        <f t="shared" si="169"/>
        <v>0.68655240606460122</v>
      </c>
      <c r="P848" s="2">
        <f t="shared" si="170"/>
        <v>0.1031641397495056</v>
      </c>
      <c r="Q848" s="2">
        <f t="shared" si="171"/>
        <v>0.11305207646671062</v>
      </c>
      <c r="R848" s="2">
        <v>0.49</v>
      </c>
      <c r="S848" s="2">
        <v>0.52400000000000002</v>
      </c>
      <c r="T848" s="2">
        <v>0.45899999999999996</v>
      </c>
      <c r="U848" s="1">
        <v>5103</v>
      </c>
      <c r="V848" s="2">
        <f t="shared" si="175"/>
        <v>0.99629051151893788</v>
      </c>
      <c r="W848" s="2">
        <v>0.04</v>
      </c>
      <c r="X848" s="1">
        <v>876</v>
      </c>
      <c r="Y848" s="2">
        <f t="shared" si="176"/>
        <v>0.17102694260054666</v>
      </c>
      <c r="Z848" s="2">
        <v>0.10199999999999999</v>
      </c>
      <c r="AA848" s="1">
        <v>3517</v>
      </c>
      <c r="AB848" s="2">
        <f t="shared" si="177"/>
        <v>0.68664584146817653</v>
      </c>
      <c r="AC848" s="2">
        <f t="shared" si="178"/>
        <v>0.14232721593127684</v>
      </c>
      <c r="AD848" s="2">
        <v>3.1E-2</v>
      </c>
      <c r="AE848" s="1">
        <v>103364</v>
      </c>
      <c r="AF848" s="1">
        <v>2140</v>
      </c>
      <c r="AG848" s="1">
        <v>86964</v>
      </c>
      <c r="AH848" s="1">
        <v>4316</v>
      </c>
      <c r="AI848" s="2">
        <v>7.6999999999999999E-2</v>
      </c>
      <c r="AJ848">
        <f>VLOOKUP(A848,census_tract_areas_WA!E:N,10,FALSE)</f>
        <v>2.6916291289999998</v>
      </c>
      <c r="AK848">
        <f t="shared" si="179"/>
        <v>1902.9367548503747</v>
      </c>
      <c r="AL848" t="str">
        <f>VLOOKUP(AK848,'Density Lookup'!A:B,2,TRUE)</f>
        <v>High</v>
      </c>
      <c r="AM848" t="str">
        <f>VLOOKUP(A848,census_tract_county_names_WA!A:B,2,FALSE)</f>
        <v>King County, Washington</v>
      </c>
      <c r="AN848">
        <f>INDEX(census_tract_areas_WA!N:N, MATCH('2014_acs_select'!A848,census_tract_areas_WA!E:E,0))</f>
        <v>2.6916291289999998</v>
      </c>
      <c r="AO848" t="b">
        <f t="shared" si="180"/>
        <v>1</v>
      </c>
      <c r="AP848" t="str">
        <f>INDEX('Density Lookup'!B:B,MATCH('2014_acs_select'!AK848,'Density Lookup'!A:A,1))</f>
        <v>High</v>
      </c>
      <c r="AQ848" t="b">
        <f t="shared" si="181"/>
        <v>1</v>
      </c>
    </row>
    <row r="849" spans="1:43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72"/>
        <v>0.47793396534815297</v>
      </c>
      <c r="I849" s="2">
        <f t="shared" si="173"/>
        <v>0.52206603465184698</v>
      </c>
      <c r="J849" s="1">
        <v>3058</v>
      </c>
      <c r="K849" s="2">
        <f t="shared" si="174"/>
        <v>0.49983654789146781</v>
      </c>
      <c r="L849" s="1">
        <v>2291</v>
      </c>
      <c r="M849" s="1">
        <v>333</v>
      </c>
      <c r="N849" s="1">
        <v>262</v>
      </c>
      <c r="O849" s="2">
        <f t="shared" si="169"/>
        <v>0.74918247220405498</v>
      </c>
      <c r="P849" s="2">
        <f t="shared" si="170"/>
        <v>0.10889470241988228</v>
      </c>
      <c r="Q849" s="2">
        <f t="shared" si="171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 s="1">
        <v>6109</v>
      </c>
      <c r="V849" s="2">
        <f t="shared" si="175"/>
        <v>0.99852893102321016</v>
      </c>
      <c r="W849" s="2">
        <v>0.16399999999999998</v>
      </c>
      <c r="X849" s="1">
        <v>1225</v>
      </c>
      <c r="Y849" s="2">
        <f t="shared" si="176"/>
        <v>0.20022883295194507</v>
      </c>
      <c r="Z849" s="2">
        <v>0.312</v>
      </c>
      <c r="AA849" s="1">
        <v>4186</v>
      </c>
      <c r="AB849" s="2">
        <f t="shared" si="177"/>
        <v>0.68421052631578949</v>
      </c>
      <c r="AC849" s="2">
        <f t="shared" si="178"/>
        <v>0.11556064073226546</v>
      </c>
      <c r="AD849" s="2">
        <v>0.13200000000000001</v>
      </c>
      <c r="AE849" s="1">
        <v>69414</v>
      </c>
      <c r="AF849" s="1">
        <v>2497</v>
      </c>
      <c r="AG849" s="1">
        <v>55306</v>
      </c>
      <c r="AH849" s="1">
        <v>4989</v>
      </c>
      <c r="AI849" s="2">
        <v>6.8000000000000005E-2</v>
      </c>
      <c r="AJ849">
        <f>VLOOKUP(A849,census_tract_areas_WA!E:N,10,FALSE)</f>
        <v>4.3128489119999998</v>
      </c>
      <c r="AK849">
        <f t="shared" si="179"/>
        <v>1418.5518957034126</v>
      </c>
      <c r="AL849" t="str">
        <f>VLOOKUP(AK849,'Density Lookup'!A:B,2,TRUE)</f>
        <v>Medium</v>
      </c>
      <c r="AM849" t="str">
        <f>VLOOKUP(A849,census_tract_county_names_WA!A:B,2,FALSE)</f>
        <v>King County, Washington</v>
      </c>
      <c r="AN849">
        <f>INDEX(census_tract_areas_WA!N:N, MATCH('2014_acs_select'!A849,census_tract_areas_WA!E:E,0))</f>
        <v>4.3128489119999998</v>
      </c>
      <c r="AO849" t="b">
        <f t="shared" si="180"/>
        <v>1</v>
      </c>
      <c r="AP849" t="str">
        <f>INDEX('Density Lookup'!B:B,MATCH('2014_acs_select'!AK849,'Density Lookup'!A:A,1))</f>
        <v>Medium</v>
      </c>
      <c r="AQ849" t="b">
        <f t="shared" si="181"/>
        <v>1</v>
      </c>
    </row>
    <row r="850" spans="1:43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72"/>
        <v>0.45127161749745676</v>
      </c>
      <c r="I850" s="2">
        <f t="shared" si="173"/>
        <v>0.54872838250254319</v>
      </c>
      <c r="J850" s="1">
        <v>2012</v>
      </c>
      <c r="K850" s="2">
        <f t="shared" si="174"/>
        <v>0.40935910478128179</v>
      </c>
      <c r="L850" s="1">
        <v>1525</v>
      </c>
      <c r="M850" s="1">
        <v>135</v>
      </c>
      <c r="N850" s="1">
        <v>193</v>
      </c>
      <c r="O850" s="2">
        <f t="shared" si="169"/>
        <v>0.75795228628230615</v>
      </c>
      <c r="P850" s="2">
        <f t="shared" si="170"/>
        <v>6.7097415506958247E-2</v>
      </c>
      <c r="Q850" s="2">
        <f t="shared" si="171"/>
        <v>9.5924453280318095E-2</v>
      </c>
      <c r="R850" s="2">
        <v>0.41200000000000003</v>
      </c>
      <c r="S850" s="2">
        <v>0.44</v>
      </c>
      <c r="T850" s="2">
        <v>0.39</v>
      </c>
      <c r="U850" s="1">
        <v>4904</v>
      </c>
      <c r="V850" s="2">
        <f t="shared" si="175"/>
        <v>0.99776195320447614</v>
      </c>
      <c r="W850" s="2">
        <v>7.9000000000000001E-2</v>
      </c>
      <c r="X850" s="1">
        <v>1266</v>
      </c>
      <c r="Y850" s="2">
        <f t="shared" si="176"/>
        <v>0.25757884028484229</v>
      </c>
      <c r="Z850" s="2">
        <v>8.5999999999999993E-2</v>
      </c>
      <c r="AA850" s="1">
        <v>2664</v>
      </c>
      <c r="AB850" s="2">
        <f t="shared" si="177"/>
        <v>0.54201424211597149</v>
      </c>
      <c r="AC850" s="2">
        <f t="shared" si="178"/>
        <v>0.20040691759918627</v>
      </c>
      <c r="AD850" s="2">
        <v>6.4000000000000001E-2</v>
      </c>
      <c r="AE850" s="1">
        <v>74238</v>
      </c>
      <c r="AF850" s="1">
        <v>1744</v>
      </c>
      <c r="AG850" s="1">
        <v>62034</v>
      </c>
      <c r="AH850" s="1">
        <v>3735</v>
      </c>
      <c r="AI850" s="2">
        <v>6.5000000000000002E-2</v>
      </c>
      <c r="AJ850">
        <f>VLOOKUP(A850,census_tract_areas_WA!E:N,10,FALSE)</f>
        <v>7.0359633349999999</v>
      </c>
      <c r="AK850">
        <f t="shared" si="179"/>
        <v>698.55395288241652</v>
      </c>
      <c r="AL850" t="str">
        <f>VLOOKUP(AK850,'Density Lookup'!A:B,2,TRUE)</f>
        <v>Medium</v>
      </c>
      <c r="AM850" t="str">
        <f>VLOOKUP(A850,census_tract_county_names_WA!A:B,2,FALSE)</f>
        <v>Kitsap County, Washington</v>
      </c>
      <c r="AN850">
        <f>INDEX(census_tract_areas_WA!N:N, MATCH('2014_acs_select'!A850,census_tract_areas_WA!E:E,0))</f>
        <v>7.0359633349999999</v>
      </c>
      <c r="AO850" t="b">
        <f t="shared" si="180"/>
        <v>1</v>
      </c>
      <c r="AP850" t="str">
        <f>INDEX('Density Lookup'!B:B,MATCH('2014_acs_select'!AK850,'Density Lookup'!A:A,1))</f>
        <v>Medium</v>
      </c>
      <c r="AQ850" t="b">
        <f t="shared" si="181"/>
        <v>1</v>
      </c>
    </row>
    <row r="851" spans="1:43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72"/>
        <v>0.5345060893098782</v>
      </c>
      <c r="I851" s="2">
        <f t="shared" si="173"/>
        <v>0.4654939106901218</v>
      </c>
      <c r="J851" s="1">
        <v>899</v>
      </c>
      <c r="K851" s="2">
        <f t="shared" si="174"/>
        <v>0.40550293188994135</v>
      </c>
      <c r="L851" s="1">
        <v>680</v>
      </c>
      <c r="M851" s="1">
        <v>57</v>
      </c>
      <c r="N851" s="1">
        <v>18</v>
      </c>
      <c r="O851" s="2">
        <f t="shared" si="169"/>
        <v>0.75639599555061177</v>
      </c>
      <c r="P851" s="2">
        <f t="shared" si="170"/>
        <v>6.3403781979977758E-2</v>
      </c>
      <c r="Q851" s="2">
        <f t="shared" si="171"/>
        <v>2.0022246941045607E-2</v>
      </c>
      <c r="R851" s="2">
        <v>0.17899999999999999</v>
      </c>
      <c r="S851" s="2">
        <v>0.17800000000000002</v>
      </c>
      <c r="T851" s="2">
        <v>0.18</v>
      </c>
      <c r="U851" s="1">
        <v>2213</v>
      </c>
      <c r="V851" s="2">
        <f t="shared" si="175"/>
        <v>0.99819576003608479</v>
      </c>
      <c r="W851" s="2">
        <v>0.14599999999999999</v>
      </c>
      <c r="X851" s="1">
        <v>585</v>
      </c>
      <c r="Y851" s="2">
        <f t="shared" si="176"/>
        <v>0.26387009472259809</v>
      </c>
      <c r="Z851" s="2">
        <v>0.28399999999999997</v>
      </c>
      <c r="AA851" s="1">
        <v>1369</v>
      </c>
      <c r="AB851" s="2">
        <f t="shared" si="177"/>
        <v>0.61750112764997744</v>
      </c>
      <c r="AC851" s="2">
        <f t="shared" si="178"/>
        <v>0.11862877762742441</v>
      </c>
      <c r="AD851" s="2">
        <v>0.10199999999999999</v>
      </c>
      <c r="AE851" s="1">
        <v>74575</v>
      </c>
      <c r="AF851" s="1">
        <v>811</v>
      </c>
      <c r="AG851" s="1">
        <v>65845</v>
      </c>
      <c r="AH851" s="1">
        <v>1704</v>
      </c>
      <c r="AI851" s="2">
        <v>8.4000000000000005E-2</v>
      </c>
      <c r="AJ851">
        <f>VLOOKUP(A851,census_tract_areas_WA!E:N,10,FALSE)</f>
        <v>9.7383276199999997</v>
      </c>
      <c r="AK851">
        <f t="shared" si="179"/>
        <v>227.65715906362166</v>
      </c>
      <c r="AL851" t="str">
        <f>VLOOKUP(AK851,'Density Lookup'!A:B,2,TRUE)</f>
        <v>Low</v>
      </c>
      <c r="AM851" t="str">
        <f>VLOOKUP(A851,census_tract_county_names_WA!A:B,2,FALSE)</f>
        <v>Pierce County, Washington</v>
      </c>
      <c r="AN851">
        <f>INDEX(census_tract_areas_WA!N:N, MATCH('2014_acs_select'!A851,census_tract_areas_WA!E:E,0))</f>
        <v>9.7383276199999997</v>
      </c>
      <c r="AO851" t="b">
        <f t="shared" si="180"/>
        <v>1</v>
      </c>
      <c r="AP851" t="str">
        <f>INDEX('Density Lookup'!B:B,MATCH('2014_acs_select'!AK851,'Density Lookup'!A:A,1))</f>
        <v>Low</v>
      </c>
      <c r="AQ851" t="b">
        <f t="shared" si="181"/>
        <v>1</v>
      </c>
    </row>
    <row r="852" spans="1:43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72"/>
        <v>0.47462096242584045</v>
      </c>
      <c r="I852" s="2">
        <f t="shared" si="173"/>
        <v>0.52537903757415949</v>
      </c>
      <c r="J852" s="1">
        <v>2322</v>
      </c>
      <c r="K852" s="2">
        <f t="shared" si="174"/>
        <v>0.51021753460777852</v>
      </c>
      <c r="L852" s="1">
        <v>1572</v>
      </c>
      <c r="M852" s="1">
        <v>266</v>
      </c>
      <c r="N852" s="1">
        <v>242</v>
      </c>
      <c r="O852" s="2">
        <f t="shared" si="169"/>
        <v>0.67700258397932822</v>
      </c>
      <c r="P852" s="2">
        <f t="shared" si="170"/>
        <v>0.11455641688199827</v>
      </c>
      <c r="Q852" s="2">
        <f t="shared" si="171"/>
        <v>0.10422049956933678</v>
      </c>
      <c r="R852" s="2">
        <v>0.43</v>
      </c>
      <c r="S852" s="2">
        <v>0.39899999999999997</v>
      </c>
      <c r="T852" s="2">
        <v>0.45899999999999996</v>
      </c>
      <c r="U852" s="1">
        <v>4551</v>
      </c>
      <c r="V852" s="2">
        <f t="shared" si="175"/>
        <v>1</v>
      </c>
      <c r="W852" s="2">
        <v>3.6000000000000004E-2</v>
      </c>
      <c r="X852" s="1">
        <v>1111</v>
      </c>
      <c r="Y852" s="2">
        <f t="shared" si="176"/>
        <v>0.24412217095143923</v>
      </c>
      <c r="Z852" s="2">
        <v>5.0000000000000001E-3</v>
      </c>
      <c r="AA852" s="1">
        <v>3018</v>
      </c>
      <c r="AB852" s="2">
        <f t="shared" si="177"/>
        <v>0.66315095583388262</v>
      </c>
      <c r="AC852" s="2">
        <f t="shared" si="178"/>
        <v>9.2726873214678207E-2</v>
      </c>
      <c r="AD852" s="2">
        <v>5.2000000000000005E-2</v>
      </c>
      <c r="AE852" s="1">
        <v>100183</v>
      </c>
      <c r="AF852" s="1">
        <v>1626</v>
      </c>
      <c r="AG852" s="1">
        <v>86791</v>
      </c>
      <c r="AH852" s="1">
        <v>3591</v>
      </c>
      <c r="AI852" s="2">
        <v>9.0999999999999998E-2</v>
      </c>
      <c r="AJ852">
        <f>VLOOKUP(A852,census_tract_areas_WA!E:N,10,FALSE)</f>
        <v>4.609763439</v>
      </c>
      <c r="AK852">
        <f t="shared" si="179"/>
        <v>987.25239596833899</v>
      </c>
      <c r="AL852" t="str">
        <f>VLOOKUP(AK852,'Density Lookup'!A:B,2,TRUE)</f>
        <v>Medium</v>
      </c>
      <c r="AM852" t="str">
        <f>VLOOKUP(A852,census_tract_county_names_WA!A:B,2,FALSE)</f>
        <v>Snohomish County, Washington</v>
      </c>
      <c r="AN852">
        <f>INDEX(census_tract_areas_WA!N:N, MATCH('2014_acs_select'!A852,census_tract_areas_WA!E:E,0))</f>
        <v>4.609763439</v>
      </c>
      <c r="AO852" t="b">
        <f t="shared" si="180"/>
        <v>1</v>
      </c>
      <c r="AP852" t="str">
        <f>INDEX('Density Lookup'!B:B,MATCH('2014_acs_select'!AK852,'Density Lookup'!A:A,1))</f>
        <v>Medium</v>
      </c>
      <c r="AQ852" t="b">
        <f t="shared" si="181"/>
        <v>1</v>
      </c>
    </row>
    <row r="853" spans="1:43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72"/>
        <v>0.50671236789488716</v>
      </c>
      <c r="I853" s="2">
        <f t="shared" si="173"/>
        <v>0.49328763210511284</v>
      </c>
      <c r="J853" s="1">
        <v>1516</v>
      </c>
      <c r="K853" s="2">
        <f t="shared" si="174"/>
        <v>0.43301913738931735</v>
      </c>
      <c r="L853" s="1">
        <v>1312</v>
      </c>
      <c r="M853" s="1">
        <v>107</v>
      </c>
      <c r="N853" s="1">
        <v>0</v>
      </c>
      <c r="O853" s="2">
        <f t="shared" si="169"/>
        <v>0.86543535620052769</v>
      </c>
      <c r="P853" s="2">
        <f t="shared" si="170"/>
        <v>7.0580474934036935E-2</v>
      </c>
      <c r="Q853" s="2">
        <f t="shared" si="171"/>
        <v>0</v>
      </c>
      <c r="R853" s="2">
        <v>0.27800000000000002</v>
      </c>
      <c r="S853" s="2">
        <v>0.313</v>
      </c>
      <c r="T853" s="2">
        <v>0.24399999999999999</v>
      </c>
      <c r="U853" s="1">
        <v>3492</v>
      </c>
      <c r="V853" s="2">
        <f t="shared" si="175"/>
        <v>0.99742930591259638</v>
      </c>
      <c r="W853" s="2">
        <v>5.0999999999999997E-2</v>
      </c>
      <c r="X853" s="1">
        <v>981</v>
      </c>
      <c r="Y853" s="2">
        <f t="shared" si="176"/>
        <v>0.28020565552699228</v>
      </c>
      <c r="Z853" s="2">
        <v>4.2999999999999997E-2</v>
      </c>
      <c r="AA853" s="1">
        <v>1974</v>
      </c>
      <c r="AB853" s="2">
        <f t="shared" si="177"/>
        <v>0.56383890317052265</v>
      </c>
      <c r="AC853" s="2">
        <f t="shared" si="178"/>
        <v>0.15595544130248506</v>
      </c>
      <c r="AD853" s="2">
        <v>5.5E-2</v>
      </c>
      <c r="AE853" s="1">
        <v>76124</v>
      </c>
      <c r="AF853" s="1">
        <v>1276</v>
      </c>
      <c r="AG853" s="1">
        <v>60637</v>
      </c>
      <c r="AH853" s="1">
        <v>2578</v>
      </c>
      <c r="AI853" s="2">
        <v>0.06</v>
      </c>
      <c r="AJ853">
        <f>VLOOKUP(A853,census_tract_areas_WA!E:N,10,FALSE)</f>
        <v>2.2336848819999999</v>
      </c>
      <c r="AK853">
        <f t="shared" si="179"/>
        <v>1567.3652215729148</v>
      </c>
      <c r="AL853" t="str">
        <f>VLOOKUP(AK853,'Density Lookup'!A:B,2,TRUE)</f>
        <v>High</v>
      </c>
      <c r="AM853" t="str">
        <f>VLOOKUP(A853,census_tract_county_names_WA!A:B,2,FALSE)</f>
        <v>Spokane County, Washington</v>
      </c>
      <c r="AN853">
        <f>INDEX(census_tract_areas_WA!N:N, MATCH('2014_acs_select'!A853,census_tract_areas_WA!E:E,0))</f>
        <v>2.2336848819999999</v>
      </c>
      <c r="AO853" t="b">
        <f t="shared" si="180"/>
        <v>1</v>
      </c>
      <c r="AP853" t="str">
        <f>INDEX('Density Lookup'!B:B,MATCH('2014_acs_select'!AK853,'Density Lookup'!A:A,1))</f>
        <v>High</v>
      </c>
      <c r="AQ853" t="b">
        <f t="shared" si="181"/>
        <v>1</v>
      </c>
    </row>
    <row r="854" spans="1:43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72"/>
        <v>0.50891410048622365</v>
      </c>
      <c r="I854" s="2">
        <f t="shared" si="173"/>
        <v>0.49108589951377635</v>
      </c>
      <c r="J854" s="1">
        <v>1957</v>
      </c>
      <c r="K854" s="2">
        <f t="shared" si="174"/>
        <v>0.35242211417251934</v>
      </c>
      <c r="L854" s="1">
        <v>1573</v>
      </c>
      <c r="M854" s="1">
        <v>198</v>
      </c>
      <c r="N854" s="1">
        <v>27</v>
      </c>
      <c r="O854" s="2">
        <f t="shared" si="169"/>
        <v>0.80378129790495656</v>
      </c>
      <c r="P854" s="2">
        <f t="shared" si="170"/>
        <v>0.10117526826775677</v>
      </c>
      <c r="Q854" s="2">
        <f t="shared" si="171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 s="1">
        <v>5353</v>
      </c>
      <c r="V854" s="2">
        <f t="shared" si="175"/>
        <v>0.96398343237889428</v>
      </c>
      <c r="W854" s="2">
        <v>0.23800000000000002</v>
      </c>
      <c r="X854" s="1">
        <v>1213</v>
      </c>
      <c r="Y854" s="2">
        <f t="shared" si="176"/>
        <v>0.21844048262200613</v>
      </c>
      <c r="Z854" s="2">
        <v>0.316</v>
      </c>
      <c r="AA854" s="1">
        <v>2894</v>
      </c>
      <c r="AB854" s="2">
        <f t="shared" si="177"/>
        <v>0.52115973347739963</v>
      </c>
      <c r="AC854" s="2">
        <f t="shared" si="178"/>
        <v>0.26039978390059426</v>
      </c>
      <c r="AD854" s="2">
        <v>0.25700000000000001</v>
      </c>
      <c r="AE854" s="1">
        <v>43283</v>
      </c>
      <c r="AF854" s="1">
        <v>2405</v>
      </c>
      <c r="AG854" s="1">
        <v>29639</v>
      </c>
      <c r="AH854" s="1">
        <v>4460</v>
      </c>
      <c r="AI854" s="2">
        <v>9.4E-2</v>
      </c>
      <c r="AJ854">
        <f>VLOOKUP(A854,census_tract_areas_WA!E:N,10,FALSE)</f>
        <v>6.7071496540000002</v>
      </c>
      <c r="AK854">
        <f t="shared" si="179"/>
        <v>827.92248368698768</v>
      </c>
      <c r="AL854" t="str">
        <f>VLOOKUP(AK854,'Density Lookup'!A:B,2,TRUE)</f>
        <v>Medium</v>
      </c>
      <c r="AM854" t="str">
        <f>VLOOKUP(A854,census_tract_county_names_WA!A:B,2,FALSE)</f>
        <v>Walla Walla County, Washington</v>
      </c>
      <c r="AN854">
        <f>INDEX(census_tract_areas_WA!N:N, MATCH('2014_acs_select'!A854,census_tract_areas_WA!E:E,0))</f>
        <v>6.7071496540000002</v>
      </c>
      <c r="AO854" t="b">
        <f t="shared" si="180"/>
        <v>1</v>
      </c>
      <c r="AP854" t="str">
        <f>INDEX('Density Lookup'!B:B,MATCH('2014_acs_select'!AK854,'Density Lookup'!A:A,1))</f>
        <v>Medium</v>
      </c>
      <c r="AQ854" t="b">
        <f t="shared" si="181"/>
        <v>1</v>
      </c>
    </row>
    <row r="855" spans="1:43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72"/>
        <v>0.50709157765715285</v>
      </c>
      <c r="I855" s="2">
        <f t="shared" si="173"/>
        <v>0.49290842234284715</v>
      </c>
      <c r="J855" s="1">
        <v>2199</v>
      </c>
      <c r="K855" s="2">
        <f t="shared" si="174"/>
        <v>0.38504640168096654</v>
      </c>
      <c r="L855" s="1">
        <v>1730</v>
      </c>
      <c r="M855" s="1">
        <v>380</v>
      </c>
      <c r="N855" s="1">
        <v>7</v>
      </c>
      <c r="O855" s="2">
        <f t="shared" si="169"/>
        <v>0.78672123692587537</v>
      </c>
      <c r="P855" s="2">
        <f t="shared" si="170"/>
        <v>0.17280582082764892</v>
      </c>
      <c r="Q855" s="2">
        <f t="shared" si="171"/>
        <v>3.1832651205093224E-3</v>
      </c>
      <c r="R855" s="2">
        <v>0.14400000000000002</v>
      </c>
      <c r="S855" s="2">
        <v>0.125</v>
      </c>
      <c r="T855" s="2">
        <v>0.16200000000000001</v>
      </c>
      <c r="U855" s="1">
        <v>5702</v>
      </c>
      <c r="V855" s="2">
        <f t="shared" si="175"/>
        <v>0.99842409385396602</v>
      </c>
      <c r="W855" s="2">
        <v>0.20300000000000001</v>
      </c>
      <c r="X855" s="1">
        <v>1466</v>
      </c>
      <c r="Y855" s="2">
        <f t="shared" si="176"/>
        <v>0.25669760112064438</v>
      </c>
      <c r="Z855" s="2">
        <v>0.39600000000000002</v>
      </c>
      <c r="AA855" s="1">
        <v>3353</v>
      </c>
      <c r="AB855" s="2">
        <f t="shared" si="177"/>
        <v>0.58711258973909997</v>
      </c>
      <c r="AC855" s="2">
        <f t="shared" si="178"/>
        <v>0.1561898091402556</v>
      </c>
      <c r="AD855" s="2">
        <v>0.13500000000000001</v>
      </c>
      <c r="AE855" s="1">
        <v>59081</v>
      </c>
      <c r="AF855" s="1">
        <v>2095</v>
      </c>
      <c r="AG855" s="1">
        <v>51250</v>
      </c>
      <c r="AH855" s="1">
        <v>4410</v>
      </c>
      <c r="AI855" s="2">
        <v>8.6999999999999994E-2</v>
      </c>
      <c r="AJ855">
        <f>VLOOKUP(A855,census_tract_areas_WA!E:N,10,FALSE)</f>
        <v>166.15553689999999</v>
      </c>
      <c r="AK855">
        <f t="shared" si="179"/>
        <v>34.371409503115999</v>
      </c>
      <c r="AL855" t="str">
        <f>VLOOKUP(AK855,'Density Lookup'!A:B,2,TRUE)</f>
        <v>Low</v>
      </c>
      <c r="AM855" t="str">
        <f>VLOOKUP(A855,census_tract_county_names_WA!A:B,2,FALSE)</f>
        <v>Benton County, Washington</v>
      </c>
      <c r="AN855">
        <f>INDEX(census_tract_areas_WA!N:N, MATCH('2014_acs_select'!A855,census_tract_areas_WA!E:E,0))</f>
        <v>166.15553689999999</v>
      </c>
      <c r="AO855" t="b">
        <f t="shared" si="180"/>
        <v>1</v>
      </c>
      <c r="AP855" t="str">
        <f>INDEX('Density Lookup'!B:B,MATCH('2014_acs_select'!AK855,'Density Lookup'!A:A,1))</f>
        <v>Low</v>
      </c>
      <c r="AQ855" t="b">
        <f t="shared" si="181"/>
        <v>1</v>
      </c>
    </row>
    <row r="856" spans="1:43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72"/>
        <v>0.53386681909116895</v>
      </c>
      <c r="I856" s="2">
        <f t="shared" si="173"/>
        <v>0.4661331809088311</v>
      </c>
      <c r="J856" s="1">
        <v>1642</v>
      </c>
      <c r="K856" s="2">
        <f t="shared" si="174"/>
        <v>0.469276936267505</v>
      </c>
      <c r="L856" s="1">
        <v>1304</v>
      </c>
      <c r="M856" s="1">
        <v>95</v>
      </c>
      <c r="N856" s="1">
        <v>21</v>
      </c>
      <c r="O856" s="2">
        <f t="shared" si="169"/>
        <v>0.79415347137637027</v>
      </c>
      <c r="P856" s="2">
        <f t="shared" si="170"/>
        <v>5.7856272838002439E-2</v>
      </c>
      <c r="Q856" s="2">
        <f t="shared" si="171"/>
        <v>1.2789281364190013E-2</v>
      </c>
      <c r="R856" s="2">
        <v>0.60299999999999998</v>
      </c>
      <c r="S856" s="2">
        <v>0.64</v>
      </c>
      <c r="T856" s="2">
        <v>0.56499999999999995</v>
      </c>
      <c r="U856" s="1">
        <v>3499</v>
      </c>
      <c r="V856" s="2">
        <f t="shared" si="175"/>
        <v>1</v>
      </c>
      <c r="W856" s="2">
        <v>1.8000000000000002E-2</v>
      </c>
      <c r="X856" s="1">
        <v>1099</v>
      </c>
      <c r="Y856" s="2">
        <f t="shared" si="176"/>
        <v>0.31408973992569306</v>
      </c>
      <c r="Z856" s="2">
        <v>1.9E-2</v>
      </c>
      <c r="AA856" s="1">
        <v>2077</v>
      </c>
      <c r="AB856" s="2">
        <f t="shared" si="177"/>
        <v>0.59359817090597311</v>
      </c>
      <c r="AC856" s="2">
        <f t="shared" si="178"/>
        <v>9.2312089168333777E-2</v>
      </c>
      <c r="AD856" s="2">
        <v>8.0000000000000002E-3</v>
      </c>
      <c r="AE856" s="1">
        <v>136893</v>
      </c>
      <c r="AF856" s="1">
        <v>1126</v>
      </c>
      <c r="AG856" s="1">
        <v>121000</v>
      </c>
      <c r="AH856" s="1">
        <v>2555</v>
      </c>
      <c r="AI856" s="2">
        <v>5.5E-2</v>
      </c>
      <c r="AJ856">
        <f>VLOOKUP(A856,census_tract_areas_WA!E:N,10,FALSE)</f>
        <v>3.0460966300000001</v>
      </c>
      <c r="AK856">
        <f t="shared" si="179"/>
        <v>1148.6831919708338</v>
      </c>
      <c r="AL856" t="str">
        <f>VLOOKUP(AK856,'Density Lookup'!A:B,2,TRUE)</f>
        <v>Medium</v>
      </c>
      <c r="AM856" t="str">
        <f>VLOOKUP(A856,census_tract_county_names_WA!A:B,2,FALSE)</f>
        <v>Clark County, Washington</v>
      </c>
      <c r="AN856">
        <f>INDEX(census_tract_areas_WA!N:N, MATCH('2014_acs_select'!A856,census_tract_areas_WA!E:E,0))</f>
        <v>3.0460966300000001</v>
      </c>
      <c r="AO856" t="b">
        <f t="shared" si="180"/>
        <v>1</v>
      </c>
      <c r="AP856" t="str">
        <f>INDEX('Density Lookup'!B:B,MATCH('2014_acs_select'!AK856,'Density Lookup'!A:A,1))</f>
        <v>Medium</v>
      </c>
      <c r="AQ856" t="b">
        <f t="shared" si="181"/>
        <v>1</v>
      </c>
    </row>
    <row r="857" spans="1:43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72"/>
        <v>0.69530137636449929</v>
      </c>
      <c r="I857" s="2">
        <f t="shared" si="173"/>
        <v>0.30469862363550071</v>
      </c>
      <c r="J857" s="1">
        <v>1405</v>
      </c>
      <c r="K857" s="2">
        <f t="shared" si="174"/>
        <v>0.2222749564942256</v>
      </c>
      <c r="L857" s="1">
        <v>896</v>
      </c>
      <c r="M857" s="1">
        <v>207</v>
      </c>
      <c r="N857" s="1">
        <v>0</v>
      </c>
      <c r="O857" s="2">
        <f t="shared" si="169"/>
        <v>0.63772241992882561</v>
      </c>
      <c r="P857" s="2">
        <f t="shared" si="170"/>
        <v>0.14733096085409253</v>
      </c>
      <c r="Q857" s="2">
        <f t="shared" si="171"/>
        <v>0</v>
      </c>
      <c r="R857" s="2">
        <v>9.6000000000000002E-2</v>
      </c>
      <c r="S857" s="2">
        <v>8.4000000000000005E-2</v>
      </c>
      <c r="T857" s="2">
        <v>0.128</v>
      </c>
      <c r="U857" s="1">
        <v>3930</v>
      </c>
      <c r="V857" s="2">
        <f t="shared" si="175"/>
        <v>0.62173706691979114</v>
      </c>
      <c r="W857" s="2">
        <v>0.22500000000000001</v>
      </c>
      <c r="X857" s="1">
        <v>620</v>
      </c>
      <c r="Y857" s="2">
        <f t="shared" si="176"/>
        <v>9.8085745926277487E-2</v>
      </c>
      <c r="Z857" s="2">
        <v>0.371</v>
      </c>
      <c r="AA857" s="1">
        <v>2449</v>
      </c>
      <c r="AB857" s="2">
        <f t="shared" si="177"/>
        <v>0.38743869640879608</v>
      </c>
      <c r="AC857" s="2">
        <f t="shared" si="178"/>
        <v>0.51447555766492647</v>
      </c>
      <c r="AD857" s="2">
        <v>0.24399999999999999</v>
      </c>
      <c r="AE857" s="1">
        <v>42156</v>
      </c>
      <c r="AF857" s="1">
        <v>1905</v>
      </c>
      <c r="AG857" s="1">
        <v>34066</v>
      </c>
      <c r="AH857" s="1">
        <v>5673</v>
      </c>
      <c r="AI857" s="2">
        <v>0.21299999999999999</v>
      </c>
      <c r="AJ857">
        <f>VLOOKUP(A857,census_tract_areas_WA!E:N,10,FALSE)</f>
        <v>375.60977639999999</v>
      </c>
      <c r="AK857">
        <f t="shared" si="179"/>
        <v>16.828635454015835</v>
      </c>
      <c r="AL857" t="str">
        <f>VLOOKUP(AK857,'Density Lookup'!A:B,2,TRUE)</f>
        <v>Low</v>
      </c>
      <c r="AM857" t="str">
        <f>VLOOKUP(A857,census_tract_county_names_WA!A:B,2,FALSE)</f>
        <v>Grays Harbor County, Washington</v>
      </c>
      <c r="AN857">
        <f>INDEX(census_tract_areas_WA!N:N, MATCH('2014_acs_select'!A857,census_tract_areas_WA!E:E,0))</f>
        <v>375.60977639999999</v>
      </c>
      <c r="AO857" t="b">
        <f t="shared" si="180"/>
        <v>1</v>
      </c>
      <c r="AP857" t="str">
        <f>INDEX('Density Lookup'!B:B,MATCH('2014_acs_select'!AK857,'Density Lookup'!A:A,1))</f>
        <v>Low</v>
      </c>
      <c r="AQ857" t="b">
        <f t="shared" si="181"/>
        <v>1</v>
      </c>
    </row>
    <row r="858" spans="1:43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72"/>
        <v>0.5917473490087598</v>
      </c>
      <c r="I858" s="2">
        <f t="shared" si="173"/>
        <v>0.4082526509912402</v>
      </c>
      <c r="J858" s="1">
        <v>2204</v>
      </c>
      <c r="K858" s="2">
        <f t="shared" si="174"/>
        <v>0.50806823420931302</v>
      </c>
      <c r="L858" s="1">
        <v>492</v>
      </c>
      <c r="M858" s="1">
        <v>24</v>
      </c>
      <c r="N858" s="1">
        <v>450</v>
      </c>
      <c r="O858" s="2">
        <f t="shared" si="169"/>
        <v>0.22323049001814882</v>
      </c>
      <c r="P858" s="2">
        <f t="shared" si="170"/>
        <v>1.0889292196007259E-2</v>
      </c>
      <c r="Q858" s="2">
        <f t="shared" si="171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 s="1">
        <v>4019</v>
      </c>
      <c r="V858" s="2">
        <f t="shared" si="175"/>
        <v>0.92646380820654683</v>
      </c>
      <c r="W858" s="2">
        <v>0.27899999999999997</v>
      </c>
      <c r="X858" s="1">
        <v>131</v>
      </c>
      <c r="Y858" s="2">
        <f t="shared" si="176"/>
        <v>3.0198248040571692E-2</v>
      </c>
      <c r="Z858" s="2">
        <v>9.1999999999999998E-2</v>
      </c>
      <c r="AA858" s="1">
        <v>3312</v>
      </c>
      <c r="AB858" s="2">
        <f t="shared" si="177"/>
        <v>0.76348547717842319</v>
      </c>
      <c r="AC858" s="2">
        <f t="shared" si="178"/>
        <v>0.20631627478100512</v>
      </c>
      <c r="AD858" s="2">
        <v>0.26</v>
      </c>
      <c r="AE858" s="1">
        <v>111889</v>
      </c>
      <c r="AF858" s="1">
        <v>2435</v>
      </c>
      <c r="AG858" s="1">
        <v>70256</v>
      </c>
      <c r="AH858" s="1">
        <v>4194</v>
      </c>
      <c r="AI858" s="2">
        <v>9.9000000000000005E-2</v>
      </c>
      <c r="AJ858">
        <f>VLOOKUP(A858,census_tract_areas_WA!E:N,10,FALSE)</f>
        <v>1.196673052</v>
      </c>
      <c r="AK858">
        <f t="shared" si="179"/>
        <v>3625.0502948569783</v>
      </c>
      <c r="AL858" t="str">
        <f>VLOOKUP(AK858,'Density Lookup'!A:B,2,TRUE)</f>
        <v>High</v>
      </c>
      <c r="AM858" t="str">
        <f>VLOOKUP(A858,census_tract_county_names_WA!A:B,2,FALSE)</f>
        <v>King County, Washington</v>
      </c>
      <c r="AN858">
        <f>INDEX(census_tract_areas_WA!N:N, MATCH('2014_acs_select'!A858,census_tract_areas_WA!E:E,0))</f>
        <v>1.196673052</v>
      </c>
      <c r="AO858" t="b">
        <f t="shared" si="180"/>
        <v>1</v>
      </c>
      <c r="AP858" t="str">
        <f>INDEX('Density Lookup'!B:B,MATCH('2014_acs_select'!AK858,'Density Lookup'!A:A,1))</f>
        <v>High</v>
      </c>
      <c r="AQ858" t="b">
        <f t="shared" si="181"/>
        <v>1</v>
      </c>
    </row>
    <row r="859" spans="1:43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72"/>
        <v>0.51935483870967747</v>
      </c>
      <c r="I859" s="2">
        <f t="shared" si="173"/>
        <v>0.48064516129032259</v>
      </c>
      <c r="J859" s="1">
        <v>1978</v>
      </c>
      <c r="K859" s="2">
        <f t="shared" si="174"/>
        <v>0.58005865102639298</v>
      </c>
      <c r="L859" s="1">
        <v>1419</v>
      </c>
      <c r="M859" s="1">
        <v>145</v>
      </c>
      <c r="N859" s="1">
        <v>230</v>
      </c>
      <c r="O859" s="2">
        <f t="shared" si="169"/>
        <v>0.71739130434782605</v>
      </c>
      <c r="P859" s="2">
        <f t="shared" si="170"/>
        <v>7.3306370070778559E-2</v>
      </c>
      <c r="Q859" s="2">
        <f t="shared" si="171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 s="1">
        <v>3410</v>
      </c>
      <c r="V859" s="2">
        <f t="shared" si="175"/>
        <v>1</v>
      </c>
      <c r="W859" s="2">
        <v>5.2000000000000005E-2</v>
      </c>
      <c r="X859" s="1">
        <v>758</v>
      </c>
      <c r="Y859" s="2">
        <f t="shared" si="176"/>
        <v>0.22228739002932552</v>
      </c>
      <c r="Z859" s="2">
        <v>5.7000000000000002E-2</v>
      </c>
      <c r="AA859" s="1">
        <v>2318</v>
      </c>
      <c r="AB859" s="2">
        <f t="shared" si="177"/>
        <v>0.67976539589442819</v>
      </c>
      <c r="AC859" s="2">
        <f t="shared" si="178"/>
        <v>9.7947214076246292E-2</v>
      </c>
      <c r="AD859" s="2">
        <v>5.7000000000000002E-2</v>
      </c>
      <c r="AE859" s="1">
        <v>95264</v>
      </c>
      <c r="AF859" s="1">
        <v>1451</v>
      </c>
      <c r="AG859" s="1">
        <v>85893</v>
      </c>
      <c r="AH859" s="1">
        <v>2709</v>
      </c>
      <c r="AI859" s="2">
        <v>6.8000000000000005E-2</v>
      </c>
      <c r="AJ859">
        <f>VLOOKUP(A859,census_tract_areas_WA!E:N,10,FALSE)</f>
        <v>1.4475115839999999</v>
      </c>
      <c r="AK859">
        <f t="shared" si="179"/>
        <v>2355.7669850053512</v>
      </c>
      <c r="AL859" t="str">
        <f>VLOOKUP(AK859,'Density Lookup'!A:B,2,TRUE)</f>
        <v>High</v>
      </c>
      <c r="AM859" t="str">
        <f>VLOOKUP(A859,census_tract_county_names_WA!A:B,2,FALSE)</f>
        <v>King County, Washington</v>
      </c>
      <c r="AN859">
        <f>INDEX(census_tract_areas_WA!N:N, MATCH('2014_acs_select'!A859,census_tract_areas_WA!E:E,0))</f>
        <v>1.4475115839999999</v>
      </c>
      <c r="AO859" t="b">
        <f t="shared" si="180"/>
        <v>1</v>
      </c>
      <c r="AP859" t="str">
        <f>INDEX('Density Lookup'!B:B,MATCH('2014_acs_select'!AK859,'Density Lookup'!A:A,1))</f>
        <v>High</v>
      </c>
      <c r="AQ859" t="b">
        <f t="shared" si="181"/>
        <v>1</v>
      </c>
    </row>
    <row r="860" spans="1:43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72"/>
        <v>0.52099295127183576</v>
      </c>
      <c r="I860" s="2">
        <f t="shared" si="173"/>
        <v>0.47900704872816424</v>
      </c>
      <c r="J860" s="1">
        <v>2974</v>
      </c>
      <c r="K860" s="2">
        <f t="shared" si="174"/>
        <v>0.45571559914189397</v>
      </c>
      <c r="L860" s="1">
        <v>2344</v>
      </c>
      <c r="M860" s="1">
        <v>336</v>
      </c>
      <c r="N860" s="1">
        <v>110</v>
      </c>
      <c r="O860" s="2">
        <f t="shared" si="169"/>
        <v>0.78816408876933419</v>
      </c>
      <c r="P860" s="2">
        <f t="shared" si="170"/>
        <v>0.11297915265635508</v>
      </c>
      <c r="Q860" s="2">
        <f t="shared" si="171"/>
        <v>3.6987222595830531E-2</v>
      </c>
      <c r="R860" s="2">
        <v>0.318</v>
      </c>
      <c r="S860" s="2">
        <v>0.30199999999999999</v>
      </c>
      <c r="T860" s="2">
        <v>0.33600000000000002</v>
      </c>
      <c r="U860" s="1">
        <v>6510</v>
      </c>
      <c r="V860" s="2">
        <f t="shared" si="175"/>
        <v>0.99754826846460309</v>
      </c>
      <c r="W860" s="2">
        <v>2.4E-2</v>
      </c>
      <c r="X860" s="1">
        <v>1678</v>
      </c>
      <c r="Y860" s="2">
        <f t="shared" si="176"/>
        <v>0.25712534477474719</v>
      </c>
      <c r="Z860" s="2">
        <v>8.0000000000000002E-3</v>
      </c>
      <c r="AA860" s="1">
        <v>3833</v>
      </c>
      <c r="AB860" s="2">
        <f t="shared" si="177"/>
        <v>0.58734293594851361</v>
      </c>
      <c r="AC860" s="2">
        <f t="shared" si="178"/>
        <v>0.15553171927673914</v>
      </c>
      <c r="AD860" s="2">
        <v>2.7000000000000003E-2</v>
      </c>
      <c r="AE860" s="1">
        <v>95503</v>
      </c>
      <c r="AF860" s="1">
        <v>2291</v>
      </c>
      <c r="AG860" s="1">
        <v>88540</v>
      </c>
      <c r="AH860" s="1">
        <v>5004</v>
      </c>
      <c r="AI860" s="2">
        <v>0.06</v>
      </c>
      <c r="AJ860">
        <f>VLOOKUP(A860,census_tract_areas_WA!E:N,10,FALSE)</f>
        <v>11.73681815</v>
      </c>
      <c r="AK860">
        <f t="shared" si="179"/>
        <v>556.02804070028128</v>
      </c>
      <c r="AL860" t="str">
        <f>VLOOKUP(AK860,'Density Lookup'!A:B,2,TRUE)</f>
        <v>Medium</v>
      </c>
      <c r="AM860" t="str">
        <f>VLOOKUP(A860,census_tract_county_names_WA!A:B,2,FALSE)</f>
        <v>King County, Washington</v>
      </c>
      <c r="AN860">
        <f>INDEX(census_tract_areas_WA!N:N, MATCH('2014_acs_select'!A860,census_tract_areas_WA!E:E,0))</f>
        <v>11.73681815</v>
      </c>
      <c r="AO860" t="b">
        <f t="shared" si="180"/>
        <v>1</v>
      </c>
      <c r="AP860" t="str">
        <f>INDEX('Density Lookup'!B:B,MATCH('2014_acs_select'!AK860,'Density Lookup'!A:A,1))</f>
        <v>Medium</v>
      </c>
      <c r="AQ860" t="b">
        <f t="shared" si="181"/>
        <v>1</v>
      </c>
    </row>
    <row r="861" spans="1:43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72"/>
        <v>0.48501600232761127</v>
      </c>
      <c r="I861" s="2">
        <f t="shared" si="173"/>
        <v>0.51498399767238867</v>
      </c>
      <c r="J861" s="1">
        <v>1642</v>
      </c>
      <c r="K861" s="2">
        <f t="shared" si="174"/>
        <v>0.47774221704975267</v>
      </c>
      <c r="L861" s="1">
        <v>1190</v>
      </c>
      <c r="M861" s="1">
        <v>204</v>
      </c>
      <c r="N861" s="1">
        <v>45</v>
      </c>
      <c r="O861" s="2">
        <f t="shared" si="169"/>
        <v>0.72472594397076739</v>
      </c>
      <c r="P861" s="2">
        <f t="shared" si="170"/>
        <v>0.12423873325213154</v>
      </c>
      <c r="Q861" s="2">
        <f t="shared" si="171"/>
        <v>2.7405602923264313E-2</v>
      </c>
      <c r="R861" s="2">
        <v>0.23399999999999999</v>
      </c>
      <c r="S861" s="2">
        <v>0.28600000000000003</v>
      </c>
      <c r="T861" s="2">
        <v>0.184</v>
      </c>
      <c r="U861" s="1">
        <v>3394</v>
      </c>
      <c r="V861" s="2">
        <f t="shared" si="175"/>
        <v>0.98748908932208324</v>
      </c>
      <c r="W861" s="2">
        <v>8.199999999999999E-2</v>
      </c>
      <c r="X861" s="1">
        <v>684</v>
      </c>
      <c r="Y861" s="2">
        <f t="shared" si="176"/>
        <v>0.19901076520221123</v>
      </c>
      <c r="Z861" s="2">
        <v>0.105</v>
      </c>
      <c r="AA861" s="1">
        <v>2119</v>
      </c>
      <c r="AB861" s="2">
        <f t="shared" si="177"/>
        <v>0.61652604015129475</v>
      </c>
      <c r="AC861" s="2">
        <f t="shared" si="178"/>
        <v>0.18446319464649408</v>
      </c>
      <c r="AD861" s="2">
        <v>9.0999999999999998E-2</v>
      </c>
      <c r="AE861" s="1">
        <v>72157</v>
      </c>
      <c r="AF861" s="1">
        <v>1556</v>
      </c>
      <c r="AG861" s="1">
        <v>58750</v>
      </c>
      <c r="AH861" s="1">
        <v>2821</v>
      </c>
      <c r="AI861" s="2">
        <v>5.9000000000000004E-2</v>
      </c>
      <c r="AJ861">
        <f>VLOOKUP(A861,census_tract_areas_WA!E:N,10,FALSE)</f>
        <v>6.5801991409999996</v>
      </c>
      <c r="AK861">
        <f t="shared" si="179"/>
        <v>522.32461759169121</v>
      </c>
      <c r="AL861" t="str">
        <f>VLOOKUP(AK861,'Density Lookup'!A:B,2,TRUE)</f>
        <v>Medium</v>
      </c>
      <c r="AM861" t="str">
        <f>VLOOKUP(A861,census_tract_county_names_WA!A:B,2,FALSE)</f>
        <v>Kitsap County, Washington</v>
      </c>
      <c r="AN861">
        <f>INDEX(census_tract_areas_WA!N:N, MATCH('2014_acs_select'!A861,census_tract_areas_WA!E:E,0))</f>
        <v>6.5801991409999996</v>
      </c>
      <c r="AO861" t="b">
        <f t="shared" si="180"/>
        <v>1</v>
      </c>
      <c r="AP861" t="str">
        <f>INDEX('Density Lookup'!B:B,MATCH('2014_acs_select'!AK861,'Density Lookup'!A:A,1))</f>
        <v>Medium</v>
      </c>
      <c r="AQ861" t="b">
        <f t="shared" si="181"/>
        <v>1</v>
      </c>
    </row>
    <row r="862" spans="1:43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72"/>
        <v>0.50731707317073171</v>
      </c>
      <c r="I862" s="2">
        <f t="shared" si="173"/>
        <v>0.49268292682926829</v>
      </c>
      <c r="J862" s="1">
        <v>2342</v>
      </c>
      <c r="K862" s="2">
        <f t="shared" si="174"/>
        <v>0.45697560975609758</v>
      </c>
      <c r="L862" s="1">
        <v>1692</v>
      </c>
      <c r="M862" s="1">
        <v>204</v>
      </c>
      <c r="N862" s="1">
        <v>85</v>
      </c>
      <c r="O862" s="2">
        <f t="shared" si="169"/>
        <v>0.7224594363791631</v>
      </c>
      <c r="P862" s="2">
        <f t="shared" si="170"/>
        <v>8.7105038428693424E-2</v>
      </c>
      <c r="Q862" s="2">
        <f t="shared" si="171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 s="1">
        <v>5113</v>
      </c>
      <c r="V862" s="2">
        <f t="shared" si="175"/>
        <v>0.99765853658536585</v>
      </c>
      <c r="W862" s="2">
        <v>6.4000000000000001E-2</v>
      </c>
      <c r="X862" s="1">
        <v>1478</v>
      </c>
      <c r="Y862" s="2">
        <f t="shared" si="176"/>
        <v>0.288390243902439</v>
      </c>
      <c r="Z862" s="2">
        <v>9.9000000000000005E-2</v>
      </c>
      <c r="AA862" s="1">
        <v>3007</v>
      </c>
      <c r="AB862" s="2">
        <f t="shared" si="177"/>
        <v>0.58673170731707314</v>
      </c>
      <c r="AC862" s="2">
        <f t="shared" si="178"/>
        <v>0.12487804878048792</v>
      </c>
      <c r="AD862" s="2">
        <v>5.7000000000000002E-2</v>
      </c>
      <c r="AE862" s="1">
        <v>134361</v>
      </c>
      <c r="AF862" s="1">
        <v>1708</v>
      </c>
      <c r="AG862" s="1">
        <v>114423</v>
      </c>
      <c r="AH862" s="1">
        <v>3801</v>
      </c>
      <c r="AI862" s="2">
        <v>4.4000000000000004E-2</v>
      </c>
      <c r="AJ862">
        <f>VLOOKUP(A862,census_tract_areas_WA!E:N,10,FALSE)</f>
        <v>28.818435860000001</v>
      </c>
      <c r="AK862">
        <f t="shared" si="179"/>
        <v>177.83754902234307</v>
      </c>
      <c r="AL862" t="str">
        <f>VLOOKUP(AK862,'Density Lookup'!A:B,2,TRUE)</f>
        <v>Low</v>
      </c>
      <c r="AM862" t="str">
        <f>VLOOKUP(A862,census_tract_county_names_WA!A:B,2,FALSE)</f>
        <v>Pierce County, Washington</v>
      </c>
      <c r="AN862">
        <f>INDEX(census_tract_areas_WA!N:N, MATCH('2014_acs_select'!A862,census_tract_areas_WA!E:E,0))</f>
        <v>28.818435860000001</v>
      </c>
      <c r="AO862" t="b">
        <f t="shared" si="180"/>
        <v>1</v>
      </c>
      <c r="AP862" t="str">
        <f>INDEX('Density Lookup'!B:B,MATCH('2014_acs_select'!AK862,'Density Lookup'!A:A,1))</f>
        <v>Low</v>
      </c>
      <c r="AQ862" t="b">
        <f t="shared" si="181"/>
        <v>1</v>
      </c>
    </row>
    <row r="863" spans="1:43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72"/>
        <v>0.48909263357571925</v>
      </c>
      <c r="I863" s="2">
        <f t="shared" si="173"/>
        <v>0.5109073664242807</v>
      </c>
      <c r="J863" s="1">
        <v>1568</v>
      </c>
      <c r="K863" s="2">
        <f t="shared" si="174"/>
        <v>0.49573190009484669</v>
      </c>
      <c r="L863" s="1">
        <v>1109</v>
      </c>
      <c r="M863" s="1">
        <v>168</v>
      </c>
      <c r="N863" s="1">
        <v>97</v>
      </c>
      <c r="O863" s="2">
        <f t="shared" ref="O863:O926" si="182">L863/$J863</f>
        <v>0.70727040816326525</v>
      </c>
      <c r="P863" s="2">
        <f t="shared" ref="P863:P926" si="183">M863/$J863</f>
        <v>0.10714285714285714</v>
      </c>
      <c r="Q863" s="2">
        <f t="shared" ref="Q863:Q926" si="184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 s="1">
        <v>3163</v>
      </c>
      <c r="V863" s="2">
        <f t="shared" si="175"/>
        <v>1</v>
      </c>
      <c r="W863" s="2">
        <v>6.6000000000000003E-2</v>
      </c>
      <c r="X863" s="1">
        <v>711</v>
      </c>
      <c r="Y863" s="2">
        <f t="shared" si="176"/>
        <v>0.22478659500474232</v>
      </c>
      <c r="Z863" s="2">
        <v>8.4000000000000005E-2</v>
      </c>
      <c r="AA863" s="1">
        <v>2092</v>
      </c>
      <c r="AB863" s="2">
        <f t="shared" si="177"/>
        <v>0.66139740752450205</v>
      </c>
      <c r="AC863" s="2">
        <f t="shared" si="178"/>
        <v>0.11381599747075566</v>
      </c>
      <c r="AD863" s="2">
        <v>6.8000000000000005E-2</v>
      </c>
      <c r="AE863" s="1">
        <v>93546</v>
      </c>
      <c r="AF863" s="1">
        <v>1117</v>
      </c>
      <c r="AG863" s="1">
        <v>84250</v>
      </c>
      <c r="AH863" s="1">
        <v>2496</v>
      </c>
      <c r="AI863" s="2">
        <v>7.8E-2</v>
      </c>
      <c r="AJ863">
        <f>VLOOKUP(A863,census_tract_areas_WA!E:N,10,FALSE)</f>
        <v>5.7738873399999999</v>
      </c>
      <c r="AK863">
        <f t="shared" si="179"/>
        <v>547.81117360700011</v>
      </c>
      <c r="AL863" t="str">
        <f>VLOOKUP(AK863,'Density Lookup'!A:B,2,TRUE)</f>
        <v>Medium</v>
      </c>
      <c r="AM863" t="str">
        <f>VLOOKUP(A863,census_tract_county_names_WA!A:B,2,FALSE)</f>
        <v>Pierce County, Washington</v>
      </c>
      <c r="AN863">
        <f>INDEX(census_tract_areas_WA!N:N, MATCH('2014_acs_select'!A863,census_tract_areas_WA!E:E,0))</f>
        <v>5.7738873399999999</v>
      </c>
      <c r="AO863" t="b">
        <f t="shared" si="180"/>
        <v>1</v>
      </c>
      <c r="AP863" t="str">
        <f>INDEX('Density Lookup'!B:B,MATCH('2014_acs_select'!AK863,'Density Lookup'!A:A,1))</f>
        <v>Medium</v>
      </c>
      <c r="AQ863" t="b">
        <f t="shared" si="181"/>
        <v>1</v>
      </c>
    </row>
    <row r="864" spans="1:43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72"/>
        <v>0.51772755546340454</v>
      </c>
      <c r="I864" s="2">
        <f t="shared" si="173"/>
        <v>0.48227244453659546</v>
      </c>
      <c r="J864" s="1">
        <v>2480</v>
      </c>
      <c r="K864" s="2">
        <f t="shared" si="174"/>
        <v>0.51420277835372175</v>
      </c>
      <c r="L864" s="1">
        <v>1737</v>
      </c>
      <c r="M864" s="1">
        <v>344</v>
      </c>
      <c r="N864" s="1">
        <v>87</v>
      </c>
      <c r="O864" s="2">
        <f t="shared" si="182"/>
        <v>0.70040322580645165</v>
      </c>
      <c r="P864" s="2">
        <f t="shared" si="183"/>
        <v>0.13870967741935483</v>
      </c>
      <c r="Q864" s="2">
        <f t="shared" si="184"/>
        <v>3.5080645161290322E-2</v>
      </c>
      <c r="R864" s="2">
        <v>0.60199999999999998</v>
      </c>
      <c r="S864" s="2">
        <v>0.61399999999999999</v>
      </c>
      <c r="T864" s="2">
        <v>0.59</v>
      </c>
      <c r="U864" s="1">
        <v>4819</v>
      </c>
      <c r="V864" s="2">
        <f t="shared" si="175"/>
        <v>0.99917064068007466</v>
      </c>
      <c r="W864" s="2">
        <v>2.3E-2</v>
      </c>
      <c r="X864" s="1">
        <v>1128</v>
      </c>
      <c r="Y864" s="2">
        <f t="shared" si="176"/>
        <v>0.23387932821895085</v>
      </c>
      <c r="Z864" s="2">
        <v>0</v>
      </c>
      <c r="AA864" s="1">
        <v>3171</v>
      </c>
      <c r="AB864" s="2">
        <f t="shared" si="177"/>
        <v>0.65747460087082732</v>
      </c>
      <c r="AC864" s="2">
        <f t="shared" si="178"/>
        <v>0.10864607091022183</v>
      </c>
      <c r="AD864" s="2">
        <v>3.4000000000000002E-2</v>
      </c>
      <c r="AE864" s="1">
        <v>142578</v>
      </c>
      <c r="AF864" s="1">
        <v>1627</v>
      </c>
      <c r="AG864" s="1">
        <v>112129</v>
      </c>
      <c r="AH864" s="1">
        <v>3844</v>
      </c>
      <c r="AI864" s="2">
        <v>5.2000000000000005E-2</v>
      </c>
      <c r="AJ864">
        <f>VLOOKUP(A864,census_tract_areas_WA!E:N,10,FALSE)</f>
        <v>8.4857377970000005</v>
      </c>
      <c r="AK864">
        <f t="shared" si="179"/>
        <v>568.36542860246004</v>
      </c>
      <c r="AL864" t="str">
        <f>VLOOKUP(AK864,'Density Lookup'!A:B,2,TRUE)</f>
        <v>Medium</v>
      </c>
      <c r="AM864" t="str">
        <f>VLOOKUP(A864,census_tract_county_names_WA!A:B,2,FALSE)</f>
        <v>Snohomish County, Washington</v>
      </c>
      <c r="AN864">
        <f>INDEX(census_tract_areas_WA!N:N, MATCH('2014_acs_select'!A864,census_tract_areas_WA!E:E,0))</f>
        <v>8.4857377970000005</v>
      </c>
      <c r="AO864" t="b">
        <f t="shared" si="180"/>
        <v>1</v>
      </c>
      <c r="AP864" t="str">
        <f>INDEX('Density Lookup'!B:B,MATCH('2014_acs_select'!AK864,'Density Lookup'!A:A,1))</f>
        <v>Medium</v>
      </c>
      <c r="AQ864" t="b">
        <f t="shared" si="181"/>
        <v>1</v>
      </c>
    </row>
    <row r="865" spans="1:43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72"/>
        <v>0.5053763440860215</v>
      </c>
      <c r="I865" s="2">
        <f t="shared" si="173"/>
        <v>0.4946236559139785</v>
      </c>
      <c r="J865" s="1">
        <v>1990</v>
      </c>
      <c r="K865" s="2">
        <f t="shared" si="174"/>
        <v>0.44578853046594979</v>
      </c>
      <c r="L865" s="1">
        <v>1585</v>
      </c>
      <c r="M865" s="1">
        <v>145</v>
      </c>
      <c r="N865" s="1">
        <v>151</v>
      </c>
      <c r="O865" s="2">
        <f t="shared" si="182"/>
        <v>0.79648241206030146</v>
      </c>
      <c r="P865" s="2">
        <f t="shared" si="183"/>
        <v>7.2864321608040197E-2</v>
      </c>
      <c r="Q865" s="2">
        <f t="shared" si="184"/>
        <v>7.587939698492463E-2</v>
      </c>
      <c r="R865" s="2">
        <v>0.39200000000000002</v>
      </c>
      <c r="S865" s="2">
        <v>0.377</v>
      </c>
      <c r="T865" s="2">
        <v>0.40600000000000003</v>
      </c>
      <c r="U865" s="1">
        <v>4463</v>
      </c>
      <c r="V865" s="2">
        <f t="shared" si="175"/>
        <v>0.99977598566308246</v>
      </c>
      <c r="W865" s="2">
        <v>7.2999999999999995E-2</v>
      </c>
      <c r="X865" s="1">
        <v>1225</v>
      </c>
      <c r="Y865" s="2">
        <f t="shared" si="176"/>
        <v>0.27441756272401435</v>
      </c>
      <c r="Z865" s="2">
        <v>0.13</v>
      </c>
      <c r="AA865" s="1">
        <v>2798</v>
      </c>
      <c r="AB865" s="2">
        <f t="shared" si="177"/>
        <v>0.62679211469534046</v>
      </c>
      <c r="AC865" s="2">
        <f t="shared" si="178"/>
        <v>9.879032258064524E-2</v>
      </c>
      <c r="AD865" s="2">
        <v>0.06</v>
      </c>
      <c r="AE865" s="1">
        <v>126340</v>
      </c>
      <c r="AF865" s="1">
        <v>1492</v>
      </c>
      <c r="AG865" s="1">
        <v>114239</v>
      </c>
      <c r="AH865" s="1">
        <v>3412</v>
      </c>
      <c r="AI865" s="2">
        <v>5.9000000000000004E-2</v>
      </c>
      <c r="AJ865">
        <f>VLOOKUP(A865,census_tract_areas_WA!E:N,10,FALSE)</f>
        <v>12.464829610000001</v>
      </c>
      <c r="AK865">
        <f t="shared" si="179"/>
        <v>358.12763909895114</v>
      </c>
      <c r="AL865" t="str">
        <f>VLOOKUP(AK865,'Density Lookup'!A:B,2,TRUE)</f>
        <v>Medium</v>
      </c>
      <c r="AM865" t="str">
        <f>VLOOKUP(A865,census_tract_county_names_WA!A:B,2,FALSE)</f>
        <v>Snohomish County, Washington</v>
      </c>
      <c r="AN865">
        <f>INDEX(census_tract_areas_WA!N:N, MATCH('2014_acs_select'!A865,census_tract_areas_WA!E:E,0))</f>
        <v>12.464829610000001</v>
      </c>
      <c r="AO865" t="b">
        <f t="shared" si="180"/>
        <v>1</v>
      </c>
      <c r="AP865" t="str">
        <f>INDEX('Density Lookup'!B:B,MATCH('2014_acs_select'!AK865,'Density Lookup'!A:A,1))</f>
        <v>Medium</v>
      </c>
      <c r="AQ865" t="b">
        <f t="shared" si="181"/>
        <v>1</v>
      </c>
    </row>
    <row r="866" spans="1:43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72"/>
        <v>0.47854231599136898</v>
      </c>
      <c r="I866" s="2">
        <f t="shared" si="173"/>
        <v>0.52145768400863102</v>
      </c>
      <c r="J866" s="1">
        <v>3674</v>
      </c>
      <c r="K866" s="2">
        <f t="shared" si="174"/>
        <v>0.44042196116039317</v>
      </c>
      <c r="L866" s="1">
        <v>2980</v>
      </c>
      <c r="M866" s="1">
        <v>319</v>
      </c>
      <c r="N866" s="1">
        <v>36</v>
      </c>
      <c r="O866" s="2">
        <f t="shared" si="182"/>
        <v>0.8111050626020686</v>
      </c>
      <c r="P866" s="2">
        <f t="shared" si="183"/>
        <v>8.6826347305389226E-2</v>
      </c>
      <c r="Q866" s="2">
        <f t="shared" si="184"/>
        <v>9.7985846488840497E-3</v>
      </c>
      <c r="R866" s="2">
        <v>0.44700000000000001</v>
      </c>
      <c r="S866" s="2">
        <v>0.503</v>
      </c>
      <c r="T866" s="2">
        <v>0.39200000000000002</v>
      </c>
      <c r="U866" s="1">
        <v>8341</v>
      </c>
      <c r="V866" s="2">
        <f t="shared" si="175"/>
        <v>0.99988012467034282</v>
      </c>
      <c r="W866" s="2">
        <v>0.10300000000000001</v>
      </c>
      <c r="X866" s="1">
        <v>1723</v>
      </c>
      <c r="Y866" s="2">
        <f t="shared" si="176"/>
        <v>0.20654519299928076</v>
      </c>
      <c r="Z866" s="2">
        <v>0.17800000000000002</v>
      </c>
      <c r="AA866" s="1">
        <v>5280</v>
      </c>
      <c r="AB866" s="2">
        <f t="shared" si="177"/>
        <v>0.63294174058978658</v>
      </c>
      <c r="AC866" s="2">
        <f t="shared" si="178"/>
        <v>0.16051306641093266</v>
      </c>
      <c r="AD866" s="2">
        <v>0.10400000000000001</v>
      </c>
      <c r="AE866" s="1">
        <v>80304</v>
      </c>
      <c r="AF866" s="1">
        <v>3216</v>
      </c>
      <c r="AG866" s="1">
        <v>75000</v>
      </c>
      <c r="AH866" s="1">
        <v>6786</v>
      </c>
      <c r="AI866" s="2">
        <v>9.1999999999999998E-2</v>
      </c>
      <c r="AJ866">
        <f>VLOOKUP(A866,census_tract_areas_WA!E:N,10,FALSE)</f>
        <v>110.5265003</v>
      </c>
      <c r="AK866">
        <f t="shared" si="179"/>
        <v>75.475112098523581</v>
      </c>
      <c r="AL866" t="str">
        <f>VLOOKUP(AK866,'Density Lookup'!A:B,2,TRUE)</f>
        <v>Low</v>
      </c>
      <c r="AM866" t="str">
        <f>VLOOKUP(A866,census_tract_county_names_WA!A:B,2,FALSE)</f>
        <v>Whatcom County, Washington</v>
      </c>
      <c r="AN866">
        <f>INDEX(census_tract_areas_WA!N:N, MATCH('2014_acs_select'!A866,census_tract_areas_WA!E:E,0))</f>
        <v>110.5265003</v>
      </c>
      <c r="AO866" t="b">
        <f t="shared" si="180"/>
        <v>1</v>
      </c>
      <c r="AP866" t="str">
        <f>INDEX('Density Lookup'!B:B,MATCH('2014_acs_select'!AK866,'Density Lookup'!A:A,1))</f>
        <v>Low</v>
      </c>
      <c r="AQ866" t="b">
        <f t="shared" si="181"/>
        <v>1</v>
      </c>
    </row>
    <row r="867" spans="1:43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72"/>
        <v>0.51712328767123283</v>
      </c>
      <c r="I867" s="2">
        <f t="shared" si="173"/>
        <v>0.48287671232876711</v>
      </c>
      <c r="J867" s="1">
        <v>1897</v>
      </c>
      <c r="K867" s="2">
        <f t="shared" si="174"/>
        <v>0.43310502283105023</v>
      </c>
      <c r="L867" s="1">
        <v>1503</v>
      </c>
      <c r="M867" s="1">
        <v>103</v>
      </c>
      <c r="N867" s="1">
        <v>37</v>
      </c>
      <c r="O867" s="2">
        <f t="shared" si="182"/>
        <v>0.79230363732208753</v>
      </c>
      <c r="P867" s="2">
        <f t="shared" si="183"/>
        <v>5.4296257248286767E-2</v>
      </c>
      <c r="Q867" s="2">
        <f t="shared" si="184"/>
        <v>1.9504480759093307E-2</v>
      </c>
      <c r="R867" s="2">
        <v>0.222</v>
      </c>
      <c r="S867" s="2">
        <v>0.249</v>
      </c>
      <c r="T867" s="2">
        <v>0.19800000000000001</v>
      </c>
      <c r="U867" s="1">
        <v>4294</v>
      </c>
      <c r="V867" s="2">
        <f t="shared" si="175"/>
        <v>0.98036529680365292</v>
      </c>
      <c r="W867" s="2">
        <v>0.11900000000000001</v>
      </c>
      <c r="X867" s="1">
        <v>1106</v>
      </c>
      <c r="Y867" s="2">
        <f t="shared" si="176"/>
        <v>0.25251141552511414</v>
      </c>
      <c r="Z867" s="2">
        <v>0.187</v>
      </c>
      <c r="AA867" s="1">
        <v>2454</v>
      </c>
      <c r="AB867" s="2">
        <f t="shared" si="177"/>
        <v>0.5602739726027397</v>
      </c>
      <c r="AC867" s="2">
        <f t="shared" si="178"/>
        <v>0.18721461187214616</v>
      </c>
      <c r="AD867" s="2">
        <v>0.10300000000000001</v>
      </c>
      <c r="AE867" s="1">
        <v>60541</v>
      </c>
      <c r="AF867" s="1">
        <v>1536</v>
      </c>
      <c r="AG867" s="1">
        <v>49688</v>
      </c>
      <c r="AH867" s="1">
        <v>3429</v>
      </c>
      <c r="AI867" s="2">
        <v>9.5000000000000001E-2</v>
      </c>
      <c r="AJ867">
        <f>VLOOKUP(A867,census_tract_areas_WA!E:N,10,FALSE)</f>
        <v>9.5132703159999998</v>
      </c>
      <c r="AK867">
        <f t="shared" si="179"/>
        <v>460.40949689334991</v>
      </c>
      <c r="AL867" t="str">
        <f>VLOOKUP(AK867,'Density Lookup'!A:B,2,TRUE)</f>
        <v>Medium</v>
      </c>
      <c r="AM867" t="str">
        <f>VLOOKUP(A867,census_tract_county_names_WA!A:B,2,FALSE)</f>
        <v>Chelan County, Washington</v>
      </c>
      <c r="AN867">
        <f>INDEX(census_tract_areas_WA!N:N, MATCH('2014_acs_select'!A867,census_tract_areas_WA!E:E,0))</f>
        <v>9.5132703159999998</v>
      </c>
      <c r="AO867" t="b">
        <f t="shared" si="180"/>
        <v>1</v>
      </c>
      <c r="AP867" t="str">
        <f>INDEX('Density Lookup'!B:B,MATCH('2014_acs_select'!AK867,'Density Lookup'!A:A,1))</f>
        <v>Medium</v>
      </c>
      <c r="AQ867" t="b">
        <f t="shared" si="181"/>
        <v>1</v>
      </c>
    </row>
    <row r="868" spans="1:43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72"/>
        <v>0.51342673671920602</v>
      </c>
      <c r="I868" s="2">
        <f t="shared" si="173"/>
        <v>0.48657326328079392</v>
      </c>
      <c r="J868" s="1">
        <v>1490</v>
      </c>
      <c r="K868" s="2">
        <f t="shared" si="174"/>
        <v>0.43490951546993578</v>
      </c>
      <c r="L868" s="1">
        <v>1121</v>
      </c>
      <c r="M868" s="1">
        <v>175</v>
      </c>
      <c r="N868" s="1">
        <v>0</v>
      </c>
      <c r="O868" s="2">
        <f t="shared" si="182"/>
        <v>0.75234899328859062</v>
      </c>
      <c r="P868" s="2">
        <f t="shared" si="183"/>
        <v>0.1174496644295302</v>
      </c>
      <c r="Q868" s="2">
        <f t="shared" si="184"/>
        <v>0</v>
      </c>
      <c r="R868" s="2">
        <v>0.27600000000000002</v>
      </c>
      <c r="S868" s="2">
        <v>0.32100000000000001</v>
      </c>
      <c r="T868" s="2">
        <v>0.22699999999999998</v>
      </c>
      <c r="U868" s="1">
        <v>3426</v>
      </c>
      <c r="V868" s="2">
        <f t="shared" si="175"/>
        <v>1</v>
      </c>
      <c r="W868" s="2">
        <v>9.6999999999999989E-2</v>
      </c>
      <c r="X868" s="1">
        <v>1078</v>
      </c>
      <c r="Y868" s="2">
        <f t="shared" si="176"/>
        <v>0.31465265615878574</v>
      </c>
      <c r="Z868" s="2">
        <v>0.18600000000000003</v>
      </c>
      <c r="AA868" s="1">
        <v>1977</v>
      </c>
      <c r="AB868" s="2">
        <f t="shared" si="177"/>
        <v>0.57705779334500873</v>
      </c>
      <c r="AC868" s="2">
        <f t="shared" si="178"/>
        <v>0.10828955049620559</v>
      </c>
      <c r="AD868" s="2">
        <v>3.7000000000000005E-2</v>
      </c>
      <c r="AE868" s="1">
        <v>100931</v>
      </c>
      <c r="AF868" s="1">
        <v>1151</v>
      </c>
      <c r="AG868" s="1">
        <v>80740</v>
      </c>
      <c r="AH868" s="1">
        <v>2494</v>
      </c>
      <c r="AI868" s="2">
        <v>6.5000000000000002E-2</v>
      </c>
      <c r="AJ868">
        <f>VLOOKUP(A868,census_tract_areas_WA!E:N,10,FALSE)</f>
        <v>20.146914939999998</v>
      </c>
      <c r="AK868">
        <f t="shared" si="179"/>
        <v>170.05084948256601</v>
      </c>
      <c r="AL868" t="str">
        <f>VLOOKUP(AK868,'Density Lookup'!A:B,2,TRUE)</f>
        <v>Low</v>
      </c>
      <c r="AM868" t="str">
        <f>VLOOKUP(A868,census_tract_county_names_WA!A:B,2,FALSE)</f>
        <v>Clark County, Washington</v>
      </c>
      <c r="AN868">
        <f>INDEX(census_tract_areas_WA!N:N, MATCH('2014_acs_select'!A868,census_tract_areas_WA!E:E,0))</f>
        <v>20.146914939999998</v>
      </c>
      <c r="AO868" t="b">
        <f t="shared" si="180"/>
        <v>1</v>
      </c>
      <c r="AP868" t="str">
        <f>INDEX('Density Lookup'!B:B,MATCH('2014_acs_select'!AK868,'Density Lookup'!A:A,1))</f>
        <v>Low</v>
      </c>
      <c r="AQ868" t="b">
        <f t="shared" si="181"/>
        <v>1</v>
      </c>
    </row>
    <row r="869" spans="1:43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72"/>
        <v>0.53123175715119675</v>
      </c>
      <c r="I869" s="2">
        <f t="shared" si="173"/>
        <v>0.46876824284880325</v>
      </c>
      <c r="J869" s="1">
        <v>924</v>
      </c>
      <c r="K869" s="2">
        <f t="shared" si="174"/>
        <v>0.53940455341506133</v>
      </c>
      <c r="L869" s="1">
        <v>690</v>
      </c>
      <c r="M869" s="1">
        <v>91</v>
      </c>
      <c r="N869" s="1">
        <v>40</v>
      </c>
      <c r="O869" s="2">
        <f t="shared" si="182"/>
        <v>0.74675324675324672</v>
      </c>
      <c r="P869" s="2">
        <f t="shared" si="183"/>
        <v>9.8484848484848481E-2</v>
      </c>
      <c r="Q869" s="2">
        <f t="shared" si="184"/>
        <v>4.3290043290043288E-2</v>
      </c>
      <c r="R869" s="2">
        <v>0.38299999999999995</v>
      </c>
      <c r="S869" s="2">
        <v>0.435</v>
      </c>
      <c r="T869" s="2">
        <v>0.32700000000000001</v>
      </c>
      <c r="U869" s="1">
        <v>1713</v>
      </c>
      <c r="V869" s="2">
        <f t="shared" si="175"/>
        <v>1</v>
      </c>
      <c r="W869" s="2">
        <v>0.10400000000000001</v>
      </c>
      <c r="X869" s="1">
        <v>331</v>
      </c>
      <c r="Y869" s="2">
        <f t="shared" si="176"/>
        <v>0.19322825452422651</v>
      </c>
      <c r="Z869" s="2">
        <v>0.23300000000000001</v>
      </c>
      <c r="AA869" s="1">
        <v>1215</v>
      </c>
      <c r="AB869" s="2">
        <f t="shared" si="177"/>
        <v>0.70928196147110334</v>
      </c>
      <c r="AC869" s="2">
        <f t="shared" si="178"/>
        <v>9.7489784004670121E-2</v>
      </c>
      <c r="AD869" s="2">
        <v>8.3000000000000004E-2</v>
      </c>
      <c r="AE869" s="1">
        <v>78674</v>
      </c>
      <c r="AF869" s="1">
        <v>670</v>
      </c>
      <c r="AG869" s="1">
        <v>79167</v>
      </c>
      <c r="AH869" s="1">
        <v>1421</v>
      </c>
      <c r="AI869" s="2">
        <v>4.8000000000000001E-2</v>
      </c>
      <c r="AJ869">
        <f>VLOOKUP(A869,census_tract_areas_WA!E:N,10,FALSE)</f>
        <v>0.69814948200000004</v>
      </c>
      <c r="AK869">
        <f t="shared" si="179"/>
        <v>2453.6292644560035</v>
      </c>
      <c r="AL869" t="str">
        <f>VLOOKUP(AK869,'Density Lookup'!A:B,2,TRUE)</f>
        <v>High</v>
      </c>
      <c r="AM869" t="str">
        <f>VLOOKUP(A869,census_tract_county_names_WA!A:B,2,FALSE)</f>
        <v>Clark County, Washington</v>
      </c>
      <c r="AN869">
        <f>INDEX(census_tract_areas_WA!N:N, MATCH('2014_acs_select'!A869,census_tract_areas_WA!E:E,0))</f>
        <v>0.69814948200000004</v>
      </c>
      <c r="AO869" t="b">
        <f t="shared" si="180"/>
        <v>1</v>
      </c>
      <c r="AP869" t="str">
        <f>INDEX('Density Lookup'!B:B,MATCH('2014_acs_select'!AK869,'Density Lookup'!A:A,1))</f>
        <v>High</v>
      </c>
      <c r="AQ869" t="b">
        <f t="shared" si="181"/>
        <v>1</v>
      </c>
    </row>
    <row r="870" spans="1:43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72"/>
        <v>0.49178294573643411</v>
      </c>
      <c r="I870" s="2">
        <f t="shared" si="173"/>
        <v>0.50821705426356589</v>
      </c>
      <c r="J870" s="1">
        <v>1919</v>
      </c>
      <c r="K870" s="2">
        <f t="shared" si="174"/>
        <v>0.59503875968992248</v>
      </c>
      <c r="L870" s="1">
        <v>1057</v>
      </c>
      <c r="M870" s="1">
        <v>79</v>
      </c>
      <c r="N870" s="1">
        <v>310</v>
      </c>
      <c r="O870" s="2">
        <f t="shared" si="182"/>
        <v>0.55080771235018233</v>
      </c>
      <c r="P870" s="2">
        <f t="shared" si="183"/>
        <v>4.116727462219906E-2</v>
      </c>
      <c r="Q870" s="2">
        <f t="shared" si="184"/>
        <v>0.16154247003647734</v>
      </c>
      <c r="R870" s="2">
        <v>0.81499999999999995</v>
      </c>
      <c r="S870" s="2">
        <v>0.7609999999999999</v>
      </c>
      <c r="T870" s="2">
        <v>0.87</v>
      </c>
      <c r="U870" s="1">
        <v>3225</v>
      </c>
      <c r="V870" s="2">
        <f t="shared" si="175"/>
        <v>1</v>
      </c>
      <c r="W870" s="2">
        <v>3.6000000000000004E-2</v>
      </c>
      <c r="X870" s="1">
        <v>741</v>
      </c>
      <c r="Y870" s="2">
        <f t="shared" si="176"/>
        <v>0.2297674418604651</v>
      </c>
      <c r="Z870" s="2">
        <v>0</v>
      </c>
      <c r="AA870" s="1">
        <v>2163</v>
      </c>
      <c r="AB870" s="2">
        <f t="shared" si="177"/>
        <v>0.67069767441860462</v>
      </c>
      <c r="AC870" s="2">
        <f t="shared" si="178"/>
        <v>9.9534883720930223E-2</v>
      </c>
      <c r="AD870" s="2">
        <v>4.2000000000000003E-2</v>
      </c>
      <c r="AE870" s="1">
        <v>199066</v>
      </c>
      <c r="AF870" s="1">
        <v>1287</v>
      </c>
      <c r="AG870" s="1">
        <v>151055</v>
      </c>
      <c r="AH870" s="1">
        <v>2555</v>
      </c>
      <c r="AI870" s="2">
        <v>0.04</v>
      </c>
      <c r="AJ870">
        <f>VLOOKUP(A870,census_tract_areas_WA!E:N,10,FALSE)</f>
        <v>0.90365036499999996</v>
      </c>
      <c r="AK870">
        <f t="shared" si="179"/>
        <v>3568.8581833306735</v>
      </c>
      <c r="AL870" t="str">
        <f>VLOOKUP(AK870,'Density Lookup'!A:B,2,TRUE)</f>
        <v>High</v>
      </c>
      <c r="AM870" t="str">
        <f>VLOOKUP(A870,census_tract_county_names_WA!A:B,2,FALSE)</f>
        <v>King County, Washington</v>
      </c>
      <c r="AN870">
        <f>INDEX(census_tract_areas_WA!N:N, MATCH('2014_acs_select'!A870,census_tract_areas_WA!E:E,0))</f>
        <v>0.90365036499999996</v>
      </c>
      <c r="AO870" t="b">
        <f t="shared" si="180"/>
        <v>1</v>
      </c>
      <c r="AP870" t="str">
        <f>INDEX('Density Lookup'!B:B,MATCH('2014_acs_select'!AK870,'Density Lookup'!A:A,1))</f>
        <v>High</v>
      </c>
      <c r="AQ870" t="b">
        <f t="shared" si="181"/>
        <v>1</v>
      </c>
    </row>
    <row r="871" spans="1:43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72"/>
        <v>0.6451689109378691</v>
      </c>
      <c r="I871" s="2">
        <f t="shared" si="173"/>
        <v>0.3548310890621309</v>
      </c>
      <c r="J871" s="1">
        <v>1065</v>
      </c>
      <c r="K871" s="2">
        <f t="shared" si="174"/>
        <v>0.25159461374911413</v>
      </c>
      <c r="L871" s="1">
        <v>196</v>
      </c>
      <c r="M871" s="1">
        <v>60</v>
      </c>
      <c r="N871" s="1">
        <v>261</v>
      </c>
      <c r="O871" s="2">
        <f t="shared" si="182"/>
        <v>0.18403755868544602</v>
      </c>
      <c r="P871" s="2">
        <f t="shared" si="183"/>
        <v>5.6338028169014086E-2</v>
      </c>
      <c r="Q871" s="2">
        <f t="shared" si="184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 s="1">
        <v>2711</v>
      </c>
      <c r="V871" s="2">
        <f t="shared" si="175"/>
        <v>0.64044412945901252</v>
      </c>
      <c r="W871" s="2">
        <v>0.36</v>
      </c>
      <c r="X871" s="1">
        <v>174</v>
      </c>
      <c r="Y871" s="2">
        <f t="shared" si="176"/>
        <v>4.1105598866052445E-2</v>
      </c>
      <c r="Z871" s="2">
        <v>0.72400000000000009</v>
      </c>
      <c r="AA871" s="1">
        <v>1757</v>
      </c>
      <c r="AB871" s="2">
        <f t="shared" si="177"/>
        <v>0.41507205291755256</v>
      </c>
      <c r="AC871" s="2">
        <f t="shared" si="178"/>
        <v>0.54382234821639497</v>
      </c>
      <c r="AD871" s="2">
        <v>0.39700000000000002</v>
      </c>
      <c r="AE871" s="1">
        <v>48194</v>
      </c>
      <c r="AF871" s="1">
        <v>1808</v>
      </c>
      <c r="AG871" s="1">
        <v>22220</v>
      </c>
      <c r="AH871" s="1">
        <v>4099</v>
      </c>
      <c r="AI871" s="2">
        <v>8.5999999999999993E-2</v>
      </c>
      <c r="AJ871">
        <f>VLOOKUP(A871,census_tract_areas_WA!E:N,10,FALSE)</f>
        <v>0.47421407500000001</v>
      </c>
      <c r="AK871">
        <f t="shared" si="179"/>
        <v>8926.3482953347593</v>
      </c>
      <c r="AL871" t="str">
        <f>VLOOKUP(AK871,'Density Lookup'!A:B,2,TRUE)</f>
        <v>High</v>
      </c>
      <c r="AM871" t="str">
        <f>VLOOKUP(A871,census_tract_county_names_WA!A:B,2,FALSE)</f>
        <v>King County, Washington</v>
      </c>
      <c r="AN871">
        <f>INDEX(census_tract_areas_WA!N:N, MATCH('2014_acs_select'!A871,census_tract_areas_WA!E:E,0))</f>
        <v>0.47421407500000001</v>
      </c>
      <c r="AO871" t="b">
        <f t="shared" si="180"/>
        <v>1</v>
      </c>
      <c r="AP871" t="str">
        <f>INDEX('Density Lookup'!B:B,MATCH('2014_acs_select'!AK871,'Density Lookup'!A:A,1))</f>
        <v>High</v>
      </c>
      <c r="AQ871" t="b">
        <f t="shared" si="181"/>
        <v>1</v>
      </c>
    </row>
    <row r="872" spans="1:43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72"/>
        <v>0.53978422117329738</v>
      </c>
      <c r="I872" s="2">
        <f t="shared" si="173"/>
        <v>0.46021577882670262</v>
      </c>
      <c r="J872" s="1">
        <v>3164</v>
      </c>
      <c r="K872" s="2">
        <f t="shared" si="174"/>
        <v>0.53337828725556302</v>
      </c>
      <c r="L872" s="1">
        <v>2457</v>
      </c>
      <c r="M872" s="1">
        <v>264</v>
      </c>
      <c r="N872" s="1">
        <v>151</v>
      </c>
      <c r="O872" s="2">
        <f t="shared" si="182"/>
        <v>0.77654867256637172</v>
      </c>
      <c r="P872" s="2">
        <f t="shared" si="183"/>
        <v>8.3438685208596708E-2</v>
      </c>
      <c r="Q872" s="2">
        <f t="shared" si="184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 s="1">
        <v>5910</v>
      </c>
      <c r="V872" s="2">
        <f t="shared" si="175"/>
        <v>0.9962913014160486</v>
      </c>
      <c r="W872" s="2">
        <v>5.9000000000000004E-2</v>
      </c>
      <c r="X872" s="1">
        <v>1092</v>
      </c>
      <c r="Y872" s="2">
        <f t="shared" si="176"/>
        <v>0.18408631153068106</v>
      </c>
      <c r="Z872" s="2">
        <v>5.5999999999999994E-2</v>
      </c>
      <c r="AA872" s="1">
        <v>3974</v>
      </c>
      <c r="AB872" s="2">
        <f t="shared" si="177"/>
        <v>0.66992582602832096</v>
      </c>
      <c r="AC872" s="2">
        <f t="shared" si="178"/>
        <v>0.14598786244099804</v>
      </c>
      <c r="AD872" s="2">
        <v>6.9000000000000006E-2</v>
      </c>
      <c r="AE872" s="1">
        <v>113482</v>
      </c>
      <c r="AF872" s="1">
        <v>2307</v>
      </c>
      <c r="AG872" s="1">
        <v>104583</v>
      </c>
      <c r="AH872" s="1">
        <v>4832</v>
      </c>
      <c r="AI872" s="2">
        <v>5.2000000000000005E-2</v>
      </c>
      <c r="AJ872">
        <f>VLOOKUP(A872,census_tract_areas_WA!E:N,10,FALSE)</f>
        <v>2.784604028</v>
      </c>
      <c r="AK872">
        <f t="shared" si="179"/>
        <v>2130.2849311255827</v>
      </c>
      <c r="AL872" t="str">
        <f>VLOOKUP(AK872,'Density Lookup'!A:B,2,TRUE)</f>
        <v>High</v>
      </c>
      <c r="AM872" t="str">
        <f>VLOOKUP(A872,census_tract_county_names_WA!A:B,2,FALSE)</f>
        <v>King County, Washington</v>
      </c>
      <c r="AN872">
        <f>INDEX(census_tract_areas_WA!N:N, MATCH('2014_acs_select'!A872,census_tract_areas_WA!E:E,0))</f>
        <v>2.784604028</v>
      </c>
      <c r="AO872" t="b">
        <f t="shared" si="180"/>
        <v>1</v>
      </c>
      <c r="AP872" t="str">
        <f>INDEX('Density Lookup'!B:B,MATCH('2014_acs_select'!AK872,'Density Lookup'!A:A,1))</f>
        <v>High</v>
      </c>
      <c r="AQ872" t="b">
        <f t="shared" si="181"/>
        <v>1</v>
      </c>
    </row>
    <row r="873" spans="1:43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72"/>
        <v>0.45830007980845971</v>
      </c>
      <c r="I873" s="2">
        <f t="shared" si="173"/>
        <v>0.54169992019154034</v>
      </c>
      <c r="J873" s="1">
        <v>2676</v>
      </c>
      <c r="K873" s="2">
        <f t="shared" si="174"/>
        <v>0.53391859537110931</v>
      </c>
      <c r="L873" s="1">
        <v>2121</v>
      </c>
      <c r="M873" s="1">
        <v>281</v>
      </c>
      <c r="N873" s="1">
        <v>126</v>
      </c>
      <c r="O873" s="2">
        <f t="shared" si="182"/>
        <v>0.79260089686098656</v>
      </c>
      <c r="P873" s="2">
        <f t="shared" si="183"/>
        <v>0.10500747384155455</v>
      </c>
      <c r="Q873" s="2">
        <f t="shared" si="184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 s="1">
        <v>5000</v>
      </c>
      <c r="V873" s="2">
        <f t="shared" si="175"/>
        <v>0.99760574620909814</v>
      </c>
      <c r="W873" s="2">
        <v>9.4E-2</v>
      </c>
      <c r="X873" s="1">
        <v>1046</v>
      </c>
      <c r="Y873" s="2">
        <f t="shared" si="176"/>
        <v>0.20869912210694333</v>
      </c>
      <c r="Z873" s="2">
        <v>0.14899999999999999</v>
      </c>
      <c r="AA873" s="1">
        <v>3212</v>
      </c>
      <c r="AB873" s="2">
        <f t="shared" si="177"/>
        <v>0.64086193136472469</v>
      </c>
      <c r="AC873" s="2">
        <f t="shared" si="178"/>
        <v>0.15043894652833201</v>
      </c>
      <c r="AD873" s="2">
        <v>9.0999999999999998E-2</v>
      </c>
      <c r="AE873" s="1">
        <v>94541</v>
      </c>
      <c r="AF873" s="1">
        <v>2394</v>
      </c>
      <c r="AG873" s="1">
        <v>65938</v>
      </c>
      <c r="AH873" s="1">
        <v>4099</v>
      </c>
      <c r="AI873" s="2">
        <v>2.3E-2</v>
      </c>
      <c r="AJ873">
        <f>VLOOKUP(A873,census_tract_areas_WA!E:N,10,FALSE)</f>
        <v>6.8144944430000001</v>
      </c>
      <c r="AK873">
        <f t="shared" si="179"/>
        <v>735.49109797109566</v>
      </c>
      <c r="AL873" t="str">
        <f>VLOOKUP(AK873,'Density Lookup'!A:B,2,TRUE)</f>
        <v>Medium</v>
      </c>
      <c r="AM873" t="str">
        <f>VLOOKUP(A873,census_tract_county_names_WA!A:B,2,FALSE)</f>
        <v>King County, Washington</v>
      </c>
      <c r="AN873">
        <f>INDEX(census_tract_areas_WA!N:N, MATCH('2014_acs_select'!A873,census_tract_areas_WA!E:E,0))</f>
        <v>6.8144944430000001</v>
      </c>
      <c r="AO873" t="b">
        <f t="shared" si="180"/>
        <v>1</v>
      </c>
      <c r="AP873" t="str">
        <f>INDEX('Density Lookup'!B:B,MATCH('2014_acs_select'!AK873,'Density Lookup'!A:A,1))</f>
        <v>Medium</v>
      </c>
      <c r="AQ873" t="b">
        <f t="shared" si="181"/>
        <v>1</v>
      </c>
    </row>
    <row r="874" spans="1:43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72"/>
        <v>0.43888242142025613</v>
      </c>
      <c r="I874" s="2">
        <f t="shared" si="173"/>
        <v>0.56111757857974387</v>
      </c>
      <c r="J874" s="1">
        <v>1882</v>
      </c>
      <c r="K874" s="2">
        <f t="shared" si="174"/>
        <v>0.43818393480791618</v>
      </c>
      <c r="L874" s="1">
        <v>1523</v>
      </c>
      <c r="M874" s="1">
        <v>164</v>
      </c>
      <c r="N874" s="1">
        <v>50</v>
      </c>
      <c r="O874" s="2">
        <f t="shared" si="182"/>
        <v>0.8092454835281615</v>
      </c>
      <c r="P874" s="2">
        <f t="shared" si="183"/>
        <v>8.7141339001062704E-2</v>
      </c>
      <c r="Q874" s="2">
        <f t="shared" si="184"/>
        <v>2.6567481402763018E-2</v>
      </c>
      <c r="R874" s="2">
        <v>0.32</v>
      </c>
      <c r="S874" s="2">
        <v>0.36200000000000004</v>
      </c>
      <c r="T874" s="2">
        <v>0.28899999999999998</v>
      </c>
      <c r="U874" s="1">
        <v>4271</v>
      </c>
      <c r="V874" s="2">
        <f t="shared" si="175"/>
        <v>0.99441210710128058</v>
      </c>
      <c r="W874" s="2">
        <v>7.0000000000000007E-2</v>
      </c>
      <c r="X874" s="1">
        <v>967</v>
      </c>
      <c r="Y874" s="2">
        <f t="shared" si="176"/>
        <v>0.22514551804423749</v>
      </c>
      <c r="Z874" s="2">
        <v>4.8000000000000001E-2</v>
      </c>
      <c r="AA874" s="1">
        <v>2569</v>
      </c>
      <c r="AB874" s="2">
        <f t="shared" si="177"/>
        <v>0.59813736903376014</v>
      </c>
      <c r="AC874" s="2">
        <f t="shared" si="178"/>
        <v>0.17671711292200243</v>
      </c>
      <c r="AD874" s="2">
        <v>9.3000000000000013E-2</v>
      </c>
      <c r="AE874" s="1">
        <v>65412</v>
      </c>
      <c r="AF874" s="1">
        <v>1908</v>
      </c>
      <c r="AG874" s="1">
        <v>44073</v>
      </c>
      <c r="AH874" s="1">
        <v>3469</v>
      </c>
      <c r="AI874" s="2">
        <v>0.14099999999999999</v>
      </c>
      <c r="AJ874">
        <f>VLOOKUP(A874,census_tract_areas_WA!E:N,10,FALSE)</f>
        <v>1.953747678</v>
      </c>
      <c r="AK874">
        <f t="shared" si="179"/>
        <v>2198.3391449998694</v>
      </c>
      <c r="AL874" t="str">
        <f>VLOOKUP(AK874,'Density Lookup'!A:B,2,TRUE)</f>
        <v>High</v>
      </c>
      <c r="AM874" t="str">
        <f>VLOOKUP(A874,census_tract_county_names_WA!A:B,2,FALSE)</f>
        <v>Pierce County, Washington</v>
      </c>
      <c r="AN874">
        <f>INDEX(census_tract_areas_WA!N:N, MATCH('2014_acs_select'!A874,census_tract_areas_WA!E:E,0))</f>
        <v>1.953747678</v>
      </c>
      <c r="AO874" t="b">
        <f t="shared" si="180"/>
        <v>1</v>
      </c>
      <c r="AP874" t="str">
        <f>INDEX('Density Lookup'!B:B,MATCH('2014_acs_select'!AK874,'Density Lookup'!A:A,1))</f>
        <v>High</v>
      </c>
      <c r="AQ874" t="b">
        <f t="shared" si="181"/>
        <v>1</v>
      </c>
    </row>
    <row r="875" spans="1:43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72"/>
        <v>0.51998779371376258</v>
      </c>
      <c r="I875" s="2">
        <f t="shared" si="173"/>
        <v>0.48001220628623742</v>
      </c>
      <c r="J875" s="1">
        <v>1518</v>
      </c>
      <c r="K875" s="2">
        <f t="shared" si="174"/>
        <v>0.46322856270979557</v>
      </c>
      <c r="L875" s="1">
        <v>1161</v>
      </c>
      <c r="M875" s="1">
        <v>181</v>
      </c>
      <c r="N875" s="1">
        <v>45</v>
      </c>
      <c r="O875" s="2">
        <f t="shared" si="182"/>
        <v>0.7648221343873518</v>
      </c>
      <c r="P875" s="2">
        <f t="shared" si="183"/>
        <v>0.11923583662714098</v>
      </c>
      <c r="Q875" s="2">
        <f t="shared" si="184"/>
        <v>2.9644268774703556E-2</v>
      </c>
      <c r="R875" s="2">
        <v>0.19399999999999998</v>
      </c>
      <c r="S875" s="2">
        <v>0.16600000000000001</v>
      </c>
      <c r="T875" s="2">
        <v>0.223</v>
      </c>
      <c r="U875" s="1">
        <v>3212</v>
      </c>
      <c r="V875" s="2">
        <f t="shared" si="175"/>
        <v>0.98016478486420511</v>
      </c>
      <c r="W875" s="2">
        <v>0.13100000000000001</v>
      </c>
      <c r="X875" s="1">
        <v>749</v>
      </c>
      <c r="Y875" s="2">
        <f t="shared" si="176"/>
        <v>0.22856270979554472</v>
      </c>
      <c r="Z875" s="2">
        <v>0.23899999999999999</v>
      </c>
      <c r="AA875" s="1">
        <v>2064</v>
      </c>
      <c r="AB875" s="2">
        <f t="shared" si="177"/>
        <v>0.62984436985047298</v>
      </c>
      <c r="AC875" s="2">
        <f t="shared" si="178"/>
        <v>0.1415929203539823</v>
      </c>
      <c r="AD875" s="2">
        <v>0.1</v>
      </c>
      <c r="AE875" s="1">
        <v>82664</v>
      </c>
      <c r="AF875" s="1">
        <v>1280</v>
      </c>
      <c r="AG875" s="1">
        <v>67328</v>
      </c>
      <c r="AH875" s="1">
        <v>2530</v>
      </c>
      <c r="AI875" s="2">
        <v>5.2000000000000005E-2</v>
      </c>
      <c r="AJ875">
        <f>VLOOKUP(A875,census_tract_areas_WA!E:N,10,FALSE)</f>
        <v>16.13761835</v>
      </c>
      <c r="AK875">
        <f t="shared" si="179"/>
        <v>203.06590036565092</v>
      </c>
      <c r="AL875" t="str">
        <f>VLOOKUP(AK875,'Density Lookup'!A:B,2,TRUE)</f>
        <v>Low</v>
      </c>
      <c r="AM875" t="str">
        <f>VLOOKUP(A875,census_tract_county_names_WA!A:B,2,FALSE)</f>
        <v>Pierce County, Washington</v>
      </c>
      <c r="AN875">
        <f>INDEX(census_tract_areas_WA!N:N, MATCH('2014_acs_select'!A875,census_tract_areas_WA!E:E,0))</f>
        <v>16.13761835</v>
      </c>
      <c r="AO875" t="b">
        <f t="shared" si="180"/>
        <v>1</v>
      </c>
      <c r="AP875" t="str">
        <f>INDEX('Density Lookup'!B:B,MATCH('2014_acs_select'!AK875,'Density Lookup'!A:A,1))</f>
        <v>Low</v>
      </c>
      <c r="AQ875" t="b">
        <f t="shared" si="181"/>
        <v>1</v>
      </c>
    </row>
    <row r="876" spans="1:43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72"/>
        <v>0.5191313340227508</v>
      </c>
      <c r="I876" s="2">
        <f t="shared" si="173"/>
        <v>0.4808686659772492</v>
      </c>
      <c r="J876" s="1">
        <v>1595</v>
      </c>
      <c r="K876" s="2">
        <f t="shared" si="174"/>
        <v>0.4123578076525336</v>
      </c>
      <c r="L876" s="1">
        <v>1336</v>
      </c>
      <c r="M876" s="1">
        <v>125</v>
      </c>
      <c r="N876" s="1">
        <v>12</v>
      </c>
      <c r="O876" s="2">
        <f t="shared" si="182"/>
        <v>0.83761755485893419</v>
      </c>
      <c r="P876" s="2">
        <f t="shared" si="183"/>
        <v>7.8369905956112859E-2</v>
      </c>
      <c r="Q876" s="2">
        <f t="shared" si="184"/>
        <v>7.5235109717868339E-3</v>
      </c>
      <c r="R876" s="2">
        <v>0.17800000000000002</v>
      </c>
      <c r="S876" s="2">
        <v>0.158</v>
      </c>
      <c r="T876" s="2">
        <v>0.19899999999999998</v>
      </c>
      <c r="U876" s="1">
        <v>3834</v>
      </c>
      <c r="V876" s="2">
        <f t="shared" si="175"/>
        <v>0.99120992761116855</v>
      </c>
      <c r="W876" s="2">
        <v>0.11599999999999999</v>
      </c>
      <c r="X876" s="1">
        <v>838</v>
      </c>
      <c r="Y876" s="2">
        <f t="shared" si="176"/>
        <v>0.21664943123061015</v>
      </c>
      <c r="Z876" s="2">
        <v>0.111</v>
      </c>
      <c r="AA876" s="1">
        <v>2420</v>
      </c>
      <c r="AB876" s="2">
        <f t="shared" si="177"/>
        <v>0.6256463288521199</v>
      </c>
      <c r="AC876" s="2">
        <f t="shared" si="178"/>
        <v>0.15770423991726989</v>
      </c>
      <c r="AD876" s="2">
        <v>0.11599999999999999</v>
      </c>
      <c r="AE876" s="1">
        <v>68963</v>
      </c>
      <c r="AF876" s="1">
        <v>1339</v>
      </c>
      <c r="AG876" s="1">
        <v>55040</v>
      </c>
      <c r="AH876" s="1">
        <v>3109</v>
      </c>
      <c r="AI876" s="2">
        <v>0.14300000000000002</v>
      </c>
      <c r="AJ876">
        <f>VLOOKUP(A876,census_tract_areas_WA!E:N,10,FALSE)</f>
        <v>49.662665830000002</v>
      </c>
      <c r="AK876">
        <f t="shared" si="179"/>
        <v>77.885468598091961</v>
      </c>
      <c r="AL876" t="str">
        <f>VLOOKUP(AK876,'Density Lookup'!A:B,2,TRUE)</f>
        <v>Low</v>
      </c>
      <c r="AM876" t="str">
        <f>VLOOKUP(A876,census_tract_county_names_WA!A:B,2,FALSE)</f>
        <v>Pierce County, Washington</v>
      </c>
      <c r="AN876">
        <f>INDEX(census_tract_areas_WA!N:N, MATCH('2014_acs_select'!A876,census_tract_areas_WA!E:E,0))</f>
        <v>49.662665830000002</v>
      </c>
      <c r="AO876" t="b">
        <f t="shared" si="180"/>
        <v>1</v>
      </c>
      <c r="AP876" t="str">
        <f>INDEX('Density Lookup'!B:B,MATCH('2014_acs_select'!AK876,'Density Lookup'!A:A,1))</f>
        <v>Low</v>
      </c>
      <c r="AQ876" t="b">
        <f t="shared" si="181"/>
        <v>1</v>
      </c>
    </row>
    <row r="877" spans="1:43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72"/>
        <v>0.51255195344970905</v>
      </c>
      <c r="I877" s="2">
        <f t="shared" si="173"/>
        <v>0.48744804655029095</v>
      </c>
      <c r="J877" s="1">
        <v>2913</v>
      </c>
      <c r="K877" s="2">
        <f t="shared" si="174"/>
        <v>0.48428927680798006</v>
      </c>
      <c r="L877" s="1">
        <v>2353</v>
      </c>
      <c r="M877" s="1">
        <v>340</v>
      </c>
      <c r="N877" s="1">
        <v>18</v>
      </c>
      <c r="O877" s="2">
        <f t="shared" si="182"/>
        <v>0.80775832475111564</v>
      </c>
      <c r="P877" s="2">
        <f t="shared" si="183"/>
        <v>0.1167181599725369</v>
      </c>
      <c r="Q877" s="2">
        <f t="shared" si="184"/>
        <v>6.1791967044284241E-3</v>
      </c>
      <c r="R877" s="2">
        <v>0.247</v>
      </c>
      <c r="S877" s="2">
        <v>0.252</v>
      </c>
      <c r="T877" s="2">
        <v>0.24199999999999999</v>
      </c>
      <c r="U877" s="1">
        <v>5946</v>
      </c>
      <c r="V877" s="2">
        <f t="shared" si="175"/>
        <v>0.98852867830423941</v>
      </c>
      <c r="W877" s="2">
        <v>6.9000000000000006E-2</v>
      </c>
      <c r="X877" s="1">
        <v>1403</v>
      </c>
      <c r="Y877" s="2">
        <f t="shared" si="176"/>
        <v>0.23325020781379885</v>
      </c>
      <c r="Z877" s="2">
        <v>0.11</v>
      </c>
      <c r="AA877" s="1">
        <v>3891</v>
      </c>
      <c r="AB877" s="2">
        <f t="shared" si="177"/>
        <v>0.64688279301745633</v>
      </c>
      <c r="AC877" s="2">
        <f t="shared" si="178"/>
        <v>0.11986699916874488</v>
      </c>
      <c r="AD877" s="2">
        <v>5.0999999999999997E-2</v>
      </c>
      <c r="AE877" s="1">
        <v>111667</v>
      </c>
      <c r="AF877" s="1">
        <v>1909</v>
      </c>
      <c r="AG877" s="1">
        <v>101612</v>
      </c>
      <c r="AH877" s="1">
        <v>4683</v>
      </c>
      <c r="AI877" s="2">
        <v>0.109</v>
      </c>
      <c r="AJ877">
        <f>VLOOKUP(A877,census_tract_areas_WA!E:N,10,FALSE)</f>
        <v>67.235873029999993</v>
      </c>
      <c r="AK877">
        <f t="shared" si="179"/>
        <v>89.461171974611901</v>
      </c>
      <c r="AL877" t="str">
        <f>VLOOKUP(AK877,'Density Lookup'!A:B,2,TRUE)</f>
        <v>Low</v>
      </c>
      <c r="AM877" t="str">
        <f>VLOOKUP(A877,census_tract_county_names_WA!A:B,2,FALSE)</f>
        <v>Snohomish County, Washington</v>
      </c>
      <c r="AN877">
        <f>INDEX(census_tract_areas_WA!N:N, MATCH('2014_acs_select'!A877,census_tract_areas_WA!E:E,0))</f>
        <v>67.235873029999993</v>
      </c>
      <c r="AO877" t="b">
        <f t="shared" si="180"/>
        <v>1</v>
      </c>
      <c r="AP877" t="str">
        <f>INDEX('Density Lookup'!B:B,MATCH('2014_acs_select'!AK877,'Density Lookup'!A:A,1))</f>
        <v>Low</v>
      </c>
      <c r="AQ877" t="b">
        <f t="shared" si="181"/>
        <v>1</v>
      </c>
    </row>
    <row r="878" spans="1:43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72"/>
        <v>0.45010812480691997</v>
      </c>
      <c r="I878" s="2">
        <f t="shared" si="173"/>
        <v>0.54989187519308003</v>
      </c>
      <c r="J878" s="1">
        <v>3414</v>
      </c>
      <c r="K878" s="2">
        <f t="shared" si="174"/>
        <v>0.52734012974976829</v>
      </c>
      <c r="L878" s="1">
        <v>2462</v>
      </c>
      <c r="M878" s="1">
        <v>169</v>
      </c>
      <c r="N878" s="1">
        <v>77</v>
      </c>
      <c r="O878" s="2">
        <f t="shared" si="182"/>
        <v>0.72114821323960165</v>
      </c>
      <c r="P878" s="2">
        <f t="shared" si="183"/>
        <v>4.9502050380785E-2</v>
      </c>
      <c r="Q878" s="2">
        <f t="shared" si="184"/>
        <v>2.2554188635032221E-2</v>
      </c>
      <c r="R878" s="2">
        <v>0.51100000000000001</v>
      </c>
      <c r="S878" s="2">
        <v>0.52800000000000002</v>
      </c>
      <c r="T878" s="2">
        <v>0.499</v>
      </c>
      <c r="U878" s="1">
        <v>6284</v>
      </c>
      <c r="V878" s="2">
        <f t="shared" si="175"/>
        <v>0.97065183812171763</v>
      </c>
      <c r="W878" s="2">
        <v>9.6000000000000002E-2</v>
      </c>
      <c r="X878" s="1">
        <v>1323</v>
      </c>
      <c r="Y878" s="2">
        <f t="shared" si="176"/>
        <v>0.20435588507877664</v>
      </c>
      <c r="Z878" s="2">
        <v>0.14300000000000002</v>
      </c>
      <c r="AA878" s="1">
        <v>4048</v>
      </c>
      <c r="AB878" s="2">
        <f t="shared" si="177"/>
        <v>0.62527031201729999</v>
      </c>
      <c r="AC878" s="2">
        <f t="shared" si="178"/>
        <v>0.17037380290392334</v>
      </c>
      <c r="AD878" s="2">
        <v>9.6999999999999989E-2</v>
      </c>
      <c r="AE878" s="1">
        <v>67050</v>
      </c>
      <c r="AF878" s="1">
        <v>2663</v>
      </c>
      <c r="AG878" s="1">
        <v>62482</v>
      </c>
      <c r="AH878" s="1">
        <v>5402</v>
      </c>
      <c r="AI878" s="2">
        <v>6.7000000000000004E-2</v>
      </c>
      <c r="AJ878">
        <f>VLOOKUP(A878,census_tract_areas_WA!E:N,10,FALSE)</f>
        <v>5.1275429270000004</v>
      </c>
      <c r="AK878">
        <f t="shared" si="179"/>
        <v>1262.593037673071</v>
      </c>
      <c r="AL878" t="str">
        <f>VLOOKUP(AK878,'Density Lookup'!A:B,2,TRUE)</f>
        <v>Medium</v>
      </c>
      <c r="AM878" t="str">
        <f>VLOOKUP(A878,census_tract_county_names_WA!A:B,2,FALSE)</f>
        <v>Whatcom County, Washington</v>
      </c>
      <c r="AN878">
        <f>INDEX(census_tract_areas_WA!N:N, MATCH('2014_acs_select'!A878,census_tract_areas_WA!E:E,0))</f>
        <v>5.1275429270000004</v>
      </c>
      <c r="AO878" t="b">
        <f t="shared" si="180"/>
        <v>1</v>
      </c>
      <c r="AP878" t="str">
        <f>INDEX('Density Lookup'!B:B,MATCH('2014_acs_select'!AK878,'Density Lookup'!A:A,1))</f>
        <v>Medium</v>
      </c>
      <c r="AQ878" t="b">
        <f t="shared" si="181"/>
        <v>1</v>
      </c>
    </row>
    <row r="879" spans="1:43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72"/>
        <v>0.51893300628545147</v>
      </c>
      <c r="I879" s="2">
        <f t="shared" si="173"/>
        <v>0.48106699371454853</v>
      </c>
      <c r="J879" s="1">
        <v>3148</v>
      </c>
      <c r="K879" s="2">
        <f t="shared" si="174"/>
        <v>0.48260003066073892</v>
      </c>
      <c r="L879" s="1">
        <v>2537</v>
      </c>
      <c r="M879" s="1">
        <v>328</v>
      </c>
      <c r="N879" s="1">
        <v>31</v>
      </c>
      <c r="O879" s="2">
        <f t="shared" si="182"/>
        <v>0.80590851334180436</v>
      </c>
      <c r="P879" s="2">
        <f t="shared" si="183"/>
        <v>0.10419313850063533</v>
      </c>
      <c r="Q879" s="2">
        <f t="shared" si="184"/>
        <v>9.8475222363405331E-3</v>
      </c>
      <c r="R879" s="2">
        <v>0.20199999999999999</v>
      </c>
      <c r="S879" s="2">
        <v>0.21600000000000003</v>
      </c>
      <c r="T879" s="2">
        <v>0.188</v>
      </c>
      <c r="U879" s="1">
        <v>6501</v>
      </c>
      <c r="V879" s="2">
        <f t="shared" si="175"/>
        <v>0.99662731871838106</v>
      </c>
      <c r="W879" s="2">
        <v>4.5999999999999999E-2</v>
      </c>
      <c r="X879" s="1">
        <v>1609</v>
      </c>
      <c r="Y879" s="2">
        <f t="shared" si="176"/>
        <v>0.24666564464203589</v>
      </c>
      <c r="Z879" s="2">
        <v>1.7000000000000001E-2</v>
      </c>
      <c r="AA879" s="1">
        <v>3749</v>
      </c>
      <c r="AB879" s="2">
        <f t="shared" si="177"/>
        <v>0.57473555112678221</v>
      </c>
      <c r="AC879" s="2">
        <f t="shared" si="178"/>
        <v>0.17859880423118191</v>
      </c>
      <c r="AD879" s="2">
        <v>2.7000000000000003E-2</v>
      </c>
      <c r="AE879" s="1">
        <v>65669</v>
      </c>
      <c r="AF879" s="1">
        <v>2308</v>
      </c>
      <c r="AG879" s="1">
        <v>56792</v>
      </c>
      <c r="AH879" s="1">
        <v>5056</v>
      </c>
      <c r="AI879" s="2">
        <v>4.8000000000000001E-2</v>
      </c>
      <c r="AJ879">
        <f>VLOOKUP(A879,census_tract_areas_WA!E:N,10,FALSE)</f>
        <v>93.899370210000001</v>
      </c>
      <c r="AK879">
        <f t="shared" si="179"/>
        <v>69.467984560617637</v>
      </c>
      <c r="AL879" t="str">
        <f>VLOOKUP(AK879,'Density Lookup'!A:B,2,TRUE)</f>
        <v>Low</v>
      </c>
      <c r="AM879" t="str">
        <f>VLOOKUP(A879,census_tract_county_names_WA!A:B,2,FALSE)</f>
        <v>Whatcom County, Washington</v>
      </c>
      <c r="AN879">
        <f>INDEX(census_tract_areas_WA!N:N, MATCH('2014_acs_select'!A879,census_tract_areas_WA!E:E,0))</f>
        <v>93.899370210000001</v>
      </c>
      <c r="AO879" t="b">
        <f t="shared" si="180"/>
        <v>1</v>
      </c>
      <c r="AP879" t="str">
        <f>INDEX('Density Lookup'!B:B,MATCH('2014_acs_select'!AK879,'Density Lookup'!A:A,1))</f>
        <v>Low</v>
      </c>
      <c r="AQ879" t="b">
        <f t="shared" si="181"/>
        <v>1</v>
      </c>
    </row>
    <row r="880" spans="1:43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72"/>
        <v>0.47841381515829867</v>
      </c>
      <c r="I880" s="2">
        <f t="shared" si="173"/>
        <v>0.52158618484170127</v>
      </c>
      <c r="J880" s="1">
        <v>1051</v>
      </c>
      <c r="K880" s="2">
        <f t="shared" si="174"/>
        <v>0.3361048928685641</v>
      </c>
      <c r="L880" s="1">
        <v>773</v>
      </c>
      <c r="M880" s="1">
        <v>221</v>
      </c>
      <c r="N880" s="1">
        <v>0</v>
      </c>
      <c r="O880" s="2">
        <f t="shared" si="182"/>
        <v>0.73549000951474786</v>
      </c>
      <c r="P880" s="2">
        <f t="shared" si="183"/>
        <v>0.21027592768791628</v>
      </c>
      <c r="Q880" s="2">
        <f t="shared" si="184"/>
        <v>0</v>
      </c>
      <c r="R880" s="2">
        <v>0.18899999999999997</v>
      </c>
      <c r="S880" s="2">
        <v>0.19899999999999998</v>
      </c>
      <c r="T880" s="2">
        <v>0.18100000000000002</v>
      </c>
      <c r="U880" s="1">
        <v>3116</v>
      </c>
      <c r="V880" s="2">
        <f t="shared" si="175"/>
        <v>0.99648225135913016</v>
      </c>
      <c r="W880" s="2">
        <v>0.122</v>
      </c>
      <c r="X880" s="1">
        <v>710</v>
      </c>
      <c r="Y880" s="2">
        <f t="shared" si="176"/>
        <v>0.22705468500159898</v>
      </c>
      <c r="Z880" s="2">
        <v>0.22</v>
      </c>
      <c r="AA880" s="1">
        <v>1624</v>
      </c>
      <c r="AB880" s="2">
        <f t="shared" si="177"/>
        <v>0.51934761752478409</v>
      </c>
      <c r="AC880" s="2">
        <f t="shared" si="178"/>
        <v>0.25359769747361693</v>
      </c>
      <c r="AD880" s="2">
        <v>0.129</v>
      </c>
      <c r="AE880" s="1">
        <v>55888</v>
      </c>
      <c r="AF880" s="1">
        <v>1235</v>
      </c>
      <c r="AG880" s="1">
        <v>47426</v>
      </c>
      <c r="AH880" s="1">
        <v>2544</v>
      </c>
      <c r="AI880" s="2">
        <v>0.11800000000000001</v>
      </c>
      <c r="AJ880">
        <f>VLOOKUP(A880,census_tract_areas_WA!E:N,10,FALSE)</f>
        <v>2.31098384</v>
      </c>
      <c r="AK880">
        <f t="shared" si="179"/>
        <v>1353.103360515061</v>
      </c>
      <c r="AL880" t="str">
        <f>VLOOKUP(AK880,'Density Lookup'!A:B,2,TRUE)</f>
        <v>Medium</v>
      </c>
      <c r="AM880" t="str">
        <f>VLOOKUP(A880,census_tract_county_names_WA!A:B,2,FALSE)</f>
        <v>Cowlitz County, Washington</v>
      </c>
      <c r="AN880">
        <f>INDEX(census_tract_areas_WA!N:N, MATCH('2014_acs_select'!A880,census_tract_areas_WA!E:E,0))</f>
        <v>2.31098384</v>
      </c>
      <c r="AO880" t="b">
        <f t="shared" si="180"/>
        <v>1</v>
      </c>
      <c r="AP880" t="str">
        <f>INDEX('Density Lookup'!B:B,MATCH('2014_acs_select'!AK880,'Density Lookup'!A:A,1))</f>
        <v>Medium</v>
      </c>
      <c r="AQ880" t="b">
        <f t="shared" si="181"/>
        <v>1</v>
      </c>
    </row>
    <row r="881" spans="1:43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72"/>
        <v>0.4877988047808765</v>
      </c>
      <c r="I881" s="2">
        <f t="shared" si="173"/>
        <v>0.51220119521912355</v>
      </c>
      <c r="J881" s="1">
        <v>2143</v>
      </c>
      <c r="K881" s="2">
        <f t="shared" si="174"/>
        <v>0.5336155378486056</v>
      </c>
      <c r="L881" s="1">
        <v>981</v>
      </c>
      <c r="M881" s="1">
        <v>125</v>
      </c>
      <c r="N881" s="1">
        <v>415</v>
      </c>
      <c r="O881" s="2">
        <f t="shared" si="182"/>
        <v>0.45776948203453105</v>
      </c>
      <c r="P881" s="2">
        <f t="shared" si="183"/>
        <v>5.8329444703686423E-2</v>
      </c>
      <c r="Q881" s="2">
        <f t="shared" si="184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 s="1">
        <v>3957</v>
      </c>
      <c r="V881" s="2">
        <f t="shared" si="175"/>
        <v>0.985308764940239</v>
      </c>
      <c r="W881" s="2">
        <v>5.4000000000000006E-2</v>
      </c>
      <c r="X881" s="1">
        <v>778</v>
      </c>
      <c r="Y881" s="2">
        <f t="shared" si="176"/>
        <v>0.19372509960159362</v>
      </c>
      <c r="Z881" s="2">
        <v>4.4000000000000004E-2</v>
      </c>
      <c r="AA881" s="1">
        <v>2548</v>
      </c>
      <c r="AB881" s="2">
        <f t="shared" si="177"/>
        <v>0.6344621513944223</v>
      </c>
      <c r="AC881" s="2">
        <f t="shared" si="178"/>
        <v>0.17181274900398402</v>
      </c>
      <c r="AD881" s="2">
        <v>6.7000000000000004E-2</v>
      </c>
      <c r="AE881" s="1">
        <v>159370</v>
      </c>
      <c r="AF881" s="1">
        <v>1601</v>
      </c>
      <c r="AG881" s="1">
        <v>119135</v>
      </c>
      <c r="AH881" s="1">
        <v>3283</v>
      </c>
      <c r="AI881" s="2">
        <v>4.2999999999999997E-2</v>
      </c>
      <c r="AJ881">
        <f>VLOOKUP(A881,census_tract_areas_WA!E:N,10,FALSE)</f>
        <v>3.01694686</v>
      </c>
      <c r="AK881">
        <f t="shared" si="179"/>
        <v>1331.1470789379432</v>
      </c>
      <c r="AL881" t="str">
        <f>VLOOKUP(AK881,'Density Lookup'!A:B,2,TRUE)</f>
        <v>Medium</v>
      </c>
      <c r="AM881" t="str">
        <f>VLOOKUP(A881,census_tract_county_names_WA!A:B,2,FALSE)</f>
        <v>King County, Washington</v>
      </c>
      <c r="AN881">
        <f>INDEX(census_tract_areas_WA!N:N, MATCH('2014_acs_select'!A881,census_tract_areas_WA!E:E,0))</f>
        <v>3.01694686</v>
      </c>
      <c r="AO881" t="b">
        <f t="shared" si="180"/>
        <v>1</v>
      </c>
      <c r="AP881" t="str">
        <f>INDEX('Density Lookup'!B:B,MATCH('2014_acs_select'!AK881,'Density Lookup'!A:A,1))</f>
        <v>Medium</v>
      </c>
      <c r="AQ881" t="b">
        <f t="shared" si="181"/>
        <v>1</v>
      </c>
    </row>
    <row r="882" spans="1:43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72"/>
        <v>0.52526799387442569</v>
      </c>
      <c r="I882" s="2">
        <f t="shared" si="173"/>
        <v>0.47473200612557426</v>
      </c>
      <c r="J882" s="1">
        <v>1828</v>
      </c>
      <c r="K882" s="2">
        <f t="shared" si="174"/>
        <v>0.55987748851454822</v>
      </c>
      <c r="L882" s="1">
        <v>1414</v>
      </c>
      <c r="M882" s="1">
        <v>146</v>
      </c>
      <c r="N882" s="1">
        <v>109</v>
      </c>
      <c r="O882" s="2">
        <f t="shared" si="182"/>
        <v>0.7735229759299781</v>
      </c>
      <c r="P882" s="2">
        <f t="shared" si="183"/>
        <v>7.9868708971553612E-2</v>
      </c>
      <c r="Q882" s="2">
        <f t="shared" si="184"/>
        <v>5.9628008752735231E-2</v>
      </c>
      <c r="R882" s="2">
        <v>0.75</v>
      </c>
      <c r="S882" s="2">
        <v>0.72599999999999998</v>
      </c>
      <c r="T882" s="2">
        <v>0.77300000000000002</v>
      </c>
      <c r="U882" s="1">
        <v>3265</v>
      </c>
      <c r="V882" s="2">
        <f t="shared" si="175"/>
        <v>1</v>
      </c>
      <c r="W882" s="2">
        <v>1.1000000000000001E-2</v>
      </c>
      <c r="X882" s="1">
        <v>845</v>
      </c>
      <c r="Y882" s="2">
        <f t="shared" si="176"/>
        <v>0.25880551301684535</v>
      </c>
      <c r="Z882" s="2">
        <v>8.0000000000000002E-3</v>
      </c>
      <c r="AA882" s="1">
        <v>2127</v>
      </c>
      <c r="AB882" s="2">
        <f t="shared" si="177"/>
        <v>0.65145482388973963</v>
      </c>
      <c r="AC882" s="2">
        <f t="shared" si="178"/>
        <v>8.9739663093415079E-2</v>
      </c>
      <c r="AD882" s="2">
        <v>1.3999999999999999E-2</v>
      </c>
      <c r="AE882" s="1">
        <v>182188</v>
      </c>
      <c r="AF882" s="1">
        <v>1152</v>
      </c>
      <c r="AG882" s="1">
        <v>151250</v>
      </c>
      <c r="AH882" s="1">
        <v>2529</v>
      </c>
      <c r="AI882" s="2">
        <v>2.7999999999999997E-2</v>
      </c>
      <c r="AJ882">
        <f>VLOOKUP(A882,census_tract_areas_WA!E:N,10,FALSE)</f>
        <v>3.682894573</v>
      </c>
      <c r="AK882">
        <f t="shared" si="179"/>
        <v>886.53094333363094</v>
      </c>
      <c r="AL882" t="str">
        <f>VLOOKUP(AK882,'Density Lookup'!A:B,2,TRUE)</f>
        <v>Medium</v>
      </c>
      <c r="AM882" t="str">
        <f>VLOOKUP(A882,census_tract_county_names_WA!A:B,2,FALSE)</f>
        <v>King County, Washington</v>
      </c>
      <c r="AN882">
        <f>INDEX(census_tract_areas_WA!N:N, MATCH('2014_acs_select'!A882,census_tract_areas_WA!E:E,0))</f>
        <v>3.682894573</v>
      </c>
      <c r="AO882" t="b">
        <f t="shared" si="180"/>
        <v>1</v>
      </c>
      <c r="AP882" t="str">
        <f>INDEX('Density Lookup'!B:B,MATCH('2014_acs_select'!AK882,'Density Lookup'!A:A,1))</f>
        <v>Medium</v>
      </c>
      <c r="AQ882" t="b">
        <f t="shared" si="181"/>
        <v>1</v>
      </c>
    </row>
    <row r="883" spans="1:43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72"/>
        <v>0.49666030534351147</v>
      </c>
      <c r="I883" s="2">
        <f t="shared" si="173"/>
        <v>0.50333969465648853</v>
      </c>
      <c r="J883" s="1">
        <v>1808</v>
      </c>
      <c r="K883" s="2">
        <f t="shared" si="174"/>
        <v>0.43129770992366412</v>
      </c>
      <c r="L883" s="1">
        <v>1387</v>
      </c>
      <c r="M883" s="1">
        <v>191</v>
      </c>
      <c r="N883" s="1">
        <v>88</v>
      </c>
      <c r="O883" s="2">
        <f t="shared" si="182"/>
        <v>0.76714601769911506</v>
      </c>
      <c r="P883" s="2">
        <f t="shared" si="183"/>
        <v>0.10564159292035398</v>
      </c>
      <c r="Q883" s="2">
        <f t="shared" si="184"/>
        <v>4.8672566371681415E-2</v>
      </c>
      <c r="R883" s="2">
        <v>0.23899999999999999</v>
      </c>
      <c r="S883" s="2">
        <v>0.24</v>
      </c>
      <c r="T883" s="2">
        <v>0.23699999999999999</v>
      </c>
      <c r="U883" s="1">
        <v>4123</v>
      </c>
      <c r="V883" s="2">
        <f t="shared" si="175"/>
        <v>0.98354007633587781</v>
      </c>
      <c r="W883" s="2">
        <v>0.113</v>
      </c>
      <c r="X883" s="1">
        <v>689</v>
      </c>
      <c r="Y883" s="2">
        <f t="shared" si="176"/>
        <v>0.16436068702290077</v>
      </c>
      <c r="Z883" s="2">
        <v>0.16800000000000001</v>
      </c>
      <c r="AA883" s="1">
        <v>2635</v>
      </c>
      <c r="AB883" s="2">
        <f t="shared" si="177"/>
        <v>0.62857824427480913</v>
      </c>
      <c r="AC883" s="2">
        <f t="shared" si="178"/>
        <v>0.20706106870229013</v>
      </c>
      <c r="AD883" s="2">
        <v>0.10400000000000001</v>
      </c>
      <c r="AE883" s="1">
        <v>53454</v>
      </c>
      <c r="AF883" s="1">
        <v>2042</v>
      </c>
      <c r="AG883" s="1">
        <v>41125</v>
      </c>
      <c r="AH883" s="1">
        <v>3607</v>
      </c>
      <c r="AI883" s="2">
        <v>0.09</v>
      </c>
      <c r="AJ883">
        <f>VLOOKUP(A883,census_tract_areas_WA!E:N,10,FALSE)</f>
        <v>3.0184479259999999</v>
      </c>
      <c r="AK883">
        <f t="shared" si="179"/>
        <v>1388.7932151790251</v>
      </c>
      <c r="AL883" t="str">
        <f>VLOOKUP(AK883,'Density Lookup'!A:B,2,TRUE)</f>
        <v>Medium</v>
      </c>
      <c r="AM883" t="str">
        <f>VLOOKUP(A883,census_tract_county_names_WA!A:B,2,FALSE)</f>
        <v>Pierce County, Washington</v>
      </c>
      <c r="AN883">
        <f>INDEX(census_tract_areas_WA!N:N, MATCH('2014_acs_select'!A883,census_tract_areas_WA!E:E,0))</f>
        <v>3.0184479259999999</v>
      </c>
      <c r="AO883" t="b">
        <f t="shared" si="180"/>
        <v>1</v>
      </c>
      <c r="AP883" t="str">
        <f>INDEX('Density Lookup'!B:B,MATCH('2014_acs_select'!AK883,'Density Lookup'!A:A,1))</f>
        <v>Medium</v>
      </c>
      <c r="AQ883" t="b">
        <f t="shared" si="181"/>
        <v>1</v>
      </c>
    </row>
    <row r="884" spans="1:43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72"/>
        <v>0.51459761360751455</v>
      </c>
      <c r="I884" s="2">
        <f t="shared" si="173"/>
        <v>0.4854023863924854</v>
      </c>
      <c r="J884" s="1">
        <v>1869</v>
      </c>
      <c r="K884" s="2">
        <f t="shared" si="174"/>
        <v>0.4744859101294745</v>
      </c>
      <c r="L884" s="1">
        <v>1535</v>
      </c>
      <c r="M884" s="1">
        <v>218</v>
      </c>
      <c r="N884" s="1">
        <v>48</v>
      </c>
      <c r="O884" s="2">
        <f t="shared" si="182"/>
        <v>0.82129481005885496</v>
      </c>
      <c r="P884" s="2">
        <f t="shared" si="183"/>
        <v>0.11663991439272338</v>
      </c>
      <c r="Q884" s="2">
        <f t="shared" si="184"/>
        <v>2.5682182985553772E-2</v>
      </c>
      <c r="R884" s="2">
        <v>0.28199999999999997</v>
      </c>
      <c r="S884" s="2">
        <v>0.308</v>
      </c>
      <c r="T884" s="2">
        <v>0.25600000000000001</v>
      </c>
      <c r="U884" s="1">
        <v>3930</v>
      </c>
      <c r="V884" s="2">
        <f t="shared" si="175"/>
        <v>0.9977151561309977</v>
      </c>
      <c r="W884" s="2">
        <v>1.8000000000000002E-2</v>
      </c>
      <c r="X884" s="1">
        <v>980</v>
      </c>
      <c r="Y884" s="2">
        <f t="shared" si="176"/>
        <v>0.2487941101802488</v>
      </c>
      <c r="Z884" s="2">
        <v>0</v>
      </c>
      <c r="AA884" s="1">
        <v>2388</v>
      </c>
      <c r="AB884" s="2">
        <f t="shared" si="177"/>
        <v>0.60624523990860624</v>
      </c>
      <c r="AC884" s="2">
        <f t="shared" si="178"/>
        <v>0.14496064991114499</v>
      </c>
      <c r="AD884" s="2">
        <v>2.8999999999999998E-2</v>
      </c>
      <c r="AE884" s="1">
        <v>111949</v>
      </c>
      <c r="AF884" s="1">
        <v>1278</v>
      </c>
      <c r="AG884" s="1">
        <v>90395</v>
      </c>
      <c r="AH884" s="1">
        <v>3092</v>
      </c>
      <c r="AI884" s="2">
        <v>4.0999999999999995E-2</v>
      </c>
      <c r="AJ884">
        <f>VLOOKUP(A884,census_tract_areas_WA!E:N,10,FALSE)</f>
        <v>34.210940999999998</v>
      </c>
      <c r="AK884">
        <f t="shared" si="179"/>
        <v>115.13860434297905</v>
      </c>
      <c r="AL884" t="str">
        <f>VLOOKUP(AK884,'Density Lookup'!A:B,2,TRUE)</f>
        <v>Low</v>
      </c>
      <c r="AM884" t="str">
        <f>VLOOKUP(A884,census_tract_county_names_WA!A:B,2,FALSE)</f>
        <v>Snohomish County, Washington</v>
      </c>
      <c r="AN884">
        <f>INDEX(census_tract_areas_WA!N:N, MATCH('2014_acs_select'!A884,census_tract_areas_WA!E:E,0))</f>
        <v>34.210940999999998</v>
      </c>
      <c r="AO884" t="b">
        <f t="shared" si="180"/>
        <v>1</v>
      </c>
      <c r="AP884" t="str">
        <f>INDEX('Density Lookup'!B:B,MATCH('2014_acs_select'!AK884,'Density Lookup'!A:A,1))</f>
        <v>Low</v>
      </c>
      <c r="AQ884" t="b">
        <f t="shared" si="181"/>
        <v>1</v>
      </c>
    </row>
    <row r="885" spans="1:43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72"/>
        <v>0.49484388427384701</v>
      </c>
      <c r="I885" s="2">
        <f t="shared" si="173"/>
        <v>0.50515611572615293</v>
      </c>
      <c r="J885" s="1">
        <v>2920</v>
      </c>
      <c r="K885" s="2">
        <f t="shared" si="174"/>
        <v>0.41821827556574048</v>
      </c>
      <c r="L885" s="1">
        <v>2634</v>
      </c>
      <c r="M885" s="1">
        <v>166</v>
      </c>
      <c r="N885" s="1">
        <v>17</v>
      </c>
      <c r="O885" s="2">
        <f t="shared" si="182"/>
        <v>0.90205479452054793</v>
      </c>
      <c r="P885" s="2">
        <f t="shared" si="183"/>
        <v>5.6849315068493153E-2</v>
      </c>
      <c r="Q885" s="2">
        <f t="shared" si="184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 s="1">
        <v>6967</v>
      </c>
      <c r="V885" s="2">
        <f t="shared" si="175"/>
        <v>0.99785161844743631</v>
      </c>
      <c r="W885" s="2">
        <v>0.2</v>
      </c>
      <c r="X885" s="1">
        <v>1712</v>
      </c>
      <c r="Y885" s="2">
        <f t="shared" si="176"/>
        <v>0.24520194786594099</v>
      </c>
      <c r="Z885" s="2">
        <v>0.35600000000000004</v>
      </c>
      <c r="AA885" s="1">
        <v>4184</v>
      </c>
      <c r="AB885" s="2">
        <f t="shared" si="177"/>
        <v>0.59925522772844453</v>
      </c>
      <c r="AC885" s="2">
        <f t="shared" si="178"/>
        <v>0.15554282440561451</v>
      </c>
      <c r="AD885" s="2">
        <v>0.16899999999999998</v>
      </c>
      <c r="AE885" s="1">
        <v>55768</v>
      </c>
      <c r="AF885" s="1">
        <v>2809</v>
      </c>
      <c r="AG885" s="1">
        <v>46439</v>
      </c>
      <c r="AH885" s="1">
        <v>5456</v>
      </c>
      <c r="AI885" s="2">
        <v>0.12</v>
      </c>
      <c r="AJ885">
        <f>VLOOKUP(A885,census_tract_areas_WA!E:N,10,FALSE)</f>
        <v>6.6278273429999999</v>
      </c>
      <c r="AK885">
        <f t="shared" si="179"/>
        <v>1053.4372183629769</v>
      </c>
      <c r="AL885" t="str">
        <f>VLOOKUP(AK885,'Density Lookup'!A:B,2,TRUE)</f>
        <v>Medium</v>
      </c>
      <c r="AM885" t="str">
        <f>VLOOKUP(A885,census_tract_county_names_WA!A:B,2,FALSE)</f>
        <v>Cowlitz County, Washington</v>
      </c>
      <c r="AN885">
        <f>INDEX(census_tract_areas_WA!N:N, MATCH('2014_acs_select'!A885,census_tract_areas_WA!E:E,0))</f>
        <v>6.6278273429999999</v>
      </c>
      <c r="AO885" t="b">
        <f t="shared" si="180"/>
        <v>1</v>
      </c>
      <c r="AP885" t="str">
        <f>INDEX('Density Lookup'!B:B,MATCH('2014_acs_select'!AK885,'Density Lookup'!A:A,1))</f>
        <v>Medium</v>
      </c>
      <c r="AQ885" t="b">
        <f t="shared" si="181"/>
        <v>1</v>
      </c>
    </row>
    <row r="886" spans="1:43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72"/>
        <v>0.47631146315946793</v>
      </c>
      <c r="I886" s="2">
        <f t="shared" si="173"/>
        <v>0.52368853684053207</v>
      </c>
      <c r="J886" s="1">
        <v>3660</v>
      </c>
      <c r="K886" s="2">
        <f t="shared" si="174"/>
        <v>0.54700343745329549</v>
      </c>
      <c r="L886" s="1">
        <v>2197</v>
      </c>
      <c r="M886" s="1">
        <v>405</v>
      </c>
      <c r="N886" s="1">
        <v>591</v>
      </c>
      <c r="O886" s="2">
        <f t="shared" si="182"/>
        <v>0.60027322404371586</v>
      </c>
      <c r="P886" s="2">
        <f t="shared" si="183"/>
        <v>0.11065573770491803</v>
      </c>
      <c r="Q886" s="2">
        <f t="shared" si="184"/>
        <v>0.16147540983606556</v>
      </c>
      <c r="R886" s="2">
        <v>0.57399999999999995</v>
      </c>
      <c r="S886" s="2">
        <v>0.65400000000000003</v>
      </c>
      <c r="T886" s="2">
        <v>0.505</v>
      </c>
      <c r="U886" s="1">
        <v>6691</v>
      </c>
      <c r="V886" s="2">
        <f t="shared" si="175"/>
        <v>1</v>
      </c>
      <c r="W886" s="2">
        <v>0.06</v>
      </c>
      <c r="X886" s="1">
        <v>1464</v>
      </c>
      <c r="Y886" s="2">
        <f t="shared" si="176"/>
        <v>0.21880137498131819</v>
      </c>
      <c r="Z886" s="2">
        <v>0</v>
      </c>
      <c r="AA886" s="1">
        <v>4557</v>
      </c>
      <c r="AB886" s="2">
        <f t="shared" si="177"/>
        <v>0.68106411597668515</v>
      </c>
      <c r="AC886" s="2">
        <f t="shared" si="178"/>
        <v>0.10013450904199672</v>
      </c>
      <c r="AD886" s="2">
        <v>8.1000000000000003E-2</v>
      </c>
      <c r="AE886" s="1">
        <v>97940</v>
      </c>
      <c r="AF886" s="1">
        <v>2967</v>
      </c>
      <c r="AG886" s="1">
        <v>73058</v>
      </c>
      <c r="AH886" s="1">
        <v>5387</v>
      </c>
      <c r="AI886" s="2">
        <v>3.5000000000000003E-2</v>
      </c>
      <c r="AJ886">
        <f>VLOOKUP(A886,census_tract_areas_WA!E:N,10,FALSE)</f>
        <v>1.9306371040000001</v>
      </c>
      <c r="AK886">
        <f t="shared" si="179"/>
        <v>3465.6953324564302</v>
      </c>
      <c r="AL886" t="str">
        <f>VLOOKUP(AK886,'Density Lookup'!A:B,2,TRUE)</f>
        <v>High</v>
      </c>
      <c r="AM886" t="str">
        <f>VLOOKUP(A886,census_tract_county_names_WA!A:B,2,FALSE)</f>
        <v>King County, Washington</v>
      </c>
      <c r="AN886">
        <f>INDEX(census_tract_areas_WA!N:N, MATCH('2014_acs_select'!A886,census_tract_areas_WA!E:E,0))</f>
        <v>1.9306371040000001</v>
      </c>
      <c r="AO886" t="b">
        <f t="shared" si="180"/>
        <v>1</v>
      </c>
      <c r="AP886" t="str">
        <f>INDEX('Density Lookup'!B:B,MATCH('2014_acs_select'!AK886,'Density Lookup'!A:A,1))</f>
        <v>High</v>
      </c>
      <c r="AQ886" t="b">
        <f t="shared" si="181"/>
        <v>1</v>
      </c>
    </row>
    <row r="887" spans="1:43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72"/>
        <v>0.51561980724493184</v>
      </c>
      <c r="I887" s="2">
        <f t="shared" si="173"/>
        <v>0.48438019275506811</v>
      </c>
      <c r="J887" s="1">
        <v>3121</v>
      </c>
      <c r="K887" s="2">
        <f t="shared" si="174"/>
        <v>0.51861083416417419</v>
      </c>
      <c r="L887" s="1">
        <v>2439</v>
      </c>
      <c r="M887" s="1">
        <v>244</v>
      </c>
      <c r="N887" s="1">
        <v>66</v>
      </c>
      <c r="O887" s="2">
        <f t="shared" si="182"/>
        <v>0.78148029477731495</v>
      </c>
      <c r="P887" s="2">
        <f t="shared" si="183"/>
        <v>7.8180070490227488E-2</v>
      </c>
      <c r="Q887" s="2">
        <f t="shared" si="184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 s="1">
        <v>5771</v>
      </c>
      <c r="V887" s="2">
        <f t="shared" si="175"/>
        <v>0.9589564639415088</v>
      </c>
      <c r="W887" s="2">
        <v>0.14899999999999999</v>
      </c>
      <c r="X887" s="1">
        <v>1253</v>
      </c>
      <c r="Y887" s="2">
        <f t="shared" si="176"/>
        <v>0.20820870721169824</v>
      </c>
      <c r="Z887" s="2">
        <v>0.223</v>
      </c>
      <c r="AA887" s="1">
        <v>3823</v>
      </c>
      <c r="AB887" s="2">
        <f t="shared" si="177"/>
        <v>0.63526088401462277</v>
      </c>
      <c r="AC887" s="2">
        <f t="shared" si="178"/>
        <v>0.15653040877367896</v>
      </c>
      <c r="AD887" s="2">
        <v>0.14400000000000002</v>
      </c>
      <c r="AE887" s="1">
        <v>66554</v>
      </c>
      <c r="AF887" s="1">
        <v>2337</v>
      </c>
      <c r="AG887" s="1">
        <v>57684</v>
      </c>
      <c r="AH887" s="1">
        <v>4694</v>
      </c>
      <c r="AI887" s="2">
        <v>8.3000000000000004E-2</v>
      </c>
      <c r="AJ887">
        <f>VLOOKUP(A887,census_tract_areas_WA!E:N,10,FALSE)</f>
        <v>6.3777224190000004</v>
      </c>
      <c r="AK887">
        <f t="shared" si="179"/>
        <v>943.59704054721101</v>
      </c>
      <c r="AL887" t="str">
        <f>VLOOKUP(AK887,'Density Lookup'!A:B,2,TRUE)</f>
        <v>Medium</v>
      </c>
      <c r="AM887" t="str">
        <f>VLOOKUP(A887,census_tract_county_names_WA!A:B,2,FALSE)</f>
        <v>King County, Washington</v>
      </c>
      <c r="AN887">
        <f>INDEX(census_tract_areas_WA!N:N, MATCH('2014_acs_select'!A887,census_tract_areas_WA!E:E,0))</f>
        <v>6.3777224190000004</v>
      </c>
      <c r="AO887" t="b">
        <f t="shared" si="180"/>
        <v>1</v>
      </c>
      <c r="AP887" t="str">
        <f>INDEX('Density Lookup'!B:B,MATCH('2014_acs_select'!AK887,'Density Lookup'!A:A,1))</f>
        <v>Medium</v>
      </c>
      <c r="AQ887" t="b">
        <f t="shared" si="181"/>
        <v>1</v>
      </c>
    </row>
    <row r="888" spans="1:43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72"/>
        <v>0.49043893959148194</v>
      </c>
      <c r="I888" s="2">
        <f t="shared" si="173"/>
        <v>0.50956106040851801</v>
      </c>
      <c r="J888" s="1">
        <v>2243</v>
      </c>
      <c r="K888" s="2">
        <f t="shared" si="174"/>
        <v>0.48739678400695352</v>
      </c>
      <c r="L888" s="1">
        <v>1646</v>
      </c>
      <c r="M888" s="1">
        <v>166</v>
      </c>
      <c r="N888" s="1">
        <v>148</v>
      </c>
      <c r="O888" s="2">
        <f t="shared" si="182"/>
        <v>0.73383860900579578</v>
      </c>
      <c r="P888" s="2">
        <f t="shared" si="183"/>
        <v>7.4008024966562641E-2</v>
      </c>
      <c r="Q888" s="2">
        <f t="shared" si="184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 s="1">
        <v>4579</v>
      </c>
      <c r="V888" s="2">
        <f t="shared" si="175"/>
        <v>0.99500217296827465</v>
      </c>
      <c r="W888" s="2">
        <v>0.02</v>
      </c>
      <c r="X888" s="1">
        <v>1498</v>
      </c>
      <c r="Y888" s="2">
        <f t="shared" si="176"/>
        <v>0.32551064754454584</v>
      </c>
      <c r="Z888" s="2">
        <v>2.7000000000000003E-2</v>
      </c>
      <c r="AA888" s="1">
        <v>2762</v>
      </c>
      <c r="AB888" s="2">
        <f t="shared" si="177"/>
        <v>0.60017383746197306</v>
      </c>
      <c r="AC888" s="2">
        <f t="shared" si="178"/>
        <v>7.4315514993481102E-2</v>
      </c>
      <c r="AD888" s="2">
        <v>1.7000000000000001E-2</v>
      </c>
      <c r="AE888" s="1">
        <v>168817</v>
      </c>
      <c r="AF888" s="1">
        <v>1440</v>
      </c>
      <c r="AG888" s="1">
        <v>145870</v>
      </c>
      <c r="AH888" s="1">
        <v>3235</v>
      </c>
      <c r="AI888" s="2">
        <v>4.0999999999999995E-2</v>
      </c>
      <c r="AJ888">
        <f>VLOOKUP(A888,census_tract_areas_WA!E:N,10,FALSE)</f>
        <v>4.4241973489999999</v>
      </c>
      <c r="AK888">
        <f t="shared" si="179"/>
        <v>1040.1886798834119</v>
      </c>
      <c r="AL888" t="str">
        <f>VLOOKUP(AK888,'Density Lookup'!A:B,2,TRUE)</f>
        <v>Medium</v>
      </c>
      <c r="AM888" t="str">
        <f>VLOOKUP(A888,census_tract_county_names_WA!A:B,2,FALSE)</f>
        <v>King County, Washington</v>
      </c>
      <c r="AN888">
        <f>INDEX(census_tract_areas_WA!N:N, MATCH('2014_acs_select'!A888,census_tract_areas_WA!E:E,0))</f>
        <v>4.4241973489999999</v>
      </c>
      <c r="AO888" t="b">
        <f t="shared" si="180"/>
        <v>1</v>
      </c>
      <c r="AP888" t="str">
        <f>INDEX('Density Lookup'!B:B,MATCH('2014_acs_select'!AK888,'Density Lookup'!A:A,1))</f>
        <v>Medium</v>
      </c>
      <c r="AQ888" t="b">
        <f t="shared" si="181"/>
        <v>1</v>
      </c>
    </row>
    <row r="889" spans="1:43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72"/>
        <v>0.53995157384987891</v>
      </c>
      <c r="I889" s="2">
        <f t="shared" si="173"/>
        <v>0.46004842615012109</v>
      </c>
      <c r="J889" s="1">
        <v>1203</v>
      </c>
      <c r="K889" s="2">
        <f t="shared" si="174"/>
        <v>0.32364810330912025</v>
      </c>
      <c r="L889" s="1">
        <v>804</v>
      </c>
      <c r="M889" s="1">
        <v>288</v>
      </c>
      <c r="N889" s="1">
        <v>62</v>
      </c>
      <c r="O889" s="2">
        <f t="shared" si="182"/>
        <v>0.66832917705735662</v>
      </c>
      <c r="P889" s="2">
        <f t="shared" si="183"/>
        <v>0.23940149625935161</v>
      </c>
      <c r="Q889" s="2">
        <f t="shared" si="184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 s="1">
        <v>3249</v>
      </c>
      <c r="V889" s="2">
        <f t="shared" si="175"/>
        <v>0.87409200968523004</v>
      </c>
      <c r="W889" s="2">
        <v>0.25900000000000001</v>
      </c>
      <c r="X889" s="1">
        <v>718</v>
      </c>
      <c r="Y889" s="2">
        <f t="shared" si="176"/>
        <v>0.19316653214958299</v>
      </c>
      <c r="Z889" s="2">
        <v>0.37</v>
      </c>
      <c r="AA889" s="1">
        <v>1905</v>
      </c>
      <c r="AB889" s="2">
        <f t="shared" si="177"/>
        <v>0.51251008878127524</v>
      </c>
      <c r="AC889" s="2">
        <f t="shared" si="178"/>
        <v>0.29432337906914174</v>
      </c>
      <c r="AD889" s="2">
        <v>0.26</v>
      </c>
      <c r="AE889" s="1">
        <v>46401</v>
      </c>
      <c r="AF889" s="1">
        <v>1333</v>
      </c>
      <c r="AG889" s="1">
        <v>36094</v>
      </c>
      <c r="AH889" s="1">
        <v>3000</v>
      </c>
      <c r="AI889" s="2">
        <v>0.151</v>
      </c>
      <c r="AJ889">
        <f>VLOOKUP(A889,census_tract_areas_WA!E:N,10,FALSE)</f>
        <v>15.12965292</v>
      </c>
      <c r="AK889">
        <f t="shared" si="179"/>
        <v>245.67648839362801</v>
      </c>
      <c r="AL889" t="str">
        <f>VLOOKUP(AK889,'Density Lookup'!A:B,2,TRUE)</f>
        <v>Low</v>
      </c>
      <c r="AM889" t="str">
        <f>VLOOKUP(A889,census_tract_county_names_WA!A:B,2,FALSE)</f>
        <v>Mason County, Washington</v>
      </c>
      <c r="AN889">
        <f>INDEX(census_tract_areas_WA!N:N, MATCH('2014_acs_select'!A889,census_tract_areas_WA!E:E,0))</f>
        <v>15.12965292</v>
      </c>
      <c r="AO889" t="b">
        <f t="shared" si="180"/>
        <v>1</v>
      </c>
      <c r="AP889" t="str">
        <f>INDEX('Density Lookup'!B:B,MATCH('2014_acs_select'!AK889,'Density Lookup'!A:A,1))</f>
        <v>Low</v>
      </c>
      <c r="AQ889" t="b">
        <f t="shared" si="181"/>
        <v>1</v>
      </c>
    </row>
    <row r="890" spans="1:43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72"/>
        <v>0.45847457627118643</v>
      </c>
      <c r="I890" s="2">
        <f t="shared" si="173"/>
        <v>0.54152542372881352</v>
      </c>
      <c r="J890" s="1">
        <v>915</v>
      </c>
      <c r="K890" s="2">
        <f t="shared" si="174"/>
        <v>0.38771186440677968</v>
      </c>
      <c r="L890" s="1">
        <v>746</v>
      </c>
      <c r="M890" s="1">
        <v>77</v>
      </c>
      <c r="N890" s="1">
        <v>2</v>
      </c>
      <c r="O890" s="2">
        <f t="shared" si="182"/>
        <v>0.81530054644808747</v>
      </c>
      <c r="P890" s="2">
        <f t="shared" si="183"/>
        <v>8.4153005464480873E-2</v>
      </c>
      <c r="Q890" s="2">
        <f t="shared" si="184"/>
        <v>2.185792349726776E-3</v>
      </c>
      <c r="R890" s="2">
        <v>0.157</v>
      </c>
      <c r="S890" s="2">
        <v>0.14800000000000002</v>
      </c>
      <c r="T890" s="2">
        <v>0.16399999999999998</v>
      </c>
      <c r="U890" s="1">
        <v>2342</v>
      </c>
      <c r="V890" s="2">
        <f t="shared" si="175"/>
        <v>0.99237288135593216</v>
      </c>
      <c r="W890" s="2">
        <v>0.20100000000000001</v>
      </c>
      <c r="X890" s="1">
        <v>482</v>
      </c>
      <c r="Y890" s="2">
        <f t="shared" si="176"/>
        <v>0.20423728813559322</v>
      </c>
      <c r="Z890" s="2">
        <v>0.30499999999999999</v>
      </c>
      <c r="AA890" s="1">
        <v>1468</v>
      </c>
      <c r="AB890" s="2">
        <f t="shared" si="177"/>
        <v>0.62203389830508471</v>
      </c>
      <c r="AC890" s="2">
        <f t="shared" si="178"/>
        <v>0.17372881355932202</v>
      </c>
      <c r="AD890" s="2">
        <v>0.19500000000000001</v>
      </c>
      <c r="AE890" s="1">
        <v>44986</v>
      </c>
      <c r="AF890" s="1">
        <v>1001</v>
      </c>
      <c r="AG890" s="1">
        <v>41332</v>
      </c>
      <c r="AH890" s="1">
        <v>1961</v>
      </c>
      <c r="AI890" s="2">
        <v>0.16600000000000001</v>
      </c>
      <c r="AJ890">
        <f>VLOOKUP(A890,census_tract_areas_WA!E:N,10,FALSE)</f>
        <v>1.5867481569999999</v>
      </c>
      <c r="AK890">
        <f t="shared" si="179"/>
        <v>1487.3185701138332</v>
      </c>
      <c r="AL890" t="str">
        <f>VLOOKUP(AK890,'Density Lookup'!A:B,2,TRUE)</f>
        <v>High</v>
      </c>
      <c r="AM890" t="str">
        <f>VLOOKUP(A890,census_tract_county_names_WA!A:B,2,FALSE)</f>
        <v>Asotin County, Washington</v>
      </c>
      <c r="AN890">
        <f>INDEX(census_tract_areas_WA!N:N, MATCH('2014_acs_select'!A890,census_tract_areas_WA!E:E,0))</f>
        <v>1.5867481569999999</v>
      </c>
      <c r="AO890" t="b">
        <f t="shared" si="180"/>
        <v>1</v>
      </c>
      <c r="AP890" t="str">
        <f>INDEX('Density Lookup'!B:B,MATCH('2014_acs_select'!AK890,'Density Lookup'!A:A,1))</f>
        <v>High</v>
      </c>
      <c r="AQ890" t="b">
        <f t="shared" si="181"/>
        <v>1</v>
      </c>
    </row>
    <row r="891" spans="1:43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72"/>
        <v>0.47977001703577515</v>
      </c>
      <c r="I891" s="2">
        <f t="shared" si="173"/>
        <v>0.52022998296422485</v>
      </c>
      <c r="J891" s="1">
        <v>2281</v>
      </c>
      <c r="K891" s="2">
        <f t="shared" si="174"/>
        <v>0.48573253833049401</v>
      </c>
      <c r="L891" s="1">
        <v>1682</v>
      </c>
      <c r="M891" s="1">
        <v>403</v>
      </c>
      <c r="N891" s="1">
        <v>101</v>
      </c>
      <c r="O891" s="2">
        <f t="shared" si="182"/>
        <v>0.73739587900043846</v>
      </c>
      <c r="P891" s="2">
        <f t="shared" si="183"/>
        <v>0.17667689609820253</v>
      </c>
      <c r="Q891" s="2">
        <f t="shared" si="184"/>
        <v>4.4278825076720735E-2</v>
      </c>
      <c r="R891" s="2">
        <v>0.245</v>
      </c>
      <c r="S891" s="2">
        <v>0.22399999999999998</v>
      </c>
      <c r="T891" s="2">
        <v>0.26600000000000001</v>
      </c>
      <c r="U891" s="1">
        <v>4668</v>
      </c>
      <c r="V891" s="2">
        <f t="shared" si="175"/>
        <v>0.99403747870528114</v>
      </c>
      <c r="W891" s="2">
        <v>6.9000000000000006E-2</v>
      </c>
      <c r="X891" s="1">
        <v>1127</v>
      </c>
      <c r="Y891" s="2">
        <f t="shared" si="176"/>
        <v>0.23999148211243612</v>
      </c>
      <c r="Z891" s="2">
        <v>0.106</v>
      </c>
      <c r="AA891" s="1">
        <v>3026</v>
      </c>
      <c r="AB891" s="2">
        <f t="shared" si="177"/>
        <v>0.64437819420783649</v>
      </c>
      <c r="AC891" s="2">
        <f t="shared" si="178"/>
        <v>0.11563032367972736</v>
      </c>
      <c r="AD891" s="2">
        <v>6.5000000000000002E-2</v>
      </c>
      <c r="AE891" s="1">
        <v>91004</v>
      </c>
      <c r="AF891" s="1">
        <v>1583</v>
      </c>
      <c r="AG891" s="1">
        <v>75947</v>
      </c>
      <c r="AH891" s="1">
        <v>3704</v>
      </c>
      <c r="AI891" s="2">
        <v>8.8000000000000009E-2</v>
      </c>
      <c r="AJ891">
        <f>VLOOKUP(A891,census_tract_areas_WA!E:N,10,FALSE)</f>
        <v>6.213441327</v>
      </c>
      <c r="AK891">
        <f t="shared" si="179"/>
        <v>755.78085522332321</v>
      </c>
      <c r="AL891" t="str">
        <f>VLOOKUP(AK891,'Density Lookup'!A:B,2,TRUE)</f>
        <v>Medium</v>
      </c>
      <c r="AM891" t="str">
        <f>VLOOKUP(A891,census_tract_county_names_WA!A:B,2,FALSE)</f>
        <v>King County, Washington</v>
      </c>
      <c r="AN891">
        <f>INDEX(census_tract_areas_WA!N:N, MATCH('2014_acs_select'!A891,census_tract_areas_WA!E:E,0))</f>
        <v>6.213441327</v>
      </c>
      <c r="AO891" t="b">
        <f t="shared" si="180"/>
        <v>1</v>
      </c>
      <c r="AP891" t="str">
        <f>INDEX('Density Lookup'!B:B,MATCH('2014_acs_select'!AK891,'Density Lookup'!A:A,1))</f>
        <v>Medium</v>
      </c>
      <c r="AQ891" t="b">
        <f t="shared" si="181"/>
        <v>1</v>
      </c>
    </row>
    <row r="892" spans="1:43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72"/>
        <v>0.45126530612244897</v>
      </c>
      <c r="I892" s="2">
        <f t="shared" si="173"/>
        <v>0.54873469387755103</v>
      </c>
      <c r="J892" s="1">
        <v>3082</v>
      </c>
      <c r="K892" s="2">
        <f t="shared" si="174"/>
        <v>0.50318367346938775</v>
      </c>
      <c r="L892" s="1">
        <v>2354</v>
      </c>
      <c r="M892" s="1">
        <v>172</v>
      </c>
      <c r="N892" s="1">
        <v>151</v>
      </c>
      <c r="O892" s="2">
        <f t="shared" si="182"/>
        <v>0.76378974691758594</v>
      </c>
      <c r="P892" s="2">
        <f t="shared" si="183"/>
        <v>5.5807916937053864E-2</v>
      </c>
      <c r="Q892" s="2">
        <f t="shared" si="184"/>
        <v>4.8994159636599609E-2</v>
      </c>
      <c r="R892" s="2">
        <v>0.47799999999999998</v>
      </c>
      <c r="S892" s="2">
        <v>0.45200000000000001</v>
      </c>
      <c r="T892" s="2">
        <v>0.499</v>
      </c>
      <c r="U892" s="1">
        <v>5960</v>
      </c>
      <c r="V892" s="2">
        <f t="shared" si="175"/>
        <v>0.97306122448979593</v>
      </c>
      <c r="W892" s="2">
        <v>6.6000000000000003E-2</v>
      </c>
      <c r="X892" s="1">
        <v>1377</v>
      </c>
      <c r="Y892" s="2">
        <f t="shared" si="176"/>
        <v>0.22481632653061223</v>
      </c>
      <c r="Z892" s="2">
        <v>6.8000000000000005E-2</v>
      </c>
      <c r="AA892" s="1">
        <v>3908</v>
      </c>
      <c r="AB892" s="2">
        <f t="shared" si="177"/>
        <v>0.63804081632653065</v>
      </c>
      <c r="AC892" s="2">
        <f t="shared" si="178"/>
        <v>0.13714285714285712</v>
      </c>
      <c r="AD892" s="2">
        <v>5.7000000000000002E-2</v>
      </c>
      <c r="AE892" s="1">
        <v>109599</v>
      </c>
      <c r="AF892" s="1">
        <v>2509</v>
      </c>
      <c r="AG892" s="1">
        <v>86010</v>
      </c>
      <c r="AH892" s="1">
        <v>4864</v>
      </c>
      <c r="AI892" s="2">
        <v>4.4999999999999998E-2</v>
      </c>
      <c r="AJ892">
        <f>VLOOKUP(A892,census_tract_areas_WA!E:N,10,FALSE)</f>
        <v>22.475748540000001</v>
      </c>
      <c r="AK892">
        <f t="shared" si="179"/>
        <v>272.51595154214158</v>
      </c>
      <c r="AL892" t="str">
        <f>VLOOKUP(AK892,'Density Lookup'!A:B,2,TRUE)</f>
        <v>Low</v>
      </c>
      <c r="AM892" t="str">
        <f>VLOOKUP(A892,census_tract_county_names_WA!A:B,2,FALSE)</f>
        <v>King County, Washington</v>
      </c>
      <c r="AN892">
        <f>INDEX(census_tract_areas_WA!N:N, MATCH('2014_acs_select'!A892,census_tract_areas_WA!E:E,0))</f>
        <v>22.475748540000001</v>
      </c>
      <c r="AO892" t="b">
        <f t="shared" si="180"/>
        <v>1</v>
      </c>
      <c r="AP892" t="str">
        <f>INDEX('Density Lookup'!B:B,MATCH('2014_acs_select'!AK892,'Density Lookup'!A:A,1))</f>
        <v>Low</v>
      </c>
      <c r="AQ892" t="b">
        <f t="shared" si="181"/>
        <v>1</v>
      </c>
    </row>
    <row r="893" spans="1:43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72"/>
        <v>0.51001955034213098</v>
      </c>
      <c r="I893" s="2">
        <f t="shared" si="173"/>
        <v>0.48998044965786902</v>
      </c>
      <c r="J893" s="1">
        <v>1421</v>
      </c>
      <c r="K893" s="2">
        <f t="shared" si="174"/>
        <v>0.3472629521016618</v>
      </c>
      <c r="L893" s="1">
        <v>1077</v>
      </c>
      <c r="M893" s="1">
        <v>108</v>
      </c>
      <c r="N893" s="1">
        <v>4</v>
      </c>
      <c r="O893" s="2">
        <f t="shared" si="182"/>
        <v>0.75791695988740326</v>
      </c>
      <c r="P893" s="2">
        <f t="shared" si="183"/>
        <v>7.6002814919071071E-2</v>
      </c>
      <c r="Q893" s="2">
        <f t="shared" si="184"/>
        <v>2.8149190710767065E-3</v>
      </c>
      <c r="R893" s="2">
        <v>0.153</v>
      </c>
      <c r="S893" s="2">
        <v>0.158</v>
      </c>
      <c r="T893" s="2">
        <v>0.14800000000000002</v>
      </c>
      <c r="U893" s="1">
        <v>3733</v>
      </c>
      <c r="V893" s="2">
        <f t="shared" si="175"/>
        <v>0.91226783968719449</v>
      </c>
      <c r="W893" s="2">
        <v>0.28399999999999997</v>
      </c>
      <c r="X893" s="1">
        <v>1024</v>
      </c>
      <c r="Y893" s="2">
        <f t="shared" si="176"/>
        <v>0.25024437927663734</v>
      </c>
      <c r="Z893" s="2">
        <v>0.36700000000000005</v>
      </c>
      <c r="AA893" s="1">
        <v>1976</v>
      </c>
      <c r="AB893" s="2">
        <f t="shared" si="177"/>
        <v>0.48289345063538613</v>
      </c>
      <c r="AC893" s="2">
        <f t="shared" si="178"/>
        <v>0.26686217008797652</v>
      </c>
      <c r="AD893" s="2">
        <v>0.308</v>
      </c>
      <c r="AE893" s="1">
        <v>50605</v>
      </c>
      <c r="AF893" s="1">
        <v>1595</v>
      </c>
      <c r="AG893" s="1">
        <v>43618</v>
      </c>
      <c r="AH893" s="1">
        <v>3151</v>
      </c>
      <c r="AI893" s="2">
        <v>7.6999999999999999E-2</v>
      </c>
      <c r="AJ893">
        <f>VLOOKUP(A893,census_tract_areas_WA!E:N,10,FALSE)</f>
        <v>88.262793799999997</v>
      </c>
      <c r="AK893">
        <f t="shared" si="179"/>
        <v>46.361550816896987</v>
      </c>
      <c r="AL893" t="str">
        <f>VLOOKUP(AK893,'Density Lookup'!A:B,2,TRUE)</f>
        <v>Low</v>
      </c>
      <c r="AM893" t="str">
        <f>VLOOKUP(A893,census_tract_county_names_WA!A:B,2,FALSE)</f>
        <v>Okanogan County, Washington</v>
      </c>
      <c r="AN893">
        <f>INDEX(census_tract_areas_WA!N:N, MATCH('2014_acs_select'!A893,census_tract_areas_WA!E:E,0))</f>
        <v>88.262793799999997</v>
      </c>
      <c r="AO893" t="b">
        <f t="shared" si="180"/>
        <v>1</v>
      </c>
      <c r="AP893" t="str">
        <f>INDEX('Density Lookup'!B:B,MATCH('2014_acs_select'!AK893,'Density Lookup'!A:A,1))</f>
        <v>Low</v>
      </c>
      <c r="AQ893" t="b">
        <f t="shared" si="181"/>
        <v>1</v>
      </c>
    </row>
    <row r="894" spans="1:43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72"/>
        <v>0.5179117911791179</v>
      </c>
      <c r="I894" s="2">
        <f t="shared" si="173"/>
        <v>0.4820882088208821</v>
      </c>
      <c r="J894" s="1">
        <v>2446</v>
      </c>
      <c r="K894" s="2">
        <f t="shared" si="174"/>
        <v>0.44032403240324031</v>
      </c>
      <c r="L894" s="1">
        <v>1887</v>
      </c>
      <c r="M894" s="1">
        <v>209</v>
      </c>
      <c r="N894" s="1">
        <v>80</v>
      </c>
      <c r="O894" s="2">
        <f t="shared" si="182"/>
        <v>0.77146361406377761</v>
      </c>
      <c r="P894" s="2">
        <f t="shared" si="183"/>
        <v>8.5445625511038431E-2</v>
      </c>
      <c r="Q894" s="2">
        <f t="shared" si="184"/>
        <v>3.2706459525756335E-2</v>
      </c>
      <c r="R894" s="2">
        <v>0.154</v>
      </c>
      <c r="S894" s="2">
        <v>0.13699999999999998</v>
      </c>
      <c r="T894" s="2">
        <v>0.17</v>
      </c>
      <c r="U894" s="1">
        <v>5479</v>
      </c>
      <c r="V894" s="2">
        <f t="shared" si="175"/>
        <v>0.98631863186318636</v>
      </c>
      <c r="W894" s="2">
        <v>0.16899999999999998</v>
      </c>
      <c r="X894" s="1">
        <v>1224</v>
      </c>
      <c r="Y894" s="2">
        <f t="shared" si="176"/>
        <v>0.22034203420342033</v>
      </c>
      <c r="Z894" s="2">
        <v>0.222</v>
      </c>
      <c r="AA894" s="1">
        <v>3475</v>
      </c>
      <c r="AB894" s="2">
        <f t="shared" si="177"/>
        <v>0.62556255625562551</v>
      </c>
      <c r="AC894" s="2">
        <f t="shared" si="178"/>
        <v>0.15409540954095413</v>
      </c>
      <c r="AD894" s="2">
        <v>0.183</v>
      </c>
      <c r="AE894" s="1">
        <v>68457</v>
      </c>
      <c r="AF894" s="1">
        <v>2022</v>
      </c>
      <c r="AG894" s="1">
        <v>55741</v>
      </c>
      <c r="AH894" s="1">
        <v>4455</v>
      </c>
      <c r="AI894" s="2">
        <v>0.13500000000000001</v>
      </c>
      <c r="AJ894">
        <f>VLOOKUP(A894,census_tract_areas_WA!E:N,10,FALSE)</f>
        <v>3.3235889059999999</v>
      </c>
      <c r="AK894">
        <f t="shared" si="179"/>
        <v>1671.3860098556968</v>
      </c>
      <c r="AL894" t="str">
        <f>VLOOKUP(AK894,'Density Lookup'!A:B,2,TRUE)</f>
        <v>High</v>
      </c>
      <c r="AM894" t="str">
        <f>VLOOKUP(A894,census_tract_county_names_WA!A:B,2,FALSE)</f>
        <v>Snohomish County, Washington</v>
      </c>
      <c r="AN894">
        <f>INDEX(census_tract_areas_WA!N:N, MATCH('2014_acs_select'!A894,census_tract_areas_WA!E:E,0))</f>
        <v>3.3235889059999999</v>
      </c>
      <c r="AO894" t="b">
        <f t="shared" si="180"/>
        <v>1</v>
      </c>
      <c r="AP894" t="str">
        <f>INDEX('Density Lookup'!B:B,MATCH('2014_acs_select'!AK894,'Density Lookup'!A:A,1))</f>
        <v>High</v>
      </c>
      <c r="AQ894" t="b">
        <f t="shared" si="181"/>
        <v>1</v>
      </c>
    </row>
    <row r="895" spans="1:43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72"/>
        <v>0.52271694684234438</v>
      </c>
      <c r="I895" s="2">
        <f t="shared" si="173"/>
        <v>0.47728305315765562</v>
      </c>
      <c r="J895" s="1">
        <v>2358</v>
      </c>
      <c r="K895" s="2">
        <f t="shared" si="174"/>
        <v>0.53566560654248074</v>
      </c>
      <c r="L895" s="1">
        <v>1872</v>
      </c>
      <c r="M895" s="1">
        <v>232</v>
      </c>
      <c r="N895" s="1">
        <v>26</v>
      </c>
      <c r="O895" s="2">
        <f t="shared" si="182"/>
        <v>0.79389312977099236</v>
      </c>
      <c r="P895" s="2">
        <f t="shared" si="183"/>
        <v>9.8388464800678546E-2</v>
      </c>
      <c r="Q895" s="2">
        <f t="shared" si="184"/>
        <v>1.102629346904156E-2</v>
      </c>
      <c r="R895" s="2">
        <v>0.48799999999999999</v>
      </c>
      <c r="S895" s="2">
        <v>0.47799999999999998</v>
      </c>
      <c r="T895" s="2">
        <v>0.498</v>
      </c>
      <c r="U895" s="1">
        <v>4398</v>
      </c>
      <c r="V895" s="2">
        <f t="shared" si="175"/>
        <v>0.99909132212630625</v>
      </c>
      <c r="W895" s="2">
        <v>9.8000000000000004E-2</v>
      </c>
      <c r="X895" s="1">
        <v>970</v>
      </c>
      <c r="Y895" s="2">
        <f t="shared" si="176"/>
        <v>0.22035438437074056</v>
      </c>
      <c r="Z895" s="2">
        <v>0.13400000000000001</v>
      </c>
      <c r="AA895" s="1">
        <v>2736</v>
      </c>
      <c r="AB895" s="2">
        <f t="shared" si="177"/>
        <v>0.6215356656065425</v>
      </c>
      <c r="AC895" s="2">
        <f t="shared" si="178"/>
        <v>0.15810995002271699</v>
      </c>
      <c r="AD895" s="2">
        <v>0.1</v>
      </c>
      <c r="AE895" s="1">
        <v>67866</v>
      </c>
      <c r="AF895" s="1">
        <v>1950</v>
      </c>
      <c r="AG895" s="1">
        <v>54947</v>
      </c>
      <c r="AH895" s="1">
        <v>3496</v>
      </c>
      <c r="AI895" s="2">
        <v>7.5999999999999998E-2</v>
      </c>
      <c r="AJ895">
        <f>VLOOKUP(A895,census_tract_areas_WA!E:N,10,FALSE)</f>
        <v>2.0382293809999998</v>
      </c>
      <c r="AK895">
        <f t="shared" si="179"/>
        <v>2159.7176652611506</v>
      </c>
      <c r="AL895" t="str">
        <f>VLOOKUP(AK895,'Density Lookup'!A:B,2,TRUE)</f>
        <v>High</v>
      </c>
      <c r="AM895" t="str">
        <f>VLOOKUP(A895,census_tract_county_names_WA!A:B,2,FALSE)</f>
        <v>Spokane County, Washington</v>
      </c>
      <c r="AN895">
        <f>INDEX(census_tract_areas_WA!N:N, MATCH('2014_acs_select'!A895,census_tract_areas_WA!E:E,0))</f>
        <v>2.0382293809999998</v>
      </c>
      <c r="AO895" t="b">
        <f t="shared" si="180"/>
        <v>1</v>
      </c>
      <c r="AP895" t="str">
        <f>INDEX('Density Lookup'!B:B,MATCH('2014_acs_select'!AK895,'Density Lookup'!A:A,1))</f>
        <v>High</v>
      </c>
      <c r="AQ895" t="b">
        <f t="shared" si="181"/>
        <v>1</v>
      </c>
    </row>
    <row r="896" spans="1:43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72"/>
        <v>0.52738654147104846</v>
      </c>
      <c r="I896" s="2">
        <f t="shared" si="173"/>
        <v>0.47261345852895148</v>
      </c>
      <c r="J896" s="1">
        <v>2116</v>
      </c>
      <c r="K896" s="2">
        <f t="shared" si="174"/>
        <v>0.47306058573664206</v>
      </c>
      <c r="L896" s="1">
        <v>1706</v>
      </c>
      <c r="M896" s="1">
        <v>214</v>
      </c>
      <c r="N896" s="1">
        <v>0</v>
      </c>
      <c r="O896" s="2">
        <f t="shared" si="182"/>
        <v>0.80623818525519853</v>
      </c>
      <c r="P896" s="2">
        <f t="shared" si="183"/>
        <v>0.10113421550094517</v>
      </c>
      <c r="Q896" s="2">
        <f t="shared" si="184"/>
        <v>0</v>
      </c>
      <c r="R896" s="2">
        <v>0.34499999999999997</v>
      </c>
      <c r="S896" s="2">
        <v>0.377</v>
      </c>
      <c r="T896" s="2">
        <v>0.316</v>
      </c>
      <c r="U896" s="1">
        <v>4452</v>
      </c>
      <c r="V896" s="2">
        <f t="shared" si="175"/>
        <v>0.99530516431924887</v>
      </c>
      <c r="W896" s="2">
        <v>0.129</v>
      </c>
      <c r="X896" s="1">
        <v>928</v>
      </c>
      <c r="Y896" s="2">
        <f t="shared" si="176"/>
        <v>0.20746702436843281</v>
      </c>
      <c r="Z896" s="2">
        <v>0.14699999999999999</v>
      </c>
      <c r="AA896" s="1">
        <v>2783</v>
      </c>
      <c r="AB896" s="2">
        <f t="shared" si="177"/>
        <v>0.62217750950145312</v>
      </c>
      <c r="AC896" s="2">
        <f t="shared" si="178"/>
        <v>0.1703554661301141</v>
      </c>
      <c r="AD896" s="2">
        <v>0.14699999999999999</v>
      </c>
      <c r="AE896" s="1">
        <v>63656</v>
      </c>
      <c r="AF896" s="1">
        <v>1837</v>
      </c>
      <c r="AG896" s="1">
        <v>55123</v>
      </c>
      <c r="AH896" s="1">
        <v>3623</v>
      </c>
      <c r="AI896" s="2">
        <v>0.10199999999999999</v>
      </c>
      <c r="AJ896">
        <f>VLOOKUP(A896,census_tract_areas_WA!E:N,10,FALSE)</f>
        <v>3.5507586629999999</v>
      </c>
      <c r="AK896">
        <f t="shared" si="179"/>
        <v>1259.7307855952135</v>
      </c>
      <c r="AL896" t="str">
        <f>VLOOKUP(AK896,'Density Lookup'!A:B,2,TRUE)</f>
        <v>Medium</v>
      </c>
      <c r="AM896" t="str">
        <f>VLOOKUP(A896,census_tract_county_names_WA!A:B,2,FALSE)</f>
        <v>Walla Walla County, Washington</v>
      </c>
      <c r="AN896">
        <f>INDEX(census_tract_areas_WA!N:N, MATCH('2014_acs_select'!A896,census_tract_areas_WA!E:E,0))</f>
        <v>3.5507586629999999</v>
      </c>
      <c r="AO896" t="b">
        <f t="shared" si="180"/>
        <v>1</v>
      </c>
      <c r="AP896" t="str">
        <f>INDEX('Density Lookup'!B:B,MATCH('2014_acs_select'!AK896,'Density Lookup'!A:A,1))</f>
        <v>Medium</v>
      </c>
      <c r="AQ896" t="b">
        <f t="shared" si="181"/>
        <v>1</v>
      </c>
    </row>
    <row r="897" spans="1:43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72"/>
        <v>0.52093223996547255</v>
      </c>
      <c r="I897" s="2">
        <f t="shared" si="173"/>
        <v>0.47906776003452739</v>
      </c>
      <c r="J897" s="1">
        <v>3477</v>
      </c>
      <c r="K897" s="2">
        <f t="shared" si="174"/>
        <v>0.37516184721622786</v>
      </c>
      <c r="L897" s="1">
        <v>2692</v>
      </c>
      <c r="M897" s="1">
        <v>494</v>
      </c>
      <c r="N897" s="1">
        <v>54</v>
      </c>
      <c r="O897" s="2">
        <f t="shared" si="182"/>
        <v>0.77423065861374751</v>
      </c>
      <c r="P897" s="2">
        <f t="shared" si="183"/>
        <v>0.14207650273224043</v>
      </c>
      <c r="Q897" s="2">
        <f t="shared" si="184"/>
        <v>1.5530629853321829E-2</v>
      </c>
      <c r="R897" s="2">
        <v>0.152</v>
      </c>
      <c r="S897" s="2">
        <v>0.17600000000000002</v>
      </c>
      <c r="T897" s="2">
        <v>0.124</v>
      </c>
      <c r="U897" s="1">
        <v>9189</v>
      </c>
      <c r="V897" s="2">
        <f t="shared" si="175"/>
        <v>0.99147604661199829</v>
      </c>
      <c r="W897" s="2">
        <v>0.19</v>
      </c>
      <c r="X897" s="1">
        <v>2060</v>
      </c>
      <c r="Y897" s="2">
        <f t="shared" si="176"/>
        <v>0.22227017695295642</v>
      </c>
      <c r="Z897" s="2">
        <v>0.21600000000000003</v>
      </c>
      <c r="AA897" s="1">
        <v>6266</v>
      </c>
      <c r="AB897" s="2">
        <f t="shared" si="177"/>
        <v>0.67608977125593439</v>
      </c>
      <c r="AC897" s="2">
        <f t="shared" si="178"/>
        <v>0.10164005179110913</v>
      </c>
      <c r="AD897" s="2">
        <v>0.193</v>
      </c>
      <c r="AE897" s="1">
        <v>59408</v>
      </c>
      <c r="AF897" s="1">
        <v>3141</v>
      </c>
      <c r="AG897" s="1">
        <v>47380</v>
      </c>
      <c r="AH897" s="1">
        <v>7456</v>
      </c>
      <c r="AI897" s="2">
        <v>0.128</v>
      </c>
      <c r="AJ897">
        <f>VLOOKUP(A897,census_tract_areas_WA!E:N,10,FALSE)</f>
        <v>4341.9931919999999</v>
      </c>
      <c r="AK897">
        <f t="shared" si="179"/>
        <v>2.1345035770843741</v>
      </c>
      <c r="AL897" t="str">
        <f>VLOOKUP(AK897,'Density Lookup'!A:B,2,TRUE)</f>
        <v>Low</v>
      </c>
      <c r="AM897" t="str">
        <f>VLOOKUP(A897,census_tract_county_names_WA!A:B,2,FALSE)</f>
        <v>Whatcom County, Washington</v>
      </c>
      <c r="AN897">
        <f>INDEX(census_tract_areas_WA!N:N, MATCH('2014_acs_select'!A897,census_tract_areas_WA!E:E,0))</f>
        <v>4341.9931919999999</v>
      </c>
      <c r="AO897" t="b">
        <f t="shared" si="180"/>
        <v>1</v>
      </c>
      <c r="AP897" t="str">
        <f>INDEX('Density Lookup'!B:B,MATCH('2014_acs_select'!AK897,'Density Lookup'!A:A,1))</f>
        <v>Low</v>
      </c>
      <c r="AQ897" t="b">
        <f t="shared" si="181"/>
        <v>1</v>
      </c>
    </row>
    <row r="898" spans="1:43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85">F898/E898</f>
        <v>0.48849104859335041</v>
      </c>
      <c r="I898" s="2">
        <f t="shared" ref="I898:I961" si="186">G898/E898</f>
        <v>0.51150895140664965</v>
      </c>
      <c r="J898" s="1">
        <v>927</v>
      </c>
      <c r="K898" s="2">
        <f t="shared" ref="K898:K961" si="187">J898/E898</f>
        <v>0.39514066496163686</v>
      </c>
      <c r="L898" s="1">
        <v>738</v>
      </c>
      <c r="M898" s="1">
        <v>44</v>
      </c>
      <c r="N898" s="1">
        <v>19</v>
      </c>
      <c r="O898" s="2">
        <f t="shared" si="182"/>
        <v>0.79611650485436891</v>
      </c>
      <c r="P898" s="2">
        <f t="shared" si="183"/>
        <v>4.7464940668824167E-2</v>
      </c>
      <c r="Q898" s="2">
        <f t="shared" si="184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 s="1">
        <v>2346</v>
      </c>
      <c r="V898" s="2">
        <f t="shared" ref="V898:V961" si="188">U898/E898</f>
        <v>1</v>
      </c>
      <c r="W898" s="2">
        <v>8.1000000000000003E-2</v>
      </c>
      <c r="X898" s="1">
        <v>735</v>
      </c>
      <c r="Y898" s="2">
        <f t="shared" ref="Y898:Y961" si="189">X898/E898</f>
        <v>0.3132992327365729</v>
      </c>
      <c r="Z898" s="2">
        <v>6.9000000000000006E-2</v>
      </c>
      <c r="AA898" s="1">
        <v>1360</v>
      </c>
      <c r="AB898" s="2">
        <f t="shared" ref="AB898:AB961" si="190">AA898/E898</f>
        <v>0.57971014492753625</v>
      </c>
      <c r="AC898" s="2">
        <f t="shared" ref="AC898:AC961" si="191">1-(AB898+Y898)</f>
        <v>0.10699062233589085</v>
      </c>
      <c r="AD898" s="2">
        <v>8.8000000000000009E-2</v>
      </c>
      <c r="AE898" s="1">
        <v>102727</v>
      </c>
      <c r="AF898" s="1">
        <v>762</v>
      </c>
      <c r="AG898" s="1">
        <v>74762</v>
      </c>
      <c r="AH898" s="1">
        <v>1666</v>
      </c>
      <c r="AI898" s="2">
        <v>6.4000000000000001E-2</v>
      </c>
      <c r="AJ898">
        <f>VLOOKUP(A898,census_tract_areas_WA!E:N,10,FALSE)</f>
        <v>86.17835169</v>
      </c>
      <c r="AK898">
        <f t="shared" si="179"/>
        <v>27.222613962715489</v>
      </c>
      <c r="AL898" t="str">
        <f>VLOOKUP(AK898,'Density Lookup'!A:B,2,TRUE)</f>
        <v>Low</v>
      </c>
      <c r="AM898" t="str">
        <f>VLOOKUP(A898,census_tract_county_names_WA!A:B,2,FALSE)</f>
        <v>Clark County, Washington</v>
      </c>
      <c r="AN898">
        <f>INDEX(census_tract_areas_WA!N:N, MATCH('2014_acs_select'!A898,census_tract_areas_WA!E:E,0))</f>
        <v>86.17835169</v>
      </c>
      <c r="AO898" t="b">
        <f t="shared" si="180"/>
        <v>1</v>
      </c>
      <c r="AP898" t="str">
        <f>INDEX('Density Lookup'!B:B,MATCH('2014_acs_select'!AK898,'Density Lookup'!A:A,1))</f>
        <v>Low</v>
      </c>
      <c r="AQ898" t="b">
        <f t="shared" si="181"/>
        <v>1</v>
      </c>
    </row>
    <row r="899" spans="1:43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85"/>
        <v>0.49245122985581002</v>
      </c>
      <c r="I899" s="2">
        <f t="shared" si="186"/>
        <v>0.50754877014418998</v>
      </c>
      <c r="J899" s="1">
        <v>2757</v>
      </c>
      <c r="K899" s="2">
        <f t="shared" si="187"/>
        <v>0.46768447837150129</v>
      </c>
      <c r="L899" s="1">
        <v>2329</v>
      </c>
      <c r="M899" s="1">
        <v>179</v>
      </c>
      <c r="N899" s="1">
        <v>0</v>
      </c>
      <c r="O899" s="2">
        <f t="shared" si="182"/>
        <v>0.84475879579252811</v>
      </c>
      <c r="P899" s="2">
        <f t="shared" si="183"/>
        <v>6.4925643815741743E-2</v>
      </c>
      <c r="Q899" s="2">
        <f t="shared" si="184"/>
        <v>0</v>
      </c>
      <c r="R899" s="2">
        <v>0.30599999999999999</v>
      </c>
      <c r="S899" s="2">
        <v>0.30599999999999999</v>
      </c>
      <c r="T899" s="2">
        <v>0.30599999999999999</v>
      </c>
      <c r="U899" s="1">
        <v>5886</v>
      </c>
      <c r="V899" s="2">
        <f t="shared" si="188"/>
        <v>0.99847328244274813</v>
      </c>
      <c r="W899" s="2">
        <v>0.13100000000000001</v>
      </c>
      <c r="X899" s="1">
        <v>1599</v>
      </c>
      <c r="Y899" s="2">
        <f t="shared" si="189"/>
        <v>0.27124681933842237</v>
      </c>
      <c r="Z899" s="2">
        <v>0.114</v>
      </c>
      <c r="AA899" s="1">
        <v>3508</v>
      </c>
      <c r="AB899" s="2">
        <f t="shared" si="190"/>
        <v>0.59508057675996606</v>
      </c>
      <c r="AC899" s="2">
        <f t="shared" si="191"/>
        <v>0.13367260390161162</v>
      </c>
      <c r="AD899" s="2">
        <v>0.14000000000000001</v>
      </c>
      <c r="AE899" s="1">
        <v>91605</v>
      </c>
      <c r="AF899" s="1">
        <v>2130</v>
      </c>
      <c r="AG899" s="1">
        <v>79071</v>
      </c>
      <c r="AH899" s="1">
        <v>4491</v>
      </c>
      <c r="AI899" s="2">
        <v>7.5999999999999998E-2</v>
      </c>
      <c r="AJ899">
        <f>VLOOKUP(A899,census_tract_areas_WA!E:N,10,FALSE)</f>
        <v>12.79933278</v>
      </c>
      <c r="AK899">
        <f t="shared" ref="AK899:AK962" si="192">E899/AJ899</f>
        <v>460.57088297691718</v>
      </c>
      <c r="AL899" t="str">
        <f>VLOOKUP(AK899,'Density Lookup'!A:B,2,TRUE)</f>
        <v>Medium</v>
      </c>
      <c r="AM899" t="str">
        <f>VLOOKUP(A899,census_tract_county_names_WA!A:B,2,FALSE)</f>
        <v>Clark County, Washington</v>
      </c>
      <c r="AN899">
        <f>INDEX(census_tract_areas_WA!N:N, MATCH('2014_acs_select'!A899,census_tract_areas_WA!E:E,0))</f>
        <v>12.79933278</v>
      </c>
      <c r="AO899" t="b">
        <f t="shared" ref="AO899:AO962" si="193">AN899=AJ899</f>
        <v>1</v>
      </c>
      <c r="AP899" t="str">
        <f>INDEX('Density Lookup'!B:B,MATCH('2014_acs_select'!AK899,'Density Lookup'!A:A,1))</f>
        <v>Medium</v>
      </c>
      <c r="AQ899" t="b">
        <f t="shared" ref="AQ899:AQ962" si="194">AP899=AL899</f>
        <v>1</v>
      </c>
    </row>
    <row r="900" spans="1:43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85"/>
        <v>0.51837708830548923</v>
      </c>
      <c r="I900" s="2">
        <f t="shared" si="186"/>
        <v>0.48162291169451071</v>
      </c>
      <c r="J900" s="1">
        <v>1139</v>
      </c>
      <c r="K900" s="2">
        <f t="shared" si="187"/>
        <v>0.54367541766109784</v>
      </c>
      <c r="L900" s="1">
        <v>665</v>
      </c>
      <c r="M900" s="1">
        <v>90</v>
      </c>
      <c r="N900" s="1">
        <v>169</v>
      </c>
      <c r="O900" s="2">
        <f t="shared" si="182"/>
        <v>0.58384547848990342</v>
      </c>
      <c r="P900" s="2">
        <f t="shared" si="183"/>
        <v>7.9016681299385425E-2</v>
      </c>
      <c r="Q900" s="2">
        <f t="shared" si="184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 s="1">
        <v>2071</v>
      </c>
      <c r="V900" s="2">
        <f t="shared" si="188"/>
        <v>0.98854415274463003</v>
      </c>
      <c r="W900" s="2">
        <v>8.5999999999999993E-2</v>
      </c>
      <c r="X900" s="1">
        <v>377</v>
      </c>
      <c r="Y900" s="2">
        <f t="shared" si="189"/>
        <v>0.17995226730310263</v>
      </c>
      <c r="Z900" s="2">
        <v>5.2999999999999999E-2</v>
      </c>
      <c r="AA900" s="1">
        <v>1404</v>
      </c>
      <c r="AB900" s="2">
        <f t="shared" si="190"/>
        <v>0.67016706443914076</v>
      </c>
      <c r="AC900" s="2">
        <f t="shared" si="191"/>
        <v>0.14988066825775659</v>
      </c>
      <c r="AD900" s="2">
        <v>9.3000000000000013E-2</v>
      </c>
      <c r="AE900" s="1">
        <v>115814</v>
      </c>
      <c r="AF900" s="1">
        <v>871</v>
      </c>
      <c r="AG900" s="1">
        <v>85417</v>
      </c>
      <c r="AH900" s="1">
        <v>1734</v>
      </c>
      <c r="AI900" s="2">
        <v>5.9000000000000004E-2</v>
      </c>
      <c r="AJ900">
        <f>VLOOKUP(A900,census_tract_areas_WA!E:N,10,FALSE)</f>
        <v>0.62460618800000001</v>
      </c>
      <c r="AK900">
        <f t="shared" si="192"/>
        <v>3354.1134241852883</v>
      </c>
      <c r="AL900" t="str">
        <f>VLOOKUP(AK900,'Density Lookup'!A:B,2,TRUE)</f>
        <v>High</v>
      </c>
      <c r="AM900" t="str">
        <f>VLOOKUP(A900,census_tract_county_names_WA!A:B,2,FALSE)</f>
        <v>King County, Washington</v>
      </c>
      <c r="AN900">
        <f>INDEX(census_tract_areas_WA!N:N, MATCH('2014_acs_select'!A900,census_tract_areas_WA!E:E,0))</f>
        <v>0.62460618800000001</v>
      </c>
      <c r="AO900" t="b">
        <f t="shared" si="193"/>
        <v>1</v>
      </c>
      <c r="AP900" t="str">
        <f>INDEX('Density Lookup'!B:B,MATCH('2014_acs_select'!AK900,'Density Lookup'!A:A,1))</f>
        <v>High</v>
      </c>
      <c r="AQ900" t="b">
        <f t="shared" si="194"/>
        <v>1</v>
      </c>
    </row>
    <row r="901" spans="1:43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85"/>
        <v>0.52701555869872696</v>
      </c>
      <c r="I901" s="2">
        <f t="shared" si="186"/>
        <v>0.47298444130127298</v>
      </c>
      <c r="J901" s="1">
        <v>1827</v>
      </c>
      <c r="K901" s="2">
        <f t="shared" si="187"/>
        <v>0.51683168316831685</v>
      </c>
      <c r="L901" s="1">
        <v>1325</v>
      </c>
      <c r="M901" s="1">
        <v>160</v>
      </c>
      <c r="N901" s="1">
        <v>200</v>
      </c>
      <c r="O901" s="2">
        <f t="shared" si="182"/>
        <v>0.72523262178434589</v>
      </c>
      <c r="P901" s="2">
        <f t="shared" si="183"/>
        <v>8.7575259989053092E-2</v>
      </c>
      <c r="Q901" s="2">
        <f t="shared" si="184"/>
        <v>0.10946907498631636</v>
      </c>
      <c r="R901" s="2">
        <v>0.36200000000000004</v>
      </c>
      <c r="S901" s="2">
        <v>0.28800000000000003</v>
      </c>
      <c r="T901" s="2">
        <v>0.436</v>
      </c>
      <c r="U901" s="1">
        <v>3517</v>
      </c>
      <c r="V901" s="2">
        <f t="shared" si="188"/>
        <v>0.99490806223479489</v>
      </c>
      <c r="W901" s="2">
        <v>0.10400000000000001</v>
      </c>
      <c r="X901" s="1">
        <v>693</v>
      </c>
      <c r="Y901" s="2">
        <f t="shared" si="189"/>
        <v>0.19603960396039605</v>
      </c>
      <c r="Z901" s="2">
        <v>0.127</v>
      </c>
      <c r="AA901" s="1">
        <v>2490</v>
      </c>
      <c r="AB901" s="2">
        <f t="shared" si="190"/>
        <v>0.70438472418670439</v>
      </c>
      <c r="AC901" s="2">
        <f t="shared" si="191"/>
        <v>9.9575671852899506E-2</v>
      </c>
      <c r="AD901" s="2">
        <v>0.10199999999999999</v>
      </c>
      <c r="AE901" s="1">
        <v>78255</v>
      </c>
      <c r="AF901" s="1">
        <v>1349</v>
      </c>
      <c r="AG901" s="1">
        <v>64458</v>
      </c>
      <c r="AH901" s="1">
        <v>2949</v>
      </c>
      <c r="AI901" s="2">
        <v>0.129</v>
      </c>
      <c r="AJ901">
        <f>VLOOKUP(A901,census_tract_areas_WA!E:N,10,FALSE)</f>
        <v>2.3143484700000001</v>
      </c>
      <c r="AK901">
        <f t="shared" si="192"/>
        <v>1527.4277170542082</v>
      </c>
      <c r="AL901" t="str">
        <f>VLOOKUP(AK901,'Density Lookup'!A:B,2,TRUE)</f>
        <v>High</v>
      </c>
      <c r="AM901" t="str">
        <f>VLOOKUP(A901,census_tract_county_names_WA!A:B,2,FALSE)</f>
        <v>King County, Washington</v>
      </c>
      <c r="AN901">
        <f>INDEX(census_tract_areas_WA!N:N, MATCH('2014_acs_select'!A901,census_tract_areas_WA!E:E,0))</f>
        <v>2.3143484700000001</v>
      </c>
      <c r="AO901" t="b">
        <f t="shared" si="193"/>
        <v>1</v>
      </c>
      <c r="AP901" t="str">
        <f>INDEX('Density Lookup'!B:B,MATCH('2014_acs_select'!AK901,'Density Lookup'!A:A,1))</f>
        <v>High</v>
      </c>
      <c r="AQ901" t="b">
        <f t="shared" si="194"/>
        <v>1</v>
      </c>
    </row>
    <row r="902" spans="1:43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85"/>
        <v>0.51036414565826327</v>
      </c>
      <c r="I902" s="2">
        <f t="shared" si="186"/>
        <v>0.48963585434173668</v>
      </c>
      <c r="J902" s="1">
        <v>1831</v>
      </c>
      <c r="K902" s="2">
        <f t="shared" si="187"/>
        <v>0.5128851540616246</v>
      </c>
      <c r="L902" s="1">
        <v>1234</v>
      </c>
      <c r="M902" s="1">
        <v>208</v>
      </c>
      <c r="N902" s="1">
        <v>236</v>
      </c>
      <c r="O902" s="2">
        <f t="shared" si="182"/>
        <v>0.67394866193336977</v>
      </c>
      <c r="P902" s="2">
        <f t="shared" si="183"/>
        <v>0.113599126160568</v>
      </c>
      <c r="Q902" s="2">
        <f t="shared" si="184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 s="1">
        <v>3502</v>
      </c>
      <c r="V902" s="2">
        <f t="shared" si="188"/>
        <v>0.98095238095238091</v>
      </c>
      <c r="W902" s="2">
        <v>0.11800000000000001</v>
      </c>
      <c r="X902" s="1">
        <v>709</v>
      </c>
      <c r="Y902" s="2">
        <f t="shared" si="189"/>
        <v>0.19859943977591035</v>
      </c>
      <c r="Z902" s="2">
        <v>0.154</v>
      </c>
      <c r="AA902" s="1">
        <v>2345</v>
      </c>
      <c r="AB902" s="2">
        <f t="shared" si="190"/>
        <v>0.65686274509803921</v>
      </c>
      <c r="AC902" s="2">
        <f t="shared" si="191"/>
        <v>0.14453781512605046</v>
      </c>
      <c r="AD902" s="2">
        <v>0.11199999999999999</v>
      </c>
      <c r="AE902" s="1">
        <v>89835</v>
      </c>
      <c r="AF902" s="1">
        <v>1271</v>
      </c>
      <c r="AG902" s="1">
        <v>73023</v>
      </c>
      <c r="AH902" s="1">
        <v>2894</v>
      </c>
      <c r="AI902" s="2">
        <v>7.5999999999999998E-2</v>
      </c>
      <c r="AJ902">
        <f>VLOOKUP(A902,census_tract_areas_WA!E:N,10,FALSE)</f>
        <v>1.9747271209999999</v>
      </c>
      <c r="AK902">
        <f t="shared" si="192"/>
        <v>1807.8447204351735</v>
      </c>
      <c r="AL902" t="str">
        <f>VLOOKUP(AK902,'Density Lookup'!A:B,2,TRUE)</f>
        <v>High</v>
      </c>
      <c r="AM902" t="str">
        <f>VLOOKUP(A902,census_tract_county_names_WA!A:B,2,FALSE)</f>
        <v>King County, Washington</v>
      </c>
      <c r="AN902">
        <f>INDEX(census_tract_areas_WA!N:N, MATCH('2014_acs_select'!A902,census_tract_areas_WA!E:E,0))</f>
        <v>1.9747271209999999</v>
      </c>
      <c r="AO902" t="b">
        <f t="shared" si="193"/>
        <v>1</v>
      </c>
      <c r="AP902" t="str">
        <f>INDEX('Density Lookup'!B:B,MATCH('2014_acs_select'!AK902,'Density Lookup'!A:A,1))</f>
        <v>High</v>
      </c>
      <c r="AQ902" t="b">
        <f t="shared" si="194"/>
        <v>1</v>
      </c>
    </row>
    <row r="903" spans="1:43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85"/>
        <v>0.54135338345864659</v>
      </c>
      <c r="I903" s="2">
        <f t="shared" si="186"/>
        <v>0.45864661654135336</v>
      </c>
      <c r="J903" s="1">
        <v>438</v>
      </c>
      <c r="K903" s="2">
        <f t="shared" si="187"/>
        <v>0.65864661654135337</v>
      </c>
      <c r="L903" s="1">
        <v>321</v>
      </c>
      <c r="M903" s="1">
        <v>34</v>
      </c>
      <c r="N903" s="1">
        <v>31</v>
      </c>
      <c r="O903" s="2">
        <f t="shared" si="182"/>
        <v>0.73287671232876717</v>
      </c>
      <c r="P903" s="2">
        <f t="shared" si="183"/>
        <v>7.7625570776255703E-2</v>
      </c>
      <c r="Q903" s="2">
        <f t="shared" si="184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 s="1">
        <v>664</v>
      </c>
      <c r="V903" s="2">
        <f t="shared" si="188"/>
        <v>0.99849624060150377</v>
      </c>
      <c r="W903" s="2">
        <v>0.11</v>
      </c>
      <c r="X903" s="1">
        <v>61</v>
      </c>
      <c r="Y903" s="2">
        <f t="shared" si="189"/>
        <v>9.1729323308270674E-2</v>
      </c>
      <c r="Z903" s="2">
        <v>0</v>
      </c>
      <c r="AA903" s="1">
        <v>483</v>
      </c>
      <c r="AB903" s="2">
        <f t="shared" si="190"/>
        <v>0.72631578947368425</v>
      </c>
      <c r="AC903" s="2">
        <f t="shared" si="191"/>
        <v>0.18195488721804509</v>
      </c>
      <c r="AD903" s="2">
        <v>0.151</v>
      </c>
      <c r="AE903" s="1">
        <v>84583</v>
      </c>
      <c r="AF903" s="1">
        <v>430</v>
      </c>
      <c r="AG903" s="1">
        <v>64324</v>
      </c>
      <c r="AH903" s="1">
        <v>615</v>
      </c>
      <c r="AI903" s="2">
        <v>0.03</v>
      </c>
      <c r="AJ903">
        <f>VLOOKUP(A903,census_tract_areas_WA!E:N,10,FALSE)</f>
        <v>24.911892720000001</v>
      </c>
      <c r="AK903">
        <f t="shared" si="192"/>
        <v>26.694077703141296</v>
      </c>
      <c r="AL903" t="str">
        <f>VLOOKUP(AK903,'Density Lookup'!A:B,2,TRUE)</f>
        <v>Low</v>
      </c>
      <c r="AM903" t="str">
        <f>VLOOKUP(A903,census_tract_county_names_WA!A:B,2,FALSE)</f>
        <v>Pierce County, Washington</v>
      </c>
      <c r="AN903">
        <f>INDEX(census_tract_areas_WA!N:N, MATCH('2014_acs_select'!A903,census_tract_areas_WA!E:E,0))</f>
        <v>24.911892720000001</v>
      </c>
      <c r="AO903" t="b">
        <f t="shared" si="193"/>
        <v>1</v>
      </c>
      <c r="AP903" t="str">
        <f>INDEX('Density Lookup'!B:B,MATCH('2014_acs_select'!AK903,'Density Lookup'!A:A,1))</f>
        <v>Low</v>
      </c>
      <c r="AQ903" t="b">
        <f t="shared" si="194"/>
        <v>1</v>
      </c>
    </row>
    <row r="904" spans="1:43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85"/>
        <v>0.5446735395189003</v>
      </c>
      <c r="I904" s="2">
        <f t="shared" si="186"/>
        <v>0.45532646048109965</v>
      </c>
      <c r="J904" s="1">
        <v>2149</v>
      </c>
      <c r="K904" s="2">
        <f t="shared" si="187"/>
        <v>0.52749140893470792</v>
      </c>
      <c r="L904" s="1">
        <v>1557</v>
      </c>
      <c r="M904" s="1">
        <v>238</v>
      </c>
      <c r="N904" s="1">
        <v>266</v>
      </c>
      <c r="O904" s="2">
        <f t="shared" si="182"/>
        <v>0.72452303396928808</v>
      </c>
      <c r="P904" s="2">
        <f t="shared" si="183"/>
        <v>0.11074918566775244</v>
      </c>
      <c r="Q904" s="2">
        <f t="shared" si="184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 s="1">
        <v>4057</v>
      </c>
      <c r="V904" s="2">
        <f t="shared" si="188"/>
        <v>0.99582719685812471</v>
      </c>
      <c r="W904" s="2">
        <v>5.4000000000000006E-2</v>
      </c>
      <c r="X904" s="1">
        <v>731</v>
      </c>
      <c r="Y904" s="2">
        <f t="shared" si="189"/>
        <v>0.17943053510063819</v>
      </c>
      <c r="Z904" s="2">
        <v>5.2000000000000005E-2</v>
      </c>
      <c r="AA904" s="1">
        <v>2806</v>
      </c>
      <c r="AB904" s="2">
        <f t="shared" si="190"/>
        <v>0.68875797741777123</v>
      </c>
      <c r="AC904" s="2">
        <f t="shared" si="191"/>
        <v>0.13181148748159055</v>
      </c>
      <c r="AD904" s="2">
        <v>5.2000000000000005E-2</v>
      </c>
      <c r="AE904" s="1">
        <v>67274</v>
      </c>
      <c r="AF904" s="1">
        <v>1598</v>
      </c>
      <c r="AG904" s="1">
        <v>62204</v>
      </c>
      <c r="AH904" s="1">
        <v>3374</v>
      </c>
      <c r="AI904" s="2">
        <v>7.0999999999999994E-2</v>
      </c>
      <c r="AJ904">
        <f>VLOOKUP(A904,census_tract_areas_WA!E:N,10,FALSE)</f>
        <v>2.0575770069999999</v>
      </c>
      <c r="AK904">
        <f t="shared" si="192"/>
        <v>1979.9987976829098</v>
      </c>
      <c r="AL904" t="str">
        <f>VLOOKUP(AK904,'Density Lookup'!A:B,2,TRUE)</f>
        <v>High</v>
      </c>
      <c r="AM904" t="str">
        <f>VLOOKUP(A904,census_tract_county_names_WA!A:B,2,FALSE)</f>
        <v>Snohomish County, Washington</v>
      </c>
      <c r="AN904">
        <f>INDEX(census_tract_areas_WA!N:N, MATCH('2014_acs_select'!A904,census_tract_areas_WA!E:E,0))</f>
        <v>2.0575770069999999</v>
      </c>
      <c r="AO904" t="b">
        <f t="shared" si="193"/>
        <v>1</v>
      </c>
      <c r="AP904" t="str">
        <f>INDEX('Density Lookup'!B:B,MATCH('2014_acs_select'!AK904,'Density Lookup'!A:A,1))</f>
        <v>High</v>
      </c>
      <c r="AQ904" t="b">
        <f t="shared" si="194"/>
        <v>1</v>
      </c>
    </row>
    <row r="905" spans="1:43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85"/>
        <v>0.53125</v>
      </c>
      <c r="I905" s="2">
        <f t="shared" si="186"/>
        <v>0.46875</v>
      </c>
      <c r="J905" s="1">
        <v>2054</v>
      </c>
      <c r="K905" s="2">
        <f t="shared" si="187"/>
        <v>0.4396404109589041</v>
      </c>
      <c r="L905" s="1">
        <v>1737</v>
      </c>
      <c r="M905" s="1">
        <v>138</v>
      </c>
      <c r="N905" s="1">
        <v>8</v>
      </c>
      <c r="O905" s="2">
        <f t="shared" si="182"/>
        <v>0.84566699123661149</v>
      </c>
      <c r="P905" s="2">
        <f t="shared" si="183"/>
        <v>6.718597857838364E-2</v>
      </c>
      <c r="Q905" s="2">
        <f t="shared" si="184"/>
        <v>3.8948393378773127E-3</v>
      </c>
      <c r="R905" s="2">
        <v>0.24299999999999999</v>
      </c>
      <c r="S905" s="2">
        <v>0.23899999999999999</v>
      </c>
      <c r="T905" s="2">
        <v>0.247</v>
      </c>
      <c r="U905" s="1">
        <v>4668</v>
      </c>
      <c r="V905" s="2">
        <f t="shared" si="188"/>
        <v>0.99914383561643838</v>
      </c>
      <c r="W905" s="2">
        <v>7.8E-2</v>
      </c>
      <c r="X905" s="1">
        <v>1174</v>
      </c>
      <c r="Y905" s="2">
        <f t="shared" si="189"/>
        <v>0.25128424657534248</v>
      </c>
      <c r="Z905" s="2">
        <v>6.8000000000000005E-2</v>
      </c>
      <c r="AA905" s="1">
        <v>2815</v>
      </c>
      <c r="AB905" s="2">
        <f t="shared" si="190"/>
        <v>0.60252568493150682</v>
      </c>
      <c r="AC905" s="2">
        <f t="shared" si="191"/>
        <v>0.14619006849315075</v>
      </c>
      <c r="AD905" s="2">
        <v>7.8E-2</v>
      </c>
      <c r="AE905" s="1">
        <v>77549</v>
      </c>
      <c r="AF905" s="1">
        <v>1681</v>
      </c>
      <c r="AG905" s="1">
        <v>67117</v>
      </c>
      <c r="AH905" s="1">
        <v>3644</v>
      </c>
      <c r="AI905" s="2">
        <v>8.5000000000000006E-2</v>
      </c>
      <c r="AJ905">
        <f>VLOOKUP(A905,census_tract_areas_WA!E:N,10,FALSE)</f>
        <v>14.429465609999999</v>
      </c>
      <c r="AK905">
        <f t="shared" si="192"/>
        <v>323.78191447105161</v>
      </c>
      <c r="AL905" t="str">
        <f>VLOOKUP(AK905,'Density Lookup'!A:B,2,TRUE)</f>
        <v>Low</v>
      </c>
      <c r="AM905" t="str">
        <f>VLOOKUP(A905,census_tract_county_names_WA!A:B,2,FALSE)</f>
        <v>Snohomish County, Washington</v>
      </c>
      <c r="AN905">
        <f>INDEX(census_tract_areas_WA!N:N, MATCH('2014_acs_select'!A905,census_tract_areas_WA!E:E,0))</f>
        <v>14.429465609999999</v>
      </c>
      <c r="AO905" t="b">
        <f t="shared" si="193"/>
        <v>1</v>
      </c>
      <c r="AP905" t="str">
        <f>INDEX('Density Lookup'!B:B,MATCH('2014_acs_select'!AK905,'Density Lookup'!A:A,1))</f>
        <v>Low</v>
      </c>
      <c r="AQ905" t="b">
        <f t="shared" si="194"/>
        <v>1</v>
      </c>
    </row>
    <row r="906" spans="1:43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85"/>
        <v>0.50649572649572649</v>
      </c>
      <c r="I906" s="2">
        <f t="shared" si="186"/>
        <v>0.49350427350427351</v>
      </c>
      <c r="J906" s="1">
        <v>2930</v>
      </c>
      <c r="K906" s="2">
        <f t="shared" si="187"/>
        <v>0.50085470085470085</v>
      </c>
      <c r="L906" s="1">
        <v>2514</v>
      </c>
      <c r="M906" s="1">
        <v>181</v>
      </c>
      <c r="N906" s="1">
        <v>9</v>
      </c>
      <c r="O906" s="2">
        <f t="shared" si="182"/>
        <v>0.85802047781569968</v>
      </c>
      <c r="P906" s="2">
        <f t="shared" si="183"/>
        <v>6.1774744027303756E-2</v>
      </c>
      <c r="Q906" s="2">
        <f t="shared" si="184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 s="1">
        <v>5834</v>
      </c>
      <c r="V906" s="2">
        <f t="shared" si="188"/>
        <v>0.99726495726495723</v>
      </c>
      <c r="W906" s="2">
        <v>9.0999999999999998E-2</v>
      </c>
      <c r="X906" s="1">
        <v>1294</v>
      </c>
      <c r="Y906" s="2">
        <f t="shared" si="189"/>
        <v>0.2211965811965812</v>
      </c>
      <c r="Z906" s="2">
        <v>0.1</v>
      </c>
      <c r="AA906" s="1">
        <v>3793</v>
      </c>
      <c r="AB906" s="2">
        <f t="shared" si="190"/>
        <v>0.64837606837606843</v>
      </c>
      <c r="AC906" s="2">
        <f t="shared" si="191"/>
        <v>0.13042735042735032</v>
      </c>
      <c r="AD906" s="2">
        <v>7.400000000000001E-2</v>
      </c>
      <c r="AE906" s="1">
        <v>98620</v>
      </c>
      <c r="AF906" s="1">
        <v>2413</v>
      </c>
      <c r="AG906" s="1">
        <v>92729</v>
      </c>
      <c r="AH906" s="1">
        <v>4699</v>
      </c>
      <c r="AI906" s="2">
        <v>5.7999999999999996E-2</v>
      </c>
      <c r="AJ906">
        <f>VLOOKUP(A906,census_tract_areas_WA!E:N,10,FALSE)</f>
        <v>13.021086410000001</v>
      </c>
      <c r="AK906">
        <f t="shared" si="192"/>
        <v>449.27126783424825</v>
      </c>
      <c r="AL906" t="str">
        <f>VLOOKUP(AK906,'Density Lookup'!A:B,2,TRUE)</f>
        <v>Medium</v>
      </c>
      <c r="AM906" t="str">
        <f>VLOOKUP(A906,census_tract_county_names_WA!A:B,2,FALSE)</f>
        <v>Benton County, Washington</v>
      </c>
      <c r="AN906">
        <f>INDEX(census_tract_areas_WA!N:N, MATCH('2014_acs_select'!A906,census_tract_areas_WA!E:E,0))</f>
        <v>13.021086410000001</v>
      </c>
      <c r="AO906" t="b">
        <f t="shared" si="193"/>
        <v>1</v>
      </c>
      <c r="AP906" t="str">
        <f>INDEX('Density Lookup'!B:B,MATCH('2014_acs_select'!AK906,'Density Lookup'!A:A,1))</f>
        <v>Medium</v>
      </c>
      <c r="AQ906" t="b">
        <f t="shared" si="194"/>
        <v>1</v>
      </c>
    </row>
    <row r="907" spans="1:43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85"/>
        <v>0.53113117870722437</v>
      </c>
      <c r="I907" s="2">
        <f t="shared" si="186"/>
        <v>0.46886882129277568</v>
      </c>
      <c r="J907" s="1">
        <v>1844</v>
      </c>
      <c r="K907" s="2">
        <f t="shared" si="187"/>
        <v>0.43821292775665399</v>
      </c>
      <c r="L907" s="1">
        <v>1553</v>
      </c>
      <c r="M907" s="1">
        <v>135</v>
      </c>
      <c r="N907" s="1">
        <v>18</v>
      </c>
      <c r="O907" s="2">
        <f t="shared" si="182"/>
        <v>0.84219088937093278</v>
      </c>
      <c r="P907" s="2">
        <f t="shared" si="183"/>
        <v>7.3210412147505427E-2</v>
      </c>
      <c r="Q907" s="2">
        <f t="shared" si="184"/>
        <v>9.7613882863340565E-3</v>
      </c>
      <c r="R907" s="2">
        <v>0.16399999999999998</v>
      </c>
      <c r="S907" s="2">
        <v>0.14400000000000002</v>
      </c>
      <c r="T907" s="2">
        <v>0.184</v>
      </c>
      <c r="U907" s="1">
        <v>4168</v>
      </c>
      <c r="V907" s="2">
        <f t="shared" si="188"/>
        <v>0.99049429657794674</v>
      </c>
      <c r="W907" s="2">
        <v>8.3000000000000004E-2</v>
      </c>
      <c r="X907" s="1">
        <v>1096</v>
      </c>
      <c r="Y907" s="2">
        <f t="shared" si="189"/>
        <v>0.26045627376425856</v>
      </c>
      <c r="Z907" s="2">
        <v>8.199999999999999E-2</v>
      </c>
      <c r="AA907" s="1">
        <v>2632</v>
      </c>
      <c r="AB907" s="2">
        <f t="shared" si="190"/>
        <v>0.62547528517110262</v>
      </c>
      <c r="AC907" s="2">
        <f t="shared" si="191"/>
        <v>0.11406844106463887</v>
      </c>
      <c r="AD907" s="2">
        <v>8.900000000000001E-2</v>
      </c>
      <c r="AE907" s="1">
        <v>72744</v>
      </c>
      <c r="AF907" s="1">
        <v>1496</v>
      </c>
      <c r="AG907" s="1">
        <v>59286</v>
      </c>
      <c r="AH907" s="1">
        <v>3201</v>
      </c>
      <c r="AI907" s="2">
        <v>6.8000000000000005E-2</v>
      </c>
      <c r="AJ907">
        <f>VLOOKUP(A907,census_tract_areas_WA!E:N,10,FALSE)</f>
        <v>320.747502</v>
      </c>
      <c r="AK907">
        <f t="shared" si="192"/>
        <v>13.119353927189744</v>
      </c>
      <c r="AL907" t="str">
        <f>VLOOKUP(AK907,'Density Lookup'!A:B,2,TRUE)</f>
        <v>Low</v>
      </c>
      <c r="AM907" t="str">
        <f>VLOOKUP(A907,census_tract_county_names_WA!A:B,2,FALSE)</f>
        <v>Chelan County, Washington</v>
      </c>
      <c r="AN907">
        <f>INDEX(census_tract_areas_WA!N:N, MATCH('2014_acs_select'!A907,census_tract_areas_WA!E:E,0))</f>
        <v>320.747502</v>
      </c>
      <c r="AO907" t="b">
        <f t="shared" si="193"/>
        <v>1</v>
      </c>
      <c r="AP907" t="str">
        <f>INDEX('Density Lookup'!B:B,MATCH('2014_acs_select'!AK907,'Density Lookup'!A:A,1))</f>
        <v>Low</v>
      </c>
      <c r="AQ907" t="b">
        <f t="shared" si="194"/>
        <v>1</v>
      </c>
    </row>
    <row r="908" spans="1:43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85"/>
        <v>0.50230282095567069</v>
      </c>
      <c r="I908" s="2">
        <f t="shared" si="186"/>
        <v>0.49769717904432931</v>
      </c>
      <c r="J908" s="1">
        <v>1228</v>
      </c>
      <c r="K908" s="2">
        <f t="shared" si="187"/>
        <v>0.3534830166954519</v>
      </c>
      <c r="L908" s="1">
        <v>874</v>
      </c>
      <c r="M908" s="1">
        <v>209</v>
      </c>
      <c r="N908" s="1">
        <v>25</v>
      </c>
      <c r="O908" s="2">
        <f t="shared" si="182"/>
        <v>0.71172638436482083</v>
      </c>
      <c r="P908" s="2">
        <f t="shared" si="183"/>
        <v>0.17019543973941367</v>
      </c>
      <c r="Q908" s="2">
        <f t="shared" si="184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 s="1">
        <v>3401</v>
      </c>
      <c r="V908" s="2">
        <f t="shared" si="188"/>
        <v>0.97898675877950492</v>
      </c>
      <c r="W908" s="2">
        <v>0.25600000000000001</v>
      </c>
      <c r="X908" s="1">
        <v>796</v>
      </c>
      <c r="Y908" s="2">
        <f t="shared" si="189"/>
        <v>0.22913068508923431</v>
      </c>
      <c r="Z908" s="2">
        <v>0.47700000000000004</v>
      </c>
      <c r="AA908" s="1">
        <v>2028</v>
      </c>
      <c r="AB908" s="2">
        <f t="shared" si="190"/>
        <v>0.58376511226252159</v>
      </c>
      <c r="AC908" s="2">
        <f t="shared" si="191"/>
        <v>0.18710420264824412</v>
      </c>
      <c r="AD908" s="2">
        <v>0.221</v>
      </c>
      <c r="AE908" s="1">
        <v>59159</v>
      </c>
      <c r="AF908" s="1">
        <v>1311</v>
      </c>
      <c r="AG908" s="1">
        <v>41021</v>
      </c>
      <c r="AH908" s="1">
        <v>2713</v>
      </c>
      <c r="AI908" s="2">
        <v>0.18600000000000003</v>
      </c>
      <c r="AJ908">
        <f>VLOOKUP(A908,census_tract_areas_WA!E:N,10,FALSE)</f>
        <v>46.84055738</v>
      </c>
      <c r="AK908">
        <f t="shared" si="192"/>
        <v>74.166495753172441</v>
      </c>
      <c r="AL908" t="str">
        <f>VLOOKUP(AK908,'Density Lookup'!A:B,2,TRUE)</f>
        <v>Low</v>
      </c>
      <c r="AM908" t="str">
        <f>VLOOKUP(A908,census_tract_county_names_WA!A:B,2,FALSE)</f>
        <v>Grays Harbor County, Washington</v>
      </c>
      <c r="AN908">
        <f>INDEX(census_tract_areas_WA!N:N, MATCH('2014_acs_select'!A908,census_tract_areas_WA!E:E,0))</f>
        <v>46.84055738</v>
      </c>
      <c r="AO908" t="b">
        <f t="shared" si="193"/>
        <v>1</v>
      </c>
      <c r="AP908" t="str">
        <f>INDEX('Density Lookup'!B:B,MATCH('2014_acs_select'!AK908,'Density Lookup'!A:A,1))</f>
        <v>Low</v>
      </c>
      <c r="AQ908" t="b">
        <f t="shared" si="194"/>
        <v>1</v>
      </c>
    </row>
    <row r="909" spans="1:43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85"/>
        <v>0.45206562561771102</v>
      </c>
      <c r="I909" s="2">
        <f t="shared" si="186"/>
        <v>0.54793437438228898</v>
      </c>
      <c r="J909" s="1">
        <v>2491</v>
      </c>
      <c r="K909" s="2">
        <f t="shared" si="187"/>
        <v>0.49238980035580154</v>
      </c>
      <c r="L909" s="1">
        <v>1810</v>
      </c>
      <c r="M909" s="1">
        <v>170</v>
      </c>
      <c r="N909" s="1">
        <v>155</v>
      </c>
      <c r="O909" s="2">
        <f t="shared" si="182"/>
        <v>0.72661581694098754</v>
      </c>
      <c r="P909" s="2">
        <f t="shared" si="183"/>
        <v>6.8245684464070658E-2</v>
      </c>
      <c r="Q909" s="2">
        <f t="shared" si="184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 s="1">
        <v>5056</v>
      </c>
      <c r="V909" s="2">
        <f t="shared" si="188"/>
        <v>0.99940699743032224</v>
      </c>
      <c r="W909" s="2">
        <v>0.106</v>
      </c>
      <c r="X909" s="1">
        <v>1338</v>
      </c>
      <c r="Y909" s="2">
        <f t="shared" si="189"/>
        <v>0.26447914607629969</v>
      </c>
      <c r="Z909" s="2">
        <v>0.17899999999999999</v>
      </c>
      <c r="AA909" s="1">
        <v>2993</v>
      </c>
      <c r="AB909" s="2">
        <f t="shared" si="190"/>
        <v>0.59161889701522041</v>
      </c>
      <c r="AC909" s="2">
        <f t="shared" si="191"/>
        <v>0.14390195690847984</v>
      </c>
      <c r="AD909" s="2">
        <v>8.6999999999999994E-2</v>
      </c>
      <c r="AE909" s="1">
        <v>104937</v>
      </c>
      <c r="AF909" s="1">
        <v>1762</v>
      </c>
      <c r="AG909" s="1">
        <v>95000</v>
      </c>
      <c r="AH909" s="1">
        <v>3833</v>
      </c>
      <c r="AI909" s="2">
        <v>5.2999999999999999E-2</v>
      </c>
      <c r="AJ909">
        <f>VLOOKUP(A909,census_tract_areas_WA!E:N,10,FALSE)</f>
        <v>2.999247183</v>
      </c>
      <c r="AK909">
        <f t="shared" si="192"/>
        <v>1686.7566063493741</v>
      </c>
      <c r="AL909" t="str">
        <f>VLOOKUP(AK909,'Density Lookup'!A:B,2,TRUE)</f>
        <v>High</v>
      </c>
      <c r="AM909" t="str">
        <f>VLOOKUP(A909,census_tract_county_names_WA!A:B,2,FALSE)</f>
        <v>King County, Washington</v>
      </c>
      <c r="AN909">
        <f>INDEX(census_tract_areas_WA!N:N, MATCH('2014_acs_select'!A909,census_tract_areas_WA!E:E,0))</f>
        <v>2.999247183</v>
      </c>
      <c r="AO909" t="b">
        <f t="shared" si="193"/>
        <v>1</v>
      </c>
      <c r="AP909" t="str">
        <f>INDEX('Density Lookup'!B:B,MATCH('2014_acs_select'!AK909,'Density Lookup'!A:A,1))</f>
        <v>High</v>
      </c>
      <c r="AQ909" t="b">
        <f t="shared" si="194"/>
        <v>1</v>
      </c>
    </row>
    <row r="910" spans="1:43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85"/>
        <v>0.43710832587287379</v>
      </c>
      <c r="I910" s="2">
        <f t="shared" si="186"/>
        <v>0.56289167412712626</v>
      </c>
      <c r="J910" s="1">
        <v>2244</v>
      </c>
      <c r="K910" s="2">
        <f t="shared" si="187"/>
        <v>0.50223813786929272</v>
      </c>
      <c r="L910" s="1">
        <v>1540</v>
      </c>
      <c r="M910" s="1">
        <v>181</v>
      </c>
      <c r="N910" s="1">
        <v>171</v>
      </c>
      <c r="O910" s="2">
        <f t="shared" si="182"/>
        <v>0.68627450980392157</v>
      </c>
      <c r="P910" s="2">
        <f t="shared" si="183"/>
        <v>8.0659536541889482E-2</v>
      </c>
      <c r="Q910" s="2">
        <f t="shared" si="184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 s="1">
        <v>4459</v>
      </c>
      <c r="V910" s="2">
        <f t="shared" si="188"/>
        <v>0.99798567591763654</v>
      </c>
      <c r="W910" s="2">
        <v>0.13600000000000001</v>
      </c>
      <c r="X910" s="1">
        <v>937</v>
      </c>
      <c r="Y910" s="2">
        <f t="shared" si="189"/>
        <v>0.20971351835273053</v>
      </c>
      <c r="Z910" s="2">
        <v>0.14099999999999999</v>
      </c>
      <c r="AA910" s="1">
        <v>2979</v>
      </c>
      <c r="AB910" s="2">
        <f t="shared" si="190"/>
        <v>0.66674127126230975</v>
      </c>
      <c r="AC910" s="2">
        <f t="shared" si="191"/>
        <v>0.12354521038495969</v>
      </c>
      <c r="AD910" s="2">
        <v>0.14499999999999999</v>
      </c>
      <c r="AE910" s="1">
        <v>85880</v>
      </c>
      <c r="AF910" s="1">
        <v>1861</v>
      </c>
      <c r="AG910" s="1">
        <v>70793</v>
      </c>
      <c r="AH910" s="1">
        <v>3656</v>
      </c>
      <c r="AI910" s="2">
        <v>8.199999999999999E-2</v>
      </c>
      <c r="AJ910">
        <f>VLOOKUP(A910,census_tract_areas_WA!E:N,10,FALSE)</f>
        <v>3.2795732549999999</v>
      </c>
      <c r="AK910">
        <f t="shared" si="192"/>
        <v>1362.3723736581089</v>
      </c>
      <c r="AL910" t="str">
        <f>VLOOKUP(AK910,'Density Lookup'!A:B,2,TRUE)</f>
        <v>Medium</v>
      </c>
      <c r="AM910" t="str">
        <f>VLOOKUP(A910,census_tract_county_names_WA!A:B,2,FALSE)</f>
        <v>King County, Washington</v>
      </c>
      <c r="AN910">
        <f>INDEX(census_tract_areas_WA!N:N, MATCH('2014_acs_select'!A910,census_tract_areas_WA!E:E,0))</f>
        <v>3.2795732549999999</v>
      </c>
      <c r="AO910" t="b">
        <f t="shared" si="193"/>
        <v>1</v>
      </c>
      <c r="AP910" t="str">
        <f>INDEX('Density Lookup'!B:B,MATCH('2014_acs_select'!AK910,'Density Lookup'!A:A,1))</f>
        <v>Medium</v>
      </c>
      <c r="AQ910" t="b">
        <f t="shared" si="194"/>
        <v>1</v>
      </c>
    </row>
    <row r="911" spans="1:43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85"/>
        <v>0.50504594065371289</v>
      </c>
      <c r="I911" s="2">
        <f t="shared" si="186"/>
        <v>0.49495405934628711</v>
      </c>
      <c r="J911" s="1">
        <v>3417</v>
      </c>
      <c r="K911" s="2">
        <f t="shared" si="187"/>
        <v>0.5146859466787167</v>
      </c>
      <c r="L911" s="1">
        <v>2692</v>
      </c>
      <c r="M911" s="1">
        <v>282</v>
      </c>
      <c r="N911" s="1">
        <v>111</v>
      </c>
      <c r="O911" s="2">
        <f t="shared" si="182"/>
        <v>0.78782557799239095</v>
      </c>
      <c r="P911" s="2">
        <f t="shared" si="183"/>
        <v>8.2528533801580331E-2</v>
      </c>
      <c r="Q911" s="2">
        <f t="shared" si="184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 s="1">
        <v>6639</v>
      </c>
      <c r="V911" s="2">
        <f t="shared" si="188"/>
        <v>1</v>
      </c>
      <c r="W911" s="2">
        <v>3.1E-2</v>
      </c>
      <c r="X911" s="1">
        <v>1685</v>
      </c>
      <c r="Y911" s="2">
        <f t="shared" si="189"/>
        <v>0.25380328362705229</v>
      </c>
      <c r="Z911" s="2">
        <v>3.9E-2</v>
      </c>
      <c r="AA911" s="1">
        <v>4304</v>
      </c>
      <c r="AB911" s="2">
        <f t="shared" si="190"/>
        <v>0.64829040518150327</v>
      </c>
      <c r="AC911" s="2">
        <f t="shared" si="191"/>
        <v>9.790631119144444E-2</v>
      </c>
      <c r="AD911" s="2">
        <v>3.3000000000000002E-2</v>
      </c>
      <c r="AE911" s="1">
        <v>149571</v>
      </c>
      <c r="AF911" s="1">
        <v>2330</v>
      </c>
      <c r="AG911" s="1">
        <v>119327</v>
      </c>
      <c r="AH911" s="1">
        <v>5255</v>
      </c>
      <c r="AI911" s="2">
        <v>4.4000000000000004E-2</v>
      </c>
      <c r="AJ911">
        <f>VLOOKUP(A911,census_tract_areas_WA!E:N,10,FALSE)</f>
        <v>11.90236706</v>
      </c>
      <c r="AK911">
        <f t="shared" si="192"/>
        <v>557.78820855823949</v>
      </c>
      <c r="AL911" t="str">
        <f>VLOOKUP(AK911,'Density Lookup'!A:B,2,TRUE)</f>
        <v>Medium</v>
      </c>
      <c r="AM911" t="str">
        <f>VLOOKUP(A911,census_tract_county_names_WA!A:B,2,FALSE)</f>
        <v>King County, Washington</v>
      </c>
      <c r="AN911">
        <f>INDEX(census_tract_areas_WA!N:N, MATCH('2014_acs_select'!A911,census_tract_areas_WA!E:E,0))</f>
        <v>11.90236706</v>
      </c>
      <c r="AO911" t="b">
        <f t="shared" si="193"/>
        <v>1</v>
      </c>
      <c r="AP911" t="str">
        <f>INDEX('Density Lookup'!B:B,MATCH('2014_acs_select'!AK911,'Density Lookup'!A:A,1))</f>
        <v>Medium</v>
      </c>
      <c r="AQ911" t="b">
        <f t="shared" si="194"/>
        <v>1</v>
      </c>
    </row>
    <row r="912" spans="1:43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85"/>
        <v>0.54240731335703407</v>
      </c>
      <c r="I912" s="2">
        <f t="shared" si="186"/>
        <v>0.45759268664296598</v>
      </c>
      <c r="J912" s="1">
        <v>1463</v>
      </c>
      <c r="K912" s="2">
        <f t="shared" si="187"/>
        <v>0.37150837988826818</v>
      </c>
      <c r="L912" s="1">
        <v>1149</v>
      </c>
      <c r="M912" s="1">
        <v>257</v>
      </c>
      <c r="N912" s="1">
        <v>0</v>
      </c>
      <c r="O912" s="2">
        <f t="shared" si="182"/>
        <v>0.7853725222146275</v>
      </c>
      <c r="P912" s="2">
        <f t="shared" si="183"/>
        <v>0.17566643882433355</v>
      </c>
      <c r="Q912" s="2">
        <f t="shared" si="184"/>
        <v>0</v>
      </c>
      <c r="R912" s="2">
        <v>0.16</v>
      </c>
      <c r="S912" s="2">
        <v>0.192</v>
      </c>
      <c r="T912" s="2">
        <v>0.124</v>
      </c>
      <c r="U912" s="1">
        <v>3870</v>
      </c>
      <c r="V912" s="2">
        <f t="shared" si="188"/>
        <v>0.9827323514474352</v>
      </c>
      <c r="W912" s="2">
        <v>0.21199999999999999</v>
      </c>
      <c r="X912" s="1">
        <v>747</v>
      </c>
      <c r="Y912" s="2">
        <f t="shared" si="189"/>
        <v>0.18969019807008633</v>
      </c>
      <c r="Z912" s="2">
        <v>0.249</v>
      </c>
      <c r="AA912" s="1">
        <v>2336</v>
      </c>
      <c r="AB912" s="2">
        <f t="shared" si="190"/>
        <v>0.59319451498222453</v>
      </c>
      <c r="AC912" s="2">
        <f t="shared" si="191"/>
        <v>0.21711528694768911</v>
      </c>
      <c r="AD912" s="2">
        <v>0.25900000000000001</v>
      </c>
      <c r="AE912" s="1">
        <v>64699</v>
      </c>
      <c r="AF912" s="1">
        <v>1483</v>
      </c>
      <c r="AG912" s="1">
        <v>55843</v>
      </c>
      <c r="AH912" s="1">
        <v>3174</v>
      </c>
      <c r="AI912" s="2">
        <v>0.16200000000000001</v>
      </c>
      <c r="AJ912">
        <f>VLOOKUP(A912,census_tract_areas_WA!E:N,10,FALSE)</f>
        <v>185.19348189999999</v>
      </c>
      <c r="AK912">
        <f t="shared" si="192"/>
        <v>21.264247313663148</v>
      </c>
      <c r="AL912" t="str">
        <f>VLOOKUP(AK912,'Density Lookup'!A:B,2,TRUE)</f>
        <v>Low</v>
      </c>
      <c r="AM912" t="str">
        <f>VLOOKUP(A912,census_tract_county_names_WA!A:B,2,FALSE)</f>
        <v>Mason County, Washington</v>
      </c>
      <c r="AN912">
        <f>INDEX(census_tract_areas_WA!N:N, MATCH('2014_acs_select'!A912,census_tract_areas_WA!E:E,0))</f>
        <v>185.19348189999999</v>
      </c>
      <c r="AO912" t="b">
        <f t="shared" si="193"/>
        <v>1</v>
      </c>
      <c r="AP912" t="str">
        <f>INDEX('Density Lookup'!B:B,MATCH('2014_acs_select'!AK912,'Density Lookup'!A:A,1))</f>
        <v>Low</v>
      </c>
      <c r="AQ912" t="b">
        <f t="shared" si="194"/>
        <v>1</v>
      </c>
    </row>
    <row r="913" spans="1:43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85"/>
        <v>0.49625072101518941</v>
      </c>
      <c r="I913" s="2">
        <f t="shared" si="186"/>
        <v>0.50374927898481059</v>
      </c>
      <c r="J913" s="1">
        <v>2629</v>
      </c>
      <c r="K913" s="2">
        <f t="shared" si="187"/>
        <v>0.50547971543933856</v>
      </c>
      <c r="L913" s="1">
        <v>2211</v>
      </c>
      <c r="M913" s="1">
        <v>250</v>
      </c>
      <c r="N913" s="1">
        <v>5</v>
      </c>
      <c r="O913" s="2">
        <f t="shared" si="182"/>
        <v>0.84100418410041844</v>
      </c>
      <c r="P913" s="2">
        <f t="shared" si="183"/>
        <v>9.509319132750095E-2</v>
      </c>
      <c r="Q913" s="2">
        <f t="shared" si="184"/>
        <v>1.9018638265500189E-3</v>
      </c>
      <c r="R913" s="2">
        <v>0.15</v>
      </c>
      <c r="S913" s="2">
        <v>0.121</v>
      </c>
      <c r="T913" s="2">
        <v>0.17800000000000002</v>
      </c>
      <c r="U913" s="1">
        <v>5166</v>
      </c>
      <c r="V913" s="2">
        <f t="shared" si="188"/>
        <v>0.99327052489905787</v>
      </c>
      <c r="W913" s="2">
        <v>5.5E-2</v>
      </c>
      <c r="X913" s="1">
        <v>1189</v>
      </c>
      <c r="Y913" s="2">
        <f t="shared" si="189"/>
        <v>0.22860988271486252</v>
      </c>
      <c r="Z913" s="2">
        <v>5.0999999999999997E-2</v>
      </c>
      <c r="AA913" s="1">
        <v>3664</v>
      </c>
      <c r="AB913" s="2">
        <f t="shared" si="190"/>
        <v>0.70447990771005575</v>
      </c>
      <c r="AC913" s="2">
        <f t="shared" si="191"/>
        <v>6.6910209575081758E-2</v>
      </c>
      <c r="AD913" s="2">
        <v>5.7999999999999996E-2</v>
      </c>
      <c r="AE913" s="1">
        <v>91348</v>
      </c>
      <c r="AF913" s="1">
        <v>1837</v>
      </c>
      <c r="AG913" s="1">
        <v>75391</v>
      </c>
      <c r="AH913" s="1">
        <v>4181</v>
      </c>
      <c r="AI913" s="2">
        <v>0.13200000000000001</v>
      </c>
      <c r="AJ913">
        <f>VLOOKUP(A913,census_tract_areas_WA!E:N,10,FALSE)</f>
        <v>50.326425929999999</v>
      </c>
      <c r="AK913">
        <f t="shared" si="192"/>
        <v>103.34530823297827</v>
      </c>
      <c r="AL913" t="str">
        <f>VLOOKUP(AK913,'Density Lookup'!A:B,2,TRUE)</f>
        <v>Low</v>
      </c>
      <c r="AM913" t="str">
        <f>VLOOKUP(A913,census_tract_county_names_WA!A:B,2,FALSE)</f>
        <v>Snohomish County, Washington</v>
      </c>
      <c r="AN913">
        <f>INDEX(census_tract_areas_WA!N:N, MATCH('2014_acs_select'!A913,census_tract_areas_WA!E:E,0))</f>
        <v>50.326425929999999</v>
      </c>
      <c r="AO913" t="b">
        <f t="shared" si="193"/>
        <v>1</v>
      </c>
      <c r="AP913" t="str">
        <f>INDEX('Density Lookup'!B:B,MATCH('2014_acs_select'!AK913,'Density Lookup'!A:A,1))</f>
        <v>Low</v>
      </c>
      <c r="AQ913" t="b">
        <f t="shared" si="194"/>
        <v>1</v>
      </c>
    </row>
    <row r="914" spans="1:43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85"/>
        <v>0.54780181437543618</v>
      </c>
      <c r="I914" s="2">
        <f t="shared" si="186"/>
        <v>0.45219818562456388</v>
      </c>
      <c r="J914" s="1">
        <v>2710</v>
      </c>
      <c r="K914" s="2">
        <f t="shared" si="187"/>
        <v>0.47278436845778088</v>
      </c>
      <c r="L914" s="1">
        <v>1910</v>
      </c>
      <c r="M914" s="1">
        <v>466</v>
      </c>
      <c r="N914" s="1">
        <v>22</v>
      </c>
      <c r="O914" s="2">
        <f t="shared" si="182"/>
        <v>0.70479704797047971</v>
      </c>
      <c r="P914" s="2">
        <f t="shared" si="183"/>
        <v>0.17195571955719557</v>
      </c>
      <c r="Q914" s="2">
        <f t="shared" si="184"/>
        <v>8.1180811808118074E-3</v>
      </c>
      <c r="R914" s="2">
        <v>0.19699999999999998</v>
      </c>
      <c r="S914" s="2">
        <v>0.182</v>
      </c>
      <c r="T914" s="2">
        <v>0.214</v>
      </c>
      <c r="U914" s="1">
        <v>5710</v>
      </c>
      <c r="V914" s="2">
        <f t="shared" si="188"/>
        <v>0.99616189811584088</v>
      </c>
      <c r="W914" s="2">
        <v>0.08</v>
      </c>
      <c r="X914" s="1">
        <v>1184</v>
      </c>
      <c r="Y914" s="2">
        <f t="shared" si="189"/>
        <v>0.20655966503838102</v>
      </c>
      <c r="Z914" s="2">
        <v>7.2999999999999995E-2</v>
      </c>
      <c r="AA914" s="1">
        <v>3850</v>
      </c>
      <c r="AB914" s="2">
        <f t="shared" si="190"/>
        <v>0.67166782972784367</v>
      </c>
      <c r="AC914" s="2">
        <f t="shared" si="191"/>
        <v>0.12177250523377525</v>
      </c>
      <c r="AD914" s="2">
        <v>8.199999999999999E-2</v>
      </c>
      <c r="AE914" s="1">
        <v>84622</v>
      </c>
      <c r="AF914" s="1">
        <v>2037</v>
      </c>
      <c r="AG914" s="1">
        <v>66691</v>
      </c>
      <c r="AH914" s="1">
        <v>4628</v>
      </c>
      <c r="AI914" s="2">
        <v>9.6999999999999989E-2</v>
      </c>
      <c r="AJ914">
        <f>VLOOKUP(A914,census_tract_areas_WA!E:N,10,FALSE)</f>
        <v>259.62288339999998</v>
      </c>
      <c r="AK914">
        <f t="shared" si="192"/>
        <v>22.078177104168162</v>
      </c>
      <c r="AL914" t="str">
        <f>VLOOKUP(AK914,'Density Lookup'!A:B,2,TRUE)</f>
        <v>Low</v>
      </c>
      <c r="AM914" t="str">
        <f>VLOOKUP(A914,census_tract_county_names_WA!A:B,2,FALSE)</f>
        <v>Snohomish County, Washington</v>
      </c>
      <c r="AN914">
        <f>INDEX(census_tract_areas_WA!N:N, MATCH('2014_acs_select'!A914,census_tract_areas_WA!E:E,0))</f>
        <v>259.62288339999998</v>
      </c>
      <c r="AO914" t="b">
        <f t="shared" si="193"/>
        <v>1</v>
      </c>
      <c r="AP914" t="str">
        <f>INDEX('Density Lookup'!B:B,MATCH('2014_acs_select'!AK914,'Density Lookup'!A:A,1))</f>
        <v>Low</v>
      </c>
      <c r="AQ914" t="b">
        <f t="shared" si="194"/>
        <v>1</v>
      </c>
    </row>
    <row r="915" spans="1:43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85"/>
        <v>0.49485405770204149</v>
      </c>
      <c r="I915" s="2">
        <f t="shared" si="186"/>
        <v>0.50514594229795851</v>
      </c>
      <c r="J915" s="1">
        <v>2544</v>
      </c>
      <c r="K915" s="2">
        <f t="shared" si="187"/>
        <v>0.42922220347562007</v>
      </c>
      <c r="L915" s="1">
        <v>2055</v>
      </c>
      <c r="M915" s="1">
        <v>188</v>
      </c>
      <c r="N915" s="1">
        <v>0</v>
      </c>
      <c r="O915" s="2">
        <f t="shared" si="182"/>
        <v>0.80778301886792447</v>
      </c>
      <c r="P915" s="2">
        <f t="shared" si="183"/>
        <v>7.3899371069182387E-2</v>
      </c>
      <c r="Q915" s="2">
        <f t="shared" si="184"/>
        <v>0</v>
      </c>
      <c r="R915" s="2">
        <v>0.20499999999999999</v>
      </c>
      <c r="S915" s="2">
        <v>0.26899999999999996</v>
      </c>
      <c r="T915" s="2">
        <v>0.13800000000000001</v>
      </c>
      <c r="U915" s="1">
        <v>5508</v>
      </c>
      <c r="V915" s="2">
        <f t="shared" si="188"/>
        <v>0.9293065631854226</v>
      </c>
      <c r="W915" s="2">
        <v>3.7999999999999999E-2</v>
      </c>
      <c r="X915" s="1">
        <v>1228</v>
      </c>
      <c r="Y915" s="2">
        <f t="shared" si="189"/>
        <v>0.20718744727518137</v>
      </c>
      <c r="Z915" s="2">
        <v>6.9000000000000006E-2</v>
      </c>
      <c r="AA915" s="1">
        <v>3516</v>
      </c>
      <c r="AB915" s="2">
        <f t="shared" si="190"/>
        <v>0.59321747933187108</v>
      </c>
      <c r="AC915" s="2">
        <f t="shared" si="191"/>
        <v>0.19959507339294758</v>
      </c>
      <c r="AD915" s="2">
        <v>3.1E-2</v>
      </c>
      <c r="AE915" s="1">
        <v>65061</v>
      </c>
      <c r="AF915" s="1">
        <v>2107</v>
      </c>
      <c r="AG915" s="1">
        <v>55823</v>
      </c>
      <c r="AH915" s="1">
        <v>4796</v>
      </c>
      <c r="AI915" s="2">
        <v>7.0000000000000007E-2</v>
      </c>
      <c r="AJ915">
        <f>VLOOKUP(A915,census_tract_areas_WA!E:N,10,FALSE)</f>
        <v>110.7213543</v>
      </c>
      <c r="AK915">
        <f t="shared" si="192"/>
        <v>53.530775860461091</v>
      </c>
      <c r="AL915" t="str">
        <f>VLOOKUP(AK915,'Density Lookup'!A:B,2,TRUE)</f>
        <v>Low</v>
      </c>
      <c r="AM915" t="str">
        <f>VLOOKUP(A915,census_tract_county_names_WA!A:B,2,FALSE)</f>
        <v>Thurston County, Washington</v>
      </c>
      <c r="AN915">
        <f>INDEX(census_tract_areas_WA!N:N, MATCH('2014_acs_select'!A915,census_tract_areas_WA!E:E,0))</f>
        <v>110.7213543</v>
      </c>
      <c r="AO915" t="b">
        <f t="shared" si="193"/>
        <v>1</v>
      </c>
      <c r="AP915" t="str">
        <f>INDEX('Density Lookup'!B:B,MATCH('2014_acs_select'!AK915,'Density Lookup'!A:A,1))</f>
        <v>Low</v>
      </c>
      <c r="AQ915" t="b">
        <f t="shared" si="194"/>
        <v>1</v>
      </c>
    </row>
    <row r="916" spans="1:43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85"/>
        <v>0.49709553825237918</v>
      </c>
      <c r="I916" s="2">
        <f t="shared" si="186"/>
        <v>0.50290446174762082</v>
      </c>
      <c r="J916" s="1">
        <v>3492</v>
      </c>
      <c r="K916" s="2">
        <f t="shared" si="187"/>
        <v>0.43159065628476084</v>
      </c>
      <c r="L916" s="1">
        <v>2819</v>
      </c>
      <c r="M916" s="1">
        <v>312</v>
      </c>
      <c r="N916" s="1">
        <v>76</v>
      </c>
      <c r="O916" s="2">
        <f t="shared" si="182"/>
        <v>0.80727376861397482</v>
      </c>
      <c r="P916" s="2">
        <f t="shared" si="183"/>
        <v>8.9347079037800689E-2</v>
      </c>
      <c r="Q916" s="2">
        <f t="shared" si="184"/>
        <v>2.1764032073310423E-2</v>
      </c>
      <c r="R916" s="2">
        <v>0.32500000000000001</v>
      </c>
      <c r="S916" s="2">
        <v>0.33799999999999997</v>
      </c>
      <c r="T916" s="2">
        <v>0.314</v>
      </c>
      <c r="U916" s="1">
        <v>8016</v>
      </c>
      <c r="V916" s="2">
        <f t="shared" si="188"/>
        <v>0.99073044123099741</v>
      </c>
      <c r="W916" s="2">
        <v>6.6000000000000003E-2</v>
      </c>
      <c r="X916" s="1">
        <v>1810</v>
      </c>
      <c r="Y916" s="2">
        <f t="shared" si="189"/>
        <v>0.22370535162526264</v>
      </c>
      <c r="Z916" s="2">
        <v>6.5000000000000002E-2</v>
      </c>
      <c r="AA916" s="1">
        <v>4823</v>
      </c>
      <c r="AB916" s="2">
        <f t="shared" si="190"/>
        <v>0.59609442590532691</v>
      </c>
      <c r="AC916" s="2">
        <f t="shared" si="191"/>
        <v>0.18020022246941048</v>
      </c>
      <c r="AD916" s="2">
        <v>0.05</v>
      </c>
      <c r="AE916" s="1">
        <v>73955</v>
      </c>
      <c r="AF916" s="1">
        <v>3076</v>
      </c>
      <c r="AG916" s="1">
        <v>52043</v>
      </c>
      <c r="AH916" s="1">
        <v>6393</v>
      </c>
      <c r="AI916" s="2">
        <v>6.5000000000000002E-2</v>
      </c>
      <c r="AJ916">
        <f>VLOOKUP(A916,census_tract_areas_WA!E:N,10,FALSE)</f>
        <v>27.297714719999998</v>
      </c>
      <c r="AK916">
        <f t="shared" si="192"/>
        <v>296.39843785428792</v>
      </c>
      <c r="AL916" t="str">
        <f>VLOOKUP(AK916,'Density Lookup'!A:B,2,TRUE)</f>
        <v>Low</v>
      </c>
      <c r="AM916" t="str">
        <f>VLOOKUP(A916,census_tract_county_names_WA!A:B,2,FALSE)</f>
        <v>Chelan County, Washington</v>
      </c>
      <c r="AN916">
        <f>INDEX(census_tract_areas_WA!N:N, MATCH('2014_acs_select'!A916,census_tract_areas_WA!E:E,0))</f>
        <v>27.297714719999998</v>
      </c>
      <c r="AO916" t="b">
        <f t="shared" si="193"/>
        <v>1</v>
      </c>
      <c r="AP916" t="str">
        <f>INDEX('Density Lookup'!B:B,MATCH('2014_acs_select'!AK916,'Density Lookup'!A:A,1))</f>
        <v>Low</v>
      </c>
      <c r="AQ916" t="b">
        <f t="shared" si="194"/>
        <v>1</v>
      </c>
    </row>
    <row r="917" spans="1:43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85"/>
        <v>0.51511412708204807</v>
      </c>
      <c r="I917" s="2">
        <f t="shared" si="186"/>
        <v>0.48488587291795188</v>
      </c>
      <c r="J917" s="1">
        <v>459</v>
      </c>
      <c r="K917" s="2">
        <f t="shared" si="187"/>
        <v>0.28315854410857494</v>
      </c>
      <c r="L917" s="1">
        <v>357</v>
      </c>
      <c r="M917" s="1">
        <v>51</v>
      </c>
      <c r="N917" s="1">
        <v>5</v>
      </c>
      <c r="O917" s="2">
        <f t="shared" si="182"/>
        <v>0.77777777777777779</v>
      </c>
      <c r="P917" s="2">
        <f t="shared" si="183"/>
        <v>0.1111111111111111</v>
      </c>
      <c r="Q917" s="2">
        <f t="shared" si="184"/>
        <v>1.0893246187363835E-2</v>
      </c>
      <c r="R917" s="2">
        <v>0.124</v>
      </c>
      <c r="S917" s="2">
        <v>0.10099999999999999</v>
      </c>
      <c r="T917" s="2">
        <v>0.14800000000000002</v>
      </c>
      <c r="U917" s="1">
        <v>1609</v>
      </c>
      <c r="V917" s="2">
        <f t="shared" si="188"/>
        <v>0.99259716224552741</v>
      </c>
      <c r="W917" s="2">
        <v>0.29100000000000004</v>
      </c>
      <c r="X917" s="1">
        <v>408</v>
      </c>
      <c r="Y917" s="2">
        <f t="shared" si="189"/>
        <v>0.25169648365206665</v>
      </c>
      <c r="Z917" s="2">
        <v>0.41700000000000004</v>
      </c>
      <c r="AA917" s="1">
        <v>908</v>
      </c>
      <c r="AB917" s="2">
        <f t="shared" si="190"/>
        <v>0.5601480567550895</v>
      </c>
      <c r="AC917" s="2">
        <f t="shared" si="191"/>
        <v>0.18815545959284385</v>
      </c>
      <c r="AD917" s="2">
        <v>0.29399999999999998</v>
      </c>
      <c r="AE917" s="1">
        <v>36699</v>
      </c>
      <c r="AF917" s="1">
        <v>627</v>
      </c>
      <c r="AG917" s="1">
        <v>25511</v>
      </c>
      <c r="AH917" s="1">
        <v>1250</v>
      </c>
      <c r="AI917" s="2">
        <v>0.23499999999999999</v>
      </c>
      <c r="AJ917">
        <f>VLOOKUP(A917,census_tract_areas_WA!E:N,10,FALSE)</f>
        <v>2928.5984640000001</v>
      </c>
      <c r="AK917">
        <f t="shared" si="192"/>
        <v>0.55350708536054194</v>
      </c>
      <c r="AL917" t="str">
        <f>VLOOKUP(AK917,'Density Lookup'!A:B,2,TRUE)</f>
        <v>Low</v>
      </c>
      <c r="AM917" t="str">
        <f>VLOOKUP(A917,census_tract_county_names_WA!A:B,2,FALSE)</f>
        <v>Ferry County, Washington</v>
      </c>
      <c r="AN917">
        <f>INDEX(census_tract_areas_WA!N:N, MATCH('2014_acs_select'!A917,census_tract_areas_WA!E:E,0))</f>
        <v>2928.5984640000001</v>
      </c>
      <c r="AO917" t="b">
        <f t="shared" si="193"/>
        <v>1</v>
      </c>
      <c r="AP917" t="str">
        <f>INDEX('Density Lookup'!B:B,MATCH('2014_acs_select'!AK917,'Density Lookup'!A:A,1))</f>
        <v>Low</v>
      </c>
      <c r="AQ917" t="b">
        <f t="shared" si="194"/>
        <v>1</v>
      </c>
    </row>
    <row r="918" spans="1:43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85"/>
        <v>0.53313353313353318</v>
      </c>
      <c r="I918" s="2">
        <f t="shared" si="186"/>
        <v>0.46686646686646688</v>
      </c>
      <c r="J918" s="1">
        <v>1380</v>
      </c>
      <c r="K918" s="2">
        <f t="shared" si="187"/>
        <v>0.45954045954045952</v>
      </c>
      <c r="L918" s="1">
        <v>922</v>
      </c>
      <c r="M918" s="1">
        <v>119</v>
      </c>
      <c r="N918" s="1">
        <v>144</v>
      </c>
      <c r="O918" s="2">
        <f t="shared" si="182"/>
        <v>0.6681159420289855</v>
      </c>
      <c r="P918" s="2">
        <f t="shared" si="183"/>
        <v>8.6231884057971012E-2</v>
      </c>
      <c r="Q918" s="2">
        <f t="shared" si="184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 s="1">
        <v>2930</v>
      </c>
      <c r="V918" s="2">
        <f t="shared" si="188"/>
        <v>0.97569097569097574</v>
      </c>
      <c r="W918" s="2">
        <v>6.9000000000000006E-2</v>
      </c>
      <c r="X918" s="1">
        <v>699</v>
      </c>
      <c r="Y918" s="2">
        <f t="shared" si="189"/>
        <v>0.23276723276723277</v>
      </c>
      <c r="Z918" s="2">
        <v>0.109</v>
      </c>
      <c r="AA918" s="1">
        <v>1752</v>
      </c>
      <c r="AB918" s="2">
        <f t="shared" si="190"/>
        <v>0.58341658341658342</v>
      </c>
      <c r="AC918" s="2">
        <f t="shared" si="191"/>
        <v>0.18381618381618381</v>
      </c>
      <c r="AD918" s="2">
        <v>7.2000000000000008E-2</v>
      </c>
      <c r="AE918" s="1">
        <v>140811</v>
      </c>
      <c r="AF918" s="1">
        <v>983</v>
      </c>
      <c r="AG918" s="1">
        <v>119041</v>
      </c>
      <c r="AH918" s="1">
        <v>2392</v>
      </c>
      <c r="AI918" s="2">
        <v>5.0999999999999997E-2</v>
      </c>
      <c r="AJ918">
        <f>VLOOKUP(A918,census_tract_areas_WA!E:N,10,FALSE)</f>
        <v>1.48406025</v>
      </c>
      <c r="AK918">
        <f t="shared" si="192"/>
        <v>2023.502751994065</v>
      </c>
      <c r="AL918" t="str">
        <f>VLOOKUP(AK918,'Density Lookup'!A:B,2,TRUE)</f>
        <v>High</v>
      </c>
      <c r="AM918" t="str">
        <f>VLOOKUP(A918,census_tract_county_names_WA!A:B,2,FALSE)</f>
        <v>King County, Washington</v>
      </c>
      <c r="AN918">
        <f>INDEX(census_tract_areas_WA!N:N, MATCH('2014_acs_select'!A918,census_tract_areas_WA!E:E,0))</f>
        <v>1.48406025</v>
      </c>
      <c r="AO918" t="b">
        <f t="shared" si="193"/>
        <v>1</v>
      </c>
      <c r="AP918" t="str">
        <f>INDEX('Density Lookup'!B:B,MATCH('2014_acs_select'!AK918,'Density Lookup'!A:A,1))</f>
        <v>High</v>
      </c>
      <c r="AQ918" t="b">
        <f t="shared" si="194"/>
        <v>1</v>
      </c>
    </row>
    <row r="919" spans="1:43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85"/>
        <v>0.49168704156479215</v>
      </c>
      <c r="I919" s="2">
        <f t="shared" si="186"/>
        <v>0.50831295843520785</v>
      </c>
      <c r="J919" s="1">
        <v>1991</v>
      </c>
      <c r="K919" s="2">
        <f t="shared" si="187"/>
        <v>0.48679706601466993</v>
      </c>
      <c r="L919" s="1">
        <v>1524</v>
      </c>
      <c r="M919" s="1">
        <v>255</v>
      </c>
      <c r="N919" s="1">
        <v>63</v>
      </c>
      <c r="O919" s="2">
        <f t="shared" si="182"/>
        <v>0.76544450025113009</v>
      </c>
      <c r="P919" s="2">
        <f t="shared" si="183"/>
        <v>0.12807634354595682</v>
      </c>
      <c r="Q919" s="2">
        <f t="shared" si="184"/>
        <v>3.164239075841286E-2</v>
      </c>
      <c r="R919" s="2">
        <v>0.27399999999999997</v>
      </c>
      <c r="S919" s="2">
        <v>0.27800000000000002</v>
      </c>
      <c r="T919" s="2">
        <v>0.27</v>
      </c>
      <c r="U919" s="1">
        <v>4083</v>
      </c>
      <c r="V919" s="2">
        <f t="shared" si="188"/>
        <v>0.99828850855745721</v>
      </c>
      <c r="W919" s="2">
        <v>0.09</v>
      </c>
      <c r="X919" s="1">
        <v>946</v>
      </c>
      <c r="Y919" s="2">
        <f t="shared" si="189"/>
        <v>0.23129584352078239</v>
      </c>
      <c r="Z919" s="2">
        <v>8.4000000000000005E-2</v>
      </c>
      <c r="AA919" s="1">
        <v>2654</v>
      </c>
      <c r="AB919" s="2">
        <f t="shared" si="190"/>
        <v>0.64889975550122247</v>
      </c>
      <c r="AC919" s="2">
        <f t="shared" si="191"/>
        <v>0.11980440097799516</v>
      </c>
      <c r="AD919" s="2">
        <v>9.1999999999999998E-2</v>
      </c>
      <c r="AE919" s="1">
        <v>85378</v>
      </c>
      <c r="AF919" s="1">
        <v>1578</v>
      </c>
      <c r="AG919" s="1">
        <v>81250</v>
      </c>
      <c r="AH919" s="1">
        <v>3259</v>
      </c>
      <c r="AI919" s="2">
        <v>6.3E-2</v>
      </c>
      <c r="AJ919">
        <f>VLOOKUP(A919,census_tract_areas_WA!E:N,10,FALSE)</f>
        <v>25.527166220000002</v>
      </c>
      <c r="AK919">
        <f t="shared" si="192"/>
        <v>160.22146621177131</v>
      </c>
      <c r="AL919" t="str">
        <f>VLOOKUP(AK919,'Density Lookup'!A:B,2,TRUE)</f>
        <v>Low</v>
      </c>
      <c r="AM919" t="str">
        <f>VLOOKUP(A919,census_tract_county_names_WA!A:B,2,FALSE)</f>
        <v>Kitsap County, Washington</v>
      </c>
      <c r="AN919">
        <f>INDEX(census_tract_areas_WA!N:N, MATCH('2014_acs_select'!A919,census_tract_areas_WA!E:E,0))</f>
        <v>25.527166220000002</v>
      </c>
      <c r="AO919" t="b">
        <f t="shared" si="193"/>
        <v>1</v>
      </c>
      <c r="AP919" t="str">
        <f>INDEX('Density Lookup'!B:B,MATCH('2014_acs_select'!AK919,'Density Lookup'!A:A,1))</f>
        <v>Low</v>
      </c>
      <c r="AQ919" t="b">
        <f t="shared" si="194"/>
        <v>1</v>
      </c>
    </row>
    <row r="920" spans="1:43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85"/>
        <v>0.5026002971768202</v>
      </c>
      <c r="I920" s="2">
        <f t="shared" si="186"/>
        <v>0.4973997028231798</v>
      </c>
      <c r="J920" s="1">
        <v>2954</v>
      </c>
      <c r="K920" s="2">
        <f t="shared" si="187"/>
        <v>0.54866270430906394</v>
      </c>
      <c r="L920" s="1">
        <v>2434</v>
      </c>
      <c r="M920" s="1">
        <v>318</v>
      </c>
      <c r="N920" s="1">
        <v>28</v>
      </c>
      <c r="O920" s="2">
        <f t="shared" si="182"/>
        <v>0.82396750169262023</v>
      </c>
      <c r="P920" s="2">
        <f t="shared" si="183"/>
        <v>0.10765064319566689</v>
      </c>
      <c r="Q920" s="2">
        <f t="shared" si="184"/>
        <v>9.4786729857819912E-3</v>
      </c>
      <c r="R920" s="2">
        <v>0.23100000000000001</v>
      </c>
      <c r="S920" s="2">
        <v>0.221</v>
      </c>
      <c r="T920" s="2">
        <v>0.24</v>
      </c>
      <c r="U920" s="1">
        <v>5351</v>
      </c>
      <c r="V920" s="2">
        <f t="shared" si="188"/>
        <v>0.99387072808320953</v>
      </c>
      <c r="W920" s="2">
        <v>4.9000000000000002E-2</v>
      </c>
      <c r="X920" s="1">
        <v>982</v>
      </c>
      <c r="Y920" s="2">
        <f t="shared" si="189"/>
        <v>0.18239227340267458</v>
      </c>
      <c r="Z920" s="2">
        <v>4.7E-2</v>
      </c>
      <c r="AA920" s="1">
        <v>3814</v>
      </c>
      <c r="AB920" s="2">
        <f t="shared" si="190"/>
        <v>0.70839524517087671</v>
      </c>
      <c r="AC920" s="2">
        <f t="shared" si="191"/>
        <v>0.10921248142644868</v>
      </c>
      <c r="AD920" s="2">
        <v>5.5999999999999994E-2</v>
      </c>
      <c r="AE920" s="1">
        <v>94184</v>
      </c>
      <c r="AF920" s="1">
        <v>2084</v>
      </c>
      <c r="AG920" s="1">
        <v>90694</v>
      </c>
      <c r="AH920" s="1">
        <v>4480</v>
      </c>
      <c r="AI920" s="2">
        <v>5.7000000000000002E-2</v>
      </c>
      <c r="AJ920">
        <f>VLOOKUP(A920,census_tract_areas_WA!E:N,10,FALSE)</f>
        <v>13.97940414</v>
      </c>
      <c r="AK920">
        <f t="shared" si="192"/>
        <v>385.1380177638959</v>
      </c>
      <c r="AL920" t="str">
        <f>VLOOKUP(AK920,'Density Lookup'!A:B,2,TRUE)</f>
        <v>Medium</v>
      </c>
      <c r="AM920" t="str">
        <f>VLOOKUP(A920,census_tract_county_names_WA!A:B,2,FALSE)</f>
        <v>Pierce County, Washington</v>
      </c>
      <c r="AN920">
        <f>INDEX(census_tract_areas_WA!N:N, MATCH('2014_acs_select'!A920,census_tract_areas_WA!E:E,0))</f>
        <v>13.97940414</v>
      </c>
      <c r="AO920" t="b">
        <f t="shared" si="193"/>
        <v>1</v>
      </c>
      <c r="AP920" t="str">
        <f>INDEX('Density Lookup'!B:B,MATCH('2014_acs_select'!AK920,'Density Lookup'!A:A,1))</f>
        <v>Medium</v>
      </c>
      <c r="AQ920" t="b">
        <f t="shared" si="194"/>
        <v>1</v>
      </c>
    </row>
    <row r="921" spans="1:43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85"/>
        <v>0.37709772951628823</v>
      </c>
      <c r="I921" s="2">
        <f t="shared" si="186"/>
        <v>0.62290227048371172</v>
      </c>
      <c r="J921" s="1">
        <v>1776</v>
      </c>
      <c r="K921" s="2">
        <f t="shared" si="187"/>
        <v>0.35064165844027639</v>
      </c>
      <c r="L921" s="1">
        <v>1352</v>
      </c>
      <c r="M921" s="1">
        <v>115</v>
      </c>
      <c r="N921" s="1">
        <v>22</v>
      </c>
      <c r="O921" s="2">
        <f t="shared" si="182"/>
        <v>0.76126126126126126</v>
      </c>
      <c r="P921" s="2">
        <f t="shared" si="183"/>
        <v>6.4752252252252257E-2</v>
      </c>
      <c r="Q921" s="2">
        <f t="shared" si="184"/>
        <v>1.2387387387387387E-2</v>
      </c>
      <c r="R921" s="2">
        <v>0.36399999999999999</v>
      </c>
      <c r="S921" s="2">
        <v>0.499</v>
      </c>
      <c r="T921" s="2">
        <v>0.29399999999999998</v>
      </c>
      <c r="U921" s="1">
        <v>3966</v>
      </c>
      <c r="V921" s="2">
        <f t="shared" si="188"/>
        <v>0.78302073050345511</v>
      </c>
      <c r="W921" s="2">
        <v>7.0000000000000007E-2</v>
      </c>
      <c r="X921" s="1">
        <v>1096</v>
      </c>
      <c r="Y921" s="2">
        <f t="shared" si="189"/>
        <v>0.21638696939782823</v>
      </c>
      <c r="Z921" s="2">
        <v>0.11800000000000001</v>
      </c>
      <c r="AA921" s="1">
        <v>2301</v>
      </c>
      <c r="AB921" s="2">
        <f t="shared" si="190"/>
        <v>0.45429417571569597</v>
      </c>
      <c r="AC921" s="2">
        <f t="shared" si="191"/>
        <v>0.32931885488647583</v>
      </c>
      <c r="AD921" s="2">
        <v>6.0999999999999999E-2</v>
      </c>
      <c r="AE921" s="1">
        <v>112880</v>
      </c>
      <c r="AF921" s="1">
        <v>1463</v>
      </c>
      <c r="AG921" s="1">
        <v>88086</v>
      </c>
      <c r="AH921" s="1">
        <v>4093</v>
      </c>
      <c r="AI921" s="2">
        <v>0.10400000000000001</v>
      </c>
      <c r="AJ921">
        <f>VLOOKUP(A921,census_tract_areas_WA!E:N,10,FALSE)</f>
        <v>22.635748840000002</v>
      </c>
      <c r="AK921">
        <f t="shared" si="192"/>
        <v>223.76109735983445</v>
      </c>
      <c r="AL921" t="str">
        <f>VLOOKUP(AK921,'Density Lookup'!A:B,2,TRUE)</f>
        <v>Low</v>
      </c>
      <c r="AM921" t="str">
        <f>VLOOKUP(A921,census_tract_county_names_WA!A:B,2,FALSE)</f>
        <v>Pierce County, Washington</v>
      </c>
      <c r="AN921">
        <f>INDEX(census_tract_areas_WA!N:N, MATCH('2014_acs_select'!A921,census_tract_areas_WA!E:E,0))</f>
        <v>22.635748840000002</v>
      </c>
      <c r="AO921" t="b">
        <f t="shared" si="193"/>
        <v>1</v>
      </c>
      <c r="AP921" t="str">
        <f>INDEX('Density Lookup'!B:B,MATCH('2014_acs_select'!AK921,'Density Lookup'!A:A,1))</f>
        <v>Low</v>
      </c>
      <c r="AQ921" t="b">
        <f t="shared" si="194"/>
        <v>1</v>
      </c>
    </row>
    <row r="922" spans="1:43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85"/>
        <v>0.48482726423902894</v>
      </c>
      <c r="I922" s="2">
        <f t="shared" si="186"/>
        <v>0.515172735760971</v>
      </c>
      <c r="J922" s="1">
        <v>2142</v>
      </c>
      <c r="K922" s="2">
        <f t="shared" si="187"/>
        <v>0.5</v>
      </c>
      <c r="L922" s="1">
        <v>1533</v>
      </c>
      <c r="M922" s="1">
        <v>244</v>
      </c>
      <c r="N922" s="1">
        <v>163</v>
      </c>
      <c r="O922" s="2">
        <f t="shared" si="182"/>
        <v>0.71568627450980393</v>
      </c>
      <c r="P922" s="2">
        <f t="shared" si="183"/>
        <v>0.11391223155929038</v>
      </c>
      <c r="Q922" s="2">
        <f t="shared" si="184"/>
        <v>7.6097105508870208E-2</v>
      </c>
      <c r="R922" s="2">
        <v>0.34299999999999997</v>
      </c>
      <c r="S922" s="2">
        <v>0.36</v>
      </c>
      <c r="T922" s="2">
        <v>0.32899999999999996</v>
      </c>
      <c r="U922" s="1">
        <v>4275</v>
      </c>
      <c r="V922" s="2">
        <f t="shared" si="188"/>
        <v>0.99789915966386555</v>
      </c>
      <c r="W922" s="2">
        <v>3.4000000000000002E-2</v>
      </c>
      <c r="X922" s="1">
        <v>949</v>
      </c>
      <c r="Y922" s="2">
        <f t="shared" si="189"/>
        <v>0.22152194211017739</v>
      </c>
      <c r="Z922" s="2">
        <v>4.5999999999999999E-2</v>
      </c>
      <c r="AA922" s="1">
        <v>2874</v>
      </c>
      <c r="AB922" s="2">
        <f t="shared" si="190"/>
        <v>0.67086834733893552</v>
      </c>
      <c r="AC922" s="2">
        <f t="shared" si="191"/>
        <v>0.10760971055088708</v>
      </c>
      <c r="AD922" s="2">
        <v>3.6000000000000004E-2</v>
      </c>
      <c r="AE922" s="1">
        <v>105125</v>
      </c>
      <c r="AF922" s="1">
        <v>1442</v>
      </c>
      <c r="AG922" s="1">
        <v>99375</v>
      </c>
      <c r="AH922" s="1">
        <v>3436</v>
      </c>
      <c r="AI922" s="2">
        <v>9.4E-2</v>
      </c>
      <c r="AJ922">
        <f>VLOOKUP(A922,census_tract_areas_WA!E:N,10,FALSE)</f>
        <v>3.961010801</v>
      </c>
      <c r="AK922">
        <f t="shared" si="192"/>
        <v>1081.5421151889961</v>
      </c>
      <c r="AL922" t="str">
        <f>VLOOKUP(AK922,'Density Lookup'!A:B,2,TRUE)</f>
        <v>Medium</v>
      </c>
      <c r="AM922" t="str">
        <f>VLOOKUP(A922,census_tract_county_names_WA!A:B,2,FALSE)</f>
        <v>Snohomish County, Washington</v>
      </c>
      <c r="AN922">
        <f>INDEX(census_tract_areas_WA!N:N, MATCH('2014_acs_select'!A922,census_tract_areas_WA!E:E,0))</f>
        <v>3.961010801</v>
      </c>
      <c r="AO922" t="b">
        <f t="shared" si="193"/>
        <v>1</v>
      </c>
      <c r="AP922" t="str">
        <f>INDEX('Density Lookup'!B:B,MATCH('2014_acs_select'!AK922,'Density Lookup'!A:A,1))</f>
        <v>Medium</v>
      </c>
      <c r="AQ922" t="b">
        <f t="shared" si="194"/>
        <v>1</v>
      </c>
    </row>
    <row r="923" spans="1:43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85"/>
        <v>0.50476776376499544</v>
      </c>
      <c r="I923" s="2">
        <f t="shared" si="186"/>
        <v>0.49523223623500462</v>
      </c>
      <c r="J923" s="1">
        <v>1619</v>
      </c>
      <c r="K923" s="2">
        <f t="shared" si="187"/>
        <v>0.49800061519532451</v>
      </c>
      <c r="L923" s="1">
        <v>1352</v>
      </c>
      <c r="M923" s="1">
        <v>75</v>
      </c>
      <c r="N923" s="1">
        <v>13</v>
      </c>
      <c r="O923" s="2">
        <f t="shared" si="182"/>
        <v>0.83508338480543542</v>
      </c>
      <c r="P923" s="2">
        <f t="shared" si="183"/>
        <v>4.6324891908585547E-2</v>
      </c>
      <c r="Q923" s="2">
        <f t="shared" si="184"/>
        <v>8.0296479308214954E-3</v>
      </c>
      <c r="R923" s="2">
        <v>0.24</v>
      </c>
      <c r="S923" s="2">
        <v>0.24199999999999999</v>
      </c>
      <c r="T923" s="2">
        <v>0.23800000000000002</v>
      </c>
      <c r="U923" s="1">
        <v>3251</v>
      </c>
      <c r="V923" s="2">
        <f t="shared" si="188"/>
        <v>1</v>
      </c>
      <c r="W923" s="2">
        <v>7.9000000000000001E-2</v>
      </c>
      <c r="X923" s="1">
        <v>867</v>
      </c>
      <c r="Y923" s="2">
        <f t="shared" si="189"/>
        <v>0.26668717317748386</v>
      </c>
      <c r="Z923" s="2">
        <v>0.126</v>
      </c>
      <c r="AA923" s="1">
        <v>2044</v>
      </c>
      <c r="AB923" s="2">
        <f t="shared" si="190"/>
        <v>0.62872962165487545</v>
      </c>
      <c r="AC923" s="2">
        <f t="shared" si="191"/>
        <v>0.10458320516764075</v>
      </c>
      <c r="AD923" s="2">
        <v>4.4999999999999998E-2</v>
      </c>
      <c r="AE923" s="1">
        <v>93254</v>
      </c>
      <c r="AF923" s="1">
        <v>1114</v>
      </c>
      <c r="AG923" s="1">
        <v>98133</v>
      </c>
      <c r="AH923" s="1">
        <v>2481</v>
      </c>
      <c r="AI923" s="2">
        <v>9.4E-2</v>
      </c>
      <c r="AJ923">
        <f>VLOOKUP(A923,census_tract_areas_WA!E:N,10,FALSE)</f>
        <v>20.14150729</v>
      </c>
      <c r="AK923">
        <f t="shared" si="192"/>
        <v>161.40797971034073</v>
      </c>
      <c r="AL923" t="str">
        <f>VLOOKUP(AK923,'Density Lookup'!A:B,2,TRUE)</f>
        <v>Low</v>
      </c>
      <c r="AM923" t="str">
        <f>VLOOKUP(A923,census_tract_county_names_WA!A:B,2,FALSE)</f>
        <v>Snohomish County, Washington</v>
      </c>
      <c r="AN923">
        <f>INDEX(census_tract_areas_WA!N:N, MATCH('2014_acs_select'!A923,census_tract_areas_WA!E:E,0))</f>
        <v>20.14150729</v>
      </c>
      <c r="AO923" t="b">
        <f t="shared" si="193"/>
        <v>1</v>
      </c>
      <c r="AP923" t="str">
        <f>INDEX('Density Lookup'!B:B,MATCH('2014_acs_select'!AK923,'Density Lookup'!A:A,1))</f>
        <v>Low</v>
      </c>
      <c r="AQ923" t="b">
        <f t="shared" si="194"/>
        <v>1</v>
      </c>
    </row>
    <row r="924" spans="1:43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85"/>
        <v>0.48569482288828336</v>
      </c>
      <c r="I924" s="2">
        <f t="shared" si="186"/>
        <v>0.51430517711171664</v>
      </c>
      <c r="J924" s="1">
        <v>3254</v>
      </c>
      <c r="K924" s="2">
        <f t="shared" si="187"/>
        <v>0.44332425068119891</v>
      </c>
      <c r="L924" s="1">
        <v>2812</v>
      </c>
      <c r="M924" s="1">
        <v>308</v>
      </c>
      <c r="N924" s="1">
        <v>0</v>
      </c>
      <c r="O924" s="2">
        <f t="shared" si="182"/>
        <v>0.86416717885679162</v>
      </c>
      <c r="P924" s="2">
        <f t="shared" si="183"/>
        <v>9.4652735095267365E-2</v>
      </c>
      <c r="Q924" s="2">
        <f t="shared" si="184"/>
        <v>0</v>
      </c>
      <c r="R924" s="2">
        <v>0.51600000000000001</v>
      </c>
      <c r="S924" s="2">
        <v>0.62</v>
      </c>
      <c r="T924" s="2">
        <v>0.41799999999999998</v>
      </c>
      <c r="U924" s="1">
        <v>7340</v>
      </c>
      <c r="V924" s="2">
        <f t="shared" si="188"/>
        <v>1</v>
      </c>
      <c r="W924" s="2">
        <v>4.4000000000000004E-2</v>
      </c>
      <c r="X924" s="1">
        <v>1896</v>
      </c>
      <c r="Y924" s="2">
        <f t="shared" si="189"/>
        <v>0.25831062670299726</v>
      </c>
      <c r="Z924" s="2">
        <v>7.5999999999999998E-2</v>
      </c>
      <c r="AA924" s="1">
        <v>4295</v>
      </c>
      <c r="AB924" s="2">
        <f t="shared" si="190"/>
        <v>0.58514986376021794</v>
      </c>
      <c r="AC924" s="2">
        <f t="shared" si="191"/>
        <v>0.15653950953678475</v>
      </c>
      <c r="AD924" s="2">
        <v>0.04</v>
      </c>
      <c r="AE924" s="1">
        <v>116881</v>
      </c>
      <c r="AF924" s="1">
        <v>2688</v>
      </c>
      <c r="AG924" s="1">
        <v>96860</v>
      </c>
      <c r="AH924" s="1">
        <v>5602</v>
      </c>
      <c r="AI924" s="2">
        <v>4.8000000000000001E-2</v>
      </c>
      <c r="AJ924">
        <f>VLOOKUP(A924,census_tract_areas_WA!E:N,10,FALSE)</f>
        <v>11.8195435</v>
      </c>
      <c r="AK924">
        <f t="shared" si="192"/>
        <v>621.00537131573651</v>
      </c>
      <c r="AL924" t="str">
        <f>VLOOKUP(AK924,'Density Lookup'!A:B,2,TRUE)</f>
        <v>Medium</v>
      </c>
      <c r="AM924" t="str">
        <f>VLOOKUP(A924,census_tract_county_names_WA!A:B,2,FALSE)</f>
        <v>Benton County, Washington</v>
      </c>
      <c r="AN924">
        <f>INDEX(census_tract_areas_WA!N:N, MATCH('2014_acs_select'!A924,census_tract_areas_WA!E:E,0))</f>
        <v>11.8195435</v>
      </c>
      <c r="AO924" t="b">
        <f t="shared" si="193"/>
        <v>1</v>
      </c>
      <c r="AP924" t="str">
        <f>INDEX('Density Lookup'!B:B,MATCH('2014_acs_select'!AK924,'Density Lookup'!A:A,1))</f>
        <v>Medium</v>
      </c>
      <c r="AQ924" t="b">
        <f t="shared" si="194"/>
        <v>1</v>
      </c>
    </row>
    <row r="925" spans="1:43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85"/>
        <v>0.5302866414277988</v>
      </c>
      <c r="I925" s="2">
        <f t="shared" si="186"/>
        <v>0.4697133585722012</v>
      </c>
      <c r="J925" s="1">
        <v>1573</v>
      </c>
      <c r="K925" s="2">
        <f t="shared" si="187"/>
        <v>0.42536506219578152</v>
      </c>
      <c r="L925" s="1">
        <v>1178</v>
      </c>
      <c r="M925" s="1">
        <v>245</v>
      </c>
      <c r="N925" s="1">
        <v>0</v>
      </c>
      <c r="O925" s="2">
        <f t="shared" si="182"/>
        <v>0.74888747616020346</v>
      </c>
      <c r="P925" s="2">
        <f t="shared" si="183"/>
        <v>0.15575333757151938</v>
      </c>
      <c r="Q925" s="2">
        <f t="shared" si="184"/>
        <v>0</v>
      </c>
      <c r="R925" s="2">
        <v>0.19800000000000001</v>
      </c>
      <c r="S925" s="2">
        <v>0.191</v>
      </c>
      <c r="T925" s="2">
        <v>0.20600000000000002</v>
      </c>
      <c r="U925" s="1">
        <v>3682</v>
      </c>
      <c r="V925" s="2">
        <f t="shared" si="188"/>
        <v>0.99567333693888593</v>
      </c>
      <c r="W925" s="2">
        <v>0.127</v>
      </c>
      <c r="X925" s="1">
        <v>807</v>
      </c>
      <c r="Y925" s="2">
        <f t="shared" si="189"/>
        <v>0.21822606814494322</v>
      </c>
      <c r="Z925" s="2">
        <v>0.14300000000000002</v>
      </c>
      <c r="AA925" s="1">
        <v>2231</v>
      </c>
      <c r="AB925" s="2">
        <f t="shared" si="190"/>
        <v>0.60329908058409953</v>
      </c>
      <c r="AC925" s="2">
        <f t="shared" si="191"/>
        <v>0.1784748512709573</v>
      </c>
      <c r="AD925" s="2">
        <v>0.14800000000000002</v>
      </c>
      <c r="AE925" s="1">
        <v>62308</v>
      </c>
      <c r="AF925" s="1">
        <v>1411</v>
      </c>
      <c r="AG925" s="1">
        <v>58185</v>
      </c>
      <c r="AH925" s="1">
        <v>2967</v>
      </c>
      <c r="AI925" s="2">
        <v>0.16600000000000001</v>
      </c>
      <c r="AJ925">
        <f>VLOOKUP(A925,census_tract_areas_WA!E:N,10,FALSE)</f>
        <v>353.1972341</v>
      </c>
      <c r="AK925">
        <f t="shared" si="192"/>
        <v>10.470070665822352</v>
      </c>
      <c r="AL925" t="str">
        <f>VLOOKUP(AK925,'Density Lookup'!A:B,2,TRUE)</f>
        <v>Low</v>
      </c>
      <c r="AM925" t="str">
        <f>VLOOKUP(A925,census_tract_county_names_WA!A:B,2,FALSE)</f>
        <v>Lewis County, Washington</v>
      </c>
      <c r="AN925">
        <f>INDEX(census_tract_areas_WA!N:N, MATCH('2014_acs_select'!A925,census_tract_areas_WA!E:E,0))</f>
        <v>353.1972341</v>
      </c>
      <c r="AO925" t="b">
        <f t="shared" si="193"/>
        <v>1</v>
      </c>
      <c r="AP925" t="str">
        <f>INDEX('Density Lookup'!B:B,MATCH('2014_acs_select'!AK925,'Density Lookup'!A:A,1))</f>
        <v>Low</v>
      </c>
      <c r="AQ925" t="b">
        <f t="shared" si="194"/>
        <v>1</v>
      </c>
    </row>
    <row r="926" spans="1:43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85"/>
        <v>0.53942887084097457</v>
      </c>
      <c r="I926" s="2">
        <f t="shared" si="186"/>
        <v>0.46057112915902543</v>
      </c>
      <c r="J926" s="1">
        <v>1716</v>
      </c>
      <c r="K926" s="2">
        <f t="shared" si="187"/>
        <v>0.44956772334293948</v>
      </c>
      <c r="L926" s="1">
        <v>1375</v>
      </c>
      <c r="M926" s="1">
        <v>246</v>
      </c>
      <c r="N926" s="1">
        <v>39</v>
      </c>
      <c r="O926" s="2">
        <f t="shared" si="182"/>
        <v>0.80128205128205132</v>
      </c>
      <c r="P926" s="2">
        <f t="shared" si="183"/>
        <v>0.14335664335664336</v>
      </c>
      <c r="Q926" s="2">
        <f t="shared" si="184"/>
        <v>2.2727272727272728E-2</v>
      </c>
      <c r="R926" s="2">
        <v>0.1</v>
      </c>
      <c r="S926" s="2">
        <v>7.0000000000000007E-2</v>
      </c>
      <c r="T926" s="2">
        <v>0.13100000000000001</v>
      </c>
      <c r="U926" s="1">
        <v>3787</v>
      </c>
      <c r="V926" s="2">
        <f t="shared" si="188"/>
        <v>0.9921404244170815</v>
      </c>
      <c r="W926" s="2">
        <v>7.8E-2</v>
      </c>
      <c r="X926" s="1">
        <v>902</v>
      </c>
      <c r="Y926" s="2">
        <f t="shared" si="189"/>
        <v>0.23631123919308358</v>
      </c>
      <c r="Z926" s="2">
        <v>0.126</v>
      </c>
      <c r="AA926" s="1">
        <v>2469</v>
      </c>
      <c r="AB926" s="2">
        <f t="shared" si="190"/>
        <v>0.64684307047419443</v>
      </c>
      <c r="AC926" s="2">
        <f t="shared" si="191"/>
        <v>0.11684569033272196</v>
      </c>
      <c r="AD926" s="2">
        <v>6.9000000000000006E-2</v>
      </c>
      <c r="AE926" s="1">
        <v>83989</v>
      </c>
      <c r="AF926" s="1">
        <v>1326</v>
      </c>
      <c r="AG926" s="1">
        <v>76750</v>
      </c>
      <c r="AH926" s="1">
        <v>3080</v>
      </c>
      <c r="AI926" s="2">
        <v>0.14899999999999999</v>
      </c>
      <c r="AJ926">
        <f>VLOOKUP(A926,census_tract_areas_WA!E:N,10,FALSE)</f>
        <v>39.404558889999997</v>
      </c>
      <c r="AK926">
        <f t="shared" si="192"/>
        <v>96.866964318909552</v>
      </c>
      <c r="AL926" t="str">
        <f>VLOOKUP(AK926,'Density Lookup'!A:B,2,TRUE)</f>
        <v>Low</v>
      </c>
      <c r="AM926" t="str">
        <f>VLOOKUP(A926,census_tract_county_names_WA!A:B,2,FALSE)</f>
        <v>Pierce County, Washington</v>
      </c>
      <c r="AN926">
        <f>INDEX(census_tract_areas_WA!N:N, MATCH('2014_acs_select'!A926,census_tract_areas_WA!E:E,0))</f>
        <v>39.404558889999997</v>
      </c>
      <c r="AO926" t="b">
        <f t="shared" si="193"/>
        <v>1</v>
      </c>
      <c r="AP926" t="str">
        <f>INDEX('Density Lookup'!B:B,MATCH('2014_acs_select'!AK926,'Density Lookup'!A:A,1))</f>
        <v>Low</v>
      </c>
      <c r="AQ926" t="b">
        <f t="shared" si="194"/>
        <v>1</v>
      </c>
    </row>
    <row r="927" spans="1:43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85"/>
        <v>0.51047844998022929</v>
      </c>
      <c r="I927" s="2">
        <f t="shared" si="186"/>
        <v>0.48952155001977066</v>
      </c>
      <c r="J927" s="1">
        <v>2687</v>
      </c>
      <c r="K927" s="2">
        <f t="shared" si="187"/>
        <v>0.53123764333728751</v>
      </c>
      <c r="L927" s="1">
        <v>1908</v>
      </c>
      <c r="M927" s="1">
        <v>279</v>
      </c>
      <c r="N927" s="1">
        <v>119</v>
      </c>
      <c r="O927" s="2">
        <f t="shared" ref="O927:O990" si="195">L927/$J927</f>
        <v>0.71008559732043175</v>
      </c>
      <c r="P927" s="2">
        <f t="shared" ref="P927:P990" si="196">M927/$J927</f>
        <v>0.10383327130628954</v>
      </c>
      <c r="Q927" s="2">
        <f t="shared" ref="Q927:Q990" si="197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 s="1">
        <v>5048</v>
      </c>
      <c r="V927" s="2">
        <f t="shared" si="188"/>
        <v>0.99802293396599451</v>
      </c>
      <c r="W927" s="2">
        <v>0.13900000000000001</v>
      </c>
      <c r="X927" s="1">
        <v>834</v>
      </c>
      <c r="Y927" s="2">
        <f t="shared" si="189"/>
        <v>0.16488730723606168</v>
      </c>
      <c r="Z927" s="2">
        <v>0.159</v>
      </c>
      <c r="AA927" s="1">
        <v>3390</v>
      </c>
      <c r="AB927" s="2">
        <f t="shared" si="190"/>
        <v>0.67022538552787658</v>
      </c>
      <c r="AC927" s="2">
        <f t="shared" si="191"/>
        <v>0.16488730723606171</v>
      </c>
      <c r="AD927" s="2">
        <v>0.16300000000000001</v>
      </c>
      <c r="AE927" s="1">
        <v>77862</v>
      </c>
      <c r="AF927" s="1">
        <v>2058</v>
      </c>
      <c r="AG927" s="1">
        <v>62533</v>
      </c>
      <c r="AH927" s="1">
        <v>4373</v>
      </c>
      <c r="AI927" s="2">
        <v>0.106</v>
      </c>
      <c r="AJ927">
        <f>VLOOKUP(A927,census_tract_areas_WA!E:N,10,FALSE)</f>
        <v>27.869566930000001</v>
      </c>
      <c r="AK927">
        <f t="shared" si="192"/>
        <v>181.48828837937023</v>
      </c>
      <c r="AL927" t="str">
        <f>VLOOKUP(AK927,'Density Lookup'!A:B,2,TRUE)</f>
        <v>Low</v>
      </c>
      <c r="AM927" t="str">
        <f>VLOOKUP(A927,census_tract_county_names_WA!A:B,2,FALSE)</f>
        <v>Whatcom County, Washington</v>
      </c>
      <c r="AN927">
        <f>INDEX(census_tract_areas_WA!N:N, MATCH('2014_acs_select'!A927,census_tract_areas_WA!E:E,0))</f>
        <v>27.869566930000001</v>
      </c>
      <c r="AO927" t="b">
        <f t="shared" si="193"/>
        <v>1</v>
      </c>
      <c r="AP927" t="str">
        <f>INDEX('Density Lookup'!B:B,MATCH('2014_acs_select'!AK927,'Density Lookup'!A:A,1))</f>
        <v>Low</v>
      </c>
      <c r="AQ927" t="b">
        <f t="shared" si="194"/>
        <v>1</v>
      </c>
    </row>
    <row r="928" spans="1:43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85"/>
        <v>0.5331072995612286</v>
      </c>
      <c r="I928" s="2">
        <f t="shared" si="186"/>
        <v>0.46689270043877146</v>
      </c>
      <c r="J928" s="1">
        <v>2776</v>
      </c>
      <c r="K928" s="2">
        <f t="shared" si="187"/>
        <v>0.55364978061428005</v>
      </c>
      <c r="L928" s="1">
        <v>1663</v>
      </c>
      <c r="M928" s="1">
        <v>423</v>
      </c>
      <c r="N928" s="1">
        <v>506</v>
      </c>
      <c r="O928" s="2">
        <f t="shared" si="195"/>
        <v>0.59906340057636887</v>
      </c>
      <c r="P928" s="2">
        <f t="shared" si="196"/>
        <v>0.15237752161383286</v>
      </c>
      <c r="Q928" s="2">
        <f t="shared" si="197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 s="1">
        <v>4994</v>
      </c>
      <c r="V928" s="2">
        <f t="shared" si="188"/>
        <v>0.99601116872756279</v>
      </c>
      <c r="W928" s="2">
        <v>7.5999999999999998E-2</v>
      </c>
      <c r="X928" s="1">
        <v>767</v>
      </c>
      <c r="Y928" s="2">
        <f t="shared" si="189"/>
        <v>0.15297167929796571</v>
      </c>
      <c r="Z928" s="2">
        <v>8.1000000000000003E-2</v>
      </c>
      <c r="AA928" s="1">
        <v>3613</v>
      </c>
      <c r="AB928" s="2">
        <f t="shared" si="190"/>
        <v>0.7205823693657758</v>
      </c>
      <c r="AC928" s="2">
        <f t="shared" si="191"/>
        <v>0.12644595133625847</v>
      </c>
      <c r="AD928" s="2">
        <v>7.2999999999999995E-2</v>
      </c>
      <c r="AE928" s="1">
        <v>97699</v>
      </c>
      <c r="AF928" s="1">
        <v>1532</v>
      </c>
      <c r="AG928" s="1">
        <v>79655</v>
      </c>
      <c r="AH928" s="1">
        <v>4316</v>
      </c>
      <c r="AI928" s="2">
        <v>5.2999999999999999E-2</v>
      </c>
      <c r="AJ928">
        <f>VLOOKUP(A928,census_tract_areas_WA!E:N,10,FALSE)</f>
        <v>1.798893777</v>
      </c>
      <c r="AK928">
        <f t="shared" si="192"/>
        <v>2787.268522525997</v>
      </c>
      <c r="AL928" t="str">
        <f>VLOOKUP(AK928,'Density Lookup'!A:B,2,TRUE)</f>
        <v>High</v>
      </c>
      <c r="AM928" t="str">
        <f>VLOOKUP(A928,census_tract_county_names_WA!A:B,2,FALSE)</f>
        <v>King County, Washington</v>
      </c>
      <c r="AN928">
        <f>INDEX(census_tract_areas_WA!N:N, MATCH('2014_acs_select'!A928,census_tract_areas_WA!E:E,0))</f>
        <v>1.798893777</v>
      </c>
      <c r="AO928" t="b">
        <f t="shared" si="193"/>
        <v>1</v>
      </c>
      <c r="AP928" t="str">
        <f>INDEX('Density Lookup'!B:B,MATCH('2014_acs_select'!AK928,'Density Lookup'!A:A,1))</f>
        <v>High</v>
      </c>
      <c r="AQ928" t="b">
        <f t="shared" si="194"/>
        <v>1</v>
      </c>
    </row>
    <row r="929" spans="1:43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85"/>
        <v>0.47060333761232348</v>
      </c>
      <c r="I929" s="2">
        <f t="shared" si="186"/>
        <v>0.52939666238767646</v>
      </c>
      <c r="J929" s="1">
        <v>4436</v>
      </c>
      <c r="K929" s="2">
        <f t="shared" si="187"/>
        <v>0.56944801026957637</v>
      </c>
      <c r="L929" s="1">
        <v>2961</v>
      </c>
      <c r="M929" s="1">
        <v>258</v>
      </c>
      <c r="N929" s="1">
        <v>645</v>
      </c>
      <c r="O929" s="2">
        <f t="shared" si="195"/>
        <v>0.66749323715058606</v>
      </c>
      <c r="P929" s="2">
        <f t="shared" si="196"/>
        <v>5.8160504959422904E-2</v>
      </c>
      <c r="Q929" s="2">
        <f t="shared" si="197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 s="1">
        <v>7767</v>
      </c>
      <c r="V929" s="2">
        <f t="shared" si="188"/>
        <v>0.99704749679075733</v>
      </c>
      <c r="W929" s="2">
        <v>7.9000000000000001E-2</v>
      </c>
      <c r="X929" s="1">
        <v>1462</v>
      </c>
      <c r="Y929" s="2">
        <f t="shared" si="189"/>
        <v>0.1876765083440308</v>
      </c>
      <c r="Z929" s="2">
        <v>7.0000000000000007E-2</v>
      </c>
      <c r="AA929" s="1">
        <v>5434</v>
      </c>
      <c r="AB929" s="2">
        <f t="shared" si="190"/>
        <v>0.69756097560975605</v>
      </c>
      <c r="AC929" s="2">
        <f t="shared" si="191"/>
        <v>0.11476251604621313</v>
      </c>
      <c r="AD929" s="2">
        <v>9.4E-2</v>
      </c>
      <c r="AE929" s="1">
        <v>105578</v>
      </c>
      <c r="AF929" s="1">
        <v>3537</v>
      </c>
      <c r="AG929" s="1">
        <v>85179</v>
      </c>
      <c r="AH929" s="1">
        <v>6426</v>
      </c>
      <c r="AI929" s="2">
        <v>4.2999999999999997E-2</v>
      </c>
      <c r="AJ929">
        <f>VLOOKUP(A929,census_tract_areas_WA!E:N,10,FALSE)</f>
        <v>3.4114308879999999</v>
      </c>
      <c r="AK929">
        <f t="shared" si="192"/>
        <v>2283.4992868833988</v>
      </c>
      <c r="AL929" t="str">
        <f>VLOOKUP(AK929,'Density Lookup'!A:B,2,TRUE)</f>
        <v>High</v>
      </c>
      <c r="AM929" t="str">
        <f>VLOOKUP(A929,census_tract_county_names_WA!A:B,2,FALSE)</f>
        <v>King County, Washington</v>
      </c>
      <c r="AN929">
        <f>INDEX(census_tract_areas_WA!N:N, MATCH('2014_acs_select'!A929,census_tract_areas_WA!E:E,0))</f>
        <v>3.4114308879999999</v>
      </c>
      <c r="AO929" t="b">
        <f t="shared" si="193"/>
        <v>1</v>
      </c>
      <c r="AP929" t="str">
        <f>INDEX('Density Lookup'!B:B,MATCH('2014_acs_select'!AK929,'Density Lookup'!A:A,1))</f>
        <v>High</v>
      </c>
      <c r="AQ929" t="b">
        <f t="shared" si="194"/>
        <v>1</v>
      </c>
    </row>
    <row r="930" spans="1:43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85"/>
        <v>0.48783425680558901</v>
      </c>
      <c r="I930" s="2">
        <f t="shared" si="186"/>
        <v>0.51216574319441099</v>
      </c>
      <c r="J930" s="1">
        <v>2477</v>
      </c>
      <c r="K930" s="2">
        <f t="shared" si="187"/>
        <v>0.59672368104071305</v>
      </c>
      <c r="L930" s="1">
        <v>1512</v>
      </c>
      <c r="M930" s="1">
        <v>256</v>
      </c>
      <c r="N930" s="1">
        <v>461</v>
      </c>
      <c r="O930" s="2">
        <f t="shared" si="195"/>
        <v>0.61041582559547836</v>
      </c>
      <c r="P930" s="2">
        <f t="shared" si="196"/>
        <v>0.10335082761404925</v>
      </c>
      <c r="Q930" s="2">
        <f t="shared" si="197"/>
        <v>0.18611223253936213</v>
      </c>
      <c r="R930" s="2">
        <v>0.47600000000000003</v>
      </c>
      <c r="S930" s="2">
        <v>0.45399999999999996</v>
      </c>
      <c r="T930" s="2">
        <v>0.495</v>
      </c>
      <c r="U930" s="1">
        <v>4138</v>
      </c>
      <c r="V930" s="2">
        <f t="shared" si="188"/>
        <v>0.99686822452421109</v>
      </c>
      <c r="W930" s="2">
        <v>8.1000000000000003E-2</v>
      </c>
      <c r="X930" s="1">
        <v>693</v>
      </c>
      <c r="Y930" s="2">
        <f t="shared" si="189"/>
        <v>0.16694772344013492</v>
      </c>
      <c r="Z930" s="2">
        <v>0.13900000000000001</v>
      </c>
      <c r="AA930" s="1">
        <v>3046</v>
      </c>
      <c r="AB930" s="2">
        <f t="shared" si="190"/>
        <v>0.73379908455793785</v>
      </c>
      <c r="AC930" s="2">
        <f t="shared" si="191"/>
        <v>9.9253192001927282E-2</v>
      </c>
      <c r="AD930" s="2">
        <v>7.4999999999999997E-2</v>
      </c>
      <c r="AE930" s="1">
        <v>90183</v>
      </c>
      <c r="AF930" s="1">
        <v>1934</v>
      </c>
      <c r="AG930" s="1">
        <v>69429</v>
      </c>
      <c r="AH930" s="1">
        <v>3507</v>
      </c>
      <c r="AI930" s="2">
        <v>4.5999999999999999E-2</v>
      </c>
      <c r="AJ930">
        <f>VLOOKUP(A930,census_tract_areas_WA!E:N,10,FALSE)</f>
        <v>1.538373158</v>
      </c>
      <c r="AK930">
        <f t="shared" si="192"/>
        <v>2698.3050103374203</v>
      </c>
      <c r="AL930" t="str">
        <f>VLOOKUP(AK930,'Density Lookup'!A:B,2,TRUE)</f>
        <v>High</v>
      </c>
      <c r="AM930" t="str">
        <f>VLOOKUP(A930,census_tract_county_names_WA!A:B,2,FALSE)</f>
        <v>King County, Washington</v>
      </c>
      <c r="AN930">
        <f>INDEX(census_tract_areas_WA!N:N, MATCH('2014_acs_select'!A930,census_tract_areas_WA!E:E,0))</f>
        <v>1.538373158</v>
      </c>
      <c r="AO930" t="b">
        <f t="shared" si="193"/>
        <v>1</v>
      </c>
      <c r="AP930" t="str">
        <f>INDEX('Density Lookup'!B:B,MATCH('2014_acs_select'!AK930,'Density Lookup'!A:A,1))</f>
        <v>High</v>
      </c>
      <c r="AQ930" t="b">
        <f t="shared" si="194"/>
        <v>1</v>
      </c>
    </row>
    <row r="931" spans="1:43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85"/>
        <v>0.47220026350461131</v>
      </c>
      <c r="I931" s="2">
        <f t="shared" si="186"/>
        <v>0.52779973649538869</v>
      </c>
      <c r="J931" s="1">
        <v>2009</v>
      </c>
      <c r="K931" s="2">
        <f t="shared" si="187"/>
        <v>0.52938076416337287</v>
      </c>
      <c r="L931" s="1">
        <v>1570</v>
      </c>
      <c r="M931" s="1">
        <v>250</v>
      </c>
      <c r="N931" s="1">
        <v>100</v>
      </c>
      <c r="O931" s="2">
        <f t="shared" si="195"/>
        <v>0.78148332503733198</v>
      </c>
      <c r="P931" s="2">
        <f t="shared" si="196"/>
        <v>0.12444001991040318</v>
      </c>
      <c r="Q931" s="2">
        <f t="shared" si="197"/>
        <v>4.9776007964161276E-2</v>
      </c>
      <c r="R931" s="2">
        <v>0.48499999999999999</v>
      </c>
      <c r="S931" s="2">
        <v>0.48</v>
      </c>
      <c r="T931" s="2">
        <v>0.48899999999999999</v>
      </c>
      <c r="U931" s="1">
        <v>3651</v>
      </c>
      <c r="V931" s="2">
        <f t="shared" si="188"/>
        <v>0.96205533596837944</v>
      </c>
      <c r="W931" s="2">
        <v>6.7000000000000004E-2</v>
      </c>
      <c r="X931" s="1">
        <v>808</v>
      </c>
      <c r="Y931" s="2">
        <f t="shared" si="189"/>
        <v>0.21291172595520422</v>
      </c>
      <c r="Z931" s="2">
        <v>7.2999999999999995E-2</v>
      </c>
      <c r="AA931" s="1">
        <v>2414</v>
      </c>
      <c r="AB931" s="2">
        <f t="shared" si="190"/>
        <v>0.63610013175230562</v>
      </c>
      <c r="AC931" s="2">
        <f t="shared" si="191"/>
        <v>0.15098814229249014</v>
      </c>
      <c r="AD931" s="2">
        <v>4.2999999999999997E-2</v>
      </c>
      <c r="AE931" s="1">
        <v>104301</v>
      </c>
      <c r="AF931" s="1">
        <v>1666</v>
      </c>
      <c r="AG931" s="1">
        <v>82973</v>
      </c>
      <c r="AH931" s="1">
        <v>3027</v>
      </c>
      <c r="AI931" s="2">
        <v>6.3E-2</v>
      </c>
      <c r="AJ931">
        <f>VLOOKUP(A931,census_tract_areas_WA!E:N,10,FALSE)</f>
        <v>1.4089084270000001</v>
      </c>
      <c r="AK931">
        <f t="shared" si="192"/>
        <v>2693.5746335769486</v>
      </c>
      <c r="AL931" t="str">
        <f>VLOOKUP(AK931,'Density Lookup'!A:B,2,TRUE)</f>
        <v>High</v>
      </c>
      <c r="AM931" t="str">
        <f>VLOOKUP(A931,census_tract_county_names_WA!A:B,2,FALSE)</f>
        <v>King County, Washington</v>
      </c>
      <c r="AN931">
        <f>INDEX(census_tract_areas_WA!N:N, MATCH('2014_acs_select'!A931,census_tract_areas_WA!E:E,0))</f>
        <v>1.4089084270000001</v>
      </c>
      <c r="AO931" t="b">
        <f t="shared" si="193"/>
        <v>1</v>
      </c>
      <c r="AP931" t="str">
        <f>INDEX('Density Lookup'!B:B,MATCH('2014_acs_select'!AK931,'Density Lookup'!A:A,1))</f>
        <v>High</v>
      </c>
      <c r="AQ931" t="b">
        <f t="shared" si="194"/>
        <v>1</v>
      </c>
    </row>
    <row r="932" spans="1:43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85"/>
        <v>0.48004987531172072</v>
      </c>
      <c r="I932" s="2">
        <f t="shared" si="186"/>
        <v>0.51995012468827928</v>
      </c>
      <c r="J932" s="1">
        <v>1213</v>
      </c>
      <c r="K932" s="2">
        <f t="shared" si="187"/>
        <v>0.50415627597672485</v>
      </c>
      <c r="L932" s="1">
        <v>872</v>
      </c>
      <c r="M932" s="1">
        <v>94</v>
      </c>
      <c r="N932" s="1">
        <v>81</v>
      </c>
      <c r="O932" s="2">
        <f t="shared" si="195"/>
        <v>0.71887881286067601</v>
      </c>
      <c r="P932" s="2">
        <f t="shared" si="196"/>
        <v>7.7493816982687549E-2</v>
      </c>
      <c r="Q932" s="2">
        <f t="shared" si="197"/>
        <v>6.6776586974443525E-2</v>
      </c>
      <c r="R932" s="2">
        <v>0.59799999999999998</v>
      </c>
      <c r="S932" s="2">
        <v>0.627</v>
      </c>
      <c r="T932" s="2">
        <v>0.57299999999999995</v>
      </c>
      <c r="U932" s="1">
        <v>2397</v>
      </c>
      <c r="V932" s="2">
        <f t="shared" si="188"/>
        <v>0.99625935162094759</v>
      </c>
      <c r="W932" s="2">
        <v>6.2E-2</v>
      </c>
      <c r="X932" s="1">
        <v>580</v>
      </c>
      <c r="Y932" s="2">
        <f t="shared" si="189"/>
        <v>0.24106400665004157</v>
      </c>
      <c r="Z932" s="2">
        <v>0.11199999999999999</v>
      </c>
      <c r="AA932" s="1">
        <v>1497</v>
      </c>
      <c r="AB932" s="2">
        <f t="shared" si="190"/>
        <v>0.62219451371571077</v>
      </c>
      <c r="AC932" s="2">
        <f t="shared" si="191"/>
        <v>0.13674147963424765</v>
      </c>
      <c r="AD932" s="2">
        <v>5.5999999999999994E-2</v>
      </c>
      <c r="AE932" s="1">
        <v>130534</v>
      </c>
      <c r="AF932" s="1">
        <v>851</v>
      </c>
      <c r="AG932" s="1">
        <v>101250</v>
      </c>
      <c r="AH932" s="1">
        <v>1865</v>
      </c>
      <c r="AI932" s="2">
        <v>8.4000000000000005E-2</v>
      </c>
      <c r="AJ932">
        <f>VLOOKUP(A932,census_tract_areas_WA!E:N,10,FALSE)</f>
        <v>4.2077140420000001</v>
      </c>
      <c r="AK932">
        <f t="shared" si="192"/>
        <v>571.80691843221985</v>
      </c>
      <c r="AL932" t="str">
        <f>VLOOKUP(AK932,'Density Lookup'!A:B,2,TRUE)</f>
        <v>Medium</v>
      </c>
      <c r="AM932" t="str">
        <f>VLOOKUP(A932,census_tract_county_names_WA!A:B,2,FALSE)</f>
        <v>King County, Washington</v>
      </c>
      <c r="AN932">
        <f>INDEX(census_tract_areas_WA!N:N, MATCH('2014_acs_select'!A932,census_tract_areas_WA!E:E,0))</f>
        <v>4.2077140420000001</v>
      </c>
      <c r="AO932" t="b">
        <f t="shared" si="193"/>
        <v>1</v>
      </c>
      <c r="AP932" t="str">
        <f>INDEX('Density Lookup'!B:B,MATCH('2014_acs_select'!AK932,'Density Lookup'!A:A,1))</f>
        <v>Medium</v>
      </c>
      <c r="AQ932" t="b">
        <f t="shared" si="194"/>
        <v>1</v>
      </c>
    </row>
    <row r="933" spans="1:43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85"/>
        <v>0.47493969445188955</v>
      </c>
      <c r="I933" s="2">
        <f t="shared" si="186"/>
        <v>0.52506030554811045</v>
      </c>
      <c r="J933" s="1">
        <v>1854</v>
      </c>
      <c r="K933" s="2">
        <f t="shared" si="187"/>
        <v>0.49691771642991156</v>
      </c>
      <c r="L933" s="1">
        <v>1234</v>
      </c>
      <c r="M933" s="1">
        <v>260</v>
      </c>
      <c r="N933" s="1">
        <v>108</v>
      </c>
      <c r="O933" s="2">
        <f t="shared" si="195"/>
        <v>0.66558791801510253</v>
      </c>
      <c r="P933" s="2">
        <f t="shared" si="196"/>
        <v>0.14023732470334413</v>
      </c>
      <c r="Q933" s="2">
        <f t="shared" si="197"/>
        <v>5.8252427184466021E-2</v>
      </c>
      <c r="R933" s="2">
        <v>0.34200000000000003</v>
      </c>
      <c r="S933" s="2">
        <v>0.36799999999999999</v>
      </c>
      <c r="T933" s="2">
        <v>0.316</v>
      </c>
      <c r="U933" s="1">
        <v>3731</v>
      </c>
      <c r="V933" s="2">
        <f t="shared" si="188"/>
        <v>1</v>
      </c>
      <c r="W933" s="2">
        <v>6.5000000000000002E-2</v>
      </c>
      <c r="X933" s="1">
        <v>921</v>
      </c>
      <c r="Y933" s="2">
        <f t="shared" si="189"/>
        <v>0.24685071026534441</v>
      </c>
      <c r="Z933" s="2">
        <v>0.10400000000000001</v>
      </c>
      <c r="AA933" s="1">
        <v>2380</v>
      </c>
      <c r="AB933" s="2">
        <f t="shared" si="190"/>
        <v>0.63789868667917449</v>
      </c>
      <c r="AC933" s="2">
        <f t="shared" si="191"/>
        <v>0.11525060305548107</v>
      </c>
      <c r="AD933" s="2">
        <v>5.7999999999999996E-2</v>
      </c>
      <c r="AE933" s="1">
        <v>107492</v>
      </c>
      <c r="AF933" s="1">
        <v>1307</v>
      </c>
      <c r="AG933" s="1">
        <v>93911</v>
      </c>
      <c r="AH933" s="1">
        <v>2928</v>
      </c>
      <c r="AI933" s="2">
        <v>0.06</v>
      </c>
      <c r="AJ933">
        <f>VLOOKUP(A933,census_tract_areas_WA!E:N,10,FALSE)</f>
        <v>19.110658860000001</v>
      </c>
      <c r="AK933">
        <f t="shared" si="192"/>
        <v>195.23136420007236</v>
      </c>
      <c r="AL933" t="str">
        <f>VLOOKUP(AK933,'Density Lookup'!A:B,2,TRUE)</f>
        <v>Low</v>
      </c>
      <c r="AM933" t="str">
        <f>VLOOKUP(A933,census_tract_county_names_WA!A:B,2,FALSE)</f>
        <v>King County, Washington</v>
      </c>
      <c r="AN933">
        <f>INDEX(census_tract_areas_WA!N:N, MATCH('2014_acs_select'!A933,census_tract_areas_WA!E:E,0))</f>
        <v>19.110658860000001</v>
      </c>
      <c r="AO933" t="b">
        <f t="shared" si="193"/>
        <v>1</v>
      </c>
      <c r="AP933" t="str">
        <f>INDEX('Density Lookup'!B:B,MATCH('2014_acs_select'!AK933,'Density Lookup'!A:A,1))</f>
        <v>Low</v>
      </c>
      <c r="AQ933" t="b">
        <f t="shared" si="194"/>
        <v>1</v>
      </c>
    </row>
    <row r="934" spans="1:43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85"/>
        <v>0.48466092572658775</v>
      </c>
      <c r="I934" s="2">
        <f t="shared" si="186"/>
        <v>0.5153390742734123</v>
      </c>
      <c r="J934" s="1">
        <v>1524</v>
      </c>
      <c r="K934" s="2">
        <f t="shared" si="187"/>
        <v>0.4101184068891281</v>
      </c>
      <c r="L934" s="1">
        <v>1232</v>
      </c>
      <c r="M934" s="1">
        <v>153</v>
      </c>
      <c r="N934" s="1">
        <v>33</v>
      </c>
      <c r="O934" s="2">
        <f t="shared" si="195"/>
        <v>0.80839895013123364</v>
      </c>
      <c r="P934" s="2">
        <f t="shared" si="196"/>
        <v>0.10039370078740158</v>
      </c>
      <c r="Q934" s="2">
        <f t="shared" si="197"/>
        <v>2.1653543307086614E-2</v>
      </c>
      <c r="R934" s="2">
        <v>0.159</v>
      </c>
      <c r="S934" s="2">
        <v>0.12300000000000001</v>
      </c>
      <c r="T934" s="2">
        <v>0.19399999999999998</v>
      </c>
      <c r="U934" s="1">
        <v>3607</v>
      </c>
      <c r="V934" s="2">
        <f t="shared" si="188"/>
        <v>0.97066738428417654</v>
      </c>
      <c r="W934" s="2">
        <v>0.154</v>
      </c>
      <c r="X934" s="1">
        <v>789</v>
      </c>
      <c r="Y934" s="2">
        <f t="shared" si="189"/>
        <v>0.21232508073196987</v>
      </c>
      <c r="Z934" s="2">
        <v>0.20300000000000001</v>
      </c>
      <c r="AA934" s="1">
        <v>2270</v>
      </c>
      <c r="AB934" s="2">
        <f t="shared" si="190"/>
        <v>0.61087190527448865</v>
      </c>
      <c r="AC934" s="2">
        <f t="shared" si="191"/>
        <v>0.17680301399354148</v>
      </c>
      <c r="AD934" s="2">
        <v>0.159</v>
      </c>
      <c r="AE934" s="1">
        <v>76601</v>
      </c>
      <c r="AF934" s="1">
        <v>1342</v>
      </c>
      <c r="AG934" s="1">
        <v>61429</v>
      </c>
      <c r="AH934" s="1">
        <v>2961</v>
      </c>
      <c r="AI934" s="2">
        <v>0.125</v>
      </c>
      <c r="AJ934">
        <f>VLOOKUP(A934,census_tract_areas_WA!E:N,10,FALSE)</f>
        <v>43.840969029999997</v>
      </c>
      <c r="AK934">
        <f t="shared" si="192"/>
        <v>84.760900185786795</v>
      </c>
      <c r="AL934" t="str">
        <f>VLOOKUP(AK934,'Density Lookup'!A:B,2,TRUE)</f>
        <v>Low</v>
      </c>
      <c r="AM934" t="str">
        <f>VLOOKUP(A934,census_tract_county_names_WA!A:B,2,FALSE)</f>
        <v>Snohomish County, Washington</v>
      </c>
      <c r="AN934">
        <f>INDEX(census_tract_areas_WA!N:N, MATCH('2014_acs_select'!A934,census_tract_areas_WA!E:E,0))</f>
        <v>43.840969029999997</v>
      </c>
      <c r="AO934" t="b">
        <f t="shared" si="193"/>
        <v>1</v>
      </c>
      <c r="AP934" t="str">
        <f>INDEX('Density Lookup'!B:B,MATCH('2014_acs_select'!AK934,'Density Lookup'!A:A,1))</f>
        <v>Low</v>
      </c>
      <c r="AQ934" t="b">
        <f t="shared" si="194"/>
        <v>1</v>
      </c>
    </row>
    <row r="935" spans="1:43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85"/>
        <v>0.44379785604900457</v>
      </c>
      <c r="I935" s="2">
        <f t="shared" si="186"/>
        <v>0.55620214395099543</v>
      </c>
      <c r="J935" s="1">
        <v>1557</v>
      </c>
      <c r="K935" s="2">
        <f t="shared" si="187"/>
        <v>0.47687595712098008</v>
      </c>
      <c r="L935" s="1">
        <v>1161</v>
      </c>
      <c r="M935" s="1">
        <v>174</v>
      </c>
      <c r="N935" s="1">
        <v>82</v>
      </c>
      <c r="O935" s="2">
        <f t="shared" si="195"/>
        <v>0.74566473988439308</v>
      </c>
      <c r="P935" s="2">
        <f t="shared" si="196"/>
        <v>0.11175337186897881</v>
      </c>
      <c r="Q935" s="2">
        <f t="shared" si="197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 s="1">
        <v>3244</v>
      </c>
      <c r="V935" s="2">
        <f t="shared" si="188"/>
        <v>0.99356814701378249</v>
      </c>
      <c r="W935" s="2">
        <v>8.8000000000000009E-2</v>
      </c>
      <c r="X935" s="1">
        <v>693</v>
      </c>
      <c r="Y935" s="2">
        <f t="shared" si="189"/>
        <v>0.2122511485451761</v>
      </c>
      <c r="Z935" s="2">
        <v>9.5000000000000001E-2</v>
      </c>
      <c r="AA935" s="1">
        <v>1963</v>
      </c>
      <c r="AB935" s="2">
        <f t="shared" si="190"/>
        <v>0.60122511485451757</v>
      </c>
      <c r="AC935" s="2">
        <f t="shared" si="191"/>
        <v>0.1865237366003063</v>
      </c>
      <c r="AD935" s="2">
        <v>0.106</v>
      </c>
      <c r="AE935" s="1">
        <v>63701</v>
      </c>
      <c r="AF935" s="1">
        <v>1427</v>
      </c>
      <c r="AG935" s="1">
        <v>50979</v>
      </c>
      <c r="AH935" s="1">
        <v>2619</v>
      </c>
      <c r="AI935" s="2">
        <v>7.4999999999999997E-2</v>
      </c>
      <c r="AJ935">
        <f>VLOOKUP(A935,census_tract_areas_WA!E:N,10,FALSE)</f>
        <v>2.3025350279999999</v>
      </c>
      <c r="AK935">
        <f t="shared" si="192"/>
        <v>1418.0023149684741</v>
      </c>
      <c r="AL935" t="str">
        <f>VLOOKUP(AK935,'Density Lookup'!A:B,2,TRUE)</f>
        <v>Medium</v>
      </c>
      <c r="AM935" t="str">
        <f>VLOOKUP(A935,census_tract_county_names_WA!A:B,2,FALSE)</f>
        <v>Spokane County, Washington</v>
      </c>
      <c r="AN935">
        <f>INDEX(census_tract_areas_WA!N:N, MATCH('2014_acs_select'!A935,census_tract_areas_WA!E:E,0))</f>
        <v>2.3025350279999999</v>
      </c>
      <c r="AO935" t="b">
        <f t="shared" si="193"/>
        <v>1</v>
      </c>
      <c r="AP935" t="str">
        <f>INDEX('Density Lookup'!B:B,MATCH('2014_acs_select'!AK935,'Density Lookup'!A:A,1))</f>
        <v>Medium</v>
      </c>
      <c r="AQ935" t="b">
        <f t="shared" si="194"/>
        <v>1</v>
      </c>
    </row>
    <row r="936" spans="1:43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85"/>
        <v>0.39785358374856267</v>
      </c>
      <c r="I936" s="2">
        <f t="shared" si="186"/>
        <v>0.60214641625143728</v>
      </c>
      <c r="J936" s="1">
        <v>1261</v>
      </c>
      <c r="K936" s="2">
        <f t="shared" si="187"/>
        <v>0.48332694518972785</v>
      </c>
      <c r="L936" s="1">
        <v>678</v>
      </c>
      <c r="M936" s="1">
        <v>107</v>
      </c>
      <c r="N936" s="1">
        <v>141</v>
      </c>
      <c r="O936" s="2">
        <f t="shared" si="195"/>
        <v>0.53766851704996033</v>
      </c>
      <c r="P936" s="2">
        <f t="shared" si="196"/>
        <v>8.4853291038858053E-2</v>
      </c>
      <c r="Q936" s="2">
        <f t="shared" si="197"/>
        <v>0.11181601903251388</v>
      </c>
      <c r="R936" s="2">
        <v>0.34</v>
      </c>
      <c r="S936" s="2">
        <v>0.375</v>
      </c>
      <c r="T936" s="2">
        <v>0.31</v>
      </c>
      <c r="U936" s="1">
        <v>2248</v>
      </c>
      <c r="V936" s="2">
        <f t="shared" si="188"/>
        <v>0.86163280950555765</v>
      </c>
      <c r="W936" s="2">
        <v>0.20399999999999999</v>
      </c>
      <c r="X936" s="1">
        <v>137</v>
      </c>
      <c r="Y936" s="2">
        <f t="shared" si="189"/>
        <v>5.251054043694902E-2</v>
      </c>
      <c r="Z936" s="2">
        <v>0.19</v>
      </c>
      <c r="AA936" s="1">
        <v>1633</v>
      </c>
      <c r="AB936" s="2">
        <f t="shared" si="190"/>
        <v>0.62591031046377921</v>
      </c>
      <c r="AC936" s="2">
        <f t="shared" si="191"/>
        <v>0.32157914909927177</v>
      </c>
      <c r="AD936" s="2">
        <v>0.21100000000000002</v>
      </c>
      <c r="AE936" s="1">
        <v>40554</v>
      </c>
      <c r="AF936" s="1">
        <v>1536</v>
      </c>
      <c r="AG936" s="1">
        <v>31332</v>
      </c>
      <c r="AH936" s="1">
        <v>2431</v>
      </c>
      <c r="AI936" s="2">
        <v>7.0999999999999994E-2</v>
      </c>
      <c r="AJ936">
        <f>VLOOKUP(A936,census_tract_areas_WA!E:N,10,FALSE)</f>
        <v>1.2418114419999999</v>
      </c>
      <c r="AK936">
        <f t="shared" si="192"/>
        <v>2100.963086471545</v>
      </c>
      <c r="AL936" t="str">
        <f>VLOOKUP(AK936,'Density Lookup'!A:B,2,TRUE)</f>
        <v>High</v>
      </c>
      <c r="AM936" t="str">
        <f>VLOOKUP(A936,census_tract_county_names_WA!A:B,2,FALSE)</f>
        <v>Spokane County, Washington</v>
      </c>
      <c r="AN936">
        <f>INDEX(census_tract_areas_WA!N:N, MATCH('2014_acs_select'!A936,census_tract_areas_WA!E:E,0))</f>
        <v>1.2418114419999999</v>
      </c>
      <c r="AO936" t="b">
        <f t="shared" si="193"/>
        <v>1</v>
      </c>
      <c r="AP936" t="str">
        <f>INDEX('Density Lookup'!B:B,MATCH('2014_acs_select'!AK936,'Density Lookup'!A:A,1))</f>
        <v>High</v>
      </c>
      <c r="AQ936" t="b">
        <f t="shared" si="194"/>
        <v>1</v>
      </c>
    </row>
    <row r="937" spans="1:43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85"/>
        <v>0.49275658028973679</v>
      </c>
      <c r="I937" s="2">
        <f t="shared" si="186"/>
        <v>0.50724341971026321</v>
      </c>
      <c r="J937" s="1">
        <v>2314</v>
      </c>
      <c r="K937" s="2">
        <f t="shared" si="187"/>
        <v>0.47214854111405835</v>
      </c>
      <c r="L937" s="1">
        <v>1867</v>
      </c>
      <c r="M937" s="1">
        <v>133</v>
      </c>
      <c r="N937" s="1">
        <v>12</v>
      </c>
      <c r="O937" s="2">
        <f t="shared" si="195"/>
        <v>0.80682800345721695</v>
      </c>
      <c r="P937" s="2">
        <f t="shared" si="196"/>
        <v>5.7476231633535005E-2</v>
      </c>
      <c r="Q937" s="2">
        <f t="shared" si="197"/>
        <v>5.1858254105445114E-3</v>
      </c>
      <c r="R937" s="2">
        <v>0.36</v>
      </c>
      <c r="S937" s="2">
        <v>0.37</v>
      </c>
      <c r="T937" s="2">
        <v>0.35100000000000003</v>
      </c>
      <c r="U937" s="1">
        <v>4880</v>
      </c>
      <c r="V937" s="2">
        <f t="shared" si="188"/>
        <v>0.99571516017139361</v>
      </c>
      <c r="W937" s="2">
        <v>0.13400000000000001</v>
      </c>
      <c r="X937" s="1">
        <v>1022</v>
      </c>
      <c r="Y937" s="2">
        <f t="shared" si="189"/>
        <v>0.20852887165884512</v>
      </c>
      <c r="Z937" s="2">
        <v>0.20199999999999999</v>
      </c>
      <c r="AA937" s="1">
        <v>3097</v>
      </c>
      <c r="AB937" s="2">
        <f t="shared" si="190"/>
        <v>0.63191185472352585</v>
      </c>
      <c r="AC937" s="2">
        <f t="shared" si="191"/>
        <v>0.159559273617629</v>
      </c>
      <c r="AD937" s="2">
        <v>0.13500000000000001</v>
      </c>
      <c r="AE937" s="1">
        <v>78652</v>
      </c>
      <c r="AF937" s="1">
        <v>1889</v>
      </c>
      <c r="AG937" s="1">
        <v>63770</v>
      </c>
      <c r="AH937" s="1">
        <v>3935</v>
      </c>
      <c r="AI937" s="2">
        <v>5.5E-2</v>
      </c>
      <c r="AJ937">
        <f>VLOOKUP(A937,census_tract_areas_WA!E:N,10,FALSE)</f>
        <v>30.49755248</v>
      </c>
      <c r="AK937">
        <f t="shared" si="192"/>
        <v>160.7014203259107</v>
      </c>
      <c r="AL937" t="str">
        <f>VLOOKUP(AK937,'Density Lookup'!A:B,2,TRUE)</f>
        <v>Low</v>
      </c>
      <c r="AM937" t="str">
        <f>VLOOKUP(A937,census_tract_county_names_WA!A:B,2,FALSE)</f>
        <v>Thurston County, Washington</v>
      </c>
      <c r="AN937">
        <f>INDEX(census_tract_areas_WA!N:N, MATCH('2014_acs_select'!A937,census_tract_areas_WA!E:E,0))</f>
        <v>30.49755248</v>
      </c>
      <c r="AO937" t="b">
        <f t="shared" si="193"/>
        <v>1</v>
      </c>
      <c r="AP937" t="str">
        <f>INDEX('Density Lookup'!B:B,MATCH('2014_acs_select'!AK937,'Density Lookup'!A:A,1))</f>
        <v>Low</v>
      </c>
      <c r="AQ937" t="b">
        <f t="shared" si="194"/>
        <v>1</v>
      </c>
    </row>
    <row r="938" spans="1:43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85"/>
        <v>0.50498915401301514</v>
      </c>
      <c r="I938" s="2">
        <f t="shared" si="186"/>
        <v>0.4950108459869848</v>
      </c>
      <c r="J938" s="1">
        <v>2098</v>
      </c>
      <c r="K938" s="2">
        <f t="shared" si="187"/>
        <v>0.45509761388286335</v>
      </c>
      <c r="L938" s="1">
        <v>1685</v>
      </c>
      <c r="M938" s="1">
        <v>273</v>
      </c>
      <c r="N938" s="1">
        <v>14</v>
      </c>
      <c r="O938" s="2">
        <f t="shared" si="195"/>
        <v>0.80314585319351761</v>
      </c>
      <c r="P938" s="2">
        <f t="shared" si="196"/>
        <v>0.13012392755004767</v>
      </c>
      <c r="Q938" s="2">
        <f t="shared" si="197"/>
        <v>6.6730219256434702E-3</v>
      </c>
      <c r="R938" s="2">
        <v>0.14099999999999999</v>
      </c>
      <c r="S938" s="2">
        <v>0.17899999999999999</v>
      </c>
      <c r="T938" s="2">
        <v>0.107</v>
      </c>
      <c r="U938" s="1">
        <v>4580</v>
      </c>
      <c r="V938" s="2">
        <f t="shared" si="188"/>
        <v>0.99349240780911063</v>
      </c>
      <c r="W938" s="2">
        <v>0.23300000000000001</v>
      </c>
      <c r="X938" s="1">
        <v>974</v>
      </c>
      <c r="Y938" s="2">
        <f t="shared" si="189"/>
        <v>0.21127982646420823</v>
      </c>
      <c r="Z938" s="2">
        <v>0.41200000000000003</v>
      </c>
      <c r="AA938" s="1">
        <v>2996</v>
      </c>
      <c r="AB938" s="2">
        <f t="shared" si="190"/>
        <v>0.64989154013015182</v>
      </c>
      <c r="AC938" s="2">
        <f t="shared" si="191"/>
        <v>0.13882863340563989</v>
      </c>
      <c r="AD938" s="2">
        <v>0.17</v>
      </c>
      <c r="AE938" s="1">
        <v>60054</v>
      </c>
      <c r="AF938" s="1">
        <v>1782</v>
      </c>
      <c r="AG938" s="1">
        <v>48313</v>
      </c>
      <c r="AH938" s="1">
        <v>3778</v>
      </c>
      <c r="AI938" s="2">
        <v>0.14000000000000001</v>
      </c>
      <c r="AJ938">
        <f>VLOOKUP(A938,census_tract_areas_WA!E:N,10,FALSE)</f>
        <v>156.21541289999999</v>
      </c>
      <c r="AK938">
        <f t="shared" si="192"/>
        <v>29.510532375899768</v>
      </c>
      <c r="AL938" t="str">
        <f>VLOOKUP(AK938,'Density Lookup'!A:B,2,TRUE)</f>
        <v>Low</v>
      </c>
      <c r="AM938" t="str">
        <f>VLOOKUP(A938,census_tract_county_names_WA!A:B,2,FALSE)</f>
        <v>Thurston County, Washington</v>
      </c>
      <c r="AN938">
        <f>INDEX(census_tract_areas_WA!N:N, MATCH('2014_acs_select'!A938,census_tract_areas_WA!E:E,0))</f>
        <v>156.21541289999999</v>
      </c>
      <c r="AO938" t="b">
        <f t="shared" si="193"/>
        <v>1</v>
      </c>
      <c r="AP938" t="str">
        <f>INDEX('Density Lookup'!B:B,MATCH('2014_acs_select'!AK938,'Density Lookup'!A:A,1))</f>
        <v>Low</v>
      </c>
      <c r="AQ938" t="b">
        <f t="shared" si="194"/>
        <v>1</v>
      </c>
    </row>
    <row r="939" spans="1:43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85"/>
        <v>0.43049219687875151</v>
      </c>
      <c r="I939" s="2">
        <f t="shared" si="186"/>
        <v>0.56950780312124849</v>
      </c>
      <c r="J939" s="1">
        <v>1252</v>
      </c>
      <c r="K939" s="2">
        <f t="shared" si="187"/>
        <v>0.30060024009603842</v>
      </c>
      <c r="L939" s="1">
        <v>1009</v>
      </c>
      <c r="M939" s="1">
        <v>160</v>
      </c>
      <c r="N939" s="1">
        <v>0</v>
      </c>
      <c r="O939" s="2">
        <f t="shared" si="195"/>
        <v>0.80591054313099042</v>
      </c>
      <c r="P939" s="2">
        <f t="shared" si="196"/>
        <v>0.12779552715654952</v>
      </c>
      <c r="Q939" s="2">
        <f t="shared" si="197"/>
        <v>0</v>
      </c>
      <c r="R939" s="2">
        <v>0.12300000000000001</v>
      </c>
      <c r="S939" s="2">
        <v>0.124</v>
      </c>
      <c r="T939" s="2">
        <v>0.122</v>
      </c>
      <c r="U939" s="1">
        <v>4045</v>
      </c>
      <c r="V939" s="2">
        <f t="shared" si="188"/>
        <v>0.97118847539015607</v>
      </c>
      <c r="W939" s="2">
        <v>0.32500000000000001</v>
      </c>
      <c r="X939" s="1">
        <v>922</v>
      </c>
      <c r="Y939" s="2">
        <f t="shared" si="189"/>
        <v>0.22136854741896758</v>
      </c>
      <c r="Z939" s="2">
        <v>0.496</v>
      </c>
      <c r="AA939" s="1">
        <v>2036</v>
      </c>
      <c r="AB939" s="2">
        <f t="shared" si="190"/>
        <v>0.48883553421368547</v>
      </c>
      <c r="AC939" s="2">
        <f t="shared" si="191"/>
        <v>0.28979591836734697</v>
      </c>
      <c r="AD939" s="2">
        <v>0.36799999999999999</v>
      </c>
      <c r="AE939" s="1">
        <v>36494</v>
      </c>
      <c r="AF939" s="1">
        <v>1888</v>
      </c>
      <c r="AG939" s="1">
        <v>26548</v>
      </c>
      <c r="AH939" s="1">
        <v>3328</v>
      </c>
      <c r="AI939" s="2">
        <v>0.215</v>
      </c>
      <c r="AJ939">
        <f>VLOOKUP(A939,census_tract_areas_WA!E:N,10,FALSE)</f>
        <v>5.1540827079999998</v>
      </c>
      <c r="AK939">
        <f t="shared" si="192"/>
        <v>808.09723785286224</v>
      </c>
      <c r="AL939" t="str">
        <f>VLOOKUP(AK939,'Density Lookup'!A:B,2,TRUE)</f>
        <v>Medium</v>
      </c>
      <c r="AM939" t="str">
        <f>VLOOKUP(A939,census_tract_county_names_WA!A:B,2,FALSE)</f>
        <v>Yakima County, Washington</v>
      </c>
      <c r="AN939">
        <f>INDEX(census_tract_areas_WA!N:N, MATCH('2014_acs_select'!A939,census_tract_areas_WA!E:E,0))</f>
        <v>5.1540827079999998</v>
      </c>
      <c r="AO939" t="b">
        <f t="shared" si="193"/>
        <v>1</v>
      </c>
      <c r="AP939" t="str">
        <f>INDEX('Density Lookup'!B:B,MATCH('2014_acs_select'!AK939,'Density Lookup'!A:A,1))</f>
        <v>Medium</v>
      </c>
      <c r="AQ939" t="b">
        <f t="shared" si="194"/>
        <v>1</v>
      </c>
    </row>
    <row r="940" spans="1:43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85"/>
        <v>0.4830985915492958</v>
      </c>
      <c r="I940" s="2">
        <f t="shared" si="186"/>
        <v>0.5169014084507042</v>
      </c>
      <c r="J940" s="1">
        <v>4113</v>
      </c>
      <c r="K940" s="2">
        <f t="shared" si="187"/>
        <v>0.44561213434452873</v>
      </c>
      <c r="L940" s="1">
        <v>3425</v>
      </c>
      <c r="M940" s="1">
        <v>255</v>
      </c>
      <c r="N940" s="1">
        <v>33</v>
      </c>
      <c r="O940" s="2">
        <f t="shared" si="195"/>
        <v>0.83272550449793337</v>
      </c>
      <c r="P940" s="2">
        <f t="shared" si="196"/>
        <v>6.1998541210795038E-2</v>
      </c>
      <c r="Q940" s="2">
        <f t="shared" si="197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 s="1">
        <v>9129</v>
      </c>
      <c r="V940" s="2">
        <f t="shared" si="188"/>
        <v>0.98905742145178766</v>
      </c>
      <c r="W940" s="2">
        <v>6.7000000000000004E-2</v>
      </c>
      <c r="X940" s="1">
        <v>2508</v>
      </c>
      <c r="Y940" s="2">
        <f t="shared" si="189"/>
        <v>0.27172264355362946</v>
      </c>
      <c r="Z940" s="2">
        <v>9.6000000000000002E-2</v>
      </c>
      <c r="AA940" s="1">
        <v>5201</v>
      </c>
      <c r="AB940" s="2">
        <f t="shared" si="190"/>
        <v>0.56348862405200428</v>
      </c>
      <c r="AC940" s="2">
        <f t="shared" si="191"/>
        <v>0.1647887323943662</v>
      </c>
      <c r="AD940" s="2">
        <v>6.6000000000000003E-2</v>
      </c>
      <c r="AE940" s="1">
        <v>95459</v>
      </c>
      <c r="AF940" s="1">
        <v>3362</v>
      </c>
      <c r="AG940" s="1">
        <v>83613</v>
      </c>
      <c r="AH940" s="1">
        <v>6959</v>
      </c>
      <c r="AI940" s="2">
        <v>5.9000000000000004E-2</v>
      </c>
      <c r="AJ940">
        <f>VLOOKUP(A940,census_tract_areas_WA!E:N,10,FALSE)</f>
        <v>84.705149800000001</v>
      </c>
      <c r="AK940">
        <f t="shared" si="192"/>
        <v>108.96622013883741</v>
      </c>
      <c r="AL940" t="str">
        <f>VLOOKUP(AK940,'Density Lookup'!A:B,2,TRUE)</f>
        <v>Low</v>
      </c>
      <c r="AM940" t="str">
        <f>VLOOKUP(A940,census_tract_county_names_WA!A:B,2,FALSE)</f>
        <v>Benton County, Washington</v>
      </c>
      <c r="AN940">
        <f>INDEX(census_tract_areas_WA!N:N, MATCH('2014_acs_select'!A940,census_tract_areas_WA!E:E,0))</f>
        <v>84.705149800000001</v>
      </c>
      <c r="AO940" t="b">
        <f t="shared" si="193"/>
        <v>1</v>
      </c>
      <c r="AP940" t="str">
        <f>INDEX('Density Lookup'!B:B,MATCH('2014_acs_select'!AK940,'Density Lookup'!A:A,1))</f>
        <v>Low</v>
      </c>
      <c r="AQ940" t="b">
        <f t="shared" si="194"/>
        <v>1</v>
      </c>
    </row>
    <row r="941" spans="1:43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85"/>
        <v>0.49161271336080048</v>
      </c>
      <c r="I941" s="2">
        <f t="shared" si="186"/>
        <v>0.50838728663919952</v>
      </c>
      <c r="J941" s="1">
        <v>3310</v>
      </c>
      <c r="K941" s="2">
        <f t="shared" si="187"/>
        <v>0.48705120659211298</v>
      </c>
      <c r="L941" s="1">
        <v>2686</v>
      </c>
      <c r="M941" s="1">
        <v>451</v>
      </c>
      <c r="N941" s="1">
        <v>0</v>
      </c>
      <c r="O941" s="2">
        <f t="shared" si="195"/>
        <v>0.81148036253776434</v>
      </c>
      <c r="P941" s="2">
        <f t="shared" si="196"/>
        <v>0.13625377643504533</v>
      </c>
      <c r="Q941" s="2">
        <f t="shared" si="197"/>
        <v>0</v>
      </c>
      <c r="R941" s="2">
        <v>0.252</v>
      </c>
      <c r="S941" s="2">
        <v>0.28399999999999997</v>
      </c>
      <c r="T941" s="2">
        <v>0.21899999999999997</v>
      </c>
      <c r="U941" s="1">
        <v>6771</v>
      </c>
      <c r="V941" s="2">
        <f t="shared" si="188"/>
        <v>0.99632136550912298</v>
      </c>
      <c r="W941" s="2">
        <v>9.6000000000000002E-2</v>
      </c>
      <c r="X941" s="1">
        <v>1702</v>
      </c>
      <c r="Y941" s="2">
        <f t="shared" si="189"/>
        <v>0.25044143613890524</v>
      </c>
      <c r="Z941" s="2">
        <v>0.2</v>
      </c>
      <c r="AA941" s="1">
        <v>3964</v>
      </c>
      <c r="AB941" s="2">
        <f t="shared" si="190"/>
        <v>0.58328428487345496</v>
      </c>
      <c r="AC941" s="2">
        <f t="shared" si="191"/>
        <v>0.1662742789876398</v>
      </c>
      <c r="AD941" s="2">
        <v>6.7000000000000004E-2</v>
      </c>
      <c r="AE941" s="1">
        <v>79748</v>
      </c>
      <c r="AF941" s="1">
        <v>2438</v>
      </c>
      <c r="AG941" s="1">
        <v>64477</v>
      </c>
      <c r="AH941" s="1">
        <v>5263</v>
      </c>
      <c r="AI941" s="2">
        <v>2.7999999999999997E-2</v>
      </c>
      <c r="AJ941">
        <f>VLOOKUP(A941,census_tract_areas_WA!E:N,10,FALSE)</f>
        <v>11.955826050000001</v>
      </c>
      <c r="AK941">
        <f t="shared" si="192"/>
        <v>568.42580107628783</v>
      </c>
      <c r="AL941" t="str">
        <f>VLOOKUP(AK941,'Density Lookup'!A:B,2,TRUE)</f>
        <v>Medium</v>
      </c>
      <c r="AM941" t="str">
        <f>VLOOKUP(A941,census_tract_county_names_WA!A:B,2,FALSE)</f>
        <v>Douglas County, Washington</v>
      </c>
      <c r="AN941">
        <f>INDEX(census_tract_areas_WA!N:N, MATCH('2014_acs_select'!A941,census_tract_areas_WA!E:E,0))</f>
        <v>11.955826050000001</v>
      </c>
      <c r="AO941" t="b">
        <f t="shared" si="193"/>
        <v>1</v>
      </c>
      <c r="AP941" t="str">
        <f>INDEX('Density Lookup'!B:B,MATCH('2014_acs_select'!AK941,'Density Lookup'!A:A,1))</f>
        <v>Medium</v>
      </c>
      <c r="AQ941" t="b">
        <f t="shared" si="194"/>
        <v>1</v>
      </c>
    </row>
    <row r="942" spans="1:43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85"/>
        <v>0.45320119553248389</v>
      </c>
      <c r="I942" s="2">
        <f t="shared" si="186"/>
        <v>0.54679880446751616</v>
      </c>
      <c r="J942" s="1">
        <v>3630</v>
      </c>
      <c r="K942" s="2">
        <f t="shared" si="187"/>
        <v>0.57102406795658334</v>
      </c>
      <c r="L942" s="1">
        <v>2126</v>
      </c>
      <c r="M942" s="1">
        <v>334</v>
      </c>
      <c r="N942" s="1">
        <v>619</v>
      </c>
      <c r="O942" s="2">
        <f t="shared" si="195"/>
        <v>0.58567493112947655</v>
      </c>
      <c r="P942" s="2">
        <f t="shared" si="196"/>
        <v>9.2011019283746553E-2</v>
      </c>
      <c r="Q942" s="2">
        <f t="shared" si="197"/>
        <v>0.17052341597796145</v>
      </c>
      <c r="R942" s="2">
        <v>0.502</v>
      </c>
      <c r="S942" s="2">
        <v>0.47899999999999998</v>
      </c>
      <c r="T942" s="2">
        <v>0.52200000000000002</v>
      </c>
      <c r="U942" s="1">
        <v>6063</v>
      </c>
      <c r="V942" s="2">
        <f t="shared" si="188"/>
        <v>0.95375176970268993</v>
      </c>
      <c r="W942" s="2">
        <v>0.12</v>
      </c>
      <c r="X942" s="1">
        <v>903</v>
      </c>
      <c r="Y942" s="2">
        <f t="shared" si="189"/>
        <v>0.14204813591316659</v>
      </c>
      <c r="Z942" s="2">
        <v>0.13300000000000001</v>
      </c>
      <c r="AA942" s="1">
        <v>4401</v>
      </c>
      <c r="AB942" s="2">
        <f t="shared" si="190"/>
        <v>0.69230769230769229</v>
      </c>
      <c r="AC942" s="2">
        <f t="shared" si="191"/>
        <v>0.16564417177914115</v>
      </c>
      <c r="AD942" s="2">
        <v>0.122</v>
      </c>
      <c r="AE942" s="1">
        <v>78213</v>
      </c>
      <c r="AF942" s="1">
        <v>3356</v>
      </c>
      <c r="AG942" s="1">
        <v>59031</v>
      </c>
      <c r="AH942" s="1">
        <v>5499</v>
      </c>
      <c r="AI942" s="2">
        <v>5.5E-2</v>
      </c>
      <c r="AJ942">
        <f>VLOOKUP(A942,census_tract_areas_WA!E:N,10,FALSE)</f>
        <v>1.7179223180000001</v>
      </c>
      <c r="AK942">
        <f t="shared" si="192"/>
        <v>3700.4001481282344</v>
      </c>
      <c r="AL942" t="str">
        <f>VLOOKUP(AK942,'Density Lookup'!A:B,2,TRUE)</f>
        <v>High</v>
      </c>
      <c r="AM942" t="str">
        <f>VLOOKUP(A942,census_tract_county_names_WA!A:B,2,FALSE)</f>
        <v>King County, Washington</v>
      </c>
      <c r="AN942">
        <f>INDEX(census_tract_areas_WA!N:N, MATCH('2014_acs_select'!A942,census_tract_areas_WA!E:E,0))</f>
        <v>1.7179223180000001</v>
      </c>
      <c r="AO942" t="b">
        <f t="shared" si="193"/>
        <v>1</v>
      </c>
      <c r="AP942" t="str">
        <f>INDEX('Density Lookup'!B:B,MATCH('2014_acs_select'!AK942,'Density Lookup'!A:A,1))</f>
        <v>High</v>
      </c>
      <c r="AQ942" t="b">
        <f t="shared" si="194"/>
        <v>1</v>
      </c>
    </row>
    <row r="943" spans="1:43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85"/>
        <v>0.51085383502170767</v>
      </c>
      <c r="I943" s="2">
        <f t="shared" si="186"/>
        <v>0.48914616497829233</v>
      </c>
      <c r="J943" s="1">
        <v>3439</v>
      </c>
      <c r="K943" s="2">
        <f t="shared" si="187"/>
        <v>0.49768451519536905</v>
      </c>
      <c r="L943" s="1">
        <v>2341</v>
      </c>
      <c r="M943" s="1">
        <v>333</v>
      </c>
      <c r="N943" s="1">
        <v>595</v>
      </c>
      <c r="O943" s="2">
        <f t="shared" si="195"/>
        <v>0.68072113986624017</v>
      </c>
      <c r="P943" s="2">
        <f t="shared" si="196"/>
        <v>9.6830473974992726E-2</v>
      </c>
      <c r="Q943" s="2">
        <f t="shared" si="197"/>
        <v>0.17301541145681884</v>
      </c>
      <c r="R943" s="2">
        <v>0.29199999999999998</v>
      </c>
      <c r="S943" s="2">
        <v>0.25</v>
      </c>
      <c r="T943" s="2">
        <v>0.33200000000000002</v>
      </c>
      <c r="U943" s="1">
        <v>6900</v>
      </c>
      <c r="V943" s="2">
        <f t="shared" si="188"/>
        <v>0.9985528219971056</v>
      </c>
      <c r="W943" s="2">
        <v>8.1000000000000003E-2</v>
      </c>
      <c r="X943" s="1">
        <v>1400</v>
      </c>
      <c r="Y943" s="2">
        <f t="shared" si="189"/>
        <v>0.20260492040520983</v>
      </c>
      <c r="Z943" s="2">
        <v>2.3E-2</v>
      </c>
      <c r="AA943" s="1">
        <v>4472</v>
      </c>
      <c r="AB943" s="2">
        <f t="shared" si="190"/>
        <v>0.64717800289435601</v>
      </c>
      <c r="AC943" s="2">
        <f t="shared" si="191"/>
        <v>0.15021707670043416</v>
      </c>
      <c r="AD943" s="2">
        <v>7.4999999999999997E-2</v>
      </c>
      <c r="AE943" s="1">
        <v>66294</v>
      </c>
      <c r="AF943" s="1">
        <v>2855</v>
      </c>
      <c r="AG943" s="1">
        <v>48639</v>
      </c>
      <c r="AH943" s="1">
        <v>5672</v>
      </c>
      <c r="AI943" s="2">
        <v>4.5999999999999999E-2</v>
      </c>
      <c r="AJ943">
        <f>VLOOKUP(A943,census_tract_areas_WA!E:N,10,FALSE)</f>
        <v>3.199791421</v>
      </c>
      <c r="AK943">
        <f t="shared" si="192"/>
        <v>2159.5157592617347</v>
      </c>
      <c r="AL943" t="str">
        <f>VLOOKUP(AK943,'Density Lookup'!A:B,2,TRUE)</f>
        <v>High</v>
      </c>
      <c r="AM943" t="str">
        <f>VLOOKUP(A943,census_tract_county_names_WA!A:B,2,FALSE)</f>
        <v>King County, Washington</v>
      </c>
      <c r="AN943">
        <f>INDEX(census_tract_areas_WA!N:N, MATCH('2014_acs_select'!A943,census_tract_areas_WA!E:E,0))</f>
        <v>3.199791421</v>
      </c>
      <c r="AO943" t="b">
        <f t="shared" si="193"/>
        <v>1</v>
      </c>
      <c r="AP943" t="str">
        <f>INDEX('Density Lookup'!B:B,MATCH('2014_acs_select'!AK943,'Density Lookup'!A:A,1))</f>
        <v>High</v>
      </c>
      <c r="AQ943" t="b">
        <f t="shared" si="194"/>
        <v>1</v>
      </c>
    </row>
    <row r="944" spans="1:43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85"/>
        <v>0.49893428063943163</v>
      </c>
      <c r="I944" s="2">
        <f t="shared" si="186"/>
        <v>0.50106571936056843</v>
      </c>
      <c r="J944" s="1">
        <v>2816</v>
      </c>
      <c r="K944" s="2">
        <f t="shared" si="187"/>
        <v>0.50017761989342802</v>
      </c>
      <c r="L944" s="1">
        <v>1790</v>
      </c>
      <c r="M944" s="1">
        <v>683</v>
      </c>
      <c r="N944" s="1">
        <v>156</v>
      </c>
      <c r="O944" s="2">
        <f t="shared" si="195"/>
        <v>0.63565340909090906</v>
      </c>
      <c r="P944" s="2">
        <f t="shared" si="196"/>
        <v>0.24254261363636365</v>
      </c>
      <c r="Q944" s="2">
        <f t="shared" si="197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 s="1">
        <v>5630</v>
      </c>
      <c r="V944" s="2">
        <f t="shared" si="188"/>
        <v>1</v>
      </c>
      <c r="W944" s="2">
        <v>5.2000000000000005E-2</v>
      </c>
      <c r="X944" s="1">
        <v>1133</v>
      </c>
      <c r="Y944" s="2">
        <f t="shared" si="189"/>
        <v>0.20124333925399646</v>
      </c>
      <c r="Z944" s="2">
        <v>4.2000000000000003E-2</v>
      </c>
      <c r="AA944" s="1">
        <v>3552</v>
      </c>
      <c r="AB944" s="2">
        <f t="shared" si="190"/>
        <v>0.63090586145648309</v>
      </c>
      <c r="AC944" s="2">
        <f t="shared" si="191"/>
        <v>0.1678507992895204</v>
      </c>
      <c r="AD944" s="2">
        <v>0.06</v>
      </c>
      <c r="AE944" s="1">
        <v>86231</v>
      </c>
      <c r="AF944" s="1">
        <v>1996</v>
      </c>
      <c r="AG944" s="1">
        <v>67750</v>
      </c>
      <c r="AH944" s="1">
        <v>4611</v>
      </c>
      <c r="AI944" s="2">
        <v>8.199999999999999E-2</v>
      </c>
      <c r="AJ944">
        <f>VLOOKUP(A944,census_tract_areas_WA!E:N,10,FALSE)</f>
        <v>2.7448878799999998</v>
      </c>
      <c r="AK944">
        <f t="shared" si="192"/>
        <v>2051.0855984398167</v>
      </c>
      <c r="AL944" t="str">
        <f>VLOOKUP(AK944,'Density Lookup'!A:B,2,TRUE)</f>
        <v>High</v>
      </c>
      <c r="AM944" t="str">
        <f>VLOOKUP(A944,census_tract_county_names_WA!A:B,2,FALSE)</f>
        <v>King County, Washington</v>
      </c>
      <c r="AN944">
        <f>INDEX(census_tract_areas_WA!N:N, MATCH('2014_acs_select'!A944,census_tract_areas_WA!E:E,0))</f>
        <v>2.7448878799999998</v>
      </c>
      <c r="AO944" t="b">
        <f t="shared" si="193"/>
        <v>1</v>
      </c>
      <c r="AP944" t="str">
        <f>INDEX('Density Lookup'!B:B,MATCH('2014_acs_select'!AK944,'Density Lookup'!A:A,1))</f>
        <v>High</v>
      </c>
      <c r="AQ944" t="b">
        <f t="shared" si="194"/>
        <v>1</v>
      </c>
    </row>
    <row r="945" spans="1:43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85"/>
        <v>0.50906678460858024</v>
      </c>
      <c r="I945" s="2">
        <f t="shared" si="186"/>
        <v>0.49093321539141971</v>
      </c>
      <c r="J945" s="1">
        <v>3822</v>
      </c>
      <c r="K945" s="2">
        <f t="shared" si="187"/>
        <v>0.56346749226006188</v>
      </c>
      <c r="L945" s="1">
        <v>2895</v>
      </c>
      <c r="M945" s="1">
        <v>488</v>
      </c>
      <c r="N945" s="1">
        <v>60</v>
      </c>
      <c r="O945" s="2">
        <f t="shared" si="195"/>
        <v>0.75745682888540034</v>
      </c>
      <c r="P945" s="2">
        <f t="shared" si="196"/>
        <v>0.12768184196755625</v>
      </c>
      <c r="Q945" s="2">
        <f t="shared" si="197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 s="1">
        <v>6772</v>
      </c>
      <c r="V945" s="2">
        <f t="shared" si="188"/>
        <v>0.99837829868789618</v>
      </c>
      <c r="W945" s="2">
        <v>6.5000000000000002E-2</v>
      </c>
      <c r="X945" s="1">
        <v>1800</v>
      </c>
      <c r="Y945" s="2">
        <f t="shared" si="189"/>
        <v>0.26536930561698363</v>
      </c>
      <c r="Z945" s="2">
        <v>0.11900000000000001</v>
      </c>
      <c r="AA945" s="1">
        <v>4496</v>
      </c>
      <c r="AB945" s="2">
        <f t="shared" si="190"/>
        <v>0.66283355447442138</v>
      </c>
      <c r="AC945" s="2">
        <f t="shared" si="191"/>
        <v>7.1797139908595042E-2</v>
      </c>
      <c r="AD945" s="2">
        <v>0.05</v>
      </c>
      <c r="AE945" s="1">
        <v>115339</v>
      </c>
      <c r="AF945" s="1">
        <v>2601</v>
      </c>
      <c r="AG945" s="1">
        <v>98241</v>
      </c>
      <c r="AH945" s="1">
        <v>5249</v>
      </c>
      <c r="AI945" s="2">
        <v>0.05</v>
      </c>
      <c r="AJ945">
        <f>VLOOKUP(A945,census_tract_areas_WA!E:N,10,FALSE)</f>
        <v>523.4505805</v>
      </c>
      <c r="AK945">
        <f t="shared" si="192"/>
        <v>12.958243342706542</v>
      </c>
      <c r="AL945" t="str">
        <f>VLOOKUP(AK945,'Density Lookup'!A:B,2,TRUE)</f>
        <v>Low</v>
      </c>
      <c r="AM945" t="str">
        <f>VLOOKUP(A945,census_tract_county_names_WA!A:B,2,FALSE)</f>
        <v>King County, Washington</v>
      </c>
      <c r="AN945">
        <f>INDEX(census_tract_areas_WA!N:N, MATCH('2014_acs_select'!A945,census_tract_areas_WA!E:E,0))</f>
        <v>523.4505805</v>
      </c>
      <c r="AO945" t="b">
        <f t="shared" si="193"/>
        <v>1</v>
      </c>
      <c r="AP945" t="str">
        <f>INDEX('Density Lookup'!B:B,MATCH('2014_acs_select'!AK945,'Density Lookup'!A:A,1))</f>
        <v>Low</v>
      </c>
      <c r="AQ945" t="b">
        <f t="shared" si="194"/>
        <v>1</v>
      </c>
    </row>
    <row r="946" spans="1:43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85"/>
        <v>0.43382997370727433</v>
      </c>
      <c r="I946" s="2">
        <f t="shared" si="186"/>
        <v>0.56617002629272573</v>
      </c>
      <c r="J946" s="1">
        <v>1459</v>
      </c>
      <c r="K946" s="2">
        <f t="shared" si="187"/>
        <v>0.31967572304995617</v>
      </c>
      <c r="L946" s="1">
        <v>1151</v>
      </c>
      <c r="M946" s="1">
        <v>161</v>
      </c>
      <c r="N946" s="1">
        <v>0</v>
      </c>
      <c r="O946" s="2">
        <f t="shared" si="195"/>
        <v>0.78889650445510628</v>
      </c>
      <c r="P946" s="2">
        <f t="shared" si="196"/>
        <v>0.11034955448937629</v>
      </c>
      <c r="Q946" s="2">
        <f t="shared" si="197"/>
        <v>0</v>
      </c>
      <c r="R946" s="2">
        <v>0.11800000000000001</v>
      </c>
      <c r="S946" s="2">
        <v>0.122</v>
      </c>
      <c r="T946" s="2">
        <v>0.114</v>
      </c>
      <c r="U946" s="1">
        <v>4412</v>
      </c>
      <c r="V946" s="2">
        <f t="shared" si="188"/>
        <v>0.9666958808063103</v>
      </c>
      <c r="W946" s="2">
        <v>0.33700000000000002</v>
      </c>
      <c r="X946" s="1">
        <v>1180</v>
      </c>
      <c r="Y946" s="2">
        <f t="shared" si="189"/>
        <v>0.25854513584574934</v>
      </c>
      <c r="Z946" s="2">
        <v>0.45799999999999996</v>
      </c>
      <c r="AA946" s="1">
        <v>2360</v>
      </c>
      <c r="AB946" s="2">
        <f t="shared" si="190"/>
        <v>0.51709027169149868</v>
      </c>
      <c r="AC946" s="2">
        <f t="shared" si="191"/>
        <v>0.22436459246275198</v>
      </c>
      <c r="AD946" s="2">
        <v>0.38500000000000001</v>
      </c>
      <c r="AE946" s="1">
        <v>39428</v>
      </c>
      <c r="AF946" s="1">
        <v>2044</v>
      </c>
      <c r="AG946" s="1">
        <v>33232</v>
      </c>
      <c r="AH946" s="1">
        <v>3436</v>
      </c>
      <c r="AI946" s="2">
        <v>0.22</v>
      </c>
      <c r="AJ946">
        <f>VLOOKUP(A946,census_tract_areas_WA!E:N,10,FALSE)</f>
        <v>15.30553701</v>
      </c>
      <c r="AK946">
        <f t="shared" si="192"/>
        <v>298.19273881197847</v>
      </c>
      <c r="AL946" t="str">
        <f>VLOOKUP(AK946,'Density Lookup'!A:B,2,TRUE)</f>
        <v>Low</v>
      </c>
      <c r="AM946" t="str">
        <f>VLOOKUP(A946,census_tract_county_names_WA!A:B,2,FALSE)</f>
        <v>Lewis County, Washington</v>
      </c>
      <c r="AN946">
        <f>INDEX(census_tract_areas_WA!N:N, MATCH('2014_acs_select'!A946,census_tract_areas_WA!E:E,0))</f>
        <v>15.30553701</v>
      </c>
      <c r="AO946" t="b">
        <f t="shared" si="193"/>
        <v>1</v>
      </c>
      <c r="AP946" t="str">
        <f>INDEX('Density Lookup'!B:B,MATCH('2014_acs_select'!AK946,'Density Lookup'!A:A,1))</f>
        <v>Low</v>
      </c>
      <c r="AQ946" t="b">
        <f t="shared" si="194"/>
        <v>1</v>
      </c>
    </row>
    <row r="947" spans="1:43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85"/>
        <v>0.45868502887605511</v>
      </c>
      <c r="I947" s="2">
        <f t="shared" si="186"/>
        <v>0.54131497112394489</v>
      </c>
      <c r="J947" s="1">
        <v>2096</v>
      </c>
      <c r="K947" s="2">
        <f t="shared" si="187"/>
        <v>0.46557085739671256</v>
      </c>
      <c r="L947" s="1">
        <v>1470</v>
      </c>
      <c r="M947" s="1">
        <v>384</v>
      </c>
      <c r="N947" s="1">
        <v>178</v>
      </c>
      <c r="O947" s="2">
        <f t="shared" si="195"/>
        <v>0.70133587786259544</v>
      </c>
      <c r="P947" s="2">
        <f t="shared" si="196"/>
        <v>0.18320610687022901</v>
      </c>
      <c r="Q947" s="2">
        <f t="shared" si="197"/>
        <v>8.4923664122137407E-2</v>
      </c>
      <c r="R947" s="2">
        <v>0.314</v>
      </c>
      <c r="S947" s="2">
        <v>0.29499999999999998</v>
      </c>
      <c r="T947" s="2">
        <v>0.33100000000000002</v>
      </c>
      <c r="U947" s="1">
        <v>4329</v>
      </c>
      <c r="V947" s="2">
        <f t="shared" si="188"/>
        <v>0.96157263438471785</v>
      </c>
      <c r="W947" s="2">
        <v>0.11800000000000001</v>
      </c>
      <c r="X947" s="1">
        <v>809</v>
      </c>
      <c r="Y947" s="2">
        <f t="shared" si="189"/>
        <v>0.17969791203909374</v>
      </c>
      <c r="Z947" s="2">
        <v>9.8000000000000004E-2</v>
      </c>
      <c r="AA947" s="1">
        <v>2874</v>
      </c>
      <c r="AB947" s="2">
        <f t="shared" si="190"/>
        <v>0.6383829409151488</v>
      </c>
      <c r="AC947" s="2">
        <f t="shared" si="191"/>
        <v>0.18191914704575751</v>
      </c>
      <c r="AD947" s="2">
        <v>0.125</v>
      </c>
      <c r="AE947" s="1">
        <v>81514</v>
      </c>
      <c r="AF947" s="1">
        <v>1552</v>
      </c>
      <c r="AG947" s="1">
        <v>67134</v>
      </c>
      <c r="AH947" s="1">
        <v>3670</v>
      </c>
      <c r="AI947" s="2">
        <v>6.8000000000000005E-2</v>
      </c>
      <c r="AJ947">
        <f>VLOOKUP(A947,census_tract_areas_WA!E:N,10,FALSE)</f>
        <v>2.0514357740000002</v>
      </c>
      <c r="AK947">
        <f t="shared" si="192"/>
        <v>2194.5605400171789</v>
      </c>
      <c r="AL947" t="str">
        <f>VLOOKUP(AK947,'Density Lookup'!A:B,2,TRUE)</f>
        <v>High</v>
      </c>
      <c r="AM947" t="str">
        <f>VLOOKUP(A947,census_tract_county_names_WA!A:B,2,FALSE)</f>
        <v>Snohomish County, Washington</v>
      </c>
      <c r="AN947">
        <f>INDEX(census_tract_areas_WA!N:N, MATCH('2014_acs_select'!A947,census_tract_areas_WA!E:E,0))</f>
        <v>2.0514357740000002</v>
      </c>
      <c r="AO947" t="b">
        <f t="shared" si="193"/>
        <v>1</v>
      </c>
      <c r="AP947" t="str">
        <f>INDEX('Density Lookup'!B:B,MATCH('2014_acs_select'!AK947,'Density Lookup'!A:A,1))</f>
        <v>High</v>
      </c>
      <c r="AQ947" t="b">
        <f t="shared" si="194"/>
        <v>1</v>
      </c>
    </row>
    <row r="948" spans="1:43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85"/>
        <v>0.51852527833546269</v>
      </c>
      <c r="I948" s="2">
        <f t="shared" si="186"/>
        <v>0.48147472166453731</v>
      </c>
      <c r="J948" s="1">
        <v>2434</v>
      </c>
      <c r="K948" s="2">
        <f t="shared" si="187"/>
        <v>0.44424164993611975</v>
      </c>
      <c r="L948" s="1">
        <v>2076</v>
      </c>
      <c r="M948" s="1">
        <v>191</v>
      </c>
      <c r="N948" s="1">
        <v>62</v>
      </c>
      <c r="O948" s="2">
        <f t="shared" si="195"/>
        <v>0.85291700903861956</v>
      </c>
      <c r="P948" s="2">
        <f t="shared" si="196"/>
        <v>7.847165160230074E-2</v>
      </c>
      <c r="Q948" s="2">
        <f t="shared" si="197"/>
        <v>2.5472473294987676E-2</v>
      </c>
      <c r="R948" s="2">
        <v>0.16500000000000001</v>
      </c>
      <c r="S948" s="2">
        <v>0.17</v>
      </c>
      <c r="T948" s="2">
        <v>0.16</v>
      </c>
      <c r="U948" s="1">
        <v>5462</v>
      </c>
      <c r="V948" s="2">
        <f t="shared" si="188"/>
        <v>0.99689724402263191</v>
      </c>
      <c r="W948" s="2">
        <v>0.115</v>
      </c>
      <c r="X948" s="1">
        <v>1265</v>
      </c>
      <c r="Y948" s="2">
        <f t="shared" si="189"/>
        <v>0.23088154772768754</v>
      </c>
      <c r="Z948" s="2">
        <v>0.14199999999999999</v>
      </c>
      <c r="AA948" s="1">
        <v>3631</v>
      </c>
      <c r="AB948" s="2">
        <f t="shared" si="190"/>
        <v>0.66271217375433478</v>
      </c>
      <c r="AC948" s="2">
        <f t="shared" si="191"/>
        <v>0.10640627851797768</v>
      </c>
      <c r="AD948" s="2">
        <v>0.11900000000000001</v>
      </c>
      <c r="AE948" s="1">
        <v>69909</v>
      </c>
      <c r="AF948" s="1">
        <v>2057</v>
      </c>
      <c r="AG948" s="1">
        <v>64899</v>
      </c>
      <c r="AH948" s="1">
        <v>4393</v>
      </c>
      <c r="AI948" s="2">
        <v>0.122</v>
      </c>
      <c r="AJ948">
        <f>VLOOKUP(A948,census_tract_areas_WA!E:N,10,FALSE)</f>
        <v>276.51369560000001</v>
      </c>
      <c r="AK948">
        <f t="shared" si="192"/>
        <v>19.814570081641914</v>
      </c>
      <c r="AL948" t="str">
        <f>VLOOKUP(AK948,'Density Lookup'!A:B,2,TRUE)</f>
        <v>Low</v>
      </c>
      <c r="AM948" t="str">
        <f>VLOOKUP(A948,census_tract_county_names_WA!A:B,2,FALSE)</f>
        <v>Snohomish County, Washington</v>
      </c>
      <c r="AN948">
        <f>INDEX(census_tract_areas_WA!N:N, MATCH('2014_acs_select'!A948,census_tract_areas_WA!E:E,0))</f>
        <v>276.51369560000001</v>
      </c>
      <c r="AO948" t="b">
        <f t="shared" si="193"/>
        <v>1</v>
      </c>
      <c r="AP948" t="str">
        <f>INDEX('Density Lookup'!B:B,MATCH('2014_acs_select'!AK948,'Density Lookup'!A:A,1))</f>
        <v>Low</v>
      </c>
      <c r="AQ948" t="b">
        <f t="shared" si="194"/>
        <v>1</v>
      </c>
    </row>
    <row r="949" spans="1:43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85"/>
        <v>0.51918616909129245</v>
      </c>
      <c r="I949" s="2">
        <f t="shared" si="186"/>
        <v>0.48081383090870755</v>
      </c>
      <c r="J949" s="1">
        <v>4905</v>
      </c>
      <c r="K949" s="2">
        <f t="shared" si="187"/>
        <v>0.51707779886148009</v>
      </c>
      <c r="L949" s="1">
        <v>3606</v>
      </c>
      <c r="M949" s="1">
        <v>513</v>
      </c>
      <c r="N949" s="1">
        <v>31</v>
      </c>
      <c r="O949" s="2">
        <f t="shared" si="195"/>
        <v>0.73516819571865444</v>
      </c>
      <c r="P949" s="2">
        <f t="shared" si="196"/>
        <v>0.10458715596330276</v>
      </c>
      <c r="Q949" s="2">
        <f t="shared" si="197"/>
        <v>6.3200815494393473E-3</v>
      </c>
      <c r="R949" s="2">
        <v>0.253</v>
      </c>
      <c r="S949" s="2">
        <v>0.26200000000000001</v>
      </c>
      <c r="T949" s="2">
        <v>0.245</v>
      </c>
      <c r="U949" s="1">
        <v>9400</v>
      </c>
      <c r="V949" s="2">
        <f t="shared" si="188"/>
        <v>0.99093400801180687</v>
      </c>
      <c r="W949" s="2">
        <v>0.12</v>
      </c>
      <c r="X949" s="1">
        <v>1604</v>
      </c>
      <c r="Y949" s="2">
        <f t="shared" si="189"/>
        <v>0.16909129243095086</v>
      </c>
      <c r="Z949" s="2">
        <v>0.154</v>
      </c>
      <c r="AA949" s="1">
        <v>5871</v>
      </c>
      <c r="AB949" s="2">
        <f t="shared" si="190"/>
        <v>0.61891208096141681</v>
      </c>
      <c r="AC949" s="2">
        <f t="shared" si="191"/>
        <v>0.2119966266076323</v>
      </c>
      <c r="AD949" s="2">
        <v>0.11900000000000001</v>
      </c>
      <c r="AE949" s="1">
        <v>64265</v>
      </c>
      <c r="AF949" s="1">
        <v>3970</v>
      </c>
      <c r="AG949" s="1">
        <v>52973</v>
      </c>
      <c r="AH949" s="1">
        <v>7962</v>
      </c>
      <c r="AI949" s="2">
        <v>4.4999999999999998E-2</v>
      </c>
      <c r="AJ949">
        <f>VLOOKUP(A949,census_tract_areas_WA!E:N,10,FALSE)</f>
        <v>87.130853549999998</v>
      </c>
      <c r="AK949">
        <f t="shared" si="192"/>
        <v>108.87073422913805</v>
      </c>
      <c r="AL949" t="str">
        <f>VLOOKUP(AK949,'Density Lookup'!A:B,2,TRUE)</f>
        <v>Low</v>
      </c>
      <c r="AM949" t="str">
        <f>VLOOKUP(A949,census_tract_county_names_WA!A:B,2,FALSE)</f>
        <v>Whatcom County, Washington</v>
      </c>
      <c r="AN949">
        <f>INDEX(census_tract_areas_WA!N:N, MATCH('2014_acs_select'!A949,census_tract_areas_WA!E:E,0))</f>
        <v>87.130853549999998</v>
      </c>
      <c r="AO949" t="b">
        <f t="shared" si="193"/>
        <v>1</v>
      </c>
      <c r="AP949" t="str">
        <f>INDEX('Density Lookup'!B:B,MATCH('2014_acs_select'!AK949,'Density Lookup'!A:A,1))</f>
        <v>Low</v>
      </c>
      <c r="AQ949" t="b">
        <f t="shared" si="194"/>
        <v>1</v>
      </c>
    </row>
    <row r="950" spans="1:43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85"/>
        <v>0.50063586265366677</v>
      </c>
      <c r="I950" s="2">
        <f t="shared" si="186"/>
        <v>0.49936413734633317</v>
      </c>
      <c r="J950" s="1">
        <v>1017</v>
      </c>
      <c r="K950" s="2">
        <f t="shared" si="187"/>
        <v>0.43111487918609581</v>
      </c>
      <c r="L950" s="1">
        <v>784</v>
      </c>
      <c r="M950" s="1">
        <v>149</v>
      </c>
      <c r="N950" s="1">
        <v>0</v>
      </c>
      <c r="O950" s="2">
        <f t="shared" si="195"/>
        <v>0.77089478859390359</v>
      </c>
      <c r="P950" s="2">
        <f t="shared" si="196"/>
        <v>0.14650934119960668</v>
      </c>
      <c r="Q950" s="2">
        <f t="shared" si="197"/>
        <v>0</v>
      </c>
      <c r="R950" s="2">
        <v>0.25600000000000001</v>
      </c>
      <c r="S950" s="2">
        <v>0.30199999999999999</v>
      </c>
      <c r="T950" s="2">
        <v>0.21299999999999999</v>
      </c>
      <c r="U950" s="1">
        <v>2359</v>
      </c>
      <c r="V950" s="2">
        <f t="shared" si="188"/>
        <v>1</v>
      </c>
      <c r="W950" s="2">
        <v>8.8000000000000009E-2</v>
      </c>
      <c r="X950" s="1">
        <v>613</v>
      </c>
      <c r="Y950" s="2">
        <f t="shared" si="189"/>
        <v>0.2598558711318355</v>
      </c>
      <c r="Z950" s="2">
        <v>0.13500000000000001</v>
      </c>
      <c r="AA950" s="1">
        <v>1423</v>
      </c>
      <c r="AB950" s="2">
        <f t="shared" si="190"/>
        <v>0.60322170411191178</v>
      </c>
      <c r="AC950" s="2">
        <f t="shared" si="191"/>
        <v>0.13692242475625271</v>
      </c>
      <c r="AD950" s="2">
        <v>6.3E-2</v>
      </c>
      <c r="AE950" s="1">
        <v>72205</v>
      </c>
      <c r="AF950" s="1">
        <v>916</v>
      </c>
      <c r="AG950" s="1">
        <v>61410</v>
      </c>
      <c r="AH950" s="1">
        <v>1807</v>
      </c>
      <c r="AI950" s="2">
        <v>6.2E-2</v>
      </c>
      <c r="AJ950">
        <f>VLOOKUP(A950,census_tract_areas_WA!E:N,10,FALSE)</f>
        <v>8.6408459270000009</v>
      </c>
      <c r="AK950">
        <f t="shared" si="192"/>
        <v>273.00567790809072</v>
      </c>
      <c r="AL950" t="str">
        <f>VLOOKUP(AK950,'Density Lookup'!A:B,2,TRUE)</f>
        <v>Low</v>
      </c>
      <c r="AM950" t="str">
        <f>VLOOKUP(A950,census_tract_county_names_WA!A:B,2,FALSE)</f>
        <v>Benton County, Washington</v>
      </c>
      <c r="AN950">
        <f>INDEX(census_tract_areas_WA!N:N, MATCH('2014_acs_select'!A950,census_tract_areas_WA!E:E,0))</f>
        <v>8.6408459270000009</v>
      </c>
      <c r="AO950" t="b">
        <f t="shared" si="193"/>
        <v>1</v>
      </c>
      <c r="AP950" t="str">
        <f>INDEX('Density Lookup'!B:B,MATCH('2014_acs_select'!AK950,'Density Lookup'!A:A,1))</f>
        <v>Low</v>
      </c>
      <c r="AQ950" t="b">
        <f t="shared" si="194"/>
        <v>1</v>
      </c>
    </row>
    <row r="951" spans="1:43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85"/>
        <v>0.46171770972037285</v>
      </c>
      <c r="I951" s="2">
        <f t="shared" si="186"/>
        <v>0.53828229027962715</v>
      </c>
      <c r="J951" s="1">
        <v>1103</v>
      </c>
      <c r="K951" s="2">
        <f t="shared" si="187"/>
        <v>0.36717709720372838</v>
      </c>
      <c r="L951" s="1">
        <v>706</v>
      </c>
      <c r="M951" s="1">
        <v>93</v>
      </c>
      <c r="N951" s="1">
        <v>75</v>
      </c>
      <c r="O951" s="2">
        <f t="shared" si="195"/>
        <v>0.64007252946509519</v>
      </c>
      <c r="P951" s="2">
        <f t="shared" si="196"/>
        <v>8.4315503173164094E-2</v>
      </c>
      <c r="Q951" s="2">
        <f t="shared" si="197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 s="1">
        <v>2988</v>
      </c>
      <c r="V951" s="2">
        <f t="shared" si="188"/>
        <v>0.9946737683089214</v>
      </c>
      <c r="W951" s="2">
        <v>0.35700000000000004</v>
      </c>
      <c r="X951" s="1">
        <v>556</v>
      </c>
      <c r="Y951" s="2">
        <f t="shared" si="189"/>
        <v>0.18508655126498003</v>
      </c>
      <c r="Z951" s="2">
        <v>0.39</v>
      </c>
      <c r="AA951" s="1">
        <v>1943</v>
      </c>
      <c r="AB951" s="2">
        <f t="shared" si="190"/>
        <v>0.64680426098535282</v>
      </c>
      <c r="AC951" s="2">
        <f t="shared" si="191"/>
        <v>0.16810918774966721</v>
      </c>
      <c r="AD951" s="2">
        <v>0.32100000000000001</v>
      </c>
      <c r="AE951" s="1">
        <v>46716</v>
      </c>
      <c r="AF951" s="1">
        <v>1493</v>
      </c>
      <c r="AG951" s="1">
        <v>28967</v>
      </c>
      <c r="AH951" s="1">
        <v>2469</v>
      </c>
      <c r="AI951" s="2">
        <v>0.107</v>
      </c>
      <c r="AJ951">
        <f>VLOOKUP(A951,census_tract_areas_WA!E:N,10,FALSE)</f>
        <v>1.203818566</v>
      </c>
      <c r="AK951">
        <f t="shared" si="192"/>
        <v>2495.3926487290942</v>
      </c>
      <c r="AL951" t="str">
        <f>VLOOKUP(AK951,'Density Lookup'!A:B,2,TRUE)</f>
        <v>High</v>
      </c>
      <c r="AM951" t="str">
        <f>VLOOKUP(A951,census_tract_county_names_WA!A:B,2,FALSE)</f>
        <v>Clark County, Washington</v>
      </c>
      <c r="AN951">
        <f>INDEX(census_tract_areas_WA!N:N, MATCH('2014_acs_select'!A951,census_tract_areas_WA!E:E,0))</f>
        <v>1.203818566</v>
      </c>
      <c r="AO951" t="b">
        <f t="shared" si="193"/>
        <v>1</v>
      </c>
      <c r="AP951" t="str">
        <f>INDEX('Density Lookup'!B:B,MATCH('2014_acs_select'!AK951,'Density Lookup'!A:A,1))</f>
        <v>High</v>
      </c>
      <c r="AQ951" t="b">
        <f t="shared" si="194"/>
        <v>1</v>
      </c>
    </row>
    <row r="952" spans="1:43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85"/>
        <v>0.48589191774270685</v>
      </c>
      <c r="I952" s="2">
        <f t="shared" si="186"/>
        <v>0.51410808225729321</v>
      </c>
      <c r="J952" s="1">
        <v>1053</v>
      </c>
      <c r="K952" s="2">
        <f t="shared" si="187"/>
        <v>0.25179340028694402</v>
      </c>
      <c r="L952" s="1">
        <v>658</v>
      </c>
      <c r="M952" s="1">
        <v>270</v>
      </c>
      <c r="N952" s="1">
        <v>0</v>
      </c>
      <c r="O952" s="2">
        <f t="shared" si="195"/>
        <v>0.62488129154795824</v>
      </c>
      <c r="P952" s="2">
        <f t="shared" si="196"/>
        <v>0.25641025641025639</v>
      </c>
      <c r="Q952" s="2">
        <f t="shared" si="197"/>
        <v>0</v>
      </c>
      <c r="R952" s="2">
        <v>9.0999999999999998E-2</v>
      </c>
      <c r="S952" s="2">
        <v>8.6999999999999994E-2</v>
      </c>
      <c r="T952" s="2">
        <v>9.4E-2</v>
      </c>
      <c r="U952" s="1">
        <v>3537</v>
      </c>
      <c r="V952" s="2">
        <f t="shared" si="188"/>
        <v>0.8457675753228121</v>
      </c>
      <c r="W952" s="2">
        <v>0.38299999999999995</v>
      </c>
      <c r="X952" s="1">
        <v>653</v>
      </c>
      <c r="Y952" s="2">
        <f t="shared" si="189"/>
        <v>0.15614538498326161</v>
      </c>
      <c r="Z952" s="2">
        <v>0.66200000000000003</v>
      </c>
      <c r="AA952" s="1">
        <v>2024</v>
      </c>
      <c r="AB952" s="2">
        <f t="shared" si="190"/>
        <v>0.48397895743663322</v>
      </c>
      <c r="AC952" s="2">
        <f t="shared" si="191"/>
        <v>0.3598756575801052</v>
      </c>
      <c r="AD952" s="2">
        <v>0.37</v>
      </c>
      <c r="AE952" s="1">
        <v>35348</v>
      </c>
      <c r="AF952" s="1">
        <v>1859</v>
      </c>
      <c r="AG952" s="1">
        <v>22109</v>
      </c>
      <c r="AH952" s="1">
        <v>3537</v>
      </c>
      <c r="AI952" s="2">
        <v>0.183</v>
      </c>
      <c r="AJ952">
        <f>VLOOKUP(A952,census_tract_areas_WA!E:N,10,FALSE)</f>
        <v>3.9580129400000001</v>
      </c>
      <c r="AK952">
        <f t="shared" si="192"/>
        <v>1056.5907851731279</v>
      </c>
      <c r="AL952" t="str">
        <f>VLOOKUP(AK952,'Density Lookup'!A:B,2,TRUE)</f>
        <v>Medium</v>
      </c>
      <c r="AM952" t="str">
        <f>VLOOKUP(A952,census_tract_county_names_WA!A:B,2,FALSE)</f>
        <v>Cowlitz County, Washington</v>
      </c>
      <c r="AN952">
        <f>INDEX(census_tract_areas_WA!N:N, MATCH('2014_acs_select'!A952,census_tract_areas_WA!E:E,0))</f>
        <v>3.9580129400000001</v>
      </c>
      <c r="AO952" t="b">
        <f t="shared" si="193"/>
        <v>1</v>
      </c>
      <c r="AP952" t="str">
        <f>INDEX('Density Lookup'!B:B,MATCH('2014_acs_select'!AK952,'Density Lookup'!A:A,1))</f>
        <v>Medium</v>
      </c>
      <c r="AQ952" t="b">
        <f t="shared" si="194"/>
        <v>1</v>
      </c>
    </row>
    <row r="953" spans="1:43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85"/>
        <v>0.51296477495107629</v>
      </c>
      <c r="I953" s="2">
        <f t="shared" si="186"/>
        <v>0.48703522504892366</v>
      </c>
      <c r="J953" s="1">
        <v>2150</v>
      </c>
      <c r="K953" s="2">
        <f t="shared" si="187"/>
        <v>0.52592954990215268</v>
      </c>
      <c r="L953" s="1">
        <v>1446</v>
      </c>
      <c r="M953" s="1">
        <v>171</v>
      </c>
      <c r="N953" s="1">
        <v>222</v>
      </c>
      <c r="O953" s="2">
        <f t="shared" si="195"/>
        <v>0.67255813953488375</v>
      </c>
      <c r="P953" s="2">
        <f t="shared" si="196"/>
        <v>7.9534883720930233E-2</v>
      </c>
      <c r="Q953" s="2">
        <f t="shared" si="197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 s="1">
        <v>3951</v>
      </c>
      <c r="V953" s="2">
        <f t="shared" si="188"/>
        <v>0.96648727984344418</v>
      </c>
      <c r="W953" s="2">
        <v>9.0999999999999998E-2</v>
      </c>
      <c r="X953" s="1">
        <v>706</v>
      </c>
      <c r="Y953" s="2">
        <f t="shared" si="189"/>
        <v>0.17270058708414873</v>
      </c>
      <c r="Z953" s="2">
        <v>3.1E-2</v>
      </c>
      <c r="AA953" s="1">
        <v>2692</v>
      </c>
      <c r="AB953" s="2">
        <f t="shared" si="190"/>
        <v>0.65851272015655582</v>
      </c>
      <c r="AC953" s="2">
        <f t="shared" si="191"/>
        <v>0.16878669275929548</v>
      </c>
      <c r="AD953" s="2">
        <v>0.11199999999999999</v>
      </c>
      <c r="AE953" s="1">
        <v>102930</v>
      </c>
      <c r="AF953" s="1">
        <v>1702</v>
      </c>
      <c r="AG953" s="1">
        <v>65385</v>
      </c>
      <c r="AH953" s="1">
        <v>3450</v>
      </c>
      <c r="AI953" s="2">
        <v>6.8000000000000005E-2</v>
      </c>
      <c r="AJ953">
        <f>VLOOKUP(A953,census_tract_areas_WA!E:N,10,FALSE)</f>
        <v>3.001128821</v>
      </c>
      <c r="AK953">
        <f t="shared" si="192"/>
        <v>1362.1541239398866</v>
      </c>
      <c r="AL953" t="str">
        <f>VLOOKUP(AK953,'Density Lookup'!A:B,2,TRUE)</f>
        <v>Medium</v>
      </c>
      <c r="AM953" t="str">
        <f>VLOOKUP(A953,census_tract_county_names_WA!A:B,2,FALSE)</f>
        <v>King County, Washington</v>
      </c>
      <c r="AN953">
        <f>INDEX(census_tract_areas_WA!N:N, MATCH('2014_acs_select'!A953,census_tract_areas_WA!E:E,0))</f>
        <v>3.001128821</v>
      </c>
      <c r="AO953" t="b">
        <f t="shared" si="193"/>
        <v>1</v>
      </c>
      <c r="AP953" t="str">
        <f>INDEX('Density Lookup'!B:B,MATCH('2014_acs_select'!AK953,'Density Lookup'!A:A,1))</f>
        <v>Medium</v>
      </c>
      <c r="AQ953" t="b">
        <f t="shared" si="194"/>
        <v>1</v>
      </c>
    </row>
    <row r="954" spans="1:43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85"/>
        <v>0.49919558722132845</v>
      </c>
      <c r="I954" s="2">
        <f t="shared" si="186"/>
        <v>0.5008044127786716</v>
      </c>
      <c r="J954" s="1">
        <v>1835</v>
      </c>
      <c r="K954" s="2">
        <f t="shared" si="187"/>
        <v>0.42174212824638013</v>
      </c>
      <c r="L954" s="1">
        <v>1334</v>
      </c>
      <c r="M954" s="1">
        <v>277</v>
      </c>
      <c r="N954" s="1">
        <v>126</v>
      </c>
      <c r="O954" s="2">
        <f t="shared" si="195"/>
        <v>0.72697547683923702</v>
      </c>
      <c r="P954" s="2">
        <f t="shared" si="196"/>
        <v>0.15095367847411445</v>
      </c>
      <c r="Q954" s="2">
        <f t="shared" si="197"/>
        <v>6.8664850136239783E-2</v>
      </c>
      <c r="R954" s="2">
        <v>0.111</v>
      </c>
      <c r="S954" s="2">
        <v>9.4E-2</v>
      </c>
      <c r="T954" s="2">
        <v>0.128</v>
      </c>
      <c r="U954" s="1">
        <v>4350</v>
      </c>
      <c r="V954" s="2">
        <f t="shared" si="188"/>
        <v>0.99977016777752237</v>
      </c>
      <c r="W954" s="2">
        <v>0.187</v>
      </c>
      <c r="X954" s="1">
        <v>1011</v>
      </c>
      <c r="Y954" s="2">
        <f t="shared" si="189"/>
        <v>0.23236037692484487</v>
      </c>
      <c r="Z954" s="2">
        <v>0.34700000000000003</v>
      </c>
      <c r="AA954" s="1">
        <v>2790</v>
      </c>
      <c r="AB954" s="2">
        <f t="shared" si="190"/>
        <v>0.64123190071247993</v>
      </c>
      <c r="AC954" s="2">
        <f t="shared" si="191"/>
        <v>0.12640772236267517</v>
      </c>
      <c r="AD954" s="2">
        <v>0.154</v>
      </c>
      <c r="AE954" s="1">
        <v>54764</v>
      </c>
      <c r="AF954" s="1">
        <v>1626</v>
      </c>
      <c r="AG954" s="1">
        <v>44754</v>
      </c>
      <c r="AH954" s="1">
        <v>3454</v>
      </c>
      <c r="AI954" s="2">
        <v>0.111</v>
      </c>
      <c r="AJ954">
        <f>VLOOKUP(A954,census_tract_areas_WA!E:N,10,FALSE)</f>
        <v>1.92214475</v>
      </c>
      <c r="AK954">
        <f t="shared" si="192"/>
        <v>2263.6172431862897</v>
      </c>
      <c r="AL954" t="str">
        <f>VLOOKUP(AK954,'Density Lookup'!A:B,2,TRUE)</f>
        <v>High</v>
      </c>
      <c r="AM954" t="str">
        <f>VLOOKUP(A954,census_tract_county_names_WA!A:B,2,FALSE)</f>
        <v>Pierce County, Washington</v>
      </c>
      <c r="AN954">
        <f>INDEX(census_tract_areas_WA!N:N, MATCH('2014_acs_select'!A954,census_tract_areas_WA!E:E,0))</f>
        <v>1.92214475</v>
      </c>
      <c r="AO954" t="b">
        <f t="shared" si="193"/>
        <v>1</v>
      </c>
      <c r="AP954" t="str">
        <f>INDEX('Density Lookup'!B:B,MATCH('2014_acs_select'!AK954,'Density Lookup'!A:A,1))</f>
        <v>High</v>
      </c>
      <c r="AQ954" t="b">
        <f t="shared" si="194"/>
        <v>1</v>
      </c>
    </row>
    <row r="955" spans="1:43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85"/>
        <v>0.50792326939115928</v>
      </c>
      <c r="I955" s="2">
        <f t="shared" si="186"/>
        <v>0.49207673060884072</v>
      </c>
      <c r="J955" s="1">
        <v>1526</v>
      </c>
      <c r="K955" s="2">
        <f t="shared" si="187"/>
        <v>0.42424242424242425</v>
      </c>
      <c r="L955" s="1">
        <v>1246</v>
      </c>
      <c r="M955" s="1">
        <v>127</v>
      </c>
      <c r="N955" s="1">
        <v>13</v>
      </c>
      <c r="O955" s="2">
        <f t="shared" si="195"/>
        <v>0.8165137614678899</v>
      </c>
      <c r="P955" s="2">
        <f t="shared" si="196"/>
        <v>8.322411533420708E-2</v>
      </c>
      <c r="Q955" s="2">
        <f t="shared" si="197"/>
        <v>8.5190039318479693E-3</v>
      </c>
      <c r="R955" s="2">
        <v>0.127</v>
      </c>
      <c r="S955" s="2">
        <v>6.4000000000000001E-2</v>
      </c>
      <c r="T955" s="2">
        <v>0.185</v>
      </c>
      <c r="U955" s="1">
        <v>3494</v>
      </c>
      <c r="V955" s="2">
        <f t="shared" si="188"/>
        <v>0.97136502641089795</v>
      </c>
      <c r="W955" s="2">
        <v>9.0999999999999998E-2</v>
      </c>
      <c r="X955" s="1">
        <v>713</v>
      </c>
      <c r="Y955" s="2">
        <f t="shared" si="189"/>
        <v>0.19822073950514318</v>
      </c>
      <c r="Z955" s="2">
        <v>0.114</v>
      </c>
      <c r="AA955" s="1">
        <v>2221</v>
      </c>
      <c r="AB955" s="2">
        <f t="shared" si="190"/>
        <v>0.6174589936057826</v>
      </c>
      <c r="AC955" s="2">
        <f t="shared" si="191"/>
        <v>0.18432026688907421</v>
      </c>
      <c r="AD955" s="2">
        <v>0.10099999999999999</v>
      </c>
      <c r="AE955" s="1">
        <v>66200</v>
      </c>
      <c r="AF955" s="1">
        <v>1423</v>
      </c>
      <c r="AG955" s="1">
        <v>66174</v>
      </c>
      <c r="AH955" s="1">
        <v>2933</v>
      </c>
      <c r="AI955" s="2">
        <v>0.111</v>
      </c>
      <c r="AJ955">
        <f>VLOOKUP(A955,census_tract_areas_WA!E:N,10,FALSE)</f>
        <v>14.221476300000001</v>
      </c>
      <c r="AK955">
        <f t="shared" si="192"/>
        <v>252.92732794555229</v>
      </c>
      <c r="AL955" t="str">
        <f>VLOOKUP(AK955,'Density Lookup'!A:B,2,TRUE)</f>
        <v>Low</v>
      </c>
      <c r="AM955" t="str">
        <f>VLOOKUP(A955,census_tract_county_names_WA!A:B,2,FALSE)</f>
        <v>Pierce County, Washington</v>
      </c>
      <c r="AN955">
        <f>INDEX(census_tract_areas_WA!N:N, MATCH('2014_acs_select'!A955,census_tract_areas_WA!E:E,0))</f>
        <v>14.221476300000001</v>
      </c>
      <c r="AO955" t="b">
        <f t="shared" si="193"/>
        <v>1</v>
      </c>
      <c r="AP955" t="str">
        <f>INDEX('Density Lookup'!B:B,MATCH('2014_acs_select'!AK955,'Density Lookup'!A:A,1))</f>
        <v>Low</v>
      </c>
      <c r="AQ955" t="b">
        <f t="shared" si="194"/>
        <v>1</v>
      </c>
    </row>
    <row r="956" spans="1:43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85"/>
        <v>0.49644602398933807</v>
      </c>
      <c r="I956" s="2">
        <f t="shared" si="186"/>
        <v>0.50355397601066187</v>
      </c>
      <c r="J956" s="1">
        <v>2258</v>
      </c>
      <c r="K956" s="2">
        <f t="shared" si="187"/>
        <v>0.50155486450466458</v>
      </c>
      <c r="L956" s="1">
        <v>1955</v>
      </c>
      <c r="M956" s="1">
        <v>191</v>
      </c>
      <c r="N956" s="1">
        <v>12</v>
      </c>
      <c r="O956" s="2">
        <f t="shared" si="195"/>
        <v>0.86581045172719218</v>
      </c>
      <c r="P956" s="2">
        <f t="shared" si="196"/>
        <v>8.45881310894597E-2</v>
      </c>
      <c r="Q956" s="2">
        <f t="shared" si="197"/>
        <v>5.3144375553587243E-3</v>
      </c>
      <c r="R956" s="2">
        <v>0.17100000000000001</v>
      </c>
      <c r="S956" s="2">
        <v>0.16</v>
      </c>
      <c r="T956" s="2">
        <v>0.182</v>
      </c>
      <c r="U956" s="1">
        <v>4502</v>
      </c>
      <c r="V956" s="2">
        <f t="shared" si="188"/>
        <v>1</v>
      </c>
      <c r="W956" s="2">
        <v>0.02</v>
      </c>
      <c r="X956" s="1">
        <v>1069</v>
      </c>
      <c r="Y956" s="2">
        <f t="shared" si="189"/>
        <v>0.23745002221235006</v>
      </c>
      <c r="Z956" s="2">
        <v>0</v>
      </c>
      <c r="AA956" s="1">
        <v>2835</v>
      </c>
      <c r="AB956" s="2">
        <f t="shared" si="190"/>
        <v>0.62972012438916036</v>
      </c>
      <c r="AC956" s="2">
        <f t="shared" si="191"/>
        <v>0.13282985339848952</v>
      </c>
      <c r="AD956" s="2">
        <v>3.2000000000000001E-2</v>
      </c>
      <c r="AE956" s="1">
        <v>79241</v>
      </c>
      <c r="AF956" s="1">
        <v>1717</v>
      </c>
      <c r="AG956" s="1">
        <v>64421</v>
      </c>
      <c r="AH956" s="1">
        <v>3667</v>
      </c>
      <c r="AI956" s="2">
        <v>4.2999999999999997E-2</v>
      </c>
      <c r="AJ956">
        <f>VLOOKUP(A956,census_tract_areas_WA!E:N,10,FALSE)</f>
        <v>16.085795780000002</v>
      </c>
      <c r="AK956">
        <f t="shared" si="192"/>
        <v>279.8742481610692</v>
      </c>
      <c r="AL956" t="str">
        <f>VLOOKUP(AK956,'Density Lookup'!A:B,2,TRUE)</f>
        <v>Low</v>
      </c>
      <c r="AM956" t="str">
        <f>VLOOKUP(A956,census_tract_county_names_WA!A:B,2,FALSE)</f>
        <v>Snohomish County, Washington</v>
      </c>
      <c r="AN956">
        <f>INDEX(census_tract_areas_WA!N:N, MATCH('2014_acs_select'!A956,census_tract_areas_WA!E:E,0))</f>
        <v>16.085795780000002</v>
      </c>
      <c r="AO956" t="b">
        <f t="shared" si="193"/>
        <v>1</v>
      </c>
      <c r="AP956" t="str">
        <f>INDEX('Density Lookup'!B:B,MATCH('2014_acs_select'!AK956,'Density Lookup'!A:A,1))</f>
        <v>Low</v>
      </c>
      <c r="AQ956" t="b">
        <f t="shared" si="194"/>
        <v>1</v>
      </c>
    </row>
    <row r="957" spans="1:43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85"/>
        <v>0.53803418803418801</v>
      </c>
      <c r="I957" s="2">
        <f t="shared" si="186"/>
        <v>0.46196581196581199</v>
      </c>
      <c r="J957" s="1">
        <v>1084</v>
      </c>
      <c r="K957" s="2">
        <f t="shared" si="187"/>
        <v>0.46324786324786327</v>
      </c>
      <c r="L957" s="1">
        <v>951</v>
      </c>
      <c r="M957" s="1">
        <v>56</v>
      </c>
      <c r="N957" s="1">
        <v>15</v>
      </c>
      <c r="O957" s="2">
        <f t="shared" si="195"/>
        <v>0.87730627306273068</v>
      </c>
      <c r="P957" s="2">
        <f t="shared" si="196"/>
        <v>5.1660516605166053E-2</v>
      </c>
      <c r="Q957" s="2">
        <f t="shared" si="197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 s="1">
        <v>2340</v>
      </c>
      <c r="V957" s="2">
        <f t="shared" si="188"/>
        <v>1</v>
      </c>
      <c r="W957" s="2">
        <v>0.124</v>
      </c>
      <c r="X957" s="1">
        <v>545</v>
      </c>
      <c r="Y957" s="2">
        <f t="shared" si="189"/>
        <v>0.23290598290598291</v>
      </c>
      <c r="Z957" s="2">
        <v>0.156</v>
      </c>
      <c r="AA957" s="1">
        <v>1530</v>
      </c>
      <c r="AB957" s="2">
        <f t="shared" si="190"/>
        <v>0.65384615384615385</v>
      </c>
      <c r="AC957" s="2">
        <f t="shared" si="191"/>
        <v>0.11324786324786329</v>
      </c>
      <c r="AD957" s="2">
        <v>0.114</v>
      </c>
      <c r="AE957" s="1">
        <v>46739</v>
      </c>
      <c r="AF957" s="1">
        <v>1017</v>
      </c>
      <c r="AG957" s="1">
        <v>44235</v>
      </c>
      <c r="AH957" s="1">
        <v>1912</v>
      </c>
      <c r="AI957" s="2">
        <v>0.11199999999999999</v>
      </c>
      <c r="AJ957">
        <f>VLOOKUP(A957,census_tract_areas_WA!E:N,10,FALSE)</f>
        <v>10.492278929999999</v>
      </c>
      <c r="AK957">
        <f t="shared" si="192"/>
        <v>223.02113922165813</v>
      </c>
      <c r="AL957" t="str">
        <f>VLOOKUP(AK957,'Density Lookup'!A:B,2,TRUE)</f>
        <v>Low</v>
      </c>
      <c r="AM957" t="str">
        <f>VLOOKUP(A957,census_tract_county_names_WA!A:B,2,FALSE)</f>
        <v>Spokane County, Washington</v>
      </c>
      <c r="AN957">
        <f>INDEX(census_tract_areas_WA!N:N, MATCH('2014_acs_select'!A957,census_tract_areas_WA!E:E,0))</f>
        <v>10.492278929999999</v>
      </c>
      <c r="AO957" t="b">
        <f t="shared" si="193"/>
        <v>1</v>
      </c>
      <c r="AP957" t="str">
        <f>INDEX('Density Lookup'!B:B,MATCH('2014_acs_select'!AK957,'Density Lookup'!A:A,1))</f>
        <v>Low</v>
      </c>
      <c r="AQ957" t="b">
        <f t="shared" si="194"/>
        <v>1</v>
      </c>
    </row>
    <row r="958" spans="1:43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85"/>
        <v>0.55630535638970902</v>
      </c>
      <c r="I958" s="2">
        <f t="shared" si="186"/>
        <v>0.44369464361029104</v>
      </c>
      <c r="J958" s="1">
        <v>2690</v>
      </c>
      <c r="K958" s="2">
        <f t="shared" si="187"/>
        <v>0.37818079572613522</v>
      </c>
      <c r="L958" s="1">
        <v>2266</v>
      </c>
      <c r="M958" s="1">
        <v>116</v>
      </c>
      <c r="N958" s="1">
        <v>0</v>
      </c>
      <c r="O958" s="2">
        <f t="shared" si="195"/>
        <v>0.84237918215613383</v>
      </c>
      <c r="P958" s="2">
        <f t="shared" si="196"/>
        <v>4.3122676579925648E-2</v>
      </c>
      <c r="Q958" s="2">
        <f t="shared" si="197"/>
        <v>0</v>
      </c>
      <c r="R958" s="2">
        <v>0.22800000000000001</v>
      </c>
      <c r="S958" s="2">
        <v>0.23899999999999999</v>
      </c>
      <c r="T958" s="2">
        <v>0.215</v>
      </c>
      <c r="U958" s="1">
        <v>7063</v>
      </c>
      <c r="V958" s="2">
        <f t="shared" si="188"/>
        <v>0.99297061717981161</v>
      </c>
      <c r="W958" s="2">
        <v>0.25800000000000001</v>
      </c>
      <c r="X958" s="1">
        <v>1627</v>
      </c>
      <c r="Y958" s="2">
        <f t="shared" si="189"/>
        <v>0.22873611696893012</v>
      </c>
      <c r="Z958" s="2">
        <v>0.35299999999999998</v>
      </c>
      <c r="AA958" s="1">
        <v>4059</v>
      </c>
      <c r="AB958" s="2">
        <f t="shared" si="190"/>
        <v>0.57064529734289327</v>
      </c>
      <c r="AC958" s="2">
        <f t="shared" si="191"/>
        <v>0.20061858568817659</v>
      </c>
      <c r="AD958" s="2">
        <v>0.248</v>
      </c>
      <c r="AE958" s="1">
        <v>58012</v>
      </c>
      <c r="AF958" s="1">
        <v>2707</v>
      </c>
      <c r="AG958" s="1">
        <v>38317</v>
      </c>
      <c r="AH958" s="1">
        <v>5686</v>
      </c>
      <c r="AI958" s="2">
        <v>0.13500000000000001</v>
      </c>
      <c r="AJ958">
        <f>VLOOKUP(A958,census_tract_areas_WA!E:N,10,FALSE)</f>
        <v>502.24006259999999</v>
      </c>
      <c r="AK958">
        <f t="shared" si="192"/>
        <v>14.162550002836035</v>
      </c>
      <c r="AL958" t="str">
        <f>VLOOKUP(AK958,'Density Lookup'!A:B,2,TRUE)</f>
        <v>Low</v>
      </c>
      <c r="AM958" t="str">
        <f>VLOOKUP(A958,census_tract_county_names_WA!A:B,2,FALSE)</f>
        <v>Chelan County, Washington</v>
      </c>
      <c r="AN958">
        <f>INDEX(census_tract_areas_WA!N:N, MATCH('2014_acs_select'!A958,census_tract_areas_WA!E:E,0))</f>
        <v>502.24006259999999</v>
      </c>
      <c r="AO958" t="b">
        <f t="shared" si="193"/>
        <v>1</v>
      </c>
      <c r="AP958" t="str">
        <f>INDEX('Density Lookup'!B:B,MATCH('2014_acs_select'!AK958,'Density Lookup'!A:A,1))</f>
        <v>Low</v>
      </c>
      <c r="AQ958" t="b">
        <f t="shared" si="194"/>
        <v>1</v>
      </c>
    </row>
    <row r="959" spans="1:43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85"/>
        <v>0.47886096178991716</v>
      </c>
      <c r="I959" s="2">
        <f t="shared" si="186"/>
        <v>0.52113903821008278</v>
      </c>
      <c r="J959" s="1">
        <v>2237</v>
      </c>
      <c r="K959" s="2">
        <f t="shared" si="187"/>
        <v>0.3250036321371495</v>
      </c>
      <c r="L959" s="1">
        <v>1752</v>
      </c>
      <c r="M959" s="1">
        <v>202</v>
      </c>
      <c r="N959" s="1">
        <v>26</v>
      </c>
      <c r="O959" s="2">
        <f t="shared" si="195"/>
        <v>0.78319177469825663</v>
      </c>
      <c r="P959" s="2">
        <f t="shared" si="196"/>
        <v>9.0299508270004464E-2</v>
      </c>
      <c r="Q959" s="2">
        <f t="shared" si="197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 s="1">
        <v>6818</v>
      </c>
      <c r="V959" s="2">
        <f t="shared" si="188"/>
        <v>0.99055644341130322</v>
      </c>
      <c r="W959" s="2">
        <v>0.1</v>
      </c>
      <c r="X959" s="1">
        <v>1619</v>
      </c>
      <c r="Y959" s="2">
        <f t="shared" si="189"/>
        <v>0.23521720180154002</v>
      </c>
      <c r="Z959" s="2">
        <v>0.12</v>
      </c>
      <c r="AA959" s="1">
        <v>3874</v>
      </c>
      <c r="AB959" s="2">
        <f t="shared" si="190"/>
        <v>0.56283597268632868</v>
      </c>
      <c r="AC959" s="2">
        <f t="shared" si="191"/>
        <v>0.20194682551213128</v>
      </c>
      <c r="AD959" s="2">
        <v>0.114</v>
      </c>
      <c r="AE959" s="1">
        <v>72524</v>
      </c>
      <c r="AF959" s="1">
        <v>2614</v>
      </c>
      <c r="AG959" s="1">
        <v>54677</v>
      </c>
      <c r="AH959" s="1">
        <v>5315</v>
      </c>
      <c r="AI959" s="2">
        <v>0.184</v>
      </c>
      <c r="AJ959">
        <f>VLOOKUP(A959,census_tract_areas_WA!E:N,10,FALSE)</f>
        <v>111.39365340000001</v>
      </c>
      <c r="AK959">
        <f t="shared" si="192"/>
        <v>61.789875723745673</v>
      </c>
      <c r="AL959" t="str">
        <f>VLOOKUP(AK959,'Density Lookup'!A:B,2,TRUE)</f>
        <v>Low</v>
      </c>
      <c r="AM959" t="str">
        <f>VLOOKUP(A959,census_tract_county_names_WA!A:B,2,FALSE)</f>
        <v>Cowlitz County, Washington</v>
      </c>
      <c r="AN959">
        <f>INDEX(census_tract_areas_WA!N:N, MATCH('2014_acs_select'!A959,census_tract_areas_WA!E:E,0))</f>
        <v>111.39365340000001</v>
      </c>
      <c r="AO959" t="b">
        <f t="shared" si="193"/>
        <v>1</v>
      </c>
      <c r="AP959" t="str">
        <f>INDEX('Density Lookup'!B:B,MATCH('2014_acs_select'!AK959,'Density Lookup'!A:A,1))</f>
        <v>Low</v>
      </c>
      <c r="AQ959" t="b">
        <f t="shared" si="194"/>
        <v>1</v>
      </c>
    </row>
    <row r="960" spans="1:43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85"/>
        <v>0.48073670362713777</v>
      </c>
      <c r="I960" s="2">
        <f t="shared" si="186"/>
        <v>0.51926329637286228</v>
      </c>
      <c r="J960" s="1">
        <v>2628</v>
      </c>
      <c r="K960" s="2">
        <f t="shared" si="187"/>
        <v>0.49389212554031198</v>
      </c>
      <c r="L960" s="1">
        <v>1814</v>
      </c>
      <c r="M960" s="1">
        <v>377</v>
      </c>
      <c r="N960" s="1">
        <v>343</v>
      </c>
      <c r="O960" s="2">
        <f t="shared" si="195"/>
        <v>0.69025875190258756</v>
      </c>
      <c r="P960" s="2">
        <f t="shared" si="196"/>
        <v>0.143455098934551</v>
      </c>
      <c r="Q960" s="2">
        <f t="shared" si="197"/>
        <v>0.13051750380517504</v>
      </c>
      <c r="R960" s="2">
        <v>0.43700000000000006</v>
      </c>
      <c r="S960" s="2">
        <v>0.433</v>
      </c>
      <c r="T960" s="2">
        <v>0.44</v>
      </c>
      <c r="U960" s="1">
        <v>5302</v>
      </c>
      <c r="V960" s="2">
        <f t="shared" si="188"/>
        <v>0.99642924262356702</v>
      </c>
      <c r="W960" s="2">
        <v>0.06</v>
      </c>
      <c r="X960" s="1">
        <v>1139</v>
      </c>
      <c r="Y960" s="2">
        <f t="shared" si="189"/>
        <v>0.21405750798722045</v>
      </c>
      <c r="Z960" s="2">
        <v>8.6999999999999994E-2</v>
      </c>
      <c r="AA960" s="1">
        <v>3339</v>
      </c>
      <c r="AB960" s="2">
        <f t="shared" si="190"/>
        <v>0.62751362525841003</v>
      </c>
      <c r="AC960" s="2">
        <f t="shared" si="191"/>
        <v>0.15842886675436951</v>
      </c>
      <c r="AD960" s="2">
        <v>0.06</v>
      </c>
      <c r="AE960" s="1">
        <v>83269</v>
      </c>
      <c r="AF960" s="1">
        <v>2210</v>
      </c>
      <c r="AG960" s="1">
        <v>63986</v>
      </c>
      <c r="AH960" s="1">
        <v>4238</v>
      </c>
      <c r="AI960" s="2">
        <v>0.10099999999999999</v>
      </c>
      <c r="AJ960">
        <f>VLOOKUP(A960,census_tract_areas_WA!E:N,10,FALSE)</f>
        <v>2.786157094</v>
      </c>
      <c r="AK960">
        <f t="shared" si="192"/>
        <v>1909.7989885275292</v>
      </c>
      <c r="AL960" t="str">
        <f>VLOOKUP(AK960,'Density Lookup'!A:B,2,TRUE)</f>
        <v>High</v>
      </c>
      <c r="AM960" t="str">
        <f>VLOOKUP(A960,census_tract_county_names_WA!A:B,2,FALSE)</f>
        <v>King County, Washington</v>
      </c>
      <c r="AN960">
        <f>INDEX(census_tract_areas_WA!N:N, MATCH('2014_acs_select'!A960,census_tract_areas_WA!E:E,0))</f>
        <v>2.786157094</v>
      </c>
      <c r="AO960" t="b">
        <f t="shared" si="193"/>
        <v>1</v>
      </c>
      <c r="AP960" t="str">
        <f>INDEX('Density Lookup'!B:B,MATCH('2014_acs_select'!AK960,'Density Lookup'!A:A,1))</f>
        <v>High</v>
      </c>
      <c r="AQ960" t="b">
        <f t="shared" si="194"/>
        <v>1</v>
      </c>
    </row>
    <row r="961" spans="1:43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85"/>
        <v>0.51519718663652347</v>
      </c>
      <c r="I961" s="2">
        <f t="shared" si="186"/>
        <v>0.48480281336347653</v>
      </c>
      <c r="J961" s="1">
        <v>1892</v>
      </c>
      <c r="K961" s="2">
        <f t="shared" si="187"/>
        <v>0.47525747299673449</v>
      </c>
      <c r="L961" s="1">
        <v>1443</v>
      </c>
      <c r="M961" s="1">
        <v>182</v>
      </c>
      <c r="N961" s="1">
        <v>113</v>
      </c>
      <c r="O961" s="2">
        <f t="shared" si="195"/>
        <v>0.76268498942917551</v>
      </c>
      <c r="P961" s="2">
        <f t="shared" si="196"/>
        <v>9.6194503171247364E-2</v>
      </c>
      <c r="Q961" s="2">
        <f t="shared" si="197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 s="1">
        <v>3981</v>
      </c>
      <c r="V961" s="2">
        <f t="shared" si="188"/>
        <v>1</v>
      </c>
      <c r="W961" s="2">
        <v>3.9E-2</v>
      </c>
      <c r="X961" s="1">
        <v>977</v>
      </c>
      <c r="Y961" s="2">
        <f t="shared" si="189"/>
        <v>0.24541572469228837</v>
      </c>
      <c r="Z961" s="2">
        <v>1.1000000000000001E-2</v>
      </c>
      <c r="AA961" s="1">
        <v>2545</v>
      </c>
      <c r="AB961" s="2">
        <f t="shared" si="190"/>
        <v>0.63928661140416976</v>
      </c>
      <c r="AC961" s="2">
        <f t="shared" si="191"/>
        <v>0.1152976639035419</v>
      </c>
      <c r="AD961" s="2">
        <v>5.5999999999999994E-2</v>
      </c>
      <c r="AE961" s="1">
        <v>132780</v>
      </c>
      <c r="AF961" s="1">
        <v>1341</v>
      </c>
      <c r="AG961" s="1">
        <v>100046</v>
      </c>
      <c r="AH961" s="1">
        <v>3109</v>
      </c>
      <c r="AI961" s="2">
        <v>6.3E-2</v>
      </c>
      <c r="AJ961">
        <f>VLOOKUP(A961,census_tract_areas_WA!E:N,10,FALSE)</f>
        <v>2.0299885249999998</v>
      </c>
      <c r="AK961">
        <f t="shared" si="192"/>
        <v>1961.0948293414615</v>
      </c>
      <c r="AL961" t="str">
        <f>VLOOKUP(AK961,'Density Lookup'!A:B,2,TRUE)</f>
        <v>High</v>
      </c>
      <c r="AM961" t="str">
        <f>VLOOKUP(A961,census_tract_county_names_WA!A:B,2,FALSE)</f>
        <v>King County, Washington</v>
      </c>
      <c r="AN961">
        <f>INDEX(census_tract_areas_WA!N:N, MATCH('2014_acs_select'!A961,census_tract_areas_WA!E:E,0))</f>
        <v>2.0299885249999998</v>
      </c>
      <c r="AO961" t="b">
        <f t="shared" si="193"/>
        <v>1</v>
      </c>
      <c r="AP961" t="str">
        <f>INDEX('Density Lookup'!B:B,MATCH('2014_acs_select'!AK961,'Density Lookup'!A:A,1))</f>
        <v>High</v>
      </c>
      <c r="AQ961" t="b">
        <f t="shared" si="194"/>
        <v>1</v>
      </c>
    </row>
    <row r="962" spans="1:43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98">F962/E962</f>
        <v>0.48122736801982086</v>
      </c>
      <c r="I962" s="2">
        <f t="shared" ref="I962:I1025" si="199">G962/E962</f>
        <v>0.5187726319801792</v>
      </c>
      <c r="J962" s="1">
        <v>3035</v>
      </c>
      <c r="K962" s="2">
        <f t="shared" ref="K962:K1025" si="200">J962/E962</f>
        <v>0.57842576710501237</v>
      </c>
      <c r="L962" s="1">
        <v>2387</v>
      </c>
      <c r="M962" s="1">
        <v>291</v>
      </c>
      <c r="N962" s="1">
        <v>92</v>
      </c>
      <c r="O962" s="2">
        <f t="shared" si="195"/>
        <v>0.78649093904448109</v>
      </c>
      <c r="P962" s="2">
        <f t="shared" si="196"/>
        <v>9.5881383855024718E-2</v>
      </c>
      <c r="Q962" s="2">
        <f t="shared" si="197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 s="1">
        <v>5229</v>
      </c>
      <c r="V962" s="2">
        <f t="shared" ref="V962:V1025" si="201">U962/E962</f>
        <v>0.99656946826758153</v>
      </c>
      <c r="W962" s="2">
        <v>6.4000000000000001E-2</v>
      </c>
      <c r="X962" s="1">
        <v>867</v>
      </c>
      <c r="Y962" s="2">
        <f t="shared" ref="Y962:Y1025" si="202">X962/E962</f>
        <v>0.16523727844482561</v>
      </c>
      <c r="Z962" s="2">
        <v>9.0999999999999998E-2</v>
      </c>
      <c r="AA962" s="1">
        <v>3748</v>
      </c>
      <c r="AB962" s="2">
        <f t="shared" ref="AB962:AB1025" si="203">AA962/E962</f>
        <v>0.71431294072803508</v>
      </c>
      <c r="AC962" s="2">
        <f t="shared" ref="AC962:AC1025" si="204">1-(AB962+Y962)</f>
        <v>0.12044978082713931</v>
      </c>
      <c r="AD962" s="2">
        <v>5.5E-2</v>
      </c>
      <c r="AE962" s="1">
        <v>93518</v>
      </c>
      <c r="AF962" s="1">
        <v>2485</v>
      </c>
      <c r="AG962" s="1">
        <v>81170</v>
      </c>
      <c r="AH962" s="1">
        <v>4606</v>
      </c>
      <c r="AI962" s="2">
        <v>7.2999999999999995E-2</v>
      </c>
      <c r="AJ962">
        <f>VLOOKUP(A962,census_tract_areas_WA!E:N,10,FALSE)</f>
        <v>5.8327269629999998</v>
      </c>
      <c r="AK962">
        <f t="shared" si="192"/>
        <v>899.57922482647166</v>
      </c>
      <c r="AL962" t="str">
        <f>VLOOKUP(AK962,'Density Lookup'!A:B,2,TRUE)</f>
        <v>Medium</v>
      </c>
      <c r="AM962" t="str">
        <f>VLOOKUP(A962,census_tract_county_names_WA!A:B,2,FALSE)</f>
        <v>King County, Washington</v>
      </c>
      <c r="AN962">
        <f>INDEX(census_tract_areas_WA!N:N, MATCH('2014_acs_select'!A962,census_tract_areas_WA!E:E,0))</f>
        <v>5.8327269629999998</v>
      </c>
      <c r="AO962" t="b">
        <f t="shared" si="193"/>
        <v>1</v>
      </c>
      <c r="AP962" t="str">
        <f>INDEX('Density Lookup'!B:B,MATCH('2014_acs_select'!AK962,'Density Lookup'!A:A,1))</f>
        <v>Medium</v>
      </c>
      <c r="AQ962" t="b">
        <f t="shared" si="194"/>
        <v>1</v>
      </c>
    </row>
    <row r="963" spans="1:43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98"/>
        <v>0.53953753925206971</v>
      </c>
      <c r="I963" s="2">
        <f t="shared" si="199"/>
        <v>0.46046246074793035</v>
      </c>
      <c r="J963" s="1">
        <v>1804</v>
      </c>
      <c r="K963" s="2">
        <f t="shared" si="200"/>
        <v>0.514987153868113</v>
      </c>
      <c r="L963" s="1">
        <v>1466</v>
      </c>
      <c r="M963" s="1">
        <v>106</v>
      </c>
      <c r="N963" s="1">
        <v>111</v>
      </c>
      <c r="O963" s="2">
        <f t="shared" si="195"/>
        <v>0.81263858093126384</v>
      </c>
      <c r="P963" s="2">
        <f t="shared" si="196"/>
        <v>5.8758314855875834E-2</v>
      </c>
      <c r="Q963" s="2">
        <f t="shared" si="197"/>
        <v>6.1529933481152994E-2</v>
      </c>
      <c r="R963" s="2">
        <v>0.41799999999999998</v>
      </c>
      <c r="S963" s="2">
        <v>0.504</v>
      </c>
      <c r="T963" s="2">
        <v>0.32400000000000001</v>
      </c>
      <c r="U963" s="1">
        <v>3503</v>
      </c>
      <c r="V963" s="2">
        <f t="shared" si="201"/>
        <v>1</v>
      </c>
      <c r="W963" s="2">
        <v>6.9999999999999993E-3</v>
      </c>
      <c r="X963" s="1">
        <v>799</v>
      </c>
      <c r="Y963" s="2">
        <f t="shared" si="202"/>
        <v>0.22809020839280617</v>
      </c>
      <c r="Z963" s="2">
        <v>0</v>
      </c>
      <c r="AA963" s="1">
        <v>2409</v>
      </c>
      <c r="AB963" s="2">
        <f t="shared" si="203"/>
        <v>0.68769626034827291</v>
      </c>
      <c r="AC963" s="2">
        <f t="shared" si="204"/>
        <v>8.4213531258920948E-2</v>
      </c>
      <c r="AD963" s="2">
        <v>1.1000000000000001E-2</v>
      </c>
      <c r="AE963" s="1">
        <v>104685</v>
      </c>
      <c r="AF963" s="1">
        <v>1357</v>
      </c>
      <c r="AG963" s="1">
        <v>99602</v>
      </c>
      <c r="AH963" s="1">
        <v>2780</v>
      </c>
      <c r="AI963" s="2">
        <v>7.6999999999999999E-2</v>
      </c>
      <c r="AJ963">
        <f>VLOOKUP(A963,census_tract_areas_WA!E:N,10,FALSE)</f>
        <v>12.758224520000001</v>
      </c>
      <c r="AK963">
        <f t="shared" ref="AK963:AK1026" si="205">E963/AJ963</f>
        <v>274.56798510706881</v>
      </c>
      <c r="AL963" t="str">
        <f>VLOOKUP(AK963,'Density Lookup'!A:B,2,TRUE)</f>
        <v>Low</v>
      </c>
      <c r="AM963" t="str">
        <f>VLOOKUP(A963,census_tract_county_names_WA!A:B,2,FALSE)</f>
        <v>King County, Washington</v>
      </c>
      <c r="AN963">
        <f>INDEX(census_tract_areas_WA!N:N, MATCH('2014_acs_select'!A963,census_tract_areas_WA!E:E,0))</f>
        <v>12.758224520000001</v>
      </c>
      <c r="AO963" t="b">
        <f t="shared" ref="AO963:AO1026" si="206">AN963=AJ963</f>
        <v>1</v>
      </c>
      <c r="AP963" t="str">
        <f>INDEX('Density Lookup'!B:B,MATCH('2014_acs_select'!AK963,'Density Lookup'!A:A,1))</f>
        <v>Low</v>
      </c>
      <c r="AQ963" t="b">
        <f t="shared" ref="AQ963:AQ1026" si="207">AP963=AL963</f>
        <v>1</v>
      </c>
    </row>
    <row r="964" spans="1:43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98"/>
        <v>0.51155731963576934</v>
      </c>
      <c r="I964" s="2">
        <f t="shared" si="199"/>
        <v>0.48844268036423066</v>
      </c>
      <c r="J964" s="1">
        <v>2006</v>
      </c>
      <c r="K964" s="2">
        <f t="shared" si="200"/>
        <v>0.46836329675461125</v>
      </c>
      <c r="L964" s="1">
        <v>1673</v>
      </c>
      <c r="M964" s="1">
        <v>175</v>
      </c>
      <c r="N964" s="1">
        <v>22</v>
      </c>
      <c r="O964" s="2">
        <f t="shared" si="195"/>
        <v>0.83399800598205387</v>
      </c>
      <c r="P964" s="2">
        <f t="shared" si="196"/>
        <v>8.7238285144566302E-2</v>
      </c>
      <c r="Q964" s="2">
        <f t="shared" si="197"/>
        <v>1.0967098703888335E-2</v>
      </c>
      <c r="R964" s="2">
        <v>0.21100000000000002</v>
      </c>
      <c r="S964" s="2">
        <v>0.22899999999999998</v>
      </c>
      <c r="T964" s="2">
        <v>0.191</v>
      </c>
      <c r="U964" s="1">
        <v>4260</v>
      </c>
      <c r="V964" s="2">
        <f t="shared" si="201"/>
        <v>0.9946299322904506</v>
      </c>
      <c r="W964" s="2">
        <v>4.4000000000000004E-2</v>
      </c>
      <c r="X964" s="1">
        <v>1051</v>
      </c>
      <c r="Y964" s="2">
        <f t="shared" si="202"/>
        <v>0.24538874620593043</v>
      </c>
      <c r="Z964" s="2">
        <v>3.7000000000000005E-2</v>
      </c>
      <c r="AA964" s="1">
        <v>2788</v>
      </c>
      <c r="AB964" s="2">
        <f t="shared" si="203"/>
        <v>0.65094559887929027</v>
      </c>
      <c r="AC964" s="2">
        <f t="shared" si="204"/>
        <v>0.1036656549147793</v>
      </c>
      <c r="AD964" s="2">
        <v>5.4000000000000006E-2</v>
      </c>
      <c r="AE964" s="1">
        <v>83682</v>
      </c>
      <c r="AF964" s="1">
        <v>1545</v>
      </c>
      <c r="AG964" s="1">
        <v>73094</v>
      </c>
      <c r="AH964" s="1">
        <v>3380</v>
      </c>
      <c r="AI964" s="2">
        <v>6.9000000000000006E-2</v>
      </c>
      <c r="AJ964">
        <f>VLOOKUP(A964,census_tract_areas_WA!E:N,10,FALSE)</f>
        <v>31.14980358</v>
      </c>
      <c r="AK964">
        <f t="shared" si="205"/>
        <v>137.49685416154395</v>
      </c>
      <c r="AL964" t="str">
        <f>VLOOKUP(AK964,'Density Lookup'!A:B,2,TRUE)</f>
        <v>Low</v>
      </c>
      <c r="AM964" t="str">
        <f>VLOOKUP(A964,census_tract_county_names_WA!A:B,2,FALSE)</f>
        <v>Pierce County, Washington</v>
      </c>
      <c r="AN964">
        <f>INDEX(census_tract_areas_WA!N:N, MATCH('2014_acs_select'!A964,census_tract_areas_WA!E:E,0))</f>
        <v>31.14980358</v>
      </c>
      <c r="AO964" t="b">
        <f t="shared" si="206"/>
        <v>1</v>
      </c>
      <c r="AP964" t="str">
        <f>INDEX('Density Lookup'!B:B,MATCH('2014_acs_select'!AK964,'Density Lookup'!A:A,1))</f>
        <v>Low</v>
      </c>
      <c r="AQ964" t="b">
        <f t="shared" si="207"/>
        <v>1</v>
      </c>
    </row>
    <row r="965" spans="1:43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98"/>
        <v>0.48815692079940787</v>
      </c>
      <c r="I965" s="2">
        <f t="shared" si="199"/>
        <v>0.51184307920059213</v>
      </c>
      <c r="J965" s="1">
        <v>2707</v>
      </c>
      <c r="K965" s="2">
        <f t="shared" si="200"/>
        <v>0.50092524056254628</v>
      </c>
      <c r="L965" s="1">
        <v>2084</v>
      </c>
      <c r="M965" s="1">
        <v>238</v>
      </c>
      <c r="N965" s="1">
        <v>99</v>
      </c>
      <c r="O965" s="2">
        <f t="shared" si="195"/>
        <v>0.76985592907277434</v>
      </c>
      <c r="P965" s="2">
        <f t="shared" si="196"/>
        <v>8.7920206871074991E-2</v>
      </c>
      <c r="Q965" s="2">
        <f t="shared" si="197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 s="1">
        <v>5384</v>
      </c>
      <c r="V965" s="2">
        <f t="shared" si="201"/>
        <v>0.99629903774981499</v>
      </c>
      <c r="W965" s="2">
        <v>8.1000000000000003E-2</v>
      </c>
      <c r="X965" s="1">
        <v>1033</v>
      </c>
      <c r="Y965" s="2">
        <f t="shared" si="202"/>
        <v>0.19115470022205774</v>
      </c>
      <c r="Z965" s="2">
        <v>0.13400000000000001</v>
      </c>
      <c r="AA965" s="1">
        <v>3686</v>
      </c>
      <c r="AB965" s="2">
        <f t="shared" si="203"/>
        <v>0.68208734270910432</v>
      </c>
      <c r="AC965" s="2">
        <f t="shared" si="204"/>
        <v>0.12675795706883797</v>
      </c>
      <c r="AD965" s="2">
        <v>7.5999999999999998E-2</v>
      </c>
      <c r="AE965" s="1">
        <v>86852</v>
      </c>
      <c r="AF965" s="1">
        <v>1961</v>
      </c>
      <c r="AG965" s="1">
        <v>80433</v>
      </c>
      <c r="AH965" s="1">
        <v>4416</v>
      </c>
      <c r="AI965" s="2">
        <v>0.113</v>
      </c>
      <c r="AJ965">
        <f>VLOOKUP(A965,census_tract_areas_WA!E:N,10,FALSE)</f>
        <v>4.6724902689999999</v>
      </c>
      <c r="AK965">
        <f t="shared" si="205"/>
        <v>1156.5567157738687</v>
      </c>
      <c r="AL965" t="str">
        <f>VLOOKUP(AK965,'Density Lookup'!A:B,2,TRUE)</f>
        <v>Medium</v>
      </c>
      <c r="AM965" t="str">
        <f>VLOOKUP(A965,census_tract_county_names_WA!A:B,2,FALSE)</f>
        <v>Snohomish County, Washington</v>
      </c>
      <c r="AN965">
        <f>INDEX(census_tract_areas_WA!N:N, MATCH('2014_acs_select'!A965,census_tract_areas_WA!E:E,0))</f>
        <v>4.6724902689999999</v>
      </c>
      <c r="AO965" t="b">
        <f t="shared" si="206"/>
        <v>1</v>
      </c>
      <c r="AP965" t="str">
        <f>INDEX('Density Lookup'!B:B,MATCH('2014_acs_select'!AK965,'Density Lookup'!A:A,1))</f>
        <v>Medium</v>
      </c>
      <c r="AQ965" t="b">
        <f t="shared" si="207"/>
        <v>1</v>
      </c>
    </row>
    <row r="966" spans="1:43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98"/>
        <v>0.47574784519182017</v>
      </c>
      <c r="I966" s="2">
        <f t="shared" si="199"/>
        <v>0.52425215480817977</v>
      </c>
      <c r="J966" s="1">
        <v>2592</v>
      </c>
      <c r="K966" s="2">
        <f t="shared" si="200"/>
        <v>0.43805982761534562</v>
      </c>
      <c r="L966" s="1">
        <v>2158</v>
      </c>
      <c r="M966" s="1">
        <v>271</v>
      </c>
      <c r="N966" s="1">
        <v>45</v>
      </c>
      <c r="O966" s="2">
        <f t="shared" si="195"/>
        <v>0.83256172839506171</v>
      </c>
      <c r="P966" s="2">
        <f t="shared" si="196"/>
        <v>0.10455246913580248</v>
      </c>
      <c r="Q966" s="2">
        <f t="shared" si="197"/>
        <v>1.7361111111111112E-2</v>
      </c>
      <c r="R966" s="2">
        <v>0.161</v>
      </c>
      <c r="S966" s="2">
        <v>0.16</v>
      </c>
      <c r="T966" s="2">
        <v>0.16200000000000001</v>
      </c>
      <c r="U966" s="1">
        <v>5865</v>
      </c>
      <c r="V966" s="2">
        <f t="shared" si="201"/>
        <v>0.99121176271759337</v>
      </c>
      <c r="W966" s="2">
        <v>7.4999999999999997E-2</v>
      </c>
      <c r="X966" s="1">
        <v>1318</v>
      </c>
      <c r="Y966" s="2">
        <f t="shared" si="202"/>
        <v>0.22274801419638329</v>
      </c>
      <c r="Z966" s="2">
        <v>0</v>
      </c>
      <c r="AA966" s="1">
        <v>3887</v>
      </c>
      <c r="AB966" s="2">
        <f t="shared" si="203"/>
        <v>0.65692073685989527</v>
      </c>
      <c r="AC966" s="2">
        <f t="shared" si="204"/>
        <v>0.12033124894372138</v>
      </c>
      <c r="AD966" s="2">
        <v>0.10800000000000001</v>
      </c>
      <c r="AE966" s="1">
        <v>80165</v>
      </c>
      <c r="AF966" s="1">
        <v>2103</v>
      </c>
      <c r="AG966" s="1">
        <v>72279</v>
      </c>
      <c r="AH966" s="1">
        <v>4696</v>
      </c>
      <c r="AI966" s="2">
        <v>9.5000000000000001E-2</v>
      </c>
      <c r="AJ966">
        <f>VLOOKUP(A966,census_tract_areas_WA!E:N,10,FALSE)</f>
        <v>541.4225801</v>
      </c>
      <c r="AK966">
        <f t="shared" si="205"/>
        <v>10.928616975869639</v>
      </c>
      <c r="AL966" t="str">
        <f>VLOOKUP(AK966,'Density Lookup'!A:B,2,TRUE)</f>
        <v>Low</v>
      </c>
      <c r="AM966" t="str">
        <f>VLOOKUP(A966,census_tract_county_names_WA!A:B,2,FALSE)</f>
        <v>Snohomish County, Washington</v>
      </c>
      <c r="AN966">
        <f>INDEX(census_tract_areas_WA!N:N, MATCH('2014_acs_select'!A966,census_tract_areas_WA!E:E,0))</f>
        <v>541.4225801</v>
      </c>
      <c r="AO966" t="b">
        <f t="shared" si="206"/>
        <v>1</v>
      </c>
      <c r="AP966" t="str">
        <f>INDEX('Density Lookup'!B:B,MATCH('2014_acs_select'!AK966,'Density Lookup'!A:A,1))</f>
        <v>Low</v>
      </c>
      <c r="AQ966" t="b">
        <f t="shared" si="207"/>
        <v>1</v>
      </c>
    </row>
    <row r="967" spans="1:43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98"/>
        <v>0.47865353037766833</v>
      </c>
      <c r="I967" s="2">
        <f t="shared" si="199"/>
        <v>0.52134646962233167</v>
      </c>
      <c r="J967" s="1">
        <v>2965</v>
      </c>
      <c r="K967" s="2">
        <f t="shared" si="200"/>
        <v>0.40571975916803504</v>
      </c>
      <c r="L967" s="1">
        <v>2190</v>
      </c>
      <c r="M967" s="1">
        <v>409</v>
      </c>
      <c r="N967" s="1">
        <v>0</v>
      </c>
      <c r="O967" s="2">
        <f t="shared" si="195"/>
        <v>0.73861720067453629</v>
      </c>
      <c r="P967" s="2">
        <f t="shared" si="196"/>
        <v>0.13794266441821249</v>
      </c>
      <c r="Q967" s="2">
        <f t="shared" si="197"/>
        <v>0</v>
      </c>
      <c r="R967" s="2">
        <v>0.26500000000000001</v>
      </c>
      <c r="S967" s="2">
        <v>0.23300000000000001</v>
      </c>
      <c r="T967" s="2">
        <v>0.29299999999999998</v>
      </c>
      <c r="U967" s="1">
        <v>7262</v>
      </c>
      <c r="V967" s="2">
        <f t="shared" si="201"/>
        <v>0.99370552818828684</v>
      </c>
      <c r="W967" s="2">
        <v>6.0999999999999999E-2</v>
      </c>
      <c r="X967" s="1">
        <v>1983</v>
      </c>
      <c r="Y967" s="2">
        <f t="shared" si="202"/>
        <v>0.27134646962233167</v>
      </c>
      <c r="Z967" s="2">
        <v>6.7000000000000004E-2</v>
      </c>
      <c r="AA967" s="1">
        <v>4313</v>
      </c>
      <c r="AB967" s="2">
        <f t="shared" si="203"/>
        <v>0.59017515051997815</v>
      </c>
      <c r="AC967" s="2">
        <f t="shared" si="204"/>
        <v>0.13847837985769018</v>
      </c>
      <c r="AD967" s="2">
        <v>6.3E-2</v>
      </c>
      <c r="AE967" s="1">
        <v>80841</v>
      </c>
      <c r="AF967" s="1">
        <v>2491</v>
      </c>
      <c r="AG967" s="1">
        <v>75274</v>
      </c>
      <c r="AH967" s="1">
        <v>5458</v>
      </c>
      <c r="AI967" s="2">
        <v>8.8000000000000009E-2</v>
      </c>
      <c r="AJ967">
        <f>VLOOKUP(A967,census_tract_areas_WA!E:N,10,FALSE)</f>
        <v>454.94479910000001</v>
      </c>
      <c r="AK967">
        <f t="shared" si="205"/>
        <v>16.063487294408329</v>
      </c>
      <c r="AL967" t="str">
        <f>VLOOKUP(AK967,'Density Lookup'!A:B,2,TRUE)</f>
        <v>Low</v>
      </c>
      <c r="AM967" t="str">
        <f>VLOOKUP(A967,census_tract_county_names_WA!A:B,2,FALSE)</f>
        <v>Spokane County, Washington</v>
      </c>
      <c r="AN967">
        <f>INDEX(census_tract_areas_WA!N:N, MATCH('2014_acs_select'!A967,census_tract_areas_WA!E:E,0))</f>
        <v>454.94479910000001</v>
      </c>
      <c r="AO967" t="b">
        <f t="shared" si="206"/>
        <v>1</v>
      </c>
      <c r="AP967" t="str">
        <f>INDEX('Density Lookup'!B:B,MATCH('2014_acs_select'!AK967,'Density Lookup'!A:A,1))</f>
        <v>Low</v>
      </c>
      <c r="AQ967" t="b">
        <f t="shared" si="207"/>
        <v>1</v>
      </c>
    </row>
    <row r="968" spans="1:43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98"/>
        <v>0.50774096886965203</v>
      </c>
      <c r="I968" s="2">
        <f t="shared" si="199"/>
        <v>0.49225903113034791</v>
      </c>
      <c r="J968" s="1">
        <v>2395</v>
      </c>
      <c r="K968" s="2">
        <f t="shared" si="200"/>
        <v>0.39870151489928418</v>
      </c>
      <c r="L968" s="1">
        <v>1954</v>
      </c>
      <c r="M968" s="1">
        <v>305</v>
      </c>
      <c r="N968" s="1">
        <v>10</v>
      </c>
      <c r="O968" s="2">
        <f t="shared" si="195"/>
        <v>0.81586638830897706</v>
      </c>
      <c r="P968" s="2">
        <f t="shared" si="196"/>
        <v>0.12734864300626306</v>
      </c>
      <c r="Q968" s="2">
        <f t="shared" si="197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 s="1">
        <v>5953</v>
      </c>
      <c r="V968" s="2">
        <f t="shared" si="201"/>
        <v>0.99101048776427503</v>
      </c>
      <c r="W968" s="2">
        <v>4.7E-2</v>
      </c>
      <c r="X968" s="1">
        <v>1625</v>
      </c>
      <c r="Y968" s="2">
        <f t="shared" si="202"/>
        <v>0.27051772931579826</v>
      </c>
      <c r="Z968" s="2">
        <v>5.7000000000000002E-2</v>
      </c>
      <c r="AA968" s="1">
        <v>3440</v>
      </c>
      <c r="AB968" s="2">
        <f t="shared" si="203"/>
        <v>0.57266522390544361</v>
      </c>
      <c r="AC968" s="2">
        <f t="shared" si="204"/>
        <v>0.15681704677875818</v>
      </c>
      <c r="AD968" s="2">
        <v>4.9000000000000002E-2</v>
      </c>
      <c r="AE968" s="1">
        <v>99284</v>
      </c>
      <c r="AF968" s="1">
        <v>1904</v>
      </c>
      <c r="AG968" s="1">
        <v>88519</v>
      </c>
      <c r="AH968" s="1">
        <v>4456</v>
      </c>
      <c r="AI968" s="2">
        <v>6.9000000000000006E-2</v>
      </c>
      <c r="AJ968">
        <f>VLOOKUP(A968,census_tract_areas_WA!E:N,10,FALSE)</f>
        <v>39.886401059999997</v>
      </c>
      <c r="AK968">
        <f t="shared" si="205"/>
        <v>150.60270769889311</v>
      </c>
      <c r="AL968" t="str">
        <f>VLOOKUP(AK968,'Density Lookup'!A:B,2,TRUE)</f>
        <v>Low</v>
      </c>
      <c r="AM968" t="str">
        <f>VLOOKUP(A968,census_tract_county_names_WA!A:B,2,FALSE)</f>
        <v>Clark County, Washington</v>
      </c>
      <c r="AN968">
        <f>INDEX(census_tract_areas_WA!N:N, MATCH('2014_acs_select'!A968,census_tract_areas_WA!E:E,0))</f>
        <v>39.886401059999997</v>
      </c>
      <c r="AO968" t="b">
        <f t="shared" si="206"/>
        <v>1</v>
      </c>
      <c r="AP968" t="str">
        <f>INDEX('Density Lookup'!B:B,MATCH('2014_acs_select'!AK968,'Density Lookup'!A:A,1))</f>
        <v>Low</v>
      </c>
      <c r="AQ968" t="b">
        <f t="shared" si="207"/>
        <v>1</v>
      </c>
    </row>
    <row r="969" spans="1:43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98"/>
        <v>0.47386704563398074</v>
      </c>
      <c r="I969" s="2">
        <f t="shared" si="199"/>
        <v>0.52613295436601926</v>
      </c>
      <c r="J969" s="1">
        <v>2793</v>
      </c>
      <c r="K969" s="2">
        <f t="shared" si="200"/>
        <v>0.44102321174798675</v>
      </c>
      <c r="L969" s="1">
        <v>2386</v>
      </c>
      <c r="M969" s="1">
        <v>208</v>
      </c>
      <c r="N969" s="1">
        <v>25</v>
      </c>
      <c r="O969" s="2">
        <f t="shared" si="195"/>
        <v>0.85427855352667381</v>
      </c>
      <c r="P969" s="2">
        <f t="shared" si="196"/>
        <v>7.4471894020766205E-2</v>
      </c>
      <c r="Q969" s="2">
        <f t="shared" si="197"/>
        <v>8.95094880057286E-3</v>
      </c>
      <c r="R969" s="2">
        <v>0.34899999999999998</v>
      </c>
      <c r="S969" s="2">
        <v>0.38700000000000001</v>
      </c>
      <c r="T969" s="2">
        <v>0.32</v>
      </c>
      <c r="U969" s="1">
        <v>6333</v>
      </c>
      <c r="V969" s="2">
        <f t="shared" si="201"/>
        <v>1</v>
      </c>
      <c r="W969" s="2">
        <v>4.2000000000000003E-2</v>
      </c>
      <c r="X969" s="1">
        <v>1610</v>
      </c>
      <c r="Y969" s="2">
        <f t="shared" si="202"/>
        <v>0.25422390652139587</v>
      </c>
      <c r="Z969" s="2">
        <v>6.6000000000000003E-2</v>
      </c>
      <c r="AA969" s="1">
        <v>3796</v>
      </c>
      <c r="AB969" s="2">
        <f t="shared" si="203"/>
        <v>0.59939996841939047</v>
      </c>
      <c r="AC969" s="2">
        <f t="shared" si="204"/>
        <v>0.14637612505921371</v>
      </c>
      <c r="AD969" s="2">
        <v>0.04</v>
      </c>
      <c r="AE969" s="1">
        <v>93469</v>
      </c>
      <c r="AF969" s="1">
        <v>2193</v>
      </c>
      <c r="AG969" s="1">
        <v>80151</v>
      </c>
      <c r="AH969" s="1">
        <v>4919</v>
      </c>
      <c r="AI969" s="2">
        <v>0.107</v>
      </c>
      <c r="AJ969">
        <f>VLOOKUP(A969,census_tract_areas_WA!E:N,10,FALSE)</f>
        <v>4.3848103390000004</v>
      </c>
      <c r="AK969">
        <f t="shared" si="205"/>
        <v>1444.3042025494547</v>
      </c>
      <c r="AL969" t="str">
        <f>VLOOKUP(AK969,'Density Lookup'!A:B,2,TRUE)</f>
        <v>High</v>
      </c>
      <c r="AM969" t="str">
        <f>VLOOKUP(A969,census_tract_county_names_WA!A:B,2,FALSE)</f>
        <v>Clark County, Washington</v>
      </c>
      <c r="AN969">
        <f>INDEX(census_tract_areas_WA!N:N, MATCH('2014_acs_select'!A969,census_tract_areas_WA!E:E,0))</f>
        <v>4.3848103390000004</v>
      </c>
      <c r="AO969" t="b">
        <f t="shared" si="206"/>
        <v>1</v>
      </c>
      <c r="AP969" t="str">
        <f>INDEX('Density Lookup'!B:B,MATCH('2014_acs_select'!AK969,'Density Lookup'!A:A,1))</f>
        <v>High</v>
      </c>
      <c r="AQ969" t="b">
        <f t="shared" si="207"/>
        <v>1</v>
      </c>
    </row>
    <row r="970" spans="1:43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98"/>
        <v>0.53344435192894812</v>
      </c>
      <c r="I970" s="2">
        <f t="shared" si="199"/>
        <v>0.46655564807105188</v>
      </c>
      <c r="J970" s="1">
        <v>1875</v>
      </c>
      <c r="K970" s="2">
        <f t="shared" si="200"/>
        <v>0.52039966694421314</v>
      </c>
      <c r="L970" s="1">
        <v>1304</v>
      </c>
      <c r="M970" s="1">
        <v>277</v>
      </c>
      <c r="N970" s="1">
        <v>44</v>
      </c>
      <c r="O970" s="2">
        <f t="shared" si="195"/>
        <v>0.69546666666666668</v>
      </c>
      <c r="P970" s="2">
        <f t="shared" si="196"/>
        <v>0.14773333333333333</v>
      </c>
      <c r="Q970" s="2">
        <f t="shared" si="197"/>
        <v>2.3466666666666667E-2</v>
      </c>
      <c r="R970" s="2">
        <v>0.44400000000000001</v>
      </c>
      <c r="S970" s="2">
        <v>0.43</v>
      </c>
      <c r="T970" s="2">
        <v>0.45899999999999996</v>
      </c>
      <c r="U970" s="1">
        <v>3570</v>
      </c>
      <c r="V970" s="2">
        <f t="shared" si="201"/>
        <v>0.99084096586178183</v>
      </c>
      <c r="W970" s="2">
        <v>3.7999999999999999E-2</v>
      </c>
      <c r="X970" s="1">
        <v>758</v>
      </c>
      <c r="Y970" s="2">
        <f t="shared" si="202"/>
        <v>0.21038023868998057</v>
      </c>
      <c r="Z970" s="2">
        <v>2.1000000000000001E-2</v>
      </c>
      <c r="AA970" s="1">
        <v>2458</v>
      </c>
      <c r="AB970" s="2">
        <f t="shared" si="203"/>
        <v>0.6822092700527338</v>
      </c>
      <c r="AC970" s="2">
        <f t="shared" si="204"/>
        <v>0.10741049125728563</v>
      </c>
      <c r="AD970" s="2">
        <v>4.8000000000000001E-2</v>
      </c>
      <c r="AE970" s="1">
        <v>125173</v>
      </c>
      <c r="AF970" s="1">
        <v>1334</v>
      </c>
      <c r="AG970" s="1">
        <v>107016</v>
      </c>
      <c r="AH970" s="1">
        <v>2948</v>
      </c>
      <c r="AI970" s="2">
        <v>5.0999999999999997E-2</v>
      </c>
      <c r="AJ970">
        <f>VLOOKUP(A970,census_tract_areas_WA!E:N,10,FALSE)</f>
        <v>11.34236018</v>
      </c>
      <c r="AK970">
        <f t="shared" si="205"/>
        <v>317.65875380621179</v>
      </c>
      <c r="AL970" t="str">
        <f>VLOOKUP(AK970,'Density Lookup'!A:B,2,TRUE)</f>
        <v>Low</v>
      </c>
      <c r="AM970" t="str">
        <f>VLOOKUP(A970,census_tract_county_names_WA!A:B,2,FALSE)</f>
        <v>King County, Washington</v>
      </c>
      <c r="AN970">
        <f>INDEX(census_tract_areas_WA!N:N, MATCH('2014_acs_select'!A970,census_tract_areas_WA!E:E,0))</f>
        <v>11.34236018</v>
      </c>
      <c r="AO970" t="b">
        <f t="shared" si="206"/>
        <v>1</v>
      </c>
      <c r="AP970" t="str">
        <f>INDEX('Density Lookup'!B:B,MATCH('2014_acs_select'!AK970,'Density Lookup'!A:A,1))</f>
        <v>Low</v>
      </c>
      <c r="AQ970" t="b">
        <f t="shared" si="207"/>
        <v>1</v>
      </c>
    </row>
    <row r="971" spans="1:43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98"/>
        <v>0.56337502333395562</v>
      </c>
      <c r="I971" s="2">
        <f t="shared" si="199"/>
        <v>0.43662497666604444</v>
      </c>
      <c r="J971" s="1">
        <v>1998</v>
      </c>
      <c r="K971" s="2">
        <f t="shared" si="200"/>
        <v>0.37296994586522308</v>
      </c>
      <c r="L971" s="1">
        <v>1581</v>
      </c>
      <c r="M971" s="1">
        <v>160</v>
      </c>
      <c r="N971" s="1">
        <v>42</v>
      </c>
      <c r="O971" s="2">
        <f t="shared" si="195"/>
        <v>0.79129129129129128</v>
      </c>
      <c r="P971" s="2">
        <f t="shared" si="196"/>
        <v>8.0080080080080079E-2</v>
      </c>
      <c r="Q971" s="2">
        <f t="shared" si="197"/>
        <v>2.1021021021021023E-2</v>
      </c>
      <c r="R971" s="2">
        <v>0.12300000000000001</v>
      </c>
      <c r="S971" s="2">
        <v>0.157</v>
      </c>
      <c r="T971" s="2">
        <v>8.4000000000000005E-2</v>
      </c>
      <c r="U971" s="1">
        <v>5316</v>
      </c>
      <c r="V971" s="2">
        <f t="shared" si="201"/>
        <v>0.99234646257233527</v>
      </c>
      <c r="W971" s="2">
        <v>0.14499999999999999</v>
      </c>
      <c r="X971" s="1">
        <v>1242</v>
      </c>
      <c r="Y971" s="2">
        <f t="shared" si="202"/>
        <v>0.23184618256486839</v>
      </c>
      <c r="Z971" s="2">
        <v>0.18100000000000002</v>
      </c>
      <c r="AA971" s="1">
        <v>3217</v>
      </c>
      <c r="AB971" s="2">
        <f t="shared" si="203"/>
        <v>0.60052268060481617</v>
      </c>
      <c r="AC971" s="2">
        <f t="shared" si="204"/>
        <v>0.16763113683031539</v>
      </c>
      <c r="AD971" s="2">
        <v>0.155</v>
      </c>
      <c r="AE971" s="1">
        <v>56858</v>
      </c>
      <c r="AF971" s="1">
        <v>2065</v>
      </c>
      <c r="AG971" s="1">
        <v>45777</v>
      </c>
      <c r="AH971" s="1">
        <v>4258</v>
      </c>
      <c r="AI971" s="2">
        <v>0.111</v>
      </c>
      <c r="AJ971">
        <f>VLOOKUP(A971,census_tract_areas_WA!E:N,10,FALSE)</f>
        <v>36.024237739999997</v>
      </c>
      <c r="AK971">
        <f t="shared" si="205"/>
        <v>148.70543656366621</v>
      </c>
      <c r="AL971" t="str">
        <f>VLOOKUP(AK971,'Density Lookup'!A:B,2,TRUE)</f>
        <v>Low</v>
      </c>
      <c r="AM971" t="str">
        <f>VLOOKUP(A971,census_tract_county_names_WA!A:B,2,FALSE)</f>
        <v>Lewis County, Washington</v>
      </c>
      <c r="AN971">
        <f>INDEX(census_tract_areas_WA!N:N, MATCH('2014_acs_select'!A971,census_tract_areas_WA!E:E,0))</f>
        <v>36.024237739999997</v>
      </c>
      <c r="AO971" t="b">
        <f t="shared" si="206"/>
        <v>1</v>
      </c>
      <c r="AP971" t="str">
        <f>INDEX('Density Lookup'!B:B,MATCH('2014_acs_select'!AK971,'Density Lookup'!A:A,1))</f>
        <v>Low</v>
      </c>
      <c r="AQ971" t="b">
        <f t="shared" si="207"/>
        <v>1</v>
      </c>
    </row>
    <row r="972" spans="1:43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98"/>
        <v>0.49860055977608958</v>
      </c>
      <c r="I972" s="2">
        <f t="shared" si="199"/>
        <v>0.50139944022391048</v>
      </c>
      <c r="J972" s="1">
        <v>2259</v>
      </c>
      <c r="K972" s="2">
        <f t="shared" si="200"/>
        <v>0.45161935225909638</v>
      </c>
      <c r="L972" s="1">
        <v>1868</v>
      </c>
      <c r="M972" s="1">
        <v>290</v>
      </c>
      <c r="N972" s="1">
        <v>25</v>
      </c>
      <c r="O972" s="2">
        <f t="shared" si="195"/>
        <v>0.82691456396635676</v>
      </c>
      <c r="P972" s="2">
        <f t="shared" si="196"/>
        <v>0.12837538733953077</v>
      </c>
      <c r="Q972" s="2">
        <f t="shared" si="197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 s="1">
        <v>5001</v>
      </c>
      <c r="V972" s="2">
        <f t="shared" si="201"/>
        <v>0.99980007996801279</v>
      </c>
      <c r="W972" s="2">
        <v>8.6999999999999994E-2</v>
      </c>
      <c r="X972" s="1">
        <v>1072</v>
      </c>
      <c r="Y972" s="2">
        <f t="shared" si="202"/>
        <v>0.21431427429028388</v>
      </c>
      <c r="Z972" s="2">
        <v>8.6999999999999994E-2</v>
      </c>
      <c r="AA972" s="1">
        <v>3103</v>
      </c>
      <c r="AB972" s="2">
        <f t="shared" si="203"/>
        <v>0.62035185925629743</v>
      </c>
      <c r="AC972" s="2">
        <f t="shared" si="204"/>
        <v>0.16533386645341874</v>
      </c>
      <c r="AD972" s="2">
        <v>8.3000000000000004E-2</v>
      </c>
      <c r="AE972" s="1">
        <v>77401</v>
      </c>
      <c r="AF972" s="1">
        <v>1783</v>
      </c>
      <c r="AG972" s="1">
        <v>70677</v>
      </c>
      <c r="AH972" s="1">
        <v>4103</v>
      </c>
      <c r="AI972" s="2">
        <v>7.4999999999999997E-2</v>
      </c>
      <c r="AJ972">
        <f>VLOOKUP(A972,census_tract_areas_WA!E:N,10,FALSE)</f>
        <v>3.9320828149999998</v>
      </c>
      <c r="AK972">
        <f t="shared" si="205"/>
        <v>1272.0993517528445</v>
      </c>
      <c r="AL972" t="str">
        <f>VLOOKUP(AK972,'Density Lookup'!A:B,2,TRUE)</f>
        <v>Medium</v>
      </c>
      <c r="AM972" t="str">
        <f>VLOOKUP(A972,census_tract_county_names_WA!A:B,2,FALSE)</f>
        <v>Pierce County, Washington</v>
      </c>
      <c r="AN972">
        <f>INDEX(census_tract_areas_WA!N:N, MATCH('2014_acs_select'!A972,census_tract_areas_WA!E:E,0))</f>
        <v>3.9320828149999998</v>
      </c>
      <c r="AO972" t="b">
        <f t="shared" si="206"/>
        <v>1</v>
      </c>
      <c r="AP972" t="str">
        <f>INDEX('Density Lookup'!B:B,MATCH('2014_acs_select'!AK972,'Density Lookup'!A:A,1))</f>
        <v>Medium</v>
      </c>
      <c r="AQ972" t="b">
        <f t="shared" si="207"/>
        <v>1</v>
      </c>
    </row>
    <row r="973" spans="1:43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98"/>
        <v>0.47549417817492551</v>
      </c>
      <c r="I973" s="2">
        <f t="shared" si="199"/>
        <v>0.52450582182507444</v>
      </c>
      <c r="J973" s="1">
        <v>1813</v>
      </c>
      <c r="K973" s="2">
        <f t="shared" si="200"/>
        <v>0.49092878418629843</v>
      </c>
      <c r="L973" s="1">
        <v>1577</v>
      </c>
      <c r="M973" s="1">
        <v>111</v>
      </c>
      <c r="N973" s="1">
        <v>52</v>
      </c>
      <c r="O973" s="2">
        <f t="shared" si="195"/>
        <v>0.86982901268615553</v>
      </c>
      <c r="P973" s="2">
        <f t="shared" si="196"/>
        <v>6.1224489795918366E-2</v>
      </c>
      <c r="Q973" s="2">
        <f t="shared" si="197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 s="1">
        <v>3640</v>
      </c>
      <c r="V973" s="2">
        <f t="shared" si="201"/>
        <v>0.98564852423503924</v>
      </c>
      <c r="W973" s="2">
        <v>6.8000000000000005E-2</v>
      </c>
      <c r="X973" s="1">
        <v>740</v>
      </c>
      <c r="Y973" s="2">
        <f t="shared" si="202"/>
        <v>0.20037909558624425</v>
      </c>
      <c r="Z973" s="2">
        <v>6.4000000000000001E-2</v>
      </c>
      <c r="AA973" s="1">
        <v>2387</v>
      </c>
      <c r="AB973" s="2">
        <f t="shared" si="203"/>
        <v>0.64635797454643917</v>
      </c>
      <c r="AC973" s="2">
        <f t="shared" si="204"/>
        <v>0.1532629298673166</v>
      </c>
      <c r="AD973" s="2">
        <v>7.4999999999999997E-2</v>
      </c>
      <c r="AE973" s="1">
        <v>76132</v>
      </c>
      <c r="AF973" s="1">
        <v>1526</v>
      </c>
      <c r="AG973" s="1">
        <v>63074</v>
      </c>
      <c r="AH973" s="1">
        <v>3025</v>
      </c>
      <c r="AI973" s="2">
        <v>0.13100000000000001</v>
      </c>
      <c r="AJ973">
        <f>VLOOKUP(A973,census_tract_areas_WA!E:N,10,FALSE)</f>
        <v>2.0989818960000002</v>
      </c>
      <c r="AK973">
        <f t="shared" si="205"/>
        <v>1759.4244176368063</v>
      </c>
      <c r="AL973" t="str">
        <f>VLOOKUP(AK973,'Density Lookup'!A:B,2,TRUE)</f>
        <v>High</v>
      </c>
      <c r="AM973" t="str">
        <f>VLOOKUP(A973,census_tract_county_names_WA!A:B,2,FALSE)</f>
        <v>Pierce County, Washington</v>
      </c>
      <c r="AN973">
        <f>INDEX(census_tract_areas_WA!N:N, MATCH('2014_acs_select'!A973,census_tract_areas_WA!E:E,0))</f>
        <v>2.0989818960000002</v>
      </c>
      <c r="AO973" t="b">
        <f t="shared" si="206"/>
        <v>1</v>
      </c>
      <c r="AP973" t="str">
        <f>INDEX('Density Lookup'!B:B,MATCH('2014_acs_select'!AK973,'Density Lookup'!A:A,1))</f>
        <v>High</v>
      </c>
      <c r="AQ973" t="b">
        <f t="shared" si="207"/>
        <v>1</v>
      </c>
    </row>
    <row r="974" spans="1:43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98"/>
        <v>0.52334283677833215</v>
      </c>
      <c r="I974" s="2">
        <f t="shared" si="199"/>
        <v>0.47665716322166785</v>
      </c>
      <c r="J974" s="1">
        <v>2660</v>
      </c>
      <c r="K974" s="2">
        <f t="shared" si="200"/>
        <v>0.47398431931575197</v>
      </c>
      <c r="L974" s="1">
        <v>1875</v>
      </c>
      <c r="M974" s="1">
        <v>391</v>
      </c>
      <c r="N974" s="1">
        <v>158</v>
      </c>
      <c r="O974" s="2">
        <f t="shared" si="195"/>
        <v>0.70488721804511278</v>
      </c>
      <c r="P974" s="2">
        <f t="shared" si="196"/>
        <v>0.14699248120300751</v>
      </c>
      <c r="Q974" s="2">
        <f t="shared" si="197"/>
        <v>5.9398496240601506E-2</v>
      </c>
      <c r="R974" s="2">
        <v>0.223</v>
      </c>
      <c r="S974" s="2">
        <v>0.22399999999999998</v>
      </c>
      <c r="T974" s="2">
        <v>0.222</v>
      </c>
      <c r="U974" s="1">
        <v>5605</v>
      </c>
      <c r="V974" s="2">
        <f t="shared" si="201"/>
        <v>0.9987526728439059</v>
      </c>
      <c r="W974" s="2">
        <v>0.217</v>
      </c>
      <c r="X974" s="1">
        <v>971</v>
      </c>
      <c r="Y974" s="2">
        <f t="shared" si="202"/>
        <v>0.17302209550962225</v>
      </c>
      <c r="Z974" s="2">
        <v>0.26400000000000001</v>
      </c>
      <c r="AA974" s="1">
        <v>4004</v>
      </c>
      <c r="AB974" s="2">
        <f t="shared" si="203"/>
        <v>0.71347113328581613</v>
      </c>
      <c r="AC974" s="2">
        <f t="shared" si="204"/>
        <v>0.11350677120456165</v>
      </c>
      <c r="AD974" s="2">
        <v>0.23800000000000002</v>
      </c>
      <c r="AE974" s="1">
        <v>58068</v>
      </c>
      <c r="AF974" s="1">
        <v>2418</v>
      </c>
      <c r="AG974" s="1">
        <v>53333</v>
      </c>
      <c r="AH974" s="1">
        <v>4793</v>
      </c>
      <c r="AI974" s="2">
        <v>0.157</v>
      </c>
      <c r="AJ974">
        <f>VLOOKUP(A974,census_tract_areas_WA!E:N,10,FALSE)</f>
        <v>3.0720426490000001</v>
      </c>
      <c r="AK974">
        <f t="shared" si="205"/>
        <v>1826.7975549840746</v>
      </c>
      <c r="AL974" t="str">
        <f>VLOOKUP(AK974,'Density Lookup'!A:B,2,TRUE)</f>
        <v>High</v>
      </c>
      <c r="AM974" t="str">
        <f>VLOOKUP(A974,census_tract_county_names_WA!A:B,2,FALSE)</f>
        <v>Snohomish County, Washington</v>
      </c>
      <c r="AN974">
        <f>INDEX(census_tract_areas_WA!N:N, MATCH('2014_acs_select'!A974,census_tract_areas_WA!E:E,0))</f>
        <v>3.0720426490000001</v>
      </c>
      <c r="AO974" t="b">
        <f t="shared" si="206"/>
        <v>1</v>
      </c>
      <c r="AP974" t="str">
        <f>INDEX('Density Lookup'!B:B,MATCH('2014_acs_select'!AK974,'Density Lookup'!A:A,1))</f>
        <v>High</v>
      </c>
      <c r="AQ974" t="b">
        <f t="shared" si="207"/>
        <v>1</v>
      </c>
    </row>
    <row r="975" spans="1:43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98"/>
        <v>0.70833333333333337</v>
      </c>
      <c r="I975" s="2">
        <f t="shared" si="199"/>
        <v>0.29166666666666669</v>
      </c>
      <c r="J975" s="1">
        <v>330</v>
      </c>
      <c r="K975" s="2">
        <f t="shared" si="200"/>
        <v>0.26960784313725489</v>
      </c>
      <c r="L975" s="1">
        <v>241</v>
      </c>
      <c r="M975" s="1">
        <v>21</v>
      </c>
      <c r="N975" s="1">
        <v>37</v>
      </c>
      <c r="O975" s="2">
        <f t="shared" si="195"/>
        <v>0.73030303030303034</v>
      </c>
      <c r="P975" s="2">
        <f t="shared" si="196"/>
        <v>6.363636363636363E-2</v>
      </c>
      <c r="Q975" s="2">
        <f t="shared" si="197"/>
        <v>0.11212121212121212</v>
      </c>
      <c r="R975" s="2">
        <v>0.21</v>
      </c>
      <c r="S975" s="2">
        <v>0.154</v>
      </c>
      <c r="T975" s="2">
        <v>0.371</v>
      </c>
      <c r="U975" s="1">
        <v>844</v>
      </c>
      <c r="V975" s="2">
        <f t="shared" si="201"/>
        <v>0.68954248366013071</v>
      </c>
      <c r="W975" s="2">
        <v>0.32100000000000001</v>
      </c>
      <c r="X975" s="1">
        <v>201</v>
      </c>
      <c r="Y975" s="2">
        <f t="shared" si="202"/>
        <v>0.1642156862745098</v>
      </c>
      <c r="Z975" s="2">
        <v>0.47299999999999998</v>
      </c>
      <c r="AA975" s="1">
        <v>517</v>
      </c>
      <c r="AB975" s="2">
        <f t="shared" si="203"/>
        <v>0.42238562091503268</v>
      </c>
      <c r="AC975" s="2">
        <f t="shared" si="204"/>
        <v>0.41339869281045749</v>
      </c>
      <c r="AD975" s="2">
        <v>0.309</v>
      </c>
      <c r="AE975" s="1">
        <v>42914</v>
      </c>
      <c r="AF975" s="1">
        <v>408</v>
      </c>
      <c r="AG975" s="1">
        <v>42500</v>
      </c>
      <c r="AH975" s="1">
        <v>1055</v>
      </c>
      <c r="AI975" s="2">
        <v>0.11800000000000001</v>
      </c>
      <c r="AJ975">
        <f>VLOOKUP(A975,census_tract_areas_WA!E:N,10,FALSE)</f>
        <v>961.40169630000003</v>
      </c>
      <c r="AK975">
        <f t="shared" si="205"/>
        <v>1.2731410863020338</v>
      </c>
      <c r="AL975" t="str">
        <f>VLOOKUP(AK975,'Density Lookup'!A:B,2,TRUE)</f>
        <v>Low</v>
      </c>
      <c r="AM975" t="str">
        <f>VLOOKUP(A975,census_tract_county_names_WA!A:B,2,FALSE)</f>
        <v>Clallam County, Washington</v>
      </c>
      <c r="AN975">
        <f>INDEX(census_tract_areas_WA!N:N, MATCH('2014_acs_select'!A975,census_tract_areas_WA!E:E,0))</f>
        <v>961.40169630000003</v>
      </c>
      <c r="AO975" t="b">
        <f t="shared" si="206"/>
        <v>1</v>
      </c>
      <c r="AP975" t="str">
        <f>INDEX('Density Lookup'!B:B,MATCH('2014_acs_select'!AK975,'Density Lookup'!A:A,1))</f>
        <v>Low</v>
      </c>
      <c r="AQ975" t="b">
        <f t="shared" si="207"/>
        <v>1</v>
      </c>
    </row>
    <row r="976" spans="1:43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98"/>
        <v>0.4833454018826937</v>
      </c>
      <c r="I976" s="2">
        <f t="shared" si="199"/>
        <v>0.5166545981173063</v>
      </c>
      <c r="J976" s="1">
        <v>2441</v>
      </c>
      <c r="K976" s="2">
        <f t="shared" si="200"/>
        <v>0.44188993482983346</v>
      </c>
      <c r="L976" s="1">
        <v>1996</v>
      </c>
      <c r="M976" s="1">
        <v>103</v>
      </c>
      <c r="N976" s="1">
        <v>109</v>
      </c>
      <c r="O976" s="2">
        <f t="shared" si="195"/>
        <v>0.81769766489143791</v>
      </c>
      <c r="P976" s="2">
        <f t="shared" si="196"/>
        <v>4.2195821384678409E-2</v>
      </c>
      <c r="Q976" s="2">
        <f t="shared" si="197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 s="1">
        <v>5413</v>
      </c>
      <c r="V976" s="2">
        <f t="shared" si="201"/>
        <v>0.97990586531498913</v>
      </c>
      <c r="W976" s="2">
        <v>6.6000000000000003E-2</v>
      </c>
      <c r="X976" s="1">
        <v>1314</v>
      </c>
      <c r="Y976" s="2">
        <f t="shared" si="202"/>
        <v>0.23787110789283128</v>
      </c>
      <c r="Z976" s="2">
        <v>4.7E-2</v>
      </c>
      <c r="AA976" s="1">
        <v>3271</v>
      </c>
      <c r="AB976" s="2">
        <f t="shared" si="203"/>
        <v>0.59214337436640119</v>
      </c>
      <c r="AC976" s="2">
        <f t="shared" si="204"/>
        <v>0.16998551774076753</v>
      </c>
      <c r="AD976" s="2">
        <v>7.4999999999999997E-2</v>
      </c>
      <c r="AE976" s="1">
        <v>82948</v>
      </c>
      <c r="AF976" s="1">
        <v>2098</v>
      </c>
      <c r="AG976" s="1">
        <v>68167</v>
      </c>
      <c r="AH976" s="1">
        <v>4361</v>
      </c>
      <c r="AI976" s="2">
        <v>0.14499999999999999</v>
      </c>
      <c r="AJ976">
        <f>VLOOKUP(A976,census_tract_areas_WA!E:N,10,FALSE)</f>
        <v>4.2183573660000002</v>
      </c>
      <c r="AK976">
        <f t="shared" si="205"/>
        <v>1309.5144675326685</v>
      </c>
      <c r="AL976" t="str">
        <f>VLOOKUP(AK976,'Density Lookup'!A:B,2,TRUE)</f>
        <v>Medium</v>
      </c>
      <c r="AM976" t="str">
        <f>VLOOKUP(A976,census_tract_county_names_WA!A:B,2,FALSE)</f>
        <v>Clark County, Washington</v>
      </c>
      <c r="AN976">
        <f>INDEX(census_tract_areas_WA!N:N, MATCH('2014_acs_select'!A976,census_tract_areas_WA!E:E,0))</f>
        <v>4.2183573660000002</v>
      </c>
      <c r="AO976" t="b">
        <f t="shared" si="206"/>
        <v>1</v>
      </c>
      <c r="AP976" t="str">
        <f>INDEX('Density Lookup'!B:B,MATCH('2014_acs_select'!AK976,'Density Lookup'!A:A,1))</f>
        <v>Medium</v>
      </c>
      <c r="AQ976" t="b">
        <f t="shared" si="207"/>
        <v>1</v>
      </c>
    </row>
    <row r="977" spans="1:43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98"/>
        <v>0.53842105263157891</v>
      </c>
      <c r="I977" s="2">
        <f t="shared" si="199"/>
        <v>0.46157894736842103</v>
      </c>
      <c r="J977" s="1">
        <v>763</v>
      </c>
      <c r="K977" s="2">
        <f t="shared" si="200"/>
        <v>0.40157894736842104</v>
      </c>
      <c r="L977" s="1">
        <v>491</v>
      </c>
      <c r="M977" s="1">
        <v>37</v>
      </c>
      <c r="N977" s="1">
        <v>101</v>
      </c>
      <c r="O977" s="2">
        <f t="shared" si="195"/>
        <v>0.64351245085190034</v>
      </c>
      <c r="P977" s="2">
        <f t="shared" si="196"/>
        <v>4.8492791612057669E-2</v>
      </c>
      <c r="Q977" s="2">
        <f t="shared" si="197"/>
        <v>0.13237221494102228</v>
      </c>
      <c r="R977" s="2">
        <v>0.29699999999999999</v>
      </c>
      <c r="S977" s="2">
        <v>0.34499999999999997</v>
      </c>
      <c r="T977" s="2">
        <v>0.247</v>
      </c>
      <c r="U977" s="1">
        <v>1875</v>
      </c>
      <c r="V977" s="2">
        <f t="shared" si="201"/>
        <v>0.98684210526315785</v>
      </c>
      <c r="W977" s="2">
        <v>0.435</v>
      </c>
      <c r="X977" s="1">
        <v>126</v>
      </c>
      <c r="Y977" s="2">
        <f t="shared" si="202"/>
        <v>6.6315789473684217E-2</v>
      </c>
      <c r="Z977" s="2">
        <v>0.61099999999999999</v>
      </c>
      <c r="AA977" s="1">
        <v>1365</v>
      </c>
      <c r="AB977" s="2">
        <f t="shared" si="203"/>
        <v>0.71842105263157896</v>
      </c>
      <c r="AC977" s="2">
        <f t="shared" si="204"/>
        <v>0.21526315789473682</v>
      </c>
      <c r="AD977" s="2">
        <v>0.40200000000000002</v>
      </c>
      <c r="AE977" s="1">
        <v>40344</v>
      </c>
      <c r="AF977" s="1">
        <v>1288</v>
      </c>
      <c r="AG977" s="1">
        <v>18816</v>
      </c>
      <c r="AH977" s="1">
        <v>1793</v>
      </c>
      <c r="AI977" s="2">
        <v>0.223</v>
      </c>
      <c r="AJ977">
        <f>VLOOKUP(A977,census_tract_areas_WA!E:N,10,FALSE)</f>
        <v>0.76149954600000003</v>
      </c>
      <c r="AK977">
        <f t="shared" si="205"/>
        <v>2495.076996408347</v>
      </c>
      <c r="AL977" t="str">
        <f>VLOOKUP(AK977,'Density Lookup'!A:B,2,TRUE)</f>
        <v>High</v>
      </c>
      <c r="AM977" t="str">
        <f>VLOOKUP(A977,census_tract_county_names_WA!A:B,2,FALSE)</f>
        <v>Pierce County, Washington</v>
      </c>
      <c r="AN977">
        <f>INDEX(census_tract_areas_WA!N:N, MATCH('2014_acs_select'!A977,census_tract_areas_WA!E:E,0))</f>
        <v>0.76149954600000003</v>
      </c>
      <c r="AO977" t="b">
        <f t="shared" si="206"/>
        <v>1</v>
      </c>
      <c r="AP977" t="str">
        <f>INDEX('Density Lookup'!B:B,MATCH('2014_acs_select'!AK977,'Density Lookup'!A:A,1))</f>
        <v>High</v>
      </c>
      <c r="AQ977" t="b">
        <f t="shared" si="207"/>
        <v>1</v>
      </c>
    </row>
    <row r="978" spans="1:43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98"/>
        <v>0.52565564424173317</v>
      </c>
      <c r="I978" s="2">
        <f t="shared" si="199"/>
        <v>0.47434435575826683</v>
      </c>
      <c r="J978" s="1">
        <v>927</v>
      </c>
      <c r="K978" s="2">
        <f t="shared" si="200"/>
        <v>0.26425313568985176</v>
      </c>
      <c r="L978" s="1">
        <v>590</v>
      </c>
      <c r="M978" s="1">
        <v>204</v>
      </c>
      <c r="N978" s="1">
        <v>59</v>
      </c>
      <c r="O978" s="2">
        <f t="shared" si="195"/>
        <v>0.63646170442286942</v>
      </c>
      <c r="P978" s="2">
        <f t="shared" si="196"/>
        <v>0.22006472491909385</v>
      </c>
      <c r="Q978" s="2">
        <f t="shared" si="197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 s="1">
        <v>3426</v>
      </c>
      <c r="V978" s="2">
        <f t="shared" si="201"/>
        <v>0.97662485746864314</v>
      </c>
      <c r="W978" s="2">
        <v>0.253</v>
      </c>
      <c r="X978" s="1">
        <v>851</v>
      </c>
      <c r="Y978" s="2">
        <f t="shared" si="202"/>
        <v>0.24258836944127707</v>
      </c>
      <c r="Z978" s="2">
        <v>0.29499999999999998</v>
      </c>
      <c r="AA978" s="1">
        <v>1991</v>
      </c>
      <c r="AB978" s="2">
        <f t="shared" si="203"/>
        <v>0.56755986316989737</v>
      </c>
      <c r="AC978" s="2">
        <f t="shared" si="204"/>
        <v>0.18985176738882559</v>
      </c>
      <c r="AD978" s="2">
        <v>0.28999999999999998</v>
      </c>
      <c r="AE978" s="1">
        <v>39478</v>
      </c>
      <c r="AF978" s="1">
        <v>1380</v>
      </c>
      <c r="AG978" s="1">
        <v>32879</v>
      </c>
      <c r="AH978" s="1">
        <v>2665</v>
      </c>
      <c r="AI978" s="2">
        <v>0.221</v>
      </c>
      <c r="AJ978">
        <f>VLOOKUP(A978,census_tract_areas_WA!E:N,10,FALSE)</f>
        <v>613.80125629999998</v>
      </c>
      <c r="AK978">
        <f t="shared" si="205"/>
        <v>5.7152049853176559</v>
      </c>
      <c r="AL978" t="str">
        <f>VLOOKUP(AK978,'Density Lookup'!A:B,2,TRUE)</f>
        <v>Low</v>
      </c>
      <c r="AM978" t="str">
        <f>VLOOKUP(A978,census_tract_county_names_WA!A:B,2,FALSE)</f>
        <v>Stevens County, Washington</v>
      </c>
      <c r="AN978">
        <f>INDEX(census_tract_areas_WA!N:N, MATCH('2014_acs_select'!A978,census_tract_areas_WA!E:E,0))</f>
        <v>613.80125629999998</v>
      </c>
      <c r="AO978" t="b">
        <f t="shared" si="206"/>
        <v>1</v>
      </c>
      <c r="AP978" t="str">
        <f>INDEX('Density Lookup'!B:B,MATCH('2014_acs_select'!AK978,'Density Lookup'!A:A,1))</f>
        <v>Low</v>
      </c>
      <c r="AQ978" t="b">
        <f t="shared" si="207"/>
        <v>1</v>
      </c>
    </row>
    <row r="979" spans="1:43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98"/>
        <v>0.45228403437358661</v>
      </c>
      <c r="I979" s="2">
        <f t="shared" si="199"/>
        <v>0.54771596562641334</v>
      </c>
      <c r="J979" s="1">
        <v>2169</v>
      </c>
      <c r="K979" s="2">
        <f t="shared" si="200"/>
        <v>0.49050203527815467</v>
      </c>
      <c r="L979" s="1">
        <v>1657</v>
      </c>
      <c r="M979" s="1">
        <v>299</v>
      </c>
      <c r="N979" s="1">
        <v>0</v>
      </c>
      <c r="O979" s="2">
        <f t="shared" si="195"/>
        <v>0.76394651913324108</v>
      </c>
      <c r="P979" s="2">
        <f t="shared" si="196"/>
        <v>0.13785154449054865</v>
      </c>
      <c r="Q979" s="2">
        <f t="shared" si="197"/>
        <v>0</v>
      </c>
      <c r="R979" s="2">
        <v>0.42899999999999999</v>
      </c>
      <c r="S979" s="2">
        <v>0.45799999999999996</v>
      </c>
      <c r="T979" s="2">
        <v>0.40600000000000003</v>
      </c>
      <c r="U979" s="1">
        <v>4342</v>
      </c>
      <c r="V979" s="2">
        <f t="shared" si="201"/>
        <v>0.98190863862505651</v>
      </c>
      <c r="W979" s="2">
        <v>4.7E-2</v>
      </c>
      <c r="X979" s="1">
        <v>910</v>
      </c>
      <c r="Y979" s="2">
        <f t="shared" si="202"/>
        <v>0.20578923563998192</v>
      </c>
      <c r="Z979" s="2">
        <v>5.7999999999999996E-2</v>
      </c>
      <c r="AA979" s="1">
        <v>2569</v>
      </c>
      <c r="AB979" s="2">
        <f t="shared" si="203"/>
        <v>0.58095884215287197</v>
      </c>
      <c r="AC979" s="2">
        <f t="shared" si="204"/>
        <v>0.21325192220714606</v>
      </c>
      <c r="AD979" s="2">
        <v>3.9E-2</v>
      </c>
      <c r="AE979" s="1">
        <v>82020</v>
      </c>
      <c r="AF979" s="1">
        <v>1806</v>
      </c>
      <c r="AG979" s="1">
        <v>66551</v>
      </c>
      <c r="AH979" s="1">
        <v>3604</v>
      </c>
      <c r="AI979" s="2">
        <v>4.8000000000000001E-2</v>
      </c>
      <c r="AJ979">
        <f>VLOOKUP(A979,census_tract_areas_WA!E:N,10,FALSE)</f>
        <v>2.5820740240000002</v>
      </c>
      <c r="AK979">
        <f t="shared" si="205"/>
        <v>1712.5767731281742</v>
      </c>
      <c r="AL979" t="str">
        <f>VLOOKUP(AK979,'Density Lookup'!A:B,2,TRUE)</f>
        <v>High</v>
      </c>
      <c r="AM979" t="str">
        <f>VLOOKUP(A979,census_tract_county_names_WA!A:B,2,FALSE)</f>
        <v>Yakima County, Washington</v>
      </c>
      <c r="AN979">
        <f>INDEX(census_tract_areas_WA!N:N, MATCH('2014_acs_select'!A979,census_tract_areas_WA!E:E,0))</f>
        <v>2.5820740240000002</v>
      </c>
      <c r="AO979" t="b">
        <f t="shared" si="206"/>
        <v>1</v>
      </c>
      <c r="AP979" t="str">
        <f>INDEX('Density Lookup'!B:B,MATCH('2014_acs_select'!AK979,'Density Lookup'!A:A,1))</f>
        <v>High</v>
      </c>
      <c r="AQ979" t="b">
        <f t="shared" si="207"/>
        <v>1</v>
      </c>
    </row>
    <row r="980" spans="1:43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98"/>
        <v>0.49138506745024707</v>
      </c>
      <c r="I980" s="2">
        <f t="shared" si="199"/>
        <v>0.50861493254975287</v>
      </c>
      <c r="J980" s="1">
        <v>2814</v>
      </c>
      <c r="K980" s="2">
        <f t="shared" si="200"/>
        <v>0.37585147589154533</v>
      </c>
      <c r="L980" s="1">
        <v>2234</v>
      </c>
      <c r="M980" s="1">
        <v>423</v>
      </c>
      <c r="N980" s="1">
        <v>0</v>
      </c>
      <c r="O980" s="2">
        <f t="shared" si="195"/>
        <v>0.79388770433546552</v>
      </c>
      <c r="P980" s="2">
        <f t="shared" si="196"/>
        <v>0.15031982942430705</v>
      </c>
      <c r="Q980" s="2">
        <f t="shared" si="197"/>
        <v>0</v>
      </c>
      <c r="R980" s="2">
        <v>0.10800000000000001</v>
      </c>
      <c r="S980" s="2">
        <v>9.5000000000000001E-2</v>
      </c>
      <c r="T980" s="2">
        <v>0.12</v>
      </c>
      <c r="U980" s="1">
        <v>7440</v>
      </c>
      <c r="V980" s="2">
        <f t="shared" si="201"/>
        <v>0.99372245225056766</v>
      </c>
      <c r="W980" s="2">
        <v>0.13600000000000001</v>
      </c>
      <c r="X980" s="1">
        <v>1649</v>
      </c>
      <c r="Y980" s="2">
        <f t="shared" si="202"/>
        <v>0.22024843061306265</v>
      </c>
      <c r="Z980" s="2">
        <v>0.13800000000000001</v>
      </c>
      <c r="AA980" s="1">
        <v>4638</v>
      </c>
      <c r="AB980" s="2">
        <f t="shared" si="203"/>
        <v>0.6194737545078135</v>
      </c>
      <c r="AC980" s="2">
        <f t="shared" si="204"/>
        <v>0.16027781487912385</v>
      </c>
      <c r="AD980" s="2">
        <v>0.14800000000000002</v>
      </c>
      <c r="AE980" s="1">
        <v>55509</v>
      </c>
      <c r="AF980" s="1">
        <v>2685</v>
      </c>
      <c r="AG980" s="1">
        <v>45380</v>
      </c>
      <c r="AH980" s="1">
        <v>5979</v>
      </c>
      <c r="AI980" s="2">
        <v>0.12</v>
      </c>
      <c r="AJ980">
        <f>VLOOKUP(A980,census_tract_areas_WA!E:N,10,FALSE)</f>
        <v>708.73990179999998</v>
      </c>
      <c r="AK980">
        <f t="shared" si="205"/>
        <v>10.563818942584051</v>
      </c>
      <c r="AL980" t="str">
        <f>VLOOKUP(AK980,'Density Lookup'!A:B,2,TRUE)</f>
        <v>Low</v>
      </c>
      <c r="AM980" t="str">
        <f>VLOOKUP(A980,census_tract_county_names_WA!A:B,2,FALSE)</f>
        <v>Lewis County, Washington</v>
      </c>
      <c r="AN980">
        <f>INDEX(census_tract_areas_WA!N:N, MATCH('2014_acs_select'!A980,census_tract_areas_WA!E:E,0))</f>
        <v>708.73990179999998</v>
      </c>
      <c r="AO980" t="b">
        <f t="shared" si="206"/>
        <v>1</v>
      </c>
      <c r="AP980" t="str">
        <f>INDEX('Density Lookup'!B:B,MATCH('2014_acs_select'!AK980,'Density Lookup'!A:A,1))</f>
        <v>Low</v>
      </c>
      <c r="AQ980" t="b">
        <f t="shared" si="207"/>
        <v>1</v>
      </c>
    </row>
    <row r="981" spans="1:43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98"/>
        <v>0.52447314751869478</v>
      </c>
      <c r="I981" s="2">
        <f t="shared" si="199"/>
        <v>0.47552685248130522</v>
      </c>
      <c r="J981" s="1">
        <v>1426</v>
      </c>
      <c r="K981" s="2">
        <f t="shared" si="200"/>
        <v>0.48470428280081579</v>
      </c>
      <c r="L981" s="1">
        <v>1152</v>
      </c>
      <c r="M981" s="1">
        <v>83</v>
      </c>
      <c r="N981" s="1">
        <v>0</v>
      </c>
      <c r="O981" s="2">
        <f t="shared" si="195"/>
        <v>0.80785413744740531</v>
      </c>
      <c r="P981" s="2">
        <f t="shared" si="196"/>
        <v>5.8204768583450209E-2</v>
      </c>
      <c r="Q981" s="2">
        <f t="shared" si="197"/>
        <v>0</v>
      </c>
      <c r="R981" s="2">
        <v>0.21299999999999999</v>
      </c>
      <c r="S981" s="2">
        <v>0.19699999999999998</v>
      </c>
      <c r="T981" s="2">
        <v>0.22899999999999998</v>
      </c>
      <c r="U981" s="1">
        <v>2910</v>
      </c>
      <c r="V981" s="2">
        <f t="shared" si="201"/>
        <v>0.98912304554724673</v>
      </c>
      <c r="W981" s="2">
        <v>0.11800000000000001</v>
      </c>
      <c r="X981" s="1">
        <v>691</v>
      </c>
      <c r="Y981" s="2">
        <f t="shared" si="202"/>
        <v>0.23487423521414005</v>
      </c>
      <c r="Z981" s="2">
        <v>0.17199999999999999</v>
      </c>
      <c r="AA981" s="1">
        <v>1784</v>
      </c>
      <c r="AB981" s="2">
        <f t="shared" si="203"/>
        <v>0.60639021074099253</v>
      </c>
      <c r="AC981" s="2">
        <f t="shared" si="204"/>
        <v>0.15873555404486739</v>
      </c>
      <c r="AD981" s="2">
        <v>0.10800000000000001</v>
      </c>
      <c r="AE981" s="1">
        <v>57444</v>
      </c>
      <c r="AF981" s="1">
        <v>1175</v>
      </c>
      <c r="AG981" s="1">
        <v>47271</v>
      </c>
      <c r="AH981" s="1">
        <v>2304</v>
      </c>
      <c r="AI981" s="2">
        <v>5.9000000000000004E-2</v>
      </c>
      <c r="AJ981">
        <f>VLOOKUP(A981,census_tract_areas_WA!E:N,10,FALSE)</f>
        <v>861.41727279999998</v>
      </c>
      <c r="AK981">
        <f t="shared" si="205"/>
        <v>3.4153018437129257</v>
      </c>
      <c r="AL981" t="str">
        <f>VLOOKUP(AK981,'Density Lookup'!A:B,2,TRUE)</f>
        <v>Low</v>
      </c>
      <c r="AM981" t="str">
        <f>VLOOKUP(A981,census_tract_county_names_WA!A:B,2,FALSE)</f>
        <v>Spokane County, Washington</v>
      </c>
      <c r="AN981">
        <f>INDEX(census_tract_areas_WA!N:N, MATCH('2014_acs_select'!A981,census_tract_areas_WA!E:E,0))</f>
        <v>861.41727279999998</v>
      </c>
      <c r="AO981" t="b">
        <f t="shared" si="206"/>
        <v>1</v>
      </c>
      <c r="AP981" t="str">
        <f>INDEX('Density Lookup'!B:B,MATCH('2014_acs_select'!AK981,'Density Lookup'!A:A,1))</f>
        <v>Low</v>
      </c>
      <c r="AQ981" t="b">
        <f t="shared" si="207"/>
        <v>1</v>
      </c>
    </row>
    <row r="982" spans="1:43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98"/>
        <v>0.48888207330164085</v>
      </c>
      <c r="I982" s="2">
        <f t="shared" si="199"/>
        <v>0.51111792669835909</v>
      </c>
      <c r="J982" s="1">
        <v>3114</v>
      </c>
      <c r="K982" s="2">
        <f t="shared" si="200"/>
        <v>0.47753412053366046</v>
      </c>
      <c r="L982" s="1">
        <v>2447</v>
      </c>
      <c r="M982" s="1">
        <v>319</v>
      </c>
      <c r="N982" s="1">
        <v>52</v>
      </c>
      <c r="O982" s="2">
        <f t="shared" si="195"/>
        <v>0.78580603725112397</v>
      </c>
      <c r="P982" s="2">
        <f t="shared" si="196"/>
        <v>0.10244059087989724</v>
      </c>
      <c r="Q982" s="2">
        <f t="shared" si="197"/>
        <v>1.6698779704560053E-2</v>
      </c>
      <c r="R982" s="2">
        <v>0.249</v>
      </c>
      <c r="S982" s="2">
        <v>0.23800000000000002</v>
      </c>
      <c r="T982" s="2">
        <v>0.26</v>
      </c>
      <c r="U982" s="1">
        <v>6496</v>
      </c>
      <c r="V982" s="2">
        <f t="shared" si="201"/>
        <v>0.99616623217297962</v>
      </c>
      <c r="W982" s="2">
        <v>0.156</v>
      </c>
      <c r="X982" s="1">
        <v>1686</v>
      </c>
      <c r="Y982" s="2">
        <f t="shared" si="202"/>
        <v>0.25854930225425549</v>
      </c>
      <c r="Z982" s="2">
        <v>0.23699999999999999</v>
      </c>
      <c r="AA982" s="1">
        <v>3976</v>
      </c>
      <c r="AB982" s="2">
        <f t="shared" si="203"/>
        <v>0.60972243520932368</v>
      </c>
      <c r="AC982" s="2">
        <f t="shared" si="204"/>
        <v>0.13172826253642089</v>
      </c>
      <c r="AD982" s="2">
        <v>0.13500000000000001</v>
      </c>
      <c r="AE982" s="1">
        <v>83068</v>
      </c>
      <c r="AF982" s="1">
        <v>2227</v>
      </c>
      <c r="AG982" s="1">
        <v>62367</v>
      </c>
      <c r="AH982" s="1">
        <v>4992</v>
      </c>
      <c r="AI982" s="2">
        <v>5.9000000000000004E-2</v>
      </c>
      <c r="AJ982">
        <f>VLOOKUP(A982,census_tract_areas_WA!E:N,10,FALSE)</f>
        <v>851.72883430000002</v>
      </c>
      <c r="AK982">
        <f t="shared" si="205"/>
        <v>7.6561926019087219</v>
      </c>
      <c r="AL982" t="str">
        <f>VLOOKUP(AK982,'Density Lookup'!A:B,2,TRUE)</f>
        <v>Low</v>
      </c>
      <c r="AM982" t="str">
        <f>VLOOKUP(A982,census_tract_county_names_WA!A:B,2,FALSE)</f>
        <v>Chelan County, Washington</v>
      </c>
      <c r="AN982">
        <f>INDEX(census_tract_areas_WA!N:N, MATCH('2014_acs_select'!A982,census_tract_areas_WA!E:E,0))</f>
        <v>851.72883430000002</v>
      </c>
      <c r="AO982" t="b">
        <f t="shared" si="206"/>
        <v>1</v>
      </c>
      <c r="AP982" t="str">
        <f>INDEX('Density Lookup'!B:B,MATCH('2014_acs_select'!AK982,'Density Lookup'!A:A,1))</f>
        <v>Low</v>
      </c>
      <c r="AQ982" t="b">
        <f t="shared" si="207"/>
        <v>1</v>
      </c>
    </row>
    <row r="983" spans="1:43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98"/>
        <v>0.46574344023323616</v>
      </c>
      <c r="I983" s="2">
        <f t="shared" si="199"/>
        <v>0.53425655976676389</v>
      </c>
      <c r="J983" s="1">
        <v>1629</v>
      </c>
      <c r="K983" s="2">
        <f t="shared" si="200"/>
        <v>0.39577259475218657</v>
      </c>
      <c r="L983" s="1">
        <v>1180</v>
      </c>
      <c r="M983" s="1">
        <v>158</v>
      </c>
      <c r="N983" s="1">
        <v>42</v>
      </c>
      <c r="O983" s="2">
        <f t="shared" si="195"/>
        <v>0.72437077961939844</v>
      </c>
      <c r="P983" s="2">
        <f t="shared" si="196"/>
        <v>9.6992019643953348E-2</v>
      </c>
      <c r="Q983" s="2">
        <f t="shared" si="197"/>
        <v>2.5782688766114181E-2</v>
      </c>
      <c r="R983" s="2">
        <v>0.157</v>
      </c>
      <c r="S983" s="2">
        <v>0.155</v>
      </c>
      <c r="T983" s="2">
        <v>0.159</v>
      </c>
      <c r="U983" s="1">
        <v>4060</v>
      </c>
      <c r="V983" s="2">
        <f t="shared" si="201"/>
        <v>0.98639455782312924</v>
      </c>
      <c r="W983" s="2">
        <v>0.16699999999999998</v>
      </c>
      <c r="X983" s="1">
        <v>691</v>
      </c>
      <c r="Y983" s="2">
        <f t="shared" si="202"/>
        <v>0.16788143828960156</v>
      </c>
      <c r="Z983" s="2">
        <v>0.19699999999999998</v>
      </c>
      <c r="AA983" s="1">
        <v>2523</v>
      </c>
      <c r="AB983" s="2">
        <f t="shared" si="203"/>
        <v>0.61297376093294464</v>
      </c>
      <c r="AC983" s="2">
        <f t="shared" si="204"/>
        <v>0.2191448007774538</v>
      </c>
      <c r="AD983" s="2">
        <v>0.2</v>
      </c>
      <c r="AE983" s="1">
        <v>45953</v>
      </c>
      <c r="AF983" s="1">
        <v>1825</v>
      </c>
      <c r="AG983" s="1">
        <v>40815</v>
      </c>
      <c r="AH983" s="1">
        <v>3446</v>
      </c>
      <c r="AI983" s="2">
        <v>0.153</v>
      </c>
      <c r="AJ983">
        <f>VLOOKUP(A983,census_tract_areas_WA!E:N,10,FALSE)</f>
        <v>3.1472595239999999</v>
      </c>
      <c r="AK983">
        <f t="shared" si="205"/>
        <v>1307.804446570959</v>
      </c>
      <c r="AL983" t="str">
        <f>VLOOKUP(AK983,'Density Lookup'!A:B,2,TRUE)</f>
        <v>Medium</v>
      </c>
      <c r="AM983" t="str">
        <f>VLOOKUP(A983,census_tract_county_names_WA!A:B,2,FALSE)</f>
        <v>Clallam County, Washington</v>
      </c>
      <c r="AN983">
        <f>INDEX(census_tract_areas_WA!N:N, MATCH('2014_acs_select'!A983,census_tract_areas_WA!E:E,0))</f>
        <v>3.1472595239999999</v>
      </c>
      <c r="AO983" t="b">
        <f t="shared" si="206"/>
        <v>1</v>
      </c>
      <c r="AP983" t="str">
        <f>INDEX('Density Lookup'!B:B,MATCH('2014_acs_select'!AK983,'Density Lookup'!A:A,1))</f>
        <v>Medium</v>
      </c>
      <c r="AQ983" t="b">
        <f t="shared" si="207"/>
        <v>1</v>
      </c>
    </row>
    <row r="984" spans="1:43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98"/>
        <v>0.52203199550940216</v>
      </c>
      <c r="I984" s="2">
        <f t="shared" si="199"/>
        <v>0.47796800449059779</v>
      </c>
      <c r="J984" s="1">
        <v>1359</v>
      </c>
      <c r="K984" s="2">
        <f t="shared" si="200"/>
        <v>0.38142015155767611</v>
      </c>
      <c r="L984" s="1">
        <v>1156</v>
      </c>
      <c r="M984" s="1">
        <v>119</v>
      </c>
      <c r="N984" s="1">
        <v>27</v>
      </c>
      <c r="O984" s="2">
        <f t="shared" si="195"/>
        <v>0.85062545989698313</v>
      </c>
      <c r="P984" s="2">
        <f t="shared" si="196"/>
        <v>8.7564385577630605E-2</v>
      </c>
      <c r="Q984" s="2">
        <f t="shared" si="197"/>
        <v>1.9867549668874173E-2</v>
      </c>
      <c r="R984" s="2">
        <v>0.124</v>
      </c>
      <c r="S984" s="2">
        <v>9.1999999999999998E-2</v>
      </c>
      <c r="T984" s="2">
        <v>0.159</v>
      </c>
      <c r="U984" s="1">
        <v>3563</v>
      </c>
      <c r="V984" s="2">
        <f t="shared" si="201"/>
        <v>1</v>
      </c>
      <c r="W984" s="2">
        <v>0.17499999999999999</v>
      </c>
      <c r="X984" s="1">
        <v>809</v>
      </c>
      <c r="Y984" s="2">
        <f t="shared" si="202"/>
        <v>0.22705585181027224</v>
      </c>
      <c r="Z984" s="2">
        <v>0.26600000000000001</v>
      </c>
      <c r="AA984" s="1">
        <v>2093</v>
      </c>
      <c r="AB984" s="2">
        <f t="shared" si="203"/>
        <v>0.58742632612966605</v>
      </c>
      <c r="AC984" s="2">
        <f t="shared" si="204"/>
        <v>0.18551782206006173</v>
      </c>
      <c r="AD984" s="2">
        <v>0.16699999999999998</v>
      </c>
      <c r="AE984" s="1">
        <v>58650</v>
      </c>
      <c r="AF984" s="1">
        <v>1327</v>
      </c>
      <c r="AG984" s="1">
        <v>49292</v>
      </c>
      <c r="AH984" s="1">
        <v>2862</v>
      </c>
      <c r="AI984" s="2">
        <v>0.13699999999999998</v>
      </c>
      <c r="AJ984">
        <f>VLOOKUP(A984,census_tract_areas_WA!E:N,10,FALSE)</f>
        <v>99.65718846</v>
      </c>
      <c r="AK984">
        <f t="shared" si="205"/>
        <v>35.752563914946315</v>
      </c>
      <c r="AL984" t="str">
        <f>VLOOKUP(AK984,'Density Lookup'!A:B,2,TRUE)</f>
        <v>Low</v>
      </c>
      <c r="AM984" t="str">
        <f>VLOOKUP(A984,census_tract_county_names_WA!A:B,2,FALSE)</f>
        <v>Grays Harbor County, Washington</v>
      </c>
      <c r="AN984">
        <f>INDEX(census_tract_areas_WA!N:N, MATCH('2014_acs_select'!A984,census_tract_areas_WA!E:E,0))</f>
        <v>99.65718846</v>
      </c>
      <c r="AO984" t="b">
        <f t="shared" si="206"/>
        <v>1</v>
      </c>
      <c r="AP984" t="str">
        <f>INDEX('Density Lookup'!B:B,MATCH('2014_acs_select'!AK984,'Density Lookup'!A:A,1))</f>
        <v>Low</v>
      </c>
      <c r="AQ984" t="b">
        <f t="shared" si="207"/>
        <v>1</v>
      </c>
    </row>
    <row r="985" spans="1:43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98"/>
        <v>0.53706021415658467</v>
      </c>
      <c r="I985" s="2">
        <f t="shared" si="199"/>
        <v>0.46293978584341539</v>
      </c>
      <c r="J985" s="1">
        <v>3717</v>
      </c>
      <c r="K985" s="2">
        <f t="shared" si="200"/>
        <v>0.51689612015018771</v>
      </c>
      <c r="L985" s="1">
        <v>2788</v>
      </c>
      <c r="M985" s="1">
        <v>250</v>
      </c>
      <c r="N985" s="1">
        <v>331</v>
      </c>
      <c r="O985" s="2">
        <f t="shared" si="195"/>
        <v>0.75006725854183476</v>
      </c>
      <c r="P985" s="2">
        <f t="shared" si="196"/>
        <v>6.7258541834813015E-2</v>
      </c>
      <c r="Q985" s="2">
        <f t="shared" si="197"/>
        <v>8.905030938929244E-2</v>
      </c>
      <c r="R985" s="2">
        <v>0.25</v>
      </c>
      <c r="S985" s="2">
        <v>0.20100000000000001</v>
      </c>
      <c r="T985" s="2">
        <v>0.29499999999999998</v>
      </c>
      <c r="U985" s="1">
        <v>7108</v>
      </c>
      <c r="V985" s="2">
        <f t="shared" si="201"/>
        <v>0.98845779446530391</v>
      </c>
      <c r="W985" s="2">
        <v>0.155</v>
      </c>
      <c r="X985" s="1">
        <v>1274</v>
      </c>
      <c r="Y985" s="2">
        <f t="shared" si="202"/>
        <v>0.17716590182172159</v>
      </c>
      <c r="Z985" s="2">
        <v>0.193</v>
      </c>
      <c r="AA985" s="1">
        <v>4885</v>
      </c>
      <c r="AB985" s="2">
        <f t="shared" si="203"/>
        <v>0.67932137393964676</v>
      </c>
      <c r="AC985" s="2">
        <f t="shared" si="204"/>
        <v>0.14351272423863159</v>
      </c>
      <c r="AD985" s="2">
        <v>0.14699999999999999</v>
      </c>
      <c r="AE985" s="1">
        <v>63192</v>
      </c>
      <c r="AF985" s="1">
        <v>3169</v>
      </c>
      <c r="AG985" s="1">
        <v>51497</v>
      </c>
      <c r="AH985" s="1">
        <v>5966</v>
      </c>
      <c r="AI985" s="2">
        <v>6.3E-2</v>
      </c>
      <c r="AJ985">
        <f>VLOOKUP(A985,census_tract_areas_WA!E:N,10,FALSE)</f>
        <v>3.5116253670000002</v>
      </c>
      <c r="AK985">
        <f t="shared" si="205"/>
        <v>2047.7696930818418</v>
      </c>
      <c r="AL985" t="str">
        <f>VLOOKUP(AK985,'Density Lookup'!A:B,2,TRUE)</f>
        <v>High</v>
      </c>
      <c r="AM985" t="str">
        <f>VLOOKUP(A985,census_tract_county_names_WA!A:B,2,FALSE)</f>
        <v>King County, Washington</v>
      </c>
      <c r="AN985">
        <f>INDEX(census_tract_areas_WA!N:N, MATCH('2014_acs_select'!A985,census_tract_areas_WA!E:E,0))</f>
        <v>3.5116253670000002</v>
      </c>
      <c r="AO985" t="b">
        <f t="shared" si="206"/>
        <v>1</v>
      </c>
      <c r="AP985" t="str">
        <f>INDEX('Density Lookup'!B:B,MATCH('2014_acs_select'!AK985,'Density Lookup'!A:A,1))</f>
        <v>High</v>
      </c>
      <c r="AQ985" t="b">
        <f t="shared" si="207"/>
        <v>1</v>
      </c>
    </row>
    <row r="986" spans="1:43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98"/>
        <v>0.47592275727206063</v>
      </c>
      <c r="I986" s="2">
        <f t="shared" si="199"/>
        <v>0.52407724272793943</v>
      </c>
      <c r="J986" s="1">
        <v>2304</v>
      </c>
      <c r="K986" s="2">
        <f t="shared" si="200"/>
        <v>0.56318748472256175</v>
      </c>
      <c r="L986" s="1">
        <v>1648</v>
      </c>
      <c r="M986" s="1">
        <v>185</v>
      </c>
      <c r="N986" s="1">
        <v>208</v>
      </c>
      <c r="O986" s="2">
        <f t="shared" si="195"/>
        <v>0.71527777777777779</v>
      </c>
      <c r="P986" s="2">
        <f t="shared" si="196"/>
        <v>8.0295138888888895E-2</v>
      </c>
      <c r="Q986" s="2">
        <f t="shared" si="197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 s="1">
        <v>4091</v>
      </c>
      <c r="V986" s="2">
        <f t="shared" si="201"/>
        <v>1</v>
      </c>
      <c r="W986" s="2">
        <v>6.2E-2</v>
      </c>
      <c r="X986" s="1">
        <v>664</v>
      </c>
      <c r="Y986" s="2">
        <f t="shared" si="202"/>
        <v>0.16230750427768273</v>
      </c>
      <c r="Z986" s="2">
        <v>8.4000000000000005E-2</v>
      </c>
      <c r="AA986" s="1">
        <v>2895</v>
      </c>
      <c r="AB986" s="2">
        <f t="shared" si="203"/>
        <v>0.70765094109019799</v>
      </c>
      <c r="AC986" s="2">
        <f t="shared" si="204"/>
        <v>0.1300415546321193</v>
      </c>
      <c r="AD986" s="2">
        <v>6.6000000000000003E-2</v>
      </c>
      <c r="AE986" s="1">
        <v>89038</v>
      </c>
      <c r="AF986" s="1">
        <v>2013</v>
      </c>
      <c r="AG986" s="1">
        <v>63862</v>
      </c>
      <c r="AH986" s="1">
        <v>3467</v>
      </c>
      <c r="AI986" s="2">
        <v>5.9000000000000004E-2</v>
      </c>
      <c r="AJ986">
        <f>VLOOKUP(A986,census_tract_areas_WA!E:N,10,FALSE)</f>
        <v>4.0544907969999997</v>
      </c>
      <c r="AK986">
        <f t="shared" si="205"/>
        <v>1009.0046333381775</v>
      </c>
      <c r="AL986" t="str">
        <f>VLOOKUP(AK986,'Density Lookup'!A:B,2,TRUE)</f>
        <v>Medium</v>
      </c>
      <c r="AM986" t="str">
        <f>VLOOKUP(A986,census_tract_county_names_WA!A:B,2,FALSE)</f>
        <v>King County, Washington</v>
      </c>
      <c r="AN986">
        <f>INDEX(census_tract_areas_WA!N:N, MATCH('2014_acs_select'!A986,census_tract_areas_WA!E:E,0))</f>
        <v>4.0544907969999997</v>
      </c>
      <c r="AO986" t="b">
        <f t="shared" si="206"/>
        <v>1</v>
      </c>
      <c r="AP986" t="str">
        <f>INDEX('Density Lookup'!B:B,MATCH('2014_acs_select'!AK986,'Density Lookup'!A:A,1))</f>
        <v>Medium</v>
      </c>
      <c r="AQ986" t="b">
        <f t="shared" si="207"/>
        <v>1</v>
      </c>
    </row>
    <row r="987" spans="1:43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98"/>
        <v>0.48415904741654264</v>
      </c>
      <c r="I987" s="2">
        <f t="shared" si="199"/>
        <v>0.51584095258345741</v>
      </c>
      <c r="J987" s="1">
        <v>1706</v>
      </c>
      <c r="K987" s="2">
        <f t="shared" si="200"/>
        <v>0.36274718264937272</v>
      </c>
      <c r="L987" s="1">
        <v>1409</v>
      </c>
      <c r="M987" s="1">
        <v>150</v>
      </c>
      <c r="N987" s="1">
        <v>78</v>
      </c>
      <c r="O987" s="2">
        <f t="shared" si="195"/>
        <v>0.82590855803048069</v>
      </c>
      <c r="P987" s="2">
        <f t="shared" si="196"/>
        <v>8.792497069167643E-2</v>
      </c>
      <c r="Q987" s="2">
        <f t="shared" si="197"/>
        <v>4.5720984759671748E-2</v>
      </c>
      <c r="R987" s="2">
        <v>0.28800000000000003</v>
      </c>
      <c r="S987" s="2">
        <v>0.31</v>
      </c>
      <c r="T987" s="2">
        <v>0.26500000000000001</v>
      </c>
      <c r="U987" s="1">
        <v>4649</v>
      </c>
      <c r="V987" s="2">
        <f t="shared" si="201"/>
        <v>0.98851796725494367</v>
      </c>
      <c r="W987" s="2">
        <v>0.129</v>
      </c>
      <c r="X987" s="1">
        <v>998</v>
      </c>
      <c r="Y987" s="2">
        <f t="shared" si="202"/>
        <v>0.21220497554752285</v>
      </c>
      <c r="Z987" s="2">
        <v>0.22500000000000001</v>
      </c>
      <c r="AA987" s="1">
        <v>2904</v>
      </c>
      <c r="AB987" s="2">
        <f t="shared" si="203"/>
        <v>0.617478205400808</v>
      </c>
      <c r="AC987" s="2">
        <f t="shared" si="204"/>
        <v>0.17031681905166918</v>
      </c>
      <c r="AD987" s="2">
        <v>0.12</v>
      </c>
      <c r="AE987" s="1">
        <v>94818</v>
      </c>
      <c r="AF987" s="1">
        <v>1635</v>
      </c>
      <c r="AG987" s="1">
        <v>73594</v>
      </c>
      <c r="AH987" s="1">
        <v>3815</v>
      </c>
      <c r="AI987" s="2">
        <v>0.14599999999999999</v>
      </c>
      <c r="AJ987">
        <f>VLOOKUP(A987,census_tract_areas_WA!E:N,10,FALSE)</f>
        <v>23.531117949999999</v>
      </c>
      <c r="AK987">
        <f t="shared" si="205"/>
        <v>199.86300735873027</v>
      </c>
      <c r="AL987" t="str">
        <f>VLOOKUP(AK987,'Density Lookup'!A:B,2,TRUE)</f>
        <v>Low</v>
      </c>
      <c r="AM987" t="str">
        <f>VLOOKUP(A987,census_tract_county_names_WA!A:B,2,FALSE)</f>
        <v>Kitsap County, Washington</v>
      </c>
      <c r="AN987">
        <f>INDEX(census_tract_areas_WA!N:N, MATCH('2014_acs_select'!A987,census_tract_areas_WA!E:E,0))</f>
        <v>23.531117949999999</v>
      </c>
      <c r="AO987" t="b">
        <f t="shared" si="206"/>
        <v>1</v>
      </c>
      <c r="AP987" t="str">
        <f>INDEX('Density Lookup'!B:B,MATCH('2014_acs_select'!AK987,'Density Lookup'!A:A,1))</f>
        <v>Low</v>
      </c>
      <c r="AQ987" t="b">
        <f t="shared" si="207"/>
        <v>1</v>
      </c>
    </row>
    <row r="988" spans="1:43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98"/>
        <v>0.53287606433301793</v>
      </c>
      <c r="I988" s="2">
        <f t="shared" si="199"/>
        <v>0.46712393566698202</v>
      </c>
      <c r="J988" s="1">
        <v>1711</v>
      </c>
      <c r="K988" s="2">
        <f t="shared" si="200"/>
        <v>0.40468306527909176</v>
      </c>
      <c r="L988" s="1">
        <v>1249</v>
      </c>
      <c r="M988" s="1">
        <v>258</v>
      </c>
      <c r="N988" s="1">
        <v>127</v>
      </c>
      <c r="O988" s="2">
        <f t="shared" si="195"/>
        <v>0.72998246639392173</v>
      </c>
      <c r="P988" s="2">
        <f t="shared" si="196"/>
        <v>0.15078901227352426</v>
      </c>
      <c r="Q988" s="2">
        <f t="shared" si="197"/>
        <v>7.4225599064874345E-2</v>
      </c>
      <c r="R988" s="2">
        <v>0.184</v>
      </c>
      <c r="S988" s="2">
        <v>0.155</v>
      </c>
      <c r="T988" s="2">
        <v>0.21299999999999999</v>
      </c>
      <c r="U988" s="1">
        <v>4209</v>
      </c>
      <c r="V988" s="2">
        <f t="shared" si="201"/>
        <v>0.99550614947965943</v>
      </c>
      <c r="W988" s="2">
        <v>0.121</v>
      </c>
      <c r="X988" s="1">
        <v>795</v>
      </c>
      <c r="Y988" s="2">
        <f t="shared" si="202"/>
        <v>0.18803216650898771</v>
      </c>
      <c r="Z988" s="2">
        <v>0.14499999999999999</v>
      </c>
      <c r="AA988" s="1">
        <v>2892</v>
      </c>
      <c r="AB988" s="2">
        <f t="shared" si="203"/>
        <v>0.68401135288552506</v>
      </c>
      <c r="AC988" s="2">
        <f t="shared" si="204"/>
        <v>0.12795648060548725</v>
      </c>
      <c r="AD988" s="2">
        <v>0.11699999999999999</v>
      </c>
      <c r="AE988" s="1">
        <v>78256</v>
      </c>
      <c r="AF988" s="1">
        <v>1573</v>
      </c>
      <c r="AG988" s="1">
        <v>73689</v>
      </c>
      <c r="AH988" s="1">
        <v>3583</v>
      </c>
      <c r="AI988" s="2">
        <v>0.13300000000000001</v>
      </c>
      <c r="AJ988">
        <f>VLOOKUP(A988,census_tract_areas_WA!E:N,10,FALSE)</f>
        <v>11.99860954</v>
      </c>
      <c r="AK988">
        <f t="shared" si="205"/>
        <v>352.37416351495006</v>
      </c>
      <c r="AL988" t="str">
        <f>VLOOKUP(AK988,'Density Lookup'!A:B,2,TRUE)</f>
        <v>Medium</v>
      </c>
      <c r="AM988" t="str">
        <f>VLOOKUP(A988,census_tract_county_names_WA!A:B,2,FALSE)</f>
        <v>Kitsap County, Washington</v>
      </c>
      <c r="AN988">
        <f>INDEX(census_tract_areas_WA!N:N, MATCH('2014_acs_select'!A988,census_tract_areas_WA!E:E,0))</f>
        <v>11.99860954</v>
      </c>
      <c r="AO988" t="b">
        <f t="shared" si="206"/>
        <v>1</v>
      </c>
      <c r="AP988" t="str">
        <f>INDEX('Density Lookup'!B:B,MATCH('2014_acs_select'!AK988,'Density Lookup'!A:A,1))</f>
        <v>Medium</v>
      </c>
      <c r="AQ988" t="b">
        <f t="shared" si="207"/>
        <v>1</v>
      </c>
    </row>
    <row r="989" spans="1:43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98"/>
        <v>0.5045388525780683</v>
      </c>
      <c r="I989" s="2">
        <f t="shared" si="199"/>
        <v>0.49546114742193176</v>
      </c>
      <c r="J989" s="1">
        <v>2486</v>
      </c>
      <c r="K989" s="2">
        <f t="shared" si="200"/>
        <v>0.45134350036310822</v>
      </c>
      <c r="L989" s="1">
        <v>1939</v>
      </c>
      <c r="M989" s="1">
        <v>243</v>
      </c>
      <c r="N989" s="1">
        <v>164</v>
      </c>
      <c r="O989" s="2">
        <f t="shared" si="195"/>
        <v>0.77996781979082863</v>
      </c>
      <c r="P989" s="2">
        <f t="shared" si="196"/>
        <v>9.7747385358004826E-2</v>
      </c>
      <c r="Q989" s="2">
        <f t="shared" si="197"/>
        <v>6.5969428801287214E-2</v>
      </c>
      <c r="R989" s="2">
        <v>0.191</v>
      </c>
      <c r="S989" s="2">
        <v>0.20499999999999999</v>
      </c>
      <c r="T989" s="2">
        <v>0.17800000000000002</v>
      </c>
      <c r="U989" s="1">
        <v>5508</v>
      </c>
      <c r="V989" s="2">
        <f t="shared" si="201"/>
        <v>1</v>
      </c>
      <c r="W989" s="2">
        <v>0.11699999999999999</v>
      </c>
      <c r="X989" s="1">
        <v>1319</v>
      </c>
      <c r="Y989" s="2">
        <f t="shared" si="202"/>
        <v>0.23946986201888162</v>
      </c>
      <c r="Z989" s="2">
        <v>0.156</v>
      </c>
      <c r="AA989" s="1">
        <v>3526</v>
      </c>
      <c r="AB989" s="2">
        <f t="shared" si="203"/>
        <v>0.640159767610748</v>
      </c>
      <c r="AC989" s="2">
        <f t="shared" si="204"/>
        <v>0.12037037037037035</v>
      </c>
      <c r="AD989" s="2">
        <v>0.11199999999999999</v>
      </c>
      <c r="AE989" s="1">
        <v>72175</v>
      </c>
      <c r="AF989" s="1">
        <v>1934</v>
      </c>
      <c r="AG989" s="1">
        <v>63438</v>
      </c>
      <c r="AH989" s="1">
        <v>4380</v>
      </c>
      <c r="AI989" s="2">
        <v>8.5000000000000006E-2</v>
      </c>
      <c r="AJ989">
        <f>VLOOKUP(A989,census_tract_areas_WA!E:N,10,FALSE)</f>
        <v>27.833760560000002</v>
      </c>
      <c r="AK989">
        <f t="shared" si="205"/>
        <v>197.88917807662565</v>
      </c>
      <c r="AL989" t="str">
        <f>VLOOKUP(AK989,'Density Lookup'!A:B,2,TRUE)</f>
        <v>Low</v>
      </c>
      <c r="AM989" t="str">
        <f>VLOOKUP(A989,census_tract_county_names_WA!A:B,2,FALSE)</f>
        <v>Kitsap County, Washington</v>
      </c>
      <c r="AN989">
        <f>INDEX(census_tract_areas_WA!N:N, MATCH('2014_acs_select'!A989,census_tract_areas_WA!E:E,0))</f>
        <v>27.833760560000002</v>
      </c>
      <c r="AO989" t="b">
        <f t="shared" si="206"/>
        <v>1</v>
      </c>
      <c r="AP989" t="str">
        <f>INDEX('Density Lookup'!B:B,MATCH('2014_acs_select'!AK989,'Density Lookup'!A:A,1))</f>
        <v>Low</v>
      </c>
      <c r="AQ989" t="b">
        <f t="shared" si="207"/>
        <v>1</v>
      </c>
    </row>
    <row r="990" spans="1:43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98"/>
        <v>0.535637987958827</v>
      </c>
      <c r="I990" s="2">
        <f t="shared" si="199"/>
        <v>0.46436201204117306</v>
      </c>
      <c r="J990" s="1">
        <v>2985</v>
      </c>
      <c r="K990" s="2">
        <f t="shared" si="200"/>
        <v>0.57972421829481458</v>
      </c>
      <c r="L990" s="1">
        <v>2387</v>
      </c>
      <c r="M990" s="1">
        <v>156</v>
      </c>
      <c r="N990" s="1">
        <v>102</v>
      </c>
      <c r="O990" s="2">
        <f t="shared" si="195"/>
        <v>0.79966499162479066</v>
      </c>
      <c r="P990" s="2">
        <f t="shared" si="196"/>
        <v>5.2261306532663317E-2</v>
      </c>
      <c r="Q990" s="2">
        <f t="shared" si="197"/>
        <v>3.4170854271356785E-2</v>
      </c>
      <c r="R990" s="2">
        <v>0.40799999999999997</v>
      </c>
      <c r="S990" s="2">
        <v>0.373</v>
      </c>
      <c r="T990" s="2">
        <v>0.44500000000000001</v>
      </c>
      <c r="U990" s="1">
        <v>5114</v>
      </c>
      <c r="V990" s="2">
        <f t="shared" si="201"/>
        <v>0.99320256360458337</v>
      </c>
      <c r="W990" s="2">
        <v>6.2E-2</v>
      </c>
      <c r="X990" s="1">
        <v>974</v>
      </c>
      <c r="Y990" s="2">
        <f t="shared" si="202"/>
        <v>0.18916294426102157</v>
      </c>
      <c r="Z990" s="2">
        <v>4.8000000000000001E-2</v>
      </c>
      <c r="AA990" s="1">
        <v>3536</v>
      </c>
      <c r="AB990" s="2">
        <f t="shared" si="203"/>
        <v>0.68673528840551568</v>
      </c>
      <c r="AC990" s="2">
        <f t="shared" si="204"/>
        <v>0.12410176733346279</v>
      </c>
      <c r="AD990" s="2">
        <v>7.6999999999999999E-2</v>
      </c>
      <c r="AE990" s="1">
        <v>82017</v>
      </c>
      <c r="AF990" s="1">
        <v>2196</v>
      </c>
      <c r="AG990" s="1">
        <v>72908</v>
      </c>
      <c r="AH990" s="1">
        <v>4218</v>
      </c>
      <c r="AI990" s="2">
        <v>2.7000000000000003E-2</v>
      </c>
      <c r="AJ990">
        <f>VLOOKUP(A990,census_tract_areas_WA!E:N,10,FALSE)</f>
        <v>2.5830627220000002</v>
      </c>
      <c r="AK990">
        <f t="shared" si="205"/>
        <v>1993.3701013706936</v>
      </c>
      <c r="AL990" t="str">
        <f>VLOOKUP(AK990,'Density Lookup'!A:B,2,TRUE)</f>
        <v>High</v>
      </c>
      <c r="AM990" t="str">
        <f>VLOOKUP(A990,census_tract_county_names_WA!A:B,2,FALSE)</f>
        <v>Pierce County, Washington</v>
      </c>
      <c r="AN990">
        <f>INDEX(census_tract_areas_WA!N:N, MATCH('2014_acs_select'!A990,census_tract_areas_WA!E:E,0))</f>
        <v>2.5830627220000002</v>
      </c>
      <c r="AO990" t="b">
        <f t="shared" si="206"/>
        <v>1</v>
      </c>
      <c r="AP990" t="str">
        <f>INDEX('Density Lookup'!B:B,MATCH('2014_acs_select'!AK990,'Density Lookup'!A:A,1))</f>
        <v>High</v>
      </c>
      <c r="AQ990" t="b">
        <f t="shared" si="207"/>
        <v>1</v>
      </c>
    </row>
    <row r="991" spans="1:43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98"/>
        <v>0.47396107311941083</v>
      </c>
      <c r="I991" s="2">
        <f t="shared" si="199"/>
        <v>0.52603892688058917</v>
      </c>
      <c r="J991" s="1">
        <v>1830</v>
      </c>
      <c r="K991" s="2">
        <f t="shared" si="200"/>
        <v>0.48132561809573909</v>
      </c>
      <c r="L991" s="1">
        <v>1380</v>
      </c>
      <c r="M991" s="1">
        <v>262</v>
      </c>
      <c r="N991" s="1">
        <v>139</v>
      </c>
      <c r="O991" s="2">
        <f t="shared" ref="O991:O1054" si="208">L991/$J991</f>
        <v>0.75409836065573765</v>
      </c>
      <c r="P991" s="2">
        <f t="shared" ref="P991:P1054" si="209">M991/$J991</f>
        <v>0.14316939890710381</v>
      </c>
      <c r="Q991" s="2">
        <f t="shared" ref="Q991:Q1054" si="210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 s="1">
        <v>3802</v>
      </c>
      <c r="V991" s="2">
        <f t="shared" si="201"/>
        <v>1</v>
      </c>
      <c r="W991" s="2">
        <v>3.9E-2</v>
      </c>
      <c r="X991" s="1">
        <v>830</v>
      </c>
      <c r="Y991" s="2">
        <f t="shared" si="202"/>
        <v>0.21830615465544451</v>
      </c>
      <c r="Z991" s="2">
        <v>5.0999999999999997E-2</v>
      </c>
      <c r="AA991" s="1">
        <v>2474</v>
      </c>
      <c r="AB991" s="2">
        <f t="shared" si="203"/>
        <v>0.65071015255128883</v>
      </c>
      <c r="AC991" s="2">
        <f t="shared" si="204"/>
        <v>0.1309836927932666</v>
      </c>
      <c r="AD991" s="2">
        <v>3.9E-2</v>
      </c>
      <c r="AE991" s="1">
        <v>95946</v>
      </c>
      <c r="AF991" s="1">
        <v>1348</v>
      </c>
      <c r="AG991" s="1">
        <v>92571</v>
      </c>
      <c r="AH991" s="1">
        <v>3091</v>
      </c>
      <c r="AI991" s="2">
        <v>7.4999999999999997E-2</v>
      </c>
      <c r="AJ991">
        <f>VLOOKUP(A991,census_tract_areas_WA!E:N,10,FALSE)</f>
        <v>5.8013644429999998</v>
      </c>
      <c r="AK991">
        <f t="shared" si="205"/>
        <v>655.36306800851685</v>
      </c>
      <c r="AL991" t="str">
        <f>VLOOKUP(AK991,'Density Lookup'!A:B,2,TRUE)</f>
        <v>Medium</v>
      </c>
      <c r="AM991" t="str">
        <f>VLOOKUP(A991,census_tract_county_names_WA!A:B,2,FALSE)</f>
        <v>Pierce County, Washington</v>
      </c>
      <c r="AN991">
        <f>INDEX(census_tract_areas_WA!N:N, MATCH('2014_acs_select'!A991,census_tract_areas_WA!E:E,0))</f>
        <v>5.8013644429999998</v>
      </c>
      <c r="AO991" t="b">
        <f t="shared" si="206"/>
        <v>1</v>
      </c>
      <c r="AP991" t="str">
        <f>INDEX('Density Lookup'!B:B,MATCH('2014_acs_select'!AK991,'Density Lookup'!A:A,1))</f>
        <v>Medium</v>
      </c>
      <c r="AQ991" t="b">
        <f t="shared" si="207"/>
        <v>1</v>
      </c>
    </row>
    <row r="992" spans="1:43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98"/>
        <v>0.52981321839080464</v>
      </c>
      <c r="I992" s="2">
        <f t="shared" si="199"/>
        <v>0.47018678160919541</v>
      </c>
      <c r="J992" s="1">
        <v>1036</v>
      </c>
      <c r="K992" s="2">
        <f t="shared" si="200"/>
        <v>0.37212643678160917</v>
      </c>
      <c r="L992" s="1">
        <v>782</v>
      </c>
      <c r="M992" s="1">
        <v>134</v>
      </c>
      <c r="N992" s="1">
        <v>53</v>
      </c>
      <c r="O992" s="2">
        <f t="shared" si="208"/>
        <v>0.75482625482625487</v>
      </c>
      <c r="P992" s="2">
        <f t="shared" si="209"/>
        <v>0.12934362934362933</v>
      </c>
      <c r="Q992" s="2">
        <f t="shared" si="210"/>
        <v>5.115830115830116E-2</v>
      </c>
      <c r="R992" s="2">
        <v>0.21</v>
      </c>
      <c r="S992" s="2">
        <v>0.16800000000000001</v>
      </c>
      <c r="T992" s="2">
        <v>0.25700000000000001</v>
      </c>
      <c r="U992" s="1">
        <v>2684</v>
      </c>
      <c r="V992" s="2">
        <f t="shared" si="201"/>
        <v>0.96408045977011492</v>
      </c>
      <c r="W992" s="2">
        <v>0.17499999999999999</v>
      </c>
      <c r="X992" s="1">
        <v>461</v>
      </c>
      <c r="Y992" s="2">
        <f t="shared" si="202"/>
        <v>0.16558908045977011</v>
      </c>
      <c r="Z992" s="2">
        <v>0.111</v>
      </c>
      <c r="AA992" s="1">
        <v>1679</v>
      </c>
      <c r="AB992" s="2">
        <f t="shared" si="203"/>
        <v>0.60308908045977017</v>
      </c>
      <c r="AC992" s="2">
        <f t="shared" si="204"/>
        <v>0.23132183908045967</v>
      </c>
      <c r="AD992" s="2">
        <v>0.21</v>
      </c>
      <c r="AE992" s="1">
        <v>45609</v>
      </c>
      <c r="AF992" s="1">
        <v>1282</v>
      </c>
      <c r="AG992" s="1">
        <v>30949</v>
      </c>
      <c r="AH992" s="1">
        <v>2367</v>
      </c>
      <c r="AI992" s="2">
        <v>0.16600000000000001</v>
      </c>
      <c r="AJ992">
        <f>VLOOKUP(A992,census_tract_areas_WA!E:N,10,FALSE)</f>
        <v>1.6688661330000001</v>
      </c>
      <c r="AK992">
        <f t="shared" si="205"/>
        <v>1668.1985121211635</v>
      </c>
      <c r="AL992" t="str">
        <f>VLOOKUP(AK992,'Density Lookup'!A:B,2,TRUE)</f>
        <v>High</v>
      </c>
      <c r="AM992" t="str">
        <f>VLOOKUP(A992,census_tract_county_names_WA!A:B,2,FALSE)</f>
        <v>Spokane County, Washington</v>
      </c>
      <c r="AN992">
        <f>INDEX(census_tract_areas_WA!N:N, MATCH('2014_acs_select'!A992,census_tract_areas_WA!E:E,0))</f>
        <v>1.6688661330000001</v>
      </c>
      <c r="AO992" t="b">
        <f t="shared" si="206"/>
        <v>1</v>
      </c>
      <c r="AP992" t="str">
        <f>INDEX('Density Lookup'!B:B,MATCH('2014_acs_select'!AK992,'Density Lookup'!A:A,1))</f>
        <v>High</v>
      </c>
      <c r="AQ992" t="b">
        <f t="shared" si="207"/>
        <v>1</v>
      </c>
    </row>
    <row r="993" spans="1:43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98"/>
        <v>0.52355769230769234</v>
      </c>
      <c r="I993" s="2">
        <f t="shared" si="199"/>
        <v>0.47644230769230766</v>
      </c>
      <c r="J993" s="1">
        <v>1847</v>
      </c>
      <c r="K993" s="2">
        <f t="shared" si="200"/>
        <v>0.44399038461538459</v>
      </c>
      <c r="L993" s="1">
        <v>1380</v>
      </c>
      <c r="M993" s="1">
        <v>218</v>
      </c>
      <c r="N993" s="1">
        <v>25</v>
      </c>
      <c r="O993" s="2">
        <f t="shared" si="208"/>
        <v>0.74715755278830531</v>
      </c>
      <c r="P993" s="2">
        <f t="shared" si="209"/>
        <v>0.11802923659989172</v>
      </c>
      <c r="Q993" s="2">
        <f t="shared" si="210"/>
        <v>1.3535462912831619E-2</v>
      </c>
      <c r="R993" s="2">
        <v>0.19</v>
      </c>
      <c r="S993" s="2">
        <v>0.151</v>
      </c>
      <c r="T993" s="2">
        <v>0.22899999999999998</v>
      </c>
      <c r="U993" s="1">
        <v>4152</v>
      </c>
      <c r="V993" s="2">
        <f t="shared" si="201"/>
        <v>0.99807692307692308</v>
      </c>
      <c r="W993" s="2">
        <v>7.5999999999999998E-2</v>
      </c>
      <c r="X993" s="1">
        <v>935</v>
      </c>
      <c r="Y993" s="2">
        <f t="shared" si="202"/>
        <v>0.22475961538461539</v>
      </c>
      <c r="Z993" s="2">
        <v>8.4000000000000005E-2</v>
      </c>
      <c r="AA993" s="1">
        <v>2723</v>
      </c>
      <c r="AB993" s="2">
        <f t="shared" si="203"/>
        <v>0.65456730769230764</v>
      </c>
      <c r="AC993" s="2">
        <f t="shared" si="204"/>
        <v>0.12067307692307694</v>
      </c>
      <c r="AD993" s="2">
        <v>8.4000000000000005E-2</v>
      </c>
      <c r="AE993" s="1">
        <v>75545</v>
      </c>
      <c r="AF993" s="1">
        <v>1480</v>
      </c>
      <c r="AG993" s="1">
        <v>73241</v>
      </c>
      <c r="AH993" s="1">
        <v>3367</v>
      </c>
      <c r="AI993" s="2">
        <v>0.11599999999999999</v>
      </c>
      <c r="AJ993">
        <f>VLOOKUP(A993,census_tract_areas_WA!E:N,10,FALSE)</f>
        <v>68.478829820000001</v>
      </c>
      <c r="AK993">
        <f t="shared" si="205"/>
        <v>60.748701619679629</v>
      </c>
      <c r="AL993" t="str">
        <f>VLOOKUP(AK993,'Density Lookup'!A:B,2,TRUE)</f>
        <v>Low</v>
      </c>
      <c r="AM993" t="str">
        <f>VLOOKUP(A993,census_tract_county_names_WA!A:B,2,FALSE)</f>
        <v>Thurston County, Washington</v>
      </c>
      <c r="AN993">
        <f>INDEX(census_tract_areas_WA!N:N, MATCH('2014_acs_select'!A993,census_tract_areas_WA!E:E,0))</f>
        <v>68.478829820000001</v>
      </c>
      <c r="AO993" t="b">
        <f t="shared" si="206"/>
        <v>1</v>
      </c>
      <c r="AP993" t="str">
        <f>INDEX('Density Lookup'!B:B,MATCH('2014_acs_select'!AK993,'Density Lookup'!A:A,1))</f>
        <v>Low</v>
      </c>
      <c r="AQ993" t="b">
        <f t="shared" si="207"/>
        <v>1</v>
      </c>
    </row>
    <row r="994" spans="1:43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98"/>
        <v>0.52380952380952384</v>
      </c>
      <c r="I994" s="2">
        <f t="shared" si="199"/>
        <v>0.47619047619047616</v>
      </c>
      <c r="J994" s="1">
        <v>2358</v>
      </c>
      <c r="K994" s="2">
        <f t="shared" si="200"/>
        <v>0.50127551020408168</v>
      </c>
      <c r="L994" s="1">
        <v>1917</v>
      </c>
      <c r="M994" s="1">
        <v>266</v>
      </c>
      <c r="N994" s="1">
        <v>37</v>
      </c>
      <c r="O994" s="2">
        <f t="shared" si="208"/>
        <v>0.81297709923664119</v>
      </c>
      <c r="P994" s="2">
        <f t="shared" si="209"/>
        <v>0.11280746395250212</v>
      </c>
      <c r="Q994" s="2">
        <f t="shared" si="210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 s="1">
        <v>4691</v>
      </c>
      <c r="V994" s="2">
        <f t="shared" si="201"/>
        <v>0.99723639455782309</v>
      </c>
      <c r="W994" s="2">
        <v>6.8000000000000005E-2</v>
      </c>
      <c r="X994" s="1">
        <v>1194</v>
      </c>
      <c r="Y994" s="2">
        <f t="shared" si="202"/>
        <v>0.25382653061224492</v>
      </c>
      <c r="Z994" s="2">
        <v>0.10800000000000001</v>
      </c>
      <c r="AA994" s="1">
        <v>2786</v>
      </c>
      <c r="AB994" s="2">
        <f t="shared" si="203"/>
        <v>0.59226190476190477</v>
      </c>
      <c r="AC994" s="2">
        <f t="shared" si="204"/>
        <v>0.15391156462585032</v>
      </c>
      <c r="AD994" s="2">
        <v>6.2E-2</v>
      </c>
      <c r="AE994" s="1">
        <v>96113</v>
      </c>
      <c r="AF994" s="1">
        <v>1767</v>
      </c>
      <c r="AG994" s="1">
        <v>78232</v>
      </c>
      <c r="AH994" s="1">
        <v>3647</v>
      </c>
      <c r="AI994" s="2">
        <v>7.4999999999999997E-2</v>
      </c>
      <c r="AJ994">
        <f>VLOOKUP(A994,census_tract_areas_WA!E:N,10,FALSE)</f>
        <v>11.513231879999999</v>
      </c>
      <c r="AK994">
        <f t="shared" si="205"/>
        <v>408.57337444679348</v>
      </c>
      <c r="AL994" t="str">
        <f>VLOOKUP(AK994,'Density Lookup'!A:B,2,TRUE)</f>
        <v>Medium</v>
      </c>
      <c r="AM994" t="str">
        <f>VLOOKUP(A994,census_tract_county_names_WA!A:B,2,FALSE)</f>
        <v>Franklin County, Washington</v>
      </c>
      <c r="AN994">
        <f>INDEX(census_tract_areas_WA!N:N, MATCH('2014_acs_select'!A994,census_tract_areas_WA!E:E,0))</f>
        <v>11.513231879999999</v>
      </c>
      <c r="AO994" t="b">
        <f t="shared" si="206"/>
        <v>1</v>
      </c>
      <c r="AP994" t="str">
        <f>INDEX('Density Lookup'!B:B,MATCH('2014_acs_select'!AK994,'Density Lookup'!A:A,1))</f>
        <v>Medium</v>
      </c>
      <c r="AQ994" t="b">
        <f t="shared" si="207"/>
        <v>1</v>
      </c>
    </row>
    <row r="995" spans="1:43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98"/>
        <v>0.4850111856823266</v>
      </c>
      <c r="I995" s="2">
        <f t="shared" si="199"/>
        <v>0.5149888143176734</v>
      </c>
      <c r="J995" s="1">
        <v>2359</v>
      </c>
      <c r="K995" s="2">
        <f t="shared" si="200"/>
        <v>0.52774049217002239</v>
      </c>
      <c r="L995" s="1">
        <v>1615</v>
      </c>
      <c r="M995" s="1">
        <v>165</v>
      </c>
      <c r="N995" s="1">
        <v>287</v>
      </c>
      <c r="O995" s="2">
        <f t="shared" si="208"/>
        <v>0.68461212378126324</v>
      </c>
      <c r="P995" s="2">
        <f t="shared" si="209"/>
        <v>6.9944891903348877E-2</v>
      </c>
      <c r="Q995" s="2">
        <f t="shared" si="210"/>
        <v>0.12166172106824925</v>
      </c>
      <c r="R995" s="2">
        <v>0.625</v>
      </c>
      <c r="S995" s="2">
        <v>0.58599999999999997</v>
      </c>
      <c r="T995" s="2">
        <v>0.66200000000000003</v>
      </c>
      <c r="U995" s="1">
        <v>4458</v>
      </c>
      <c r="V995" s="2">
        <f t="shared" si="201"/>
        <v>0.99731543624161079</v>
      </c>
      <c r="W995" s="2">
        <v>7.400000000000001E-2</v>
      </c>
      <c r="X995" s="1">
        <v>909</v>
      </c>
      <c r="Y995" s="2">
        <f t="shared" si="202"/>
        <v>0.20335570469798658</v>
      </c>
      <c r="Z995" s="2">
        <v>3.2000000000000001E-2</v>
      </c>
      <c r="AA995" s="1">
        <v>2939</v>
      </c>
      <c r="AB995" s="2">
        <f t="shared" si="203"/>
        <v>0.65749440715883667</v>
      </c>
      <c r="AC995" s="2">
        <f t="shared" si="204"/>
        <v>0.13914988814317675</v>
      </c>
      <c r="AD995" s="2">
        <v>8.8000000000000009E-2</v>
      </c>
      <c r="AE995" s="1">
        <v>116721</v>
      </c>
      <c r="AF995" s="1">
        <v>1873</v>
      </c>
      <c r="AG995" s="1">
        <v>87734</v>
      </c>
      <c r="AH995" s="1">
        <v>3591</v>
      </c>
      <c r="AI995" s="2">
        <v>6.0999999999999999E-2</v>
      </c>
      <c r="AJ995">
        <f>VLOOKUP(A995,census_tract_areas_WA!E:N,10,FALSE)</f>
        <v>4.1802696240000001</v>
      </c>
      <c r="AK995">
        <f t="shared" si="205"/>
        <v>1069.3090164176454</v>
      </c>
      <c r="AL995" t="str">
        <f>VLOOKUP(AK995,'Density Lookup'!A:B,2,TRUE)</f>
        <v>Medium</v>
      </c>
      <c r="AM995" t="str">
        <f>VLOOKUP(A995,census_tract_county_names_WA!A:B,2,FALSE)</f>
        <v>King County, Washington</v>
      </c>
      <c r="AN995">
        <f>INDEX(census_tract_areas_WA!N:N, MATCH('2014_acs_select'!A995,census_tract_areas_WA!E:E,0))</f>
        <v>4.1802696240000001</v>
      </c>
      <c r="AO995" t="b">
        <f t="shared" si="206"/>
        <v>1</v>
      </c>
      <c r="AP995" t="str">
        <f>INDEX('Density Lookup'!B:B,MATCH('2014_acs_select'!AK995,'Density Lookup'!A:A,1))</f>
        <v>Medium</v>
      </c>
      <c r="AQ995" t="b">
        <f t="shared" si="207"/>
        <v>1</v>
      </c>
    </row>
    <row r="996" spans="1:43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98"/>
        <v>0.4910464465584779</v>
      </c>
      <c r="I996" s="2">
        <f t="shared" si="199"/>
        <v>0.50895355344152216</v>
      </c>
      <c r="J996" s="1">
        <v>3369</v>
      </c>
      <c r="K996" s="2">
        <f t="shared" si="200"/>
        <v>0.4713206491326245</v>
      </c>
      <c r="L996" s="1">
        <v>1890</v>
      </c>
      <c r="M996" s="1">
        <v>252</v>
      </c>
      <c r="N996" s="1">
        <v>454</v>
      </c>
      <c r="O996" s="2">
        <f t="shared" si="208"/>
        <v>0.56099732858414963</v>
      </c>
      <c r="P996" s="2">
        <f t="shared" si="209"/>
        <v>7.4799643811219951E-2</v>
      </c>
      <c r="Q996" s="2">
        <f t="shared" si="210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 s="1">
        <v>7127</v>
      </c>
      <c r="V996" s="2">
        <f t="shared" si="201"/>
        <v>0.9970621152770005</v>
      </c>
      <c r="W996" s="2">
        <v>0.111</v>
      </c>
      <c r="X996" s="1">
        <v>1582</v>
      </c>
      <c r="Y996" s="2">
        <f t="shared" si="202"/>
        <v>0.2213206491326245</v>
      </c>
      <c r="Z996" s="2">
        <v>0.14099999999999999</v>
      </c>
      <c r="AA996" s="1">
        <v>4333</v>
      </c>
      <c r="AB996" s="2">
        <f t="shared" si="203"/>
        <v>0.60618354784555117</v>
      </c>
      <c r="AC996" s="2">
        <f t="shared" si="204"/>
        <v>0.17249580302182432</v>
      </c>
      <c r="AD996" s="2">
        <v>0.114</v>
      </c>
      <c r="AE996" s="1">
        <v>164523</v>
      </c>
      <c r="AF996" s="1">
        <v>2827</v>
      </c>
      <c r="AG996" s="1">
        <v>112670</v>
      </c>
      <c r="AH996" s="1">
        <v>5779</v>
      </c>
      <c r="AI996" s="2">
        <v>3.5000000000000003E-2</v>
      </c>
      <c r="AJ996">
        <f>VLOOKUP(A996,census_tract_areas_WA!E:N,10,FALSE)</f>
        <v>8.869979421</v>
      </c>
      <c r="AK996">
        <f t="shared" si="205"/>
        <v>805.86432738241183</v>
      </c>
      <c r="AL996" t="str">
        <f>VLOOKUP(AK996,'Density Lookup'!A:B,2,TRUE)</f>
        <v>Medium</v>
      </c>
      <c r="AM996" t="str">
        <f>VLOOKUP(A996,census_tract_county_names_WA!A:B,2,FALSE)</f>
        <v>King County, Washington</v>
      </c>
      <c r="AN996">
        <f>INDEX(census_tract_areas_WA!N:N, MATCH('2014_acs_select'!A996,census_tract_areas_WA!E:E,0))</f>
        <v>8.869979421</v>
      </c>
      <c r="AO996" t="b">
        <f t="shared" si="206"/>
        <v>1</v>
      </c>
      <c r="AP996" t="str">
        <f>INDEX('Density Lookup'!B:B,MATCH('2014_acs_select'!AK996,'Density Lookup'!A:A,1))</f>
        <v>Medium</v>
      </c>
      <c r="AQ996" t="b">
        <f t="shared" si="207"/>
        <v>1</v>
      </c>
    </row>
    <row r="997" spans="1:43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98"/>
        <v>0.50109529025191679</v>
      </c>
      <c r="I997" s="2">
        <f t="shared" si="199"/>
        <v>0.49890470974808326</v>
      </c>
      <c r="J997" s="1">
        <v>682</v>
      </c>
      <c r="K997" s="2">
        <f t="shared" si="200"/>
        <v>0.37349397590361444</v>
      </c>
      <c r="L997" s="1">
        <v>605</v>
      </c>
      <c r="M997" s="1">
        <v>16</v>
      </c>
      <c r="N997" s="1">
        <v>60</v>
      </c>
      <c r="O997" s="2">
        <f t="shared" si="208"/>
        <v>0.88709677419354838</v>
      </c>
      <c r="P997" s="2">
        <f t="shared" si="209"/>
        <v>2.3460410557184751E-2</v>
      </c>
      <c r="Q997" s="2">
        <f t="shared" si="210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 s="1">
        <v>1711</v>
      </c>
      <c r="V997" s="2">
        <f t="shared" si="201"/>
        <v>0.93702081051478647</v>
      </c>
      <c r="W997" s="2">
        <v>0.38600000000000001</v>
      </c>
      <c r="X997" s="1">
        <v>275</v>
      </c>
      <c r="Y997" s="2">
        <f t="shared" si="202"/>
        <v>0.15060240963855423</v>
      </c>
      <c r="Z997" s="2">
        <v>0.63300000000000001</v>
      </c>
      <c r="AA997" s="1">
        <v>1216</v>
      </c>
      <c r="AB997" s="2">
        <f t="shared" si="203"/>
        <v>0.66593647316538884</v>
      </c>
      <c r="AC997" s="2">
        <f t="shared" si="204"/>
        <v>0.18346111719605696</v>
      </c>
      <c r="AD997" s="2">
        <v>0.38700000000000001</v>
      </c>
      <c r="AE997" s="1">
        <v>50495</v>
      </c>
      <c r="AF997" s="1">
        <v>795</v>
      </c>
      <c r="AG997" s="1">
        <v>29583</v>
      </c>
      <c r="AH997" s="1">
        <v>1553</v>
      </c>
      <c r="AI997" s="2">
        <v>0.156</v>
      </c>
      <c r="AJ997">
        <f>VLOOKUP(A997,census_tract_areas_WA!E:N,10,FALSE)</f>
        <v>1.039864125</v>
      </c>
      <c r="AK997">
        <f t="shared" si="205"/>
        <v>1755.9986503044327</v>
      </c>
      <c r="AL997" t="str">
        <f>VLOOKUP(AK997,'Density Lookup'!A:B,2,TRUE)</f>
        <v>High</v>
      </c>
      <c r="AM997" t="str">
        <f>VLOOKUP(A997,census_tract_county_names_WA!A:B,2,FALSE)</f>
        <v>Pierce County, Washington</v>
      </c>
      <c r="AN997">
        <f>INDEX(census_tract_areas_WA!N:N, MATCH('2014_acs_select'!A997,census_tract_areas_WA!E:E,0))</f>
        <v>1.039864125</v>
      </c>
      <c r="AO997" t="b">
        <f t="shared" si="206"/>
        <v>1</v>
      </c>
      <c r="AP997" t="str">
        <f>INDEX('Density Lookup'!B:B,MATCH('2014_acs_select'!AK997,'Density Lookup'!A:A,1))</f>
        <v>High</v>
      </c>
      <c r="AQ997" t="b">
        <f t="shared" si="207"/>
        <v>1</v>
      </c>
    </row>
    <row r="998" spans="1:43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98"/>
        <v>0.49669312169312169</v>
      </c>
      <c r="I998" s="2">
        <f t="shared" si="199"/>
        <v>0.50330687830687826</v>
      </c>
      <c r="J998" s="1">
        <v>2982</v>
      </c>
      <c r="K998" s="2">
        <f t="shared" si="200"/>
        <v>0.49305555555555558</v>
      </c>
      <c r="L998" s="1">
        <v>2348</v>
      </c>
      <c r="M998" s="1">
        <v>252</v>
      </c>
      <c r="N998" s="1">
        <v>60</v>
      </c>
      <c r="O998" s="2">
        <f t="shared" si="208"/>
        <v>0.7873910127431254</v>
      </c>
      <c r="P998" s="2">
        <f t="shared" si="209"/>
        <v>8.4507042253521125E-2</v>
      </c>
      <c r="Q998" s="2">
        <f t="shared" si="210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 s="1">
        <v>6048</v>
      </c>
      <c r="V998" s="2">
        <f t="shared" si="201"/>
        <v>1</v>
      </c>
      <c r="W998" s="2">
        <v>8.5999999999999993E-2</v>
      </c>
      <c r="X998" s="1">
        <v>1659</v>
      </c>
      <c r="Y998" s="2">
        <f t="shared" si="202"/>
        <v>0.27430555555555558</v>
      </c>
      <c r="Z998" s="2">
        <v>0.121</v>
      </c>
      <c r="AA998" s="1">
        <v>3921</v>
      </c>
      <c r="AB998" s="2">
        <f t="shared" si="203"/>
        <v>0.64831349206349209</v>
      </c>
      <c r="AC998" s="2">
        <f t="shared" si="204"/>
        <v>7.7380952380952328E-2</v>
      </c>
      <c r="AD998" s="2">
        <v>7.2000000000000008E-2</v>
      </c>
      <c r="AE998" s="1">
        <v>127486</v>
      </c>
      <c r="AF998" s="1">
        <v>1979</v>
      </c>
      <c r="AG998" s="1">
        <v>97205</v>
      </c>
      <c r="AH998" s="1">
        <v>4743</v>
      </c>
      <c r="AI998" s="2">
        <v>6.4000000000000001E-2</v>
      </c>
      <c r="AJ998">
        <f>VLOOKUP(A998,census_tract_areas_WA!E:N,10,FALSE)</f>
        <v>23.399764909999998</v>
      </c>
      <c r="AK998">
        <f t="shared" si="205"/>
        <v>258.46413514245859</v>
      </c>
      <c r="AL998" t="str">
        <f>VLOOKUP(AK998,'Density Lookup'!A:B,2,TRUE)</f>
        <v>Low</v>
      </c>
      <c r="AM998" t="str">
        <f>VLOOKUP(A998,census_tract_county_names_WA!A:B,2,FALSE)</f>
        <v>Snohomish County, Washington</v>
      </c>
      <c r="AN998">
        <f>INDEX(census_tract_areas_WA!N:N, MATCH('2014_acs_select'!A998,census_tract_areas_WA!E:E,0))</f>
        <v>23.399764909999998</v>
      </c>
      <c r="AO998" t="b">
        <f t="shared" si="206"/>
        <v>1</v>
      </c>
      <c r="AP998" t="str">
        <f>INDEX('Density Lookup'!B:B,MATCH('2014_acs_select'!AK998,'Density Lookup'!A:A,1))</f>
        <v>Low</v>
      </c>
      <c r="AQ998" t="b">
        <f t="shared" si="207"/>
        <v>1</v>
      </c>
    </row>
    <row r="999" spans="1:43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98"/>
        <v>0.45541001256055985</v>
      </c>
      <c r="I999" s="2">
        <f t="shared" si="199"/>
        <v>0.5445899874394402</v>
      </c>
      <c r="J999" s="1">
        <v>3066</v>
      </c>
      <c r="K999" s="2">
        <f t="shared" si="200"/>
        <v>0.55015252108379686</v>
      </c>
      <c r="L999" s="1">
        <v>1890</v>
      </c>
      <c r="M999" s="1">
        <v>255</v>
      </c>
      <c r="N999" s="1">
        <v>521</v>
      </c>
      <c r="O999" s="2">
        <f t="shared" si="208"/>
        <v>0.61643835616438358</v>
      </c>
      <c r="P999" s="2">
        <f t="shared" si="209"/>
        <v>8.3170254403131111E-2</v>
      </c>
      <c r="Q999" s="2">
        <f t="shared" si="210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 s="1">
        <v>5520</v>
      </c>
      <c r="V999" s="2">
        <f t="shared" si="201"/>
        <v>0.99048986183384169</v>
      </c>
      <c r="W999" s="2">
        <v>0.05</v>
      </c>
      <c r="X999" s="1">
        <v>1328</v>
      </c>
      <c r="Y999" s="2">
        <f t="shared" si="202"/>
        <v>0.23829176386147496</v>
      </c>
      <c r="Z999" s="2">
        <v>6.6000000000000003E-2</v>
      </c>
      <c r="AA999" s="1">
        <v>3498</v>
      </c>
      <c r="AB999" s="2">
        <f t="shared" si="203"/>
        <v>0.62766911896644539</v>
      </c>
      <c r="AC999" s="2">
        <f t="shared" si="204"/>
        <v>0.13403911717207961</v>
      </c>
      <c r="AD999" s="2">
        <v>3.7999999999999999E-2</v>
      </c>
      <c r="AE999" s="1">
        <v>112685</v>
      </c>
      <c r="AF999" s="1">
        <v>2201</v>
      </c>
      <c r="AG999" s="1">
        <v>101829</v>
      </c>
      <c r="AH999" s="1">
        <v>4368</v>
      </c>
      <c r="AI999" s="2">
        <v>2.7999999999999997E-2</v>
      </c>
      <c r="AJ999">
        <f>VLOOKUP(A999,census_tract_areas_WA!E:N,10,FALSE)</f>
        <v>2.2190661880000002</v>
      </c>
      <c r="AK999">
        <f t="shared" si="205"/>
        <v>2511.4167527480704</v>
      </c>
      <c r="AL999" t="str">
        <f>VLOOKUP(AK999,'Density Lookup'!A:B,2,TRUE)</f>
        <v>High</v>
      </c>
      <c r="AM999" t="str">
        <f>VLOOKUP(A999,census_tract_county_names_WA!A:B,2,FALSE)</f>
        <v>King County, Washington</v>
      </c>
      <c r="AN999">
        <f>INDEX(census_tract_areas_WA!N:N, MATCH('2014_acs_select'!A999,census_tract_areas_WA!E:E,0))</f>
        <v>2.2190661880000002</v>
      </c>
      <c r="AO999" t="b">
        <f t="shared" si="206"/>
        <v>1</v>
      </c>
      <c r="AP999" t="str">
        <f>INDEX('Density Lookup'!B:B,MATCH('2014_acs_select'!AK999,'Density Lookup'!A:A,1))</f>
        <v>High</v>
      </c>
      <c r="AQ999" t="b">
        <f t="shared" si="207"/>
        <v>1</v>
      </c>
    </row>
    <row r="1000" spans="1:43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98"/>
        <v>0.51623376623376627</v>
      </c>
      <c r="I1000" s="2">
        <f t="shared" si="199"/>
        <v>0.48376623376623379</v>
      </c>
      <c r="J1000" s="1">
        <v>2589</v>
      </c>
      <c r="K1000" s="2">
        <f t="shared" si="200"/>
        <v>0.49446142093200918</v>
      </c>
      <c r="L1000" s="1">
        <v>1596</v>
      </c>
      <c r="M1000" s="1">
        <v>307</v>
      </c>
      <c r="N1000" s="1">
        <v>530</v>
      </c>
      <c r="O1000" s="2">
        <f t="shared" si="208"/>
        <v>0.61645422943221317</v>
      </c>
      <c r="P1000" s="2">
        <f t="shared" si="209"/>
        <v>0.11857860177674778</v>
      </c>
      <c r="Q1000" s="2">
        <f t="shared" si="210"/>
        <v>0.20471224410969485</v>
      </c>
      <c r="R1000" s="2">
        <v>0.33200000000000002</v>
      </c>
      <c r="S1000" s="2">
        <v>0.30299999999999999</v>
      </c>
      <c r="T1000" s="2">
        <v>0.36</v>
      </c>
      <c r="U1000" s="1">
        <v>5210</v>
      </c>
      <c r="V1000" s="2">
        <f t="shared" si="201"/>
        <v>0.99503437738731859</v>
      </c>
      <c r="W1000" s="2">
        <v>0.17</v>
      </c>
      <c r="X1000" s="1">
        <v>1094</v>
      </c>
      <c r="Y1000" s="2">
        <f t="shared" si="202"/>
        <v>0.20893812070282658</v>
      </c>
      <c r="Z1000" s="2">
        <v>0.20699999999999999</v>
      </c>
      <c r="AA1000" s="1">
        <v>3494</v>
      </c>
      <c r="AB1000" s="2">
        <f t="shared" si="203"/>
        <v>0.66730328495034374</v>
      </c>
      <c r="AC1000" s="2">
        <f t="shared" si="204"/>
        <v>0.12375859434682968</v>
      </c>
      <c r="AD1000" s="2">
        <v>0.17100000000000001</v>
      </c>
      <c r="AE1000" s="1">
        <v>88958</v>
      </c>
      <c r="AF1000" s="1">
        <v>2030</v>
      </c>
      <c r="AG1000" s="1">
        <v>64583</v>
      </c>
      <c r="AH1000" s="1">
        <v>4155</v>
      </c>
      <c r="AI1000" s="2">
        <v>9.8000000000000004E-2</v>
      </c>
      <c r="AJ1000">
        <f>VLOOKUP(A1000,census_tract_areas_WA!E:N,10,FALSE)</f>
        <v>3.5041286180000002</v>
      </c>
      <c r="AK1000">
        <f t="shared" si="205"/>
        <v>1494.237389890236</v>
      </c>
      <c r="AL1000" t="str">
        <f>VLOOKUP(AK1000,'Density Lookup'!A:B,2,TRUE)</f>
        <v>High</v>
      </c>
      <c r="AM1000" t="str">
        <f>VLOOKUP(A1000,census_tract_county_names_WA!A:B,2,FALSE)</f>
        <v>King County, Washington</v>
      </c>
      <c r="AN1000">
        <f>INDEX(census_tract_areas_WA!N:N, MATCH('2014_acs_select'!A1000,census_tract_areas_WA!E:E,0))</f>
        <v>3.5041286180000002</v>
      </c>
      <c r="AO1000" t="b">
        <f t="shared" si="206"/>
        <v>1</v>
      </c>
      <c r="AP1000" t="str">
        <f>INDEX('Density Lookup'!B:B,MATCH('2014_acs_select'!AK1000,'Density Lookup'!A:A,1))</f>
        <v>High</v>
      </c>
      <c r="AQ1000" t="b">
        <f t="shared" si="207"/>
        <v>1</v>
      </c>
    </row>
    <row r="1001" spans="1:43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98"/>
        <v>0.5229939739930225</v>
      </c>
      <c r="I1001" s="2">
        <f t="shared" si="199"/>
        <v>0.4770060260069775</v>
      </c>
      <c r="J1001" s="1">
        <v>1648</v>
      </c>
      <c r="K1001" s="2">
        <f t="shared" si="200"/>
        <v>0.52267681573104985</v>
      </c>
      <c r="L1001" s="1">
        <v>1321</v>
      </c>
      <c r="M1001" s="1">
        <v>97</v>
      </c>
      <c r="N1001" s="1">
        <v>53</v>
      </c>
      <c r="O1001" s="2">
        <f t="shared" si="208"/>
        <v>0.80157766990291257</v>
      </c>
      <c r="P1001" s="2">
        <f t="shared" si="209"/>
        <v>5.8859223300970875E-2</v>
      </c>
      <c r="Q1001" s="2">
        <f t="shared" si="210"/>
        <v>3.2160194174757281E-2</v>
      </c>
      <c r="R1001" s="2">
        <v>0.64900000000000002</v>
      </c>
      <c r="S1001" s="2">
        <v>0.66</v>
      </c>
      <c r="T1001" s="2">
        <v>0.63800000000000001</v>
      </c>
      <c r="U1001" s="1">
        <v>3153</v>
      </c>
      <c r="V1001" s="2">
        <f t="shared" si="201"/>
        <v>1</v>
      </c>
      <c r="W1001" s="2">
        <v>1.2E-2</v>
      </c>
      <c r="X1001" s="1">
        <v>787</v>
      </c>
      <c r="Y1001" s="2">
        <f t="shared" si="202"/>
        <v>0.2496035521725341</v>
      </c>
      <c r="Z1001" s="2">
        <v>0</v>
      </c>
      <c r="AA1001" s="1">
        <v>2003</v>
      </c>
      <c r="AB1001" s="2">
        <f t="shared" si="203"/>
        <v>0.63526799873136697</v>
      </c>
      <c r="AC1001" s="2">
        <f t="shared" si="204"/>
        <v>0.11512844909609887</v>
      </c>
      <c r="AD1001" s="2">
        <v>1.4999999999999999E-2</v>
      </c>
      <c r="AE1001" s="1">
        <v>187509</v>
      </c>
      <c r="AF1001" s="1">
        <v>1105</v>
      </c>
      <c r="AG1001" s="1">
        <v>147743</v>
      </c>
      <c r="AH1001" s="1">
        <v>2569</v>
      </c>
      <c r="AI1001" s="2">
        <v>1.7000000000000001E-2</v>
      </c>
      <c r="AJ1001">
        <f>VLOOKUP(A1001,census_tract_areas_WA!E:N,10,FALSE)</f>
        <v>5.6220212060000003</v>
      </c>
      <c r="AK1001">
        <f t="shared" si="205"/>
        <v>560.8303285364733</v>
      </c>
      <c r="AL1001" t="str">
        <f>VLOOKUP(AK1001,'Density Lookup'!A:B,2,TRUE)</f>
        <v>Medium</v>
      </c>
      <c r="AM1001" t="str">
        <f>VLOOKUP(A1001,census_tract_county_names_WA!A:B,2,FALSE)</f>
        <v>King County, Washington</v>
      </c>
      <c r="AN1001">
        <f>INDEX(census_tract_areas_WA!N:N, MATCH('2014_acs_select'!A1001,census_tract_areas_WA!E:E,0))</f>
        <v>5.6220212060000003</v>
      </c>
      <c r="AO1001" t="b">
        <f t="shared" si="206"/>
        <v>1</v>
      </c>
      <c r="AP1001" t="str">
        <f>INDEX('Density Lookup'!B:B,MATCH('2014_acs_select'!AK1001,'Density Lookup'!A:A,1))</f>
        <v>Medium</v>
      </c>
      <c r="AQ1001" t="b">
        <f t="shared" si="207"/>
        <v>1</v>
      </c>
    </row>
    <row r="1002" spans="1:43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98"/>
        <v>0.484375</v>
      </c>
      <c r="I1002" s="2">
        <f t="shared" si="199"/>
        <v>0.515625</v>
      </c>
      <c r="J1002" s="1">
        <v>2852</v>
      </c>
      <c r="K1002" s="2">
        <f t="shared" si="200"/>
        <v>0.49513888888888891</v>
      </c>
      <c r="L1002" s="1">
        <v>2197</v>
      </c>
      <c r="M1002" s="1">
        <v>271</v>
      </c>
      <c r="N1002" s="1">
        <v>46</v>
      </c>
      <c r="O1002" s="2">
        <f t="shared" si="208"/>
        <v>0.77033660589060304</v>
      </c>
      <c r="P1002" s="2">
        <f t="shared" si="209"/>
        <v>9.5021037868162697E-2</v>
      </c>
      <c r="Q1002" s="2">
        <f t="shared" si="210"/>
        <v>1.6129032258064516E-2</v>
      </c>
      <c r="R1002" s="2">
        <v>0.54899999999999993</v>
      </c>
      <c r="S1002" s="2">
        <v>0.6</v>
      </c>
      <c r="T1002" s="2">
        <v>0.501</v>
      </c>
      <c r="U1002" s="1">
        <v>5760</v>
      </c>
      <c r="V1002" s="2">
        <f t="shared" si="201"/>
        <v>1</v>
      </c>
      <c r="W1002" s="2">
        <v>4.2999999999999997E-2</v>
      </c>
      <c r="X1002" s="1">
        <v>1530</v>
      </c>
      <c r="Y1002" s="2">
        <f t="shared" si="202"/>
        <v>0.265625</v>
      </c>
      <c r="Z1002" s="2">
        <v>3.1E-2</v>
      </c>
      <c r="AA1002" s="1">
        <v>3839</v>
      </c>
      <c r="AB1002" s="2">
        <f t="shared" si="203"/>
        <v>0.6664930555555556</v>
      </c>
      <c r="AC1002" s="2">
        <f t="shared" si="204"/>
        <v>6.7881944444444398E-2</v>
      </c>
      <c r="AD1002" s="2">
        <v>4.8000000000000001E-2</v>
      </c>
      <c r="AE1002" s="1">
        <v>162044</v>
      </c>
      <c r="AF1002" s="1">
        <v>1986</v>
      </c>
      <c r="AG1002" s="1">
        <v>141765</v>
      </c>
      <c r="AH1002" s="1">
        <v>4500</v>
      </c>
      <c r="AI1002" s="2">
        <v>4.4000000000000004E-2</v>
      </c>
      <c r="AJ1002">
        <f>VLOOKUP(A1002,census_tract_areas_WA!E:N,10,FALSE)</f>
        <v>23.575012529999999</v>
      </c>
      <c r="AK1002">
        <f t="shared" si="205"/>
        <v>244.3264873208532</v>
      </c>
      <c r="AL1002" t="str">
        <f>VLOOKUP(AK1002,'Density Lookup'!A:B,2,TRUE)</f>
        <v>Low</v>
      </c>
      <c r="AM1002" t="str">
        <f>VLOOKUP(A1002,census_tract_county_names_WA!A:B,2,FALSE)</f>
        <v>King County, Washington</v>
      </c>
      <c r="AN1002">
        <f>INDEX(census_tract_areas_WA!N:N, MATCH('2014_acs_select'!A1002,census_tract_areas_WA!E:E,0))</f>
        <v>23.575012529999999</v>
      </c>
      <c r="AO1002" t="b">
        <f t="shared" si="206"/>
        <v>1</v>
      </c>
      <c r="AP1002" t="str">
        <f>INDEX('Density Lookup'!B:B,MATCH('2014_acs_select'!AK1002,'Density Lookup'!A:A,1))</f>
        <v>Low</v>
      </c>
      <c r="AQ1002" t="b">
        <f t="shared" si="207"/>
        <v>1</v>
      </c>
    </row>
    <row r="1003" spans="1:43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98"/>
        <v>0.54003070848870371</v>
      </c>
      <c r="I1003" s="2">
        <f t="shared" si="199"/>
        <v>0.45996929151129634</v>
      </c>
      <c r="J1003" s="1">
        <v>1910</v>
      </c>
      <c r="K1003" s="2">
        <f t="shared" si="200"/>
        <v>0.41895152445711781</v>
      </c>
      <c r="L1003" s="1">
        <v>1498</v>
      </c>
      <c r="M1003" s="1">
        <v>143</v>
      </c>
      <c r="N1003" s="1">
        <v>69</v>
      </c>
      <c r="O1003" s="2">
        <f t="shared" si="208"/>
        <v>0.78429319371727746</v>
      </c>
      <c r="P1003" s="2">
        <f t="shared" si="209"/>
        <v>7.486910994764398E-2</v>
      </c>
      <c r="Q1003" s="2">
        <f t="shared" si="210"/>
        <v>3.6125654450261779E-2</v>
      </c>
      <c r="R1003" s="2">
        <v>0.308</v>
      </c>
      <c r="S1003" s="2">
        <v>0.30199999999999999</v>
      </c>
      <c r="T1003" s="2">
        <v>0.316</v>
      </c>
      <c r="U1003" s="1">
        <v>4523</v>
      </c>
      <c r="V1003" s="2">
        <f t="shared" si="201"/>
        <v>0.99210353147620089</v>
      </c>
      <c r="W1003" s="2">
        <v>9.9000000000000005E-2</v>
      </c>
      <c r="X1003" s="1">
        <v>1110</v>
      </c>
      <c r="Y1003" s="2">
        <f t="shared" si="202"/>
        <v>0.24347444615047159</v>
      </c>
      <c r="Z1003" s="2">
        <v>0.129</v>
      </c>
      <c r="AA1003" s="1">
        <v>2779</v>
      </c>
      <c r="AB1003" s="2">
        <f t="shared" si="203"/>
        <v>0.60956350076771226</v>
      </c>
      <c r="AC1003" s="2">
        <f t="shared" si="204"/>
        <v>0.14696205308181609</v>
      </c>
      <c r="AD1003" s="2">
        <v>8.5999999999999993E-2</v>
      </c>
      <c r="AE1003" s="1">
        <v>71261</v>
      </c>
      <c r="AF1003" s="1">
        <v>1691</v>
      </c>
      <c r="AG1003" s="1">
        <v>65583</v>
      </c>
      <c r="AH1003" s="1">
        <v>3522</v>
      </c>
      <c r="AI1003" s="2">
        <v>7.5999999999999998E-2</v>
      </c>
      <c r="AJ1003">
        <f>VLOOKUP(A1003,census_tract_areas_WA!E:N,10,FALSE)</f>
        <v>1086.120725</v>
      </c>
      <c r="AK1003">
        <f t="shared" si="205"/>
        <v>4.1975076021130153</v>
      </c>
      <c r="AL1003" t="str">
        <f>VLOOKUP(AK1003,'Density Lookup'!A:B,2,TRUE)</f>
        <v>Low</v>
      </c>
      <c r="AM1003" t="str">
        <f>VLOOKUP(A1003,census_tract_county_names_WA!A:B,2,FALSE)</f>
        <v>Kittitas County, Washington</v>
      </c>
      <c r="AN1003">
        <f>INDEX(census_tract_areas_WA!N:N, MATCH('2014_acs_select'!A1003,census_tract_areas_WA!E:E,0))</f>
        <v>1086.120725</v>
      </c>
      <c r="AO1003" t="b">
        <f t="shared" si="206"/>
        <v>1</v>
      </c>
      <c r="AP1003" t="str">
        <f>INDEX('Density Lookup'!B:B,MATCH('2014_acs_select'!AK1003,'Density Lookup'!A:A,1))</f>
        <v>Low</v>
      </c>
      <c r="AQ1003" t="b">
        <f t="shared" si="207"/>
        <v>1</v>
      </c>
    </row>
    <row r="1004" spans="1:43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98"/>
        <v>0.50732127476313527</v>
      </c>
      <c r="I1004" s="2">
        <f t="shared" si="199"/>
        <v>0.49267872523686479</v>
      </c>
      <c r="J1004" s="1">
        <v>1517</v>
      </c>
      <c r="K1004" s="2">
        <f t="shared" si="200"/>
        <v>0.43554407120298594</v>
      </c>
      <c r="L1004" s="1">
        <v>1178</v>
      </c>
      <c r="M1004" s="1">
        <v>135</v>
      </c>
      <c r="N1004" s="1">
        <v>7</v>
      </c>
      <c r="O1004" s="2">
        <f t="shared" si="208"/>
        <v>0.77653263019116681</v>
      </c>
      <c r="P1004" s="2">
        <f t="shared" si="209"/>
        <v>8.8991430454845089E-2</v>
      </c>
      <c r="Q1004" s="2">
        <f t="shared" si="210"/>
        <v>4.6143704680290049E-3</v>
      </c>
      <c r="R1004" s="2">
        <v>0.109</v>
      </c>
      <c r="S1004" s="2">
        <v>0.12</v>
      </c>
      <c r="T1004" s="2">
        <v>9.6999999999999989E-2</v>
      </c>
      <c r="U1004" s="1">
        <v>3446</v>
      </c>
      <c r="V1004" s="2">
        <f t="shared" si="201"/>
        <v>0.98937697387309786</v>
      </c>
      <c r="W1004" s="2">
        <v>9.3000000000000013E-2</v>
      </c>
      <c r="X1004" s="1">
        <v>682</v>
      </c>
      <c r="Y1004" s="2">
        <f t="shared" si="202"/>
        <v>0.19580821131208728</v>
      </c>
      <c r="Z1004" s="2">
        <v>7.0000000000000007E-2</v>
      </c>
      <c r="AA1004" s="1">
        <v>2261</v>
      </c>
      <c r="AB1004" s="2">
        <f t="shared" si="203"/>
        <v>0.64915302899799021</v>
      </c>
      <c r="AC1004" s="2">
        <f t="shared" si="204"/>
        <v>0.15503875968992253</v>
      </c>
      <c r="AD1004" s="2">
        <v>7.4999999999999997E-2</v>
      </c>
      <c r="AE1004" s="1">
        <v>73185</v>
      </c>
      <c r="AF1004" s="1">
        <v>1292</v>
      </c>
      <c r="AG1004" s="1">
        <v>70638</v>
      </c>
      <c r="AH1004" s="1">
        <v>2839</v>
      </c>
      <c r="AI1004" s="2">
        <v>0.13500000000000001</v>
      </c>
      <c r="AJ1004">
        <f>VLOOKUP(A1004,census_tract_areas_WA!E:N,10,FALSE)</f>
        <v>121.7732152</v>
      </c>
      <c r="AK1004">
        <f t="shared" si="205"/>
        <v>28.60234899997943</v>
      </c>
      <c r="AL1004" t="str">
        <f>VLOOKUP(AK1004,'Density Lookup'!A:B,2,TRUE)</f>
        <v>Low</v>
      </c>
      <c r="AM1004" t="str">
        <f>VLOOKUP(A1004,census_tract_county_names_WA!A:B,2,FALSE)</f>
        <v>Pierce County, Washington</v>
      </c>
      <c r="AN1004">
        <f>INDEX(census_tract_areas_WA!N:N, MATCH('2014_acs_select'!A1004,census_tract_areas_WA!E:E,0))</f>
        <v>121.7732152</v>
      </c>
      <c r="AO1004" t="b">
        <f t="shared" si="206"/>
        <v>1</v>
      </c>
      <c r="AP1004" t="str">
        <f>INDEX('Density Lookup'!B:B,MATCH('2014_acs_select'!AK1004,'Density Lookup'!A:A,1))</f>
        <v>Low</v>
      </c>
      <c r="AQ1004" t="b">
        <f t="shared" si="207"/>
        <v>1</v>
      </c>
    </row>
    <row r="1005" spans="1:43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98"/>
        <v>0.5</v>
      </c>
      <c r="I1005" s="2">
        <f t="shared" si="199"/>
        <v>0.5</v>
      </c>
      <c r="J1005" s="1">
        <v>3109</v>
      </c>
      <c r="K1005" s="2">
        <f t="shared" si="200"/>
        <v>0.53145299145299141</v>
      </c>
      <c r="L1005" s="1">
        <v>2584</v>
      </c>
      <c r="M1005" s="1">
        <v>164</v>
      </c>
      <c r="N1005" s="1">
        <v>175</v>
      </c>
      <c r="O1005" s="2">
        <f t="shared" si="208"/>
        <v>0.83113541331617879</v>
      </c>
      <c r="P1005" s="2">
        <f t="shared" si="209"/>
        <v>5.2750080411707943E-2</v>
      </c>
      <c r="Q1005" s="2">
        <f t="shared" si="210"/>
        <v>5.6288195561273721E-2</v>
      </c>
      <c r="R1005" s="2">
        <v>0.23</v>
      </c>
      <c r="S1005" s="2">
        <v>0.20300000000000001</v>
      </c>
      <c r="T1005" s="2">
        <v>0.25600000000000001</v>
      </c>
      <c r="U1005" s="1">
        <v>5633</v>
      </c>
      <c r="V1005" s="2">
        <f t="shared" si="201"/>
        <v>0.96290598290598295</v>
      </c>
      <c r="W1005" s="2">
        <v>0.11599999999999999</v>
      </c>
      <c r="X1005" s="1">
        <v>1096</v>
      </c>
      <c r="Y1005" s="2">
        <f t="shared" si="202"/>
        <v>0.18735042735042734</v>
      </c>
      <c r="Z1005" s="2">
        <v>0.11800000000000001</v>
      </c>
      <c r="AA1005" s="1">
        <v>3670</v>
      </c>
      <c r="AB1005" s="2">
        <f t="shared" si="203"/>
        <v>0.62735042735042734</v>
      </c>
      <c r="AC1005" s="2">
        <f t="shared" si="204"/>
        <v>0.18529914529914526</v>
      </c>
      <c r="AD1005" s="2">
        <v>0.128</v>
      </c>
      <c r="AE1005" s="1">
        <v>78494</v>
      </c>
      <c r="AF1005" s="1">
        <v>2365</v>
      </c>
      <c r="AG1005" s="1">
        <v>69886</v>
      </c>
      <c r="AH1005" s="1">
        <v>4911</v>
      </c>
      <c r="AI1005" s="2">
        <v>6.3E-2</v>
      </c>
      <c r="AJ1005">
        <f>VLOOKUP(A1005,census_tract_areas_WA!E:N,10,FALSE)</f>
        <v>6.4033666599999997</v>
      </c>
      <c r="AK1005">
        <f t="shared" si="205"/>
        <v>913.58191879644767</v>
      </c>
      <c r="AL1005" t="str">
        <f>VLOOKUP(AK1005,'Density Lookup'!A:B,2,TRUE)</f>
        <v>Medium</v>
      </c>
      <c r="AM1005" t="str">
        <f>VLOOKUP(A1005,census_tract_county_names_WA!A:B,2,FALSE)</f>
        <v>Pierce County, Washington</v>
      </c>
      <c r="AN1005">
        <f>INDEX(census_tract_areas_WA!N:N, MATCH('2014_acs_select'!A1005,census_tract_areas_WA!E:E,0))</f>
        <v>6.4033666599999997</v>
      </c>
      <c r="AO1005" t="b">
        <f t="shared" si="206"/>
        <v>1</v>
      </c>
      <c r="AP1005" t="str">
        <f>INDEX('Density Lookup'!B:B,MATCH('2014_acs_select'!AK1005,'Density Lookup'!A:A,1))</f>
        <v>Medium</v>
      </c>
      <c r="AQ1005" t="b">
        <f t="shared" si="207"/>
        <v>1</v>
      </c>
    </row>
    <row r="1006" spans="1:43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98"/>
        <v>0.53291253381424708</v>
      </c>
      <c r="I1006" s="2">
        <f t="shared" si="199"/>
        <v>0.46708746618575292</v>
      </c>
      <c r="J1006" s="1">
        <v>2746</v>
      </c>
      <c r="K1006" s="2">
        <f t="shared" si="200"/>
        <v>0.49522091974752031</v>
      </c>
      <c r="L1006" s="1">
        <v>2108</v>
      </c>
      <c r="M1006" s="1">
        <v>400</v>
      </c>
      <c r="N1006" s="1">
        <v>36</v>
      </c>
      <c r="O1006" s="2">
        <f t="shared" si="208"/>
        <v>0.76766205389657682</v>
      </c>
      <c r="P1006" s="2">
        <f t="shared" si="209"/>
        <v>0.14566642388929352</v>
      </c>
      <c r="Q1006" s="2">
        <f t="shared" si="210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 s="1">
        <v>5531</v>
      </c>
      <c r="V1006" s="2">
        <f t="shared" si="201"/>
        <v>0.99747520288548241</v>
      </c>
      <c r="W1006" s="2">
        <v>4.9000000000000002E-2</v>
      </c>
      <c r="X1006" s="1">
        <v>1237</v>
      </c>
      <c r="Y1006" s="2">
        <f t="shared" si="202"/>
        <v>0.2230838593327322</v>
      </c>
      <c r="Z1006" s="2">
        <v>0.05</v>
      </c>
      <c r="AA1006" s="1">
        <v>3587</v>
      </c>
      <c r="AB1006" s="2">
        <f t="shared" si="203"/>
        <v>0.64688908926961231</v>
      </c>
      <c r="AC1006" s="2">
        <f t="shared" si="204"/>
        <v>0.13002705139765547</v>
      </c>
      <c r="AD1006" s="2">
        <v>4.7E-2</v>
      </c>
      <c r="AE1006" s="1">
        <v>92455</v>
      </c>
      <c r="AF1006" s="1">
        <v>1973</v>
      </c>
      <c r="AG1006" s="1">
        <v>85099</v>
      </c>
      <c r="AH1006" s="1">
        <v>4387</v>
      </c>
      <c r="AI1006" s="2">
        <v>5.2999999999999999E-2</v>
      </c>
      <c r="AJ1006">
        <f>VLOOKUP(A1006,census_tract_areas_WA!E:N,10,FALSE)</f>
        <v>89.523266800000002</v>
      </c>
      <c r="AK1006">
        <f t="shared" si="205"/>
        <v>61.939205283782158</v>
      </c>
      <c r="AL1006" t="str">
        <f>VLOOKUP(AK1006,'Density Lookup'!A:B,2,TRUE)</f>
        <v>Low</v>
      </c>
      <c r="AM1006" t="str">
        <f>VLOOKUP(A1006,census_tract_county_names_WA!A:B,2,FALSE)</f>
        <v>Snohomish County, Washington</v>
      </c>
      <c r="AN1006">
        <f>INDEX(census_tract_areas_WA!N:N, MATCH('2014_acs_select'!A1006,census_tract_areas_WA!E:E,0))</f>
        <v>89.523266800000002</v>
      </c>
      <c r="AO1006" t="b">
        <f t="shared" si="206"/>
        <v>1</v>
      </c>
      <c r="AP1006" t="str">
        <f>INDEX('Density Lookup'!B:B,MATCH('2014_acs_select'!AK1006,'Density Lookup'!A:A,1))</f>
        <v>Low</v>
      </c>
      <c r="AQ1006" t="b">
        <f t="shared" si="207"/>
        <v>1</v>
      </c>
    </row>
    <row r="1007" spans="1:43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98"/>
        <v>0.51243417203042718</v>
      </c>
      <c r="I1007" s="2">
        <f t="shared" si="199"/>
        <v>0.48756582796957287</v>
      </c>
      <c r="J1007" s="1">
        <v>3389</v>
      </c>
      <c r="K1007" s="2">
        <f t="shared" si="200"/>
        <v>0.4957577530719719</v>
      </c>
      <c r="L1007" s="1">
        <v>2407</v>
      </c>
      <c r="M1007" s="1">
        <v>617</v>
      </c>
      <c r="N1007" s="1">
        <v>200</v>
      </c>
      <c r="O1007" s="2">
        <f t="shared" si="208"/>
        <v>0.71023900855709654</v>
      </c>
      <c r="P1007" s="2">
        <f t="shared" si="209"/>
        <v>0.18205960460312776</v>
      </c>
      <c r="Q1007" s="2">
        <f t="shared" si="210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 s="1">
        <v>6836</v>
      </c>
      <c r="V1007" s="2">
        <f t="shared" si="201"/>
        <v>1</v>
      </c>
      <c r="W1007" s="2">
        <v>0.08</v>
      </c>
      <c r="X1007" s="1">
        <v>1514</v>
      </c>
      <c r="Y1007" s="2">
        <f t="shared" si="202"/>
        <v>0.22147454651843182</v>
      </c>
      <c r="Z1007" s="2">
        <v>9.6999999999999989E-2</v>
      </c>
      <c r="AA1007" s="1">
        <v>4283</v>
      </c>
      <c r="AB1007" s="2">
        <f t="shared" si="203"/>
        <v>0.62653598595669979</v>
      </c>
      <c r="AC1007" s="2">
        <f t="shared" si="204"/>
        <v>0.15198946752486842</v>
      </c>
      <c r="AD1007" s="2">
        <v>0.09</v>
      </c>
      <c r="AE1007" s="1">
        <v>93458</v>
      </c>
      <c r="AF1007" s="1">
        <v>2336</v>
      </c>
      <c r="AG1007" s="1">
        <v>82667</v>
      </c>
      <c r="AH1007" s="1">
        <v>5525</v>
      </c>
      <c r="AI1007" s="2">
        <v>7.8E-2</v>
      </c>
      <c r="AJ1007">
        <f>VLOOKUP(A1007,census_tract_areas_WA!E:N,10,FALSE)</f>
        <v>14.379915970000001</v>
      </c>
      <c r="AK1007">
        <f t="shared" si="205"/>
        <v>475.38525358990671</v>
      </c>
      <c r="AL1007" t="str">
        <f>VLOOKUP(AK1007,'Density Lookup'!A:B,2,TRUE)</f>
        <v>Medium</v>
      </c>
      <c r="AM1007" t="str">
        <f>VLOOKUP(A1007,census_tract_county_names_WA!A:B,2,FALSE)</f>
        <v>Whatcom County, Washington</v>
      </c>
      <c r="AN1007">
        <f>INDEX(census_tract_areas_WA!N:N, MATCH('2014_acs_select'!A1007,census_tract_areas_WA!E:E,0))</f>
        <v>14.379915970000001</v>
      </c>
      <c r="AO1007" t="b">
        <f t="shared" si="206"/>
        <v>1</v>
      </c>
      <c r="AP1007" t="str">
        <f>INDEX('Density Lookup'!B:B,MATCH('2014_acs_select'!AK1007,'Density Lookup'!A:A,1))</f>
        <v>Medium</v>
      </c>
      <c r="AQ1007" t="b">
        <f t="shared" si="207"/>
        <v>1</v>
      </c>
    </row>
    <row r="1008" spans="1:43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98"/>
        <v>0.44224095190877538</v>
      </c>
      <c r="I1008" s="2">
        <f t="shared" si="199"/>
        <v>0.55775904809122456</v>
      </c>
      <c r="J1008" s="1">
        <v>836</v>
      </c>
      <c r="K1008" s="2">
        <f t="shared" si="200"/>
        <v>0.41447694595934559</v>
      </c>
      <c r="L1008" s="1">
        <v>604</v>
      </c>
      <c r="M1008" s="1">
        <v>90</v>
      </c>
      <c r="N1008" s="1">
        <v>52</v>
      </c>
      <c r="O1008" s="2">
        <f t="shared" si="208"/>
        <v>0.72248803827751196</v>
      </c>
      <c r="P1008" s="2">
        <f t="shared" si="209"/>
        <v>0.1076555023923445</v>
      </c>
      <c r="Q1008" s="2">
        <f t="shared" si="210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 s="1">
        <v>1943</v>
      </c>
      <c r="V1008" s="2">
        <f t="shared" si="201"/>
        <v>0.96331184928111058</v>
      </c>
      <c r="W1008" s="2">
        <v>0.13200000000000001</v>
      </c>
      <c r="X1008" s="1">
        <v>394</v>
      </c>
      <c r="Y1008" s="2">
        <f t="shared" si="202"/>
        <v>0.19533961328705998</v>
      </c>
      <c r="Z1008" s="2">
        <v>0.20800000000000002</v>
      </c>
      <c r="AA1008" s="1">
        <v>1239</v>
      </c>
      <c r="AB1008" s="2">
        <f t="shared" si="203"/>
        <v>0.61427863163113539</v>
      </c>
      <c r="AC1008" s="2">
        <f t="shared" si="204"/>
        <v>0.19038175508180466</v>
      </c>
      <c r="AD1008" s="2">
        <v>0.12300000000000001</v>
      </c>
      <c r="AE1008" s="1">
        <v>57951</v>
      </c>
      <c r="AF1008" s="1">
        <v>930</v>
      </c>
      <c r="AG1008" s="1">
        <v>44000</v>
      </c>
      <c r="AH1008" s="1">
        <v>1698</v>
      </c>
      <c r="AI1008" s="2">
        <v>0.13600000000000001</v>
      </c>
      <c r="AJ1008">
        <f>VLOOKUP(A1008,census_tract_areas_WA!E:N,10,FALSE)</f>
        <v>1.1762916430000001</v>
      </c>
      <c r="AK1008">
        <f t="shared" si="205"/>
        <v>1714.7108134304749</v>
      </c>
      <c r="AL1008" t="str">
        <f>VLOOKUP(AK1008,'Density Lookup'!A:B,2,TRUE)</f>
        <v>High</v>
      </c>
      <c r="AM1008" t="str">
        <f>VLOOKUP(A1008,census_tract_county_names_WA!A:B,2,FALSE)</f>
        <v>Clark County, Washington</v>
      </c>
      <c r="AN1008">
        <f>INDEX(census_tract_areas_WA!N:N, MATCH('2014_acs_select'!A1008,census_tract_areas_WA!E:E,0))</f>
        <v>1.1762916430000001</v>
      </c>
      <c r="AO1008" t="b">
        <f t="shared" si="206"/>
        <v>1</v>
      </c>
      <c r="AP1008" t="str">
        <f>INDEX('Density Lookup'!B:B,MATCH('2014_acs_select'!AK1008,'Density Lookup'!A:A,1))</f>
        <v>High</v>
      </c>
      <c r="AQ1008" t="b">
        <f t="shared" si="207"/>
        <v>1</v>
      </c>
    </row>
    <row r="1009" spans="1:43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98"/>
        <v>0.46791975420206039</v>
      </c>
      <c r="I1009" s="2">
        <f t="shared" si="199"/>
        <v>0.53208024579793967</v>
      </c>
      <c r="J1009" s="1">
        <v>2986</v>
      </c>
      <c r="K1009" s="2">
        <f t="shared" si="200"/>
        <v>0.53967106452195912</v>
      </c>
      <c r="L1009" s="1">
        <v>1857</v>
      </c>
      <c r="M1009" s="1">
        <v>119</v>
      </c>
      <c r="N1009" s="1">
        <v>497</v>
      </c>
      <c r="O1009" s="2">
        <f t="shared" si="208"/>
        <v>0.62190221031480242</v>
      </c>
      <c r="P1009" s="2">
        <f t="shared" si="209"/>
        <v>3.9852645679839246E-2</v>
      </c>
      <c r="Q1009" s="2">
        <f t="shared" si="210"/>
        <v>0.16644340254521098</v>
      </c>
      <c r="R1009" s="2">
        <v>0.78200000000000003</v>
      </c>
      <c r="S1009" s="2">
        <v>0.81799999999999995</v>
      </c>
      <c r="T1009" s="2">
        <v>0.752</v>
      </c>
      <c r="U1009" s="1">
        <v>5533</v>
      </c>
      <c r="V1009" s="2">
        <f t="shared" si="201"/>
        <v>1</v>
      </c>
      <c r="W1009" s="2">
        <v>8.3000000000000004E-2</v>
      </c>
      <c r="X1009" s="1">
        <v>1214</v>
      </c>
      <c r="Y1009" s="2">
        <f t="shared" si="202"/>
        <v>0.21941080787999276</v>
      </c>
      <c r="Z1009" s="2">
        <v>0.114</v>
      </c>
      <c r="AA1009" s="1">
        <v>3561</v>
      </c>
      <c r="AB1009" s="2">
        <f t="shared" si="203"/>
        <v>0.64359298752936922</v>
      </c>
      <c r="AC1009" s="2">
        <f t="shared" si="204"/>
        <v>0.13699620459063799</v>
      </c>
      <c r="AD1009" s="2">
        <v>7.2999999999999995E-2</v>
      </c>
      <c r="AE1009" s="1">
        <v>222642</v>
      </c>
      <c r="AF1009" s="1">
        <v>2140</v>
      </c>
      <c r="AG1009" s="1">
        <v>145444</v>
      </c>
      <c r="AH1009" s="1">
        <v>4454</v>
      </c>
      <c r="AI1009" s="2">
        <v>1.9E-2</v>
      </c>
      <c r="AJ1009">
        <f>VLOOKUP(A1009,census_tract_areas_WA!E:N,10,FALSE)</f>
        <v>5.3265978120000002</v>
      </c>
      <c r="AK1009">
        <f t="shared" si="205"/>
        <v>1038.7493471977568</v>
      </c>
      <c r="AL1009" t="str">
        <f>VLOOKUP(AK1009,'Density Lookup'!A:B,2,TRUE)</f>
        <v>Medium</v>
      </c>
      <c r="AM1009" t="str">
        <f>VLOOKUP(A1009,census_tract_county_names_WA!A:B,2,FALSE)</f>
        <v>King County, Washington</v>
      </c>
      <c r="AN1009">
        <f>INDEX(census_tract_areas_WA!N:N, MATCH('2014_acs_select'!A1009,census_tract_areas_WA!E:E,0))</f>
        <v>5.3265978120000002</v>
      </c>
      <c r="AO1009" t="b">
        <f t="shared" si="206"/>
        <v>1</v>
      </c>
      <c r="AP1009" t="str">
        <f>INDEX('Density Lookup'!B:B,MATCH('2014_acs_select'!AK1009,'Density Lookup'!A:A,1))</f>
        <v>Medium</v>
      </c>
      <c r="AQ1009" t="b">
        <f t="shared" si="207"/>
        <v>1</v>
      </c>
    </row>
    <row r="1010" spans="1:43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98"/>
        <v>0.53073427409710594</v>
      </c>
      <c r="I1010" s="2">
        <f t="shared" si="199"/>
        <v>0.46926572590289406</v>
      </c>
      <c r="J1010" s="1">
        <v>2161</v>
      </c>
      <c r="K1010" s="2">
        <f t="shared" si="200"/>
        <v>0.5168619947381009</v>
      </c>
      <c r="L1010" s="1">
        <v>1692</v>
      </c>
      <c r="M1010" s="1">
        <v>89</v>
      </c>
      <c r="N1010" s="1">
        <v>226</v>
      </c>
      <c r="O1010" s="2">
        <f t="shared" si="208"/>
        <v>0.78297084683017126</v>
      </c>
      <c r="P1010" s="2">
        <f t="shared" si="209"/>
        <v>4.118463674224896E-2</v>
      </c>
      <c r="Q1010" s="2">
        <f t="shared" si="210"/>
        <v>0.1045812124016659</v>
      </c>
      <c r="R1010" s="2">
        <v>0.39500000000000002</v>
      </c>
      <c r="S1010" s="2">
        <v>0.371</v>
      </c>
      <c r="T1010" s="2">
        <v>0.42</v>
      </c>
      <c r="U1010" s="1">
        <v>4176</v>
      </c>
      <c r="V1010" s="2">
        <f t="shared" si="201"/>
        <v>0.99880411384836165</v>
      </c>
      <c r="W1010" s="2">
        <v>0.08</v>
      </c>
      <c r="X1010" s="1">
        <v>839</v>
      </c>
      <c r="Y1010" s="2">
        <f t="shared" si="202"/>
        <v>0.20066969624491748</v>
      </c>
      <c r="Z1010" s="2">
        <v>0.1</v>
      </c>
      <c r="AA1010" s="1">
        <v>2819</v>
      </c>
      <c r="AB1010" s="2">
        <f t="shared" si="203"/>
        <v>0.67424061229370968</v>
      </c>
      <c r="AC1010" s="2">
        <f t="shared" si="204"/>
        <v>0.12508969146137283</v>
      </c>
      <c r="AD1010" s="2">
        <v>8.4000000000000005E-2</v>
      </c>
      <c r="AE1010" s="1">
        <v>105873</v>
      </c>
      <c r="AF1010" s="1">
        <v>1504</v>
      </c>
      <c r="AG1010" s="1">
        <v>90096</v>
      </c>
      <c r="AH1010" s="1">
        <v>3419</v>
      </c>
      <c r="AI1010" s="2">
        <v>8.3000000000000004E-2</v>
      </c>
      <c r="AJ1010">
        <f>VLOOKUP(A1010,census_tract_areas_WA!E:N,10,FALSE)</f>
        <v>3.461163129</v>
      </c>
      <c r="AK1010">
        <f t="shared" si="205"/>
        <v>1207.9754244949372</v>
      </c>
      <c r="AL1010" t="str">
        <f>VLOOKUP(AK1010,'Density Lookup'!A:B,2,TRUE)</f>
        <v>Medium</v>
      </c>
      <c r="AM1010" t="str">
        <f>VLOOKUP(A1010,census_tract_county_names_WA!A:B,2,FALSE)</f>
        <v>Snohomish County, Washington</v>
      </c>
      <c r="AN1010">
        <f>INDEX(census_tract_areas_WA!N:N, MATCH('2014_acs_select'!A1010,census_tract_areas_WA!E:E,0))</f>
        <v>3.461163129</v>
      </c>
      <c r="AO1010" t="b">
        <f t="shared" si="206"/>
        <v>1</v>
      </c>
      <c r="AP1010" t="str">
        <f>INDEX('Density Lookup'!B:B,MATCH('2014_acs_select'!AK1010,'Density Lookup'!A:A,1))</f>
        <v>Medium</v>
      </c>
      <c r="AQ1010" t="b">
        <f t="shared" si="207"/>
        <v>1</v>
      </c>
    </row>
    <row r="1011" spans="1:43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98"/>
        <v>0.52116624614522011</v>
      </c>
      <c r="I1011" s="2">
        <f t="shared" si="199"/>
        <v>0.47883375385477994</v>
      </c>
      <c r="J1011" s="1">
        <v>1878</v>
      </c>
      <c r="K1011" s="2">
        <f t="shared" si="200"/>
        <v>0.52649285113540789</v>
      </c>
      <c r="L1011" s="1">
        <v>1453</v>
      </c>
      <c r="M1011" s="1">
        <v>76</v>
      </c>
      <c r="N1011" s="1">
        <v>108</v>
      </c>
      <c r="O1011" s="2">
        <f t="shared" si="208"/>
        <v>0.77369542066027686</v>
      </c>
      <c r="P1011" s="2">
        <f t="shared" si="209"/>
        <v>4.0468583599574018E-2</v>
      </c>
      <c r="Q1011" s="2">
        <f t="shared" si="210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 s="1">
        <v>3563</v>
      </c>
      <c r="V1011" s="2">
        <f t="shared" si="201"/>
        <v>0.99887860947574991</v>
      </c>
      <c r="W1011" s="2">
        <v>0.09</v>
      </c>
      <c r="X1011" s="1">
        <v>761</v>
      </c>
      <c r="Y1011" s="2">
        <f t="shared" si="202"/>
        <v>0.21334454723857582</v>
      </c>
      <c r="Z1011" s="2">
        <v>8.4000000000000005E-2</v>
      </c>
      <c r="AA1011" s="1">
        <v>2164</v>
      </c>
      <c r="AB1011" s="2">
        <f t="shared" si="203"/>
        <v>0.60667227361928788</v>
      </c>
      <c r="AC1011" s="2">
        <f t="shared" si="204"/>
        <v>0.17998317914213624</v>
      </c>
      <c r="AD1011" s="2">
        <v>0.114</v>
      </c>
      <c r="AE1011" s="1">
        <v>113506</v>
      </c>
      <c r="AF1011" s="1">
        <v>1509</v>
      </c>
      <c r="AG1011" s="1">
        <v>82371</v>
      </c>
      <c r="AH1011" s="1">
        <v>2904</v>
      </c>
      <c r="AI1011" s="2">
        <v>5.2999999999999999E-2</v>
      </c>
      <c r="AJ1011">
        <f>VLOOKUP(A1011,census_tract_areas_WA!E:N,10,FALSE)</f>
        <v>2.6244400899999998</v>
      </c>
      <c r="AK1011">
        <f t="shared" si="205"/>
        <v>1359.1470476279762</v>
      </c>
      <c r="AL1011" t="str">
        <f>VLOOKUP(AK1011,'Density Lookup'!A:B,2,TRUE)</f>
        <v>Medium</v>
      </c>
      <c r="AM1011" t="str">
        <f>VLOOKUP(A1011,census_tract_county_names_WA!A:B,2,FALSE)</f>
        <v>Spokane County, Washington</v>
      </c>
      <c r="AN1011">
        <f>INDEX(census_tract_areas_WA!N:N, MATCH('2014_acs_select'!A1011,census_tract_areas_WA!E:E,0))</f>
        <v>2.6244400899999998</v>
      </c>
      <c r="AO1011" t="b">
        <f t="shared" si="206"/>
        <v>1</v>
      </c>
      <c r="AP1011" t="str">
        <f>INDEX('Density Lookup'!B:B,MATCH('2014_acs_select'!AK1011,'Density Lookup'!A:A,1))</f>
        <v>Medium</v>
      </c>
      <c r="AQ1011" t="b">
        <f t="shared" si="207"/>
        <v>1</v>
      </c>
    </row>
    <row r="1012" spans="1:43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98"/>
        <v>0.55775577557755773</v>
      </c>
      <c r="I1012" s="2">
        <f t="shared" si="199"/>
        <v>0.44224422442244227</v>
      </c>
      <c r="J1012" s="1">
        <v>927</v>
      </c>
      <c r="K1012" s="2">
        <f t="shared" si="200"/>
        <v>0.38242574257425743</v>
      </c>
      <c r="L1012" s="1">
        <v>648</v>
      </c>
      <c r="M1012" s="1">
        <v>73</v>
      </c>
      <c r="N1012" s="1">
        <v>31</v>
      </c>
      <c r="O1012" s="2">
        <f t="shared" si="208"/>
        <v>0.69902912621359226</v>
      </c>
      <c r="P1012" s="2">
        <f t="shared" si="209"/>
        <v>7.8748651564185548E-2</v>
      </c>
      <c r="Q1012" s="2">
        <f t="shared" si="210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 s="1">
        <v>2292</v>
      </c>
      <c r="V1012" s="2">
        <f t="shared" si="201"/>
        <v>0.9455445544554455</v>
      </c>
      <c r="W1012" s="2">
        <v>0.191</v>
      </c>
      <c r="X1012" s="1">
        <v>455</v>
      </c>
      <c r="Y1012" s="2">
        <f t="shared" si="202"/>
        <v>0.18770627062706272</v>
      </c>
      <c r="Z1012" s="2">
        <v>0.24</v>
      </c>
      <c r="AA1012" s="1">
        <v>1394</v>
      </c>
      <c r="AB1012" s="2">
        <f t="shared" si="203"/>
        <v>0.57508250825082508</v>
      </c>
      <c r="AC1012" s="2">
        <f t="shared" si="204"/>
        <v>0.23721122112211224</v>
      </c>
      <c r="AD1012" s="2">
        <v>0.19899999999999998</v>
      </c>
      <c r="AE1012" s="1">
        <v>45127</v>
      </c>
      <c r="AF1012" s="1">
        <v>1119</v>
      </c>
      <c r="AG1012" s="1">
        <v>31188</v>
      </c>
      <c r="AH1012" s="1">
        <v>2067</v>
      </c>
      <c r="AI1012" s="2">
        <v>0.127</v>
      </c>
      <c r="AJ1012">
        <f>VLOOKUP(A1012,census_tract_areas_WA!E:N,10,FALSE)</f>
        <v>1.7833028950000001</v>
      </c>
      <c r="AK1012">
        <f t="shared" si="205"/>
        <v>1359.2755368683456</v>
      </c>
      <c r="AL1012" t="str">
        <f>VLOOKUP(AK1012,'Density Lookup'!A:B,2,TRUE)</f>
        <v>Medium</v>
      </c>
      <c r="AM1012" t="str">
        <f>VLOOKUP(A1012,census_tract_county_names_WA!A:B,2,FALSE)</f>
        <v>Clallam County, Washington</v>
      </c>
      <c r="AN1012">
        <f>INDEX(census_tract_areas_WA!N:N, MATCH('2014_acs_select'!A1012,census_tract_areas_WA!E:E,0))</f>
        <v>1.7833028950000001</v>
      </c>
      <c r="AO1012" t="b">
        <f t="shared" si="206"/>
        <v>1</v>
      </c>
      <c r="AP1012" t="str">
        <f>INDEX('Density Lookup'!B:B,MATCH('2014_acs_select'!AK1012,'Density Lookup'!A:A,1))</f>
        <v>Medium</v>
      </c>
      <c r="AQ1012" t="b">
        <f t="shared" si="207"/>
        <v>1</v>
      </c>
    </row>
    <row r="1013" spans="1:43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98"/>
        <v>0.47659144493095318</v>
      </c>
      <c r="I1013" s="2">
        <f t="shared" si="199"/>
        <v>0.52340855506904682</v>
      </c>
      <c r="J1013" s="1">
        <v>1638</v>
      </c>
      <c r="K1013" s="2">
        <f t="shared" si="200"/>
        <v>0.55170090939710337</v>
      </c>
      <c r="L1013" s="1">
        <v>933</v>
      </c>
      <c r="M1013" s="1">
        <v>162</v>
      </c>
      <c r="N1013" s="1">
        <v>281</v>
      </c>
      <c r="O1013" s="2">
        <f t="shared" si="208"/>
        <v>0.56959706959706957</v>
      </c>
      <c r="P1013" s="2">
        <f t="shared" si="209"/>
        <v>9.8901098901098897E-2</v>
      </c>
      <c r="Q1013" s="2">
        <f t="shared" si="210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 s="1">
        <v>2969</v>
      </c>
      <c r="V1013" s="2">
        <f t="shared" si="201"/>
        <v>1</v>
      </c>
      <c r="W1013" s="2">
        <v>4.0999999999999995E-2</v>
      </c>
      <c r="X1013" s="1">
        <v>677</v>
      </c>
      <c r="Y1013" s="2">
        <f t="shared" si="202"/>
        <v>0.22802290333445605</v>
      </c>
      <c r="Z1013" s="2">
        <v>1.4999999999999999E-2</v>
      </c>
      <c r="AA1013" s="1">
        <v>1946</v>
      </c>
      <c r="AB1013" s="2">
        <f t="shared" si="203"/>
        <v>0.65543954193331089</v>
      </c>
      <c r="AC1013" s="2">
        <f t="shared" si="204"/>
        <v>0.11653755473223304</v>
      </c>
      <c r="AD1013" s="2">
        <v>5.4000000000000006E-2</v>
      </c>
      <c r="AE1013" s="1">
        <v>111837</v>
      </c>
      <c r="AF1013" s="1">
        <v>1238</v>
      </c>
      <c r="AG1013" s="1">
        <v>97941</v>
      </c>
      <c r="AH1013" s="1">
        <v>2338</v>
      </c>
      <c r="AI1013" s="2">
        <v>4.8000000000000001E-2</v>
      </c>
      <c r="AJ1013">
        <f>VLOOKUP(A1013,census_tract_areas_WA!E:N,10,FALSE)</f>
        <v>0.97810445499999998</v>
      </c>
      <c r="AK1013">
        <f t="shared" si="205"/>
        <v>3035.4631193250216</v>
      </c>
      <c r="AL1013" t="str">
        <f>VLOOKUP(AK1013,'Density Lookup'!A:B,2,TRUE)</f>
        <v>High</v>
      </c>
      <c r="AM1013" t="str">
        <f>VLOOKUP(A1013,census_tract_county_names_WA!A:B,2,FALSE)</f>
        <v>King County, Washington</v>
      </c>
      <c r="AN1013">
        <f>INDEX(census_tract_areas_WA!N:N, MATCH('2014_acs_select'!A1013,census_tract_areas_WA!E:E,0))</f>
        <v>0.97810445499999998</v>
      </c>
      <c r="AO1013" t="b">
        <f t="shared" si="206"/>
        <v>1</v>
      </c>
      <c r="AP1013" t="str">
        <f>INDEX('Density Lookup'!B:B,MATCH('2014_acs_select'!AK1013,'Density Lookup'!A:A,1))</f>
        <v>High</v>
      </c>
      <c r="AQ1013" t="b">
        <f t="shared" si="207"/>
        <v>1</v>
      </c>
    </row>
    <row r="1014" spans="1:43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98"/>
        <v>0.52230395993113166</v>
      </c>
      <c r="I1014" s="2">
        <f t="shared" si="199"/>
        <v>0.47769604006886834</v>
      </c>
      <c r="J1014" s="1">
        <v>2734</v>
      </c>
      <c r="K1014" s="2">
        <f t="shared" si="200"/>
        <v>0.42792299264360623</v>
      </c>
      <c r="L1014" s="1">
        <v>2184</v>
      </c>
      <c r="M1014" s="1">
        <v>344</v>
      </c>
      <c r="N1014" s="1">
        <v>63</v>
      </c>
      <c r="O1014" s="2">
        <f t="shared" si="208"/>
        <v>0.79882955376737386</v>
      </c>
      <c r="P1014" s="2">
        <f t="shared" si="209"/>
        <v>0.12582297000731529</v>
      </c>
      <c r="Q1014" s="2">
        <f t="shared" si="210"/>
        <v>2.3043160204828092E-2</v>
      </c>
      <c r="R1014" s="2">
        <v>0.183</v>
      </c>
      <c r="S1014" s="2">
        <v>0.192</v>
      </c>
      <c r="T1014" s="2">
        <v>0.17199999999999999</v>
      </c>
      <c r="U1014" s="1">
        <v>6342</v>
      </c>
      <c r="V1014" s="2">
        <f t="shared" si="201"/>
        <v>0.99264360619815306</v>
      </c>
      <c r="W1014" s="2">
        <v>0.13300000000000001</v>
      </c>
      <c r="X1014" s="1">
        <v>1312</v>
      </c>
      <c r="Y1014" s="2">
        <f t="shared" si="202"/>
        <v>0.20535295038347159</v>
      </c>
      <c r="Z1014" s="2">
        <v>0.20899999999999999</v>
      </c>
      <c r="AA1014" s="1">
        <v>4209</v>
      </c>
      <c r="AB1014" s="2">
        <f t="shared" si="203"/>
        <v>0.65878854280795118</v>
      </c>
      <c r="AC1014" s="2">
        <f t="shared" si="204"/>
        <v>0.13585850680857725</v>
      </c>
      <c r="AD1014" s="2">
        <v>0.11199999999999999</v>
      </c>
      <c r="AE1014" s="1">
        <v>80974</v>
      </c>
      <c r="AF1014" s="1">
        <v>2275</v>
      </c>
      <c r="AG1014" s="1">
        <v>67567</v>
      </c>
      <c r="AH1014" s="1">
        <v>5201</v>
      </c>
      <c r="AI1014" s="2">
        <v>0.12</v>
      </c>
      <c r="AJ1014">
        <f>VLOOKUP(A1014,census_tract_areas_WA!E:N,10,FALSE)</f>
        <v>58.613389669999997</v>
      </c>
      <c r="AK1014">
        <f t="shared" si="205"/>
        <v>109.00239750628297</v>
      </c>
      <c r="AL1014" t="str">
        <f>VLOOKUP(AK1014,'Density Lookup'!A:B,2,TRUE)</f>
        <v>Low</v>
      </c>
      <c r="AM1014" t="str">
        <f>VLOOKUP(A1014,census_tract_county_names_WA!A:B,2,FALSE)</f>
        <v>Snohomish County, Washington</v>
      </c>
      <c r="AN1014">
        <f>INDEX(census_tract_areas_WA!N:N, MATCH('2014_acs_select'!A1014,census_tract_areas_WA!E:E,0))</f>
        <v>58.613389669999997</v>
      </c>
      <c r="AO1014" t="b">
        <f t="shared" si="206"/>
        <v>1</v>
      </c>
      <c r="AP1014" t="str">
        <f>INDEX('Density Lookup'!B:B,MATCH('2014_acs_select'!AK1014,'Density Lookup'!A:A,1))</f>
        <v>Low</v>
      </c>
      <c r="AQ1014" t="b">
        <f t="shared" si="207"/>
        <v>1</v>
      </c>
    </row>
    <row r="1015" spans="1:43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98"/>
        <v>0.44526901669758812</v>
      </c>
      <c r="I1015" s="2">
        <f t="shared" si="199"/>
        <v>0.55473098330241188</v>
      </c>
      <c r="J1015" s="1">
        <v>1776</v>
      </c>
      <c r="K1015" s="2">
        <f t="shared" si="200"/>
        <v>0.4707129605088789</v>
      </c>
      <c r="L1015" s="1">
        <v>1228</v>
      </c>
      <c r="M1015" s="1">
        <v>202</v>
      </c>
      <c r="N1015" s="1">
        <v>91</v>
      </c>
      <c r="O1015" s="2">
        <f t="shared" si="208"/>
        <v>0.69144144144144148</v>
      </c>
      <c r="P1015" s="2">
        <f t="shared" si="209"/>
        <v>0.11373873873873874</v>
      </c>
      <c r="Q1015" s="2">
        <f t="shared" si="210"/>
        <v>5.1238738738738736E-2</v>
      </c>
      <c r="R1015" s="2">
        <v>0.56899999999999995</v>
      </c>
      <c r="S1015" s="2">
        <v>0.53</v>
      </c>
      <c r="T1015" s="2">
        <v>0.60099999999999998</v>
      </c>
      <c r="U1015" s="1">
        <v>3734</v>
      </c>
      <c r="V1015" s="2">
        <f t="shared" si="201"/>
        <v>0.98966339782666313</v>
      </c>
      <c r="W1015" s="2">
        <v>5.7000000000000002E-2</v>
      </c>
      <c r="X1015" s="1">
        <v>850</v>
      </c>
      <c r="Y1015" s="2">
        <f t="shared" si="202"/>
        <v>0.22528491916247018</v>
      </c>
      <c r="Z1015" s="2">
        <v>0.04</v>
      </c>
      <c r="AA1015" s="1">
        <v>2426</v>
      </c>
      <c r="AB1015" s="2">
        <f t="shared" si="203"/>
        <v>0.64298966339782671</v>
      </c>
      <c r="AC1015" s="2">
        <f t="shared" si="204"/>
        <v>0.13172541743970312</v>
      </c>
      <c r="AD1015" s="2">
        <v>6.4000000000000001E-2</v>
      </c>
      <c r="AE1015" s="1">
        <v>85034</v>
      </c>
      <c r="AF1015" s="1">
        <v>1532</v>
      </c>
      <c r="AG1015" s="1">
        <v>74167</v>
      </c>
      <c r="AH1015" s="1">
        <v>3029</v>
      </c>
      <c r="AI1015" s="2">
        <v>6.0999999999999999E-2</v>
      </c>
      <c r="AJ1015">
        <f>VLOOKUP(A1015,census_tract_areas_WA!E:N,10,FALSE)</f>
        <v>4.2379510170000003</v>
      </c>
      <c r="AK1015">
        <f t="shared" si="205"/>
        <v>890.28872322145571</v>
      </c>
      <c r="AL1015" t="str">
        <f>VLOOKUP(AK1015,'Density Lookup'!A:B,2,TRUE)</f>
        <v>Medium</v>
      </c>
      <c r="AM1015" t="str">
        <f>VLOOKUP(A1015,census_tract_county_names_WA!A:B,2,FALSE)</f>
        <v>Thurston County, Washington</v>
      </c>
      <c r="AN1015">
        <f>INDEX(census_tract_areas_WA!N:N, MATCH('2014_acs_select'!A1015,census_tract_areas_WA!E:E,0))</f>
        <v>4.2379510170000003</v>
      </c>
      <c r="AO1015" t="b">
        <f t="shared" si="206"/>
        <v>1</v>
      </c>
      <c r="AP1015" t="str">
        <f>INDEX('Density Lookup'!B:B,MATCH('2014_acs_select'!AK1015,'Density Lookup'!A:A,1))</f>
        <v>Medium</v>
      </c>
      <c r="AQ1015" t="b">
        <f t="shared" si="207"/>
        <v>1</v>
      </c>
    </row>
    <row r="1016" spans="1:43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98"/>
        <v>0.51943864972501419</v>
      </c>
      <c r="I1016" s="2">
        <f t="shared" si="199"/>
        <v>0.48056135027498575</v>
      </c>
      <c r="J1016" s="1">
        <v>2662</v>
      </c>
      <c r="K1016" s="2">
        <f t="shared" si="200"/>
        <v>0.50483595676085724</v>
      </c>
      <c r="L1016" s="1">
        <v>2208</v>
      </c>
      <c r="M1016" s="1">
        <v>179</v>
      </c>
      <c r="N1016" s="1">
        <v>0</v>
      </c>
      <c r="O1016" s="2">
        <f t="shared" si="208"/>
        <v>0.82945154019534184</v>
      </c>
      <c r="P1016" s="2">
        <f t="shared" si="209"/>
        <v>6.7242674680691214E-2</v>
      </c>
      <c r="Q1016" s="2">
        <f t="shared" si="210"/>
        <v>0</v>
      </c>
      <c r="R1016" s="2">
        <v>0.26300000000000001</v>
      </c>
      <c r="S1016" s="2">
        <v>0.24299999999999999</v>
      </c>
      <c r="T1016" s="2">
        <v>0.28300000000000003</v>
      </c>
      <c r="U1016" s="1">
        <v>5273</v>
      </c>
      <c r="V1016" s="2">
        <f t="shared" si="201"/>
        <v>1</v>
      </c>
      <c r="W1016" s="2">
        <v>4.2999999999999997E-2</v>
      </c>
      <c r="X1016" s="1">
        <v>1137</v>
      </c>
      <c r="Y1016" s="2">
        <f t="shared" si="202"/>
        <v>0.21562677792527973</v>
      </c>
      <c r="Z1016" s="2">
        <v>1.6E-2</v>
      </c>
      <c r="AA1016" s="1">
        <v>3167</v>
      </c>
      <c r="AB1016" s="2">
        <f t="shared" si="203"/>
        <v>0.60060686516214679</v>
      </c>
      <c r="AC1016" s="2">
        <f t="shared" si="204"/>
        <v>0.18376635691257348</v>
      </c>
      <c r="AD1016" s="2">
        <v>0.06</v>
      </c>
      <c r="AE1016" s="1">
        <v>78354</v>
      </c>
      <c r="AF1016" s="1">
        <v>1873</v>
      </c>
      <c r="AG1016" s="1">
        <v>66147</v>
      </c>
      <c r="AH1016" s="1">
        <v>4327</v>
      </c>
      <c r="AI1016" s="2">
        <v>4.2999999999999997E-2</v>
      </c>
      <c r="AJ1016">
        <f>VLOOKUP(A1016,census_tract_areas_WA!E:N,10,FALSE)</f>
        <v>91.918399480000005</v>
      </c>
      <c r="AK1016">
        <f t="shared" si="205"/>
        <v>57.366098951138959</v>
      </c>
      <c r="AL1016" t="str">
        <f>VLOOKUP(AK1016,'Density Lookup'!A:B,2,TRUE)</f>
        <v>Low</v>
      </c>
      <c r="AM1016" t="str">
        <f>VLOOKUP(A1016,census_tract_county_names_WA!A:B,2,FALSE)</f>
        <v>Yakima County, Washington</v>
      </c>
      <c r="AN1016">
        <f>INDEX(census_tract_areas_WA!N:N, MATCH('2014_acs_select'!A1016,census_tract_areas_WA!E:E,0))</f>
        <v>91.918399480000005</v>
      </c>
      <c r="AO1016" t="b">
        <f t="shared" si="206"/>
        <v>1</v>
      </c>
      <c r="AP1016" t="str">
        <f>INDEX('Density Lookup'!B:B,MATCH('2014_acs_select'!AK1016,'Density Lookup'!A:A,1))</f>
        <v>Low</v>
      </c>
      <c r="AQ1016" t="b">
        <f t="shared" si="207"/>
        <v>1</v>
      </c>
    </row>
    <row r="1017" spans="1:43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98"/>
        <v>0.47110055423594616</v>
      </c>
      <c r="I1017" s="2">
        <f t="shared" si="199"/>
        <v>0.52889944576405379</v>
      </c>
      <c r="J1017" s="1">
        <v>989</v>
      </c>
      <c r="K1017" s="2">
        <f t="shared" si="200"/>
        <v>0.39152810768012669</v>
      </c>
      <c r="L1017" s="1">
        <v>794</v>
      </c>
      <c r="M1017" s="1">
        <v>101</v>
      </c>
      <c r="N1017" s="1">
        <v>0</v>
      </c>
      <c r="O1017" s="2">
        <f t="shared" si="208"/>
        <v>0.80283114256825072</v>
      </c>
      <c r="P1017" s="2">
        <f t="shared" si="209"/>
        <v>0.10212335692618807</v>
      </c>
      <c r="Q1017" s="2">
        <f t="shared" si="210"/>
        <v>0</v>
      </c>
      <c r="R1017" s="2">
        <v>0.254</v>
      </c>
      <c r="S1017" s="2">
        <v>0.29199999999999998</v>
      </c>
      <c r="T1017" s="2">
        <v>0.221</v>
      </c>
      <c r="U1017" s="1">
        <v>2526</v>
      </c>
      <c r="V1017" s="2">
        <f t="shared" si="201"/>
        <v>1</v>
      </c>
      <c r="W1017" s="2">
        <v>4.2000000000000003E-2</v>
      </c>
      <c r="X1017" s="1">
        <v>613</v>
      </c>
      <c r="Y1017" s="2">
        <f t="shared" si="202"/>
        <v>0.24267616785431512</v>
      </c>
      <c r="Z1017" s="2">
        <v>3.7999999999999999E-2</v>
      </c>
      <c r="AA1017" s="1">
        <v>1354</v>
      </c>
      <c r="AB1017" s="2">
        <f t="shared" si="203"/>
        <v>0.53602533650039585</v>
      </c>
      <c r="AC1017" s="2">
        <f t="shared" si="204"/>
        <v>0.22129849564528903</v>
      </c>
      <c r="AD1017" s="2">
        <v>4.7E-2</v>
      </c>
      <c r="AE1017" s="1">
        <v>89075</v>
      </c>
      <c r="AF1017" s="1">
        <v>909</v>
      </c>
      <c r="AG1017" s="1">
        <v>70777</v>
      </c>
      <c r="AH1017" s="1">
        <v>1961</v>
      </c>
      <c r="AI1017" s="2">
        <v>9.6000000000000002E-2</v>
      </c>
      <c r="AJ1017">
        <f>VLOOKUP(A1017,census_tract_areas_WA!E:N,10,FALSE)</f>
        <v>2.0319242110000002</v>
      </c>
      <c r="AK1017">
        <f t="shared" si="205"/>
        <v>1243.1566031475372</v>
      </c>
      <c r="AL1017" t="str">
        <f>VLOOKUP(AK1017,'Density Lookup'!A:B,2,TRUE)</f>
        <v>Medium</v>
      </c>
      <c r="AM1017" t="str">
        <f>VLOOKUP(A1017,census_tract_county_names_WA!A:B,2,FALSE)</f>
        <v>Clark County, Washington</v>
      </c>
      <c r="AN1017">
        <f>INDEX(census_tract_areas_WA!N:N, MATCH('2014_acs_select'!A1017,census_tract_areas_WA!E:E,0))</f>
        <v>2.0319242110000002</v>
      </c>
      <c r="AO1017" t="b">
        <f t="shared" si="206"/>
        <v>1</v>
      </c>
      <c r="AP1017" t="str">
        <f>INDEX('Density Lookup'!B:B,MATCH('2014_acs_select'!AK1017,'Density Lookup'!A:A,1))</f>
        <v>Medium</v>
      </c>
      <c r="AQ1017" t="b">
        <f t="shared" si="207"/>
        <v>1</v>
      </c>
    </row>
    <row r="1018" spans="1:43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98"/>
        <v>0.44364640883977902</v>
      </c>
      <c r="I1018" s="2">
        <f t="shared" si="199"/>
        <v>0.55635359116022098</v>
      </c>
      <c r="J1018" s="1">
        <v>2673</v>
      </c>
      <c r="K1018" s="2">
        <f t="shared" si="200"/>
        <v>0.49226519337016572</v>
      </c>
      <c r="L1018" s="1">
        <v>2192</v>
      </c>
      <c r="M1018" s="1">
        <v>252</v>
      </c>
      <c r="N1018" s="1">
        <v>81</v>
      </c>
      <c r="O1018" s="2">
        <f t="shared" si="208"/>
        <v>0.82005237560793121</v>
      </c>
      <c r="P1018" s="2">
        <f t="shared" si="209"/>
        <v>9.4276094276094277E-2</v>
      </c>
      <c r="Q1018" s="2">
        <f t="shared" si="210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 s="1">
        <v>5421</v>
      </c>
      <c r="V1018" s="2">
        <f t="shared" si="201"/>
        <v>0.99834254143646406</v>
      </c>
      <c r="W1018" s="2">
        <v>9.1999999999999998E-2</v>
      </c>
      <c r="X1018" s="1">
        <v>1200</v>
      </c>
      <c r="Y1018" s="2">
        <f t="shared" si="202"/>
        <v>0.22099447513812154</v>
      </c>
      <c r="Z1018" s="2">
        <v>0.193</v>
      </c>
      <c r="AA1018" s="1">
        <v>3190</v>
      </c>
      <c r="AB1018" s="2">
        <f t="shared" si="203"/>
        <v>0.58747697974217317</v>
      </c>
      <c r="AC1018" s="2">
        <f t="shared" si="204"/>
        <v>0.1915285451197053</v>
      </c>
      <c r="AD1018" s="2">
        <v>7.0999999999999994E-2</v>
      </c>
      <c r="AE1018" s="1">
        <v>82734</v>
      </c>
      <c r="AF1018" s="1">
        <v>2305</v>
      </c>
      <c r="AG1018" s="1">
        <v>76317</v>
      </c>
      <c r="AH1018" s="1">
        <v>4322</v>
      </c>
      <c r="AI1018" s="2">
        <v>3.6000000000000004E-2</v>
      </c>
      <c r="AJ1018">
        <f>VLOOKUP(A1018,census_tract_areas_WA!E:N,10,FALSE)</f>
        <v>29.176808149999999</v>
      </c>
      <c r="AK1018">
        <f t="shared" si="205"/>
        <v>186.10671777680383</v>
      </c>
      <c r="AL1018" t="str">
        <f>VLOOKUP(AK1018,'Density Lookup'!A:B,2,TRUE)</f>
        <v>Low</v>
      </c>
      <c r="AM1018" t="str">
        <f>VLOOKUP(A1018,census_tract_county_names_WA!A:B,2,FALSE)</f>
        <v>Island County, Washington</v>
      </c>
      <c r="AN1018">
        <f>INDEX(census_tract_areas_WA!N:N, MATCH('2014_acs_select'!A1018,census_tract_areas_WA!E:E,0))</f>
        <v>29.176808149999999</v>
      </c>
      <c r="AO1018" t="b">
        <f t="shared" si="206"/>
        <v>1</v>
      </c>
      <c r="AP1018" t="str">
        <f>INDEX('Density Lookup'!B:B,MATCH('2014_acs_select'!AK1018,'Density Lookup'!A:A,1))</f>
        <v>Low</v>
      </c>
      <c r="AQ1018" t="b">
        <f t="shared" si="207"/>
        <v>1</v>
      </c>
    </row>
    <row r="1019" spans="1:43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98"/>
        <v>0.49351701782820095</v>
      </c>
      <c r="I1019" s="2">
        <f t="shared" si="199"/>
        <v>0.50648298217179899</v>
      </c>
      <c r="J1019" s="1">
        <v>3088</v>
      </c>
      <c r="K1019" s="2">
        <f t="shared" si="200"/>
        <v>0.50048622366288498</v>
      </c>
      <c r="L1019" s="1">
        <v>2090</v>
      </c>
      <c r="M1019" s="1">
        <v>434</v>
      </c>
      <c r="N1019" s="1">
        <v>373</v>
      </c>
      <c r="O1019" s="2">
        <f t="shared" si="208"/>
        <v>0.67681347150259064</v>
      </c>
      <c r="P1019" s="2">
        <f t="shared" si="209"/>
        <v>0.1405440414507772</v>
      </c>
      <c r="Q1019" s="2">
        <f t="shared" si="210"/>
        <v>0.12079015544041451</v>
      </c>
      <c r="R1019" s="2">
        <v>0.42399999999999999</v>
      </c>
      <c r="S1019" s="2">
        <v>0.41299999999999998</v>
      </c>
      <c r="T1019" s="2">
        <v>0.433</v>
      </c>
      <c r="U1019" s="1">
        <v>6043</v>
      </c>
      <c r="V1019" s="2">
        <f t="shared" si="201"/>
        <v>0.97941653160453812</v>
      </c>
      <c r="W1019" s="2">
        <v>8.199999999999999E-2</v>
      </c>
      <c r="X1019" s="1">
        <v>1057</v>
      </c>
      <c r="Y1019" s="2">
        <f t="shared" si="202"/>
        <v>0.17131280388978931</v>
      </c>
      <c r="Z1019" s="2">
        <v>6.6000000000000003E-2</v>
      </c>
      <c r="AA1019" s="1">
        <v>4253</v>
      </c>
      <c r="AB1019" s="2">
        <f t="shared" si="203"/>
        <v>0.68930307941653157</v>
      </c>
      <c r="AC1019" s="2">
        <f t="shared" si="204"/>
        <v>0.13938411669367912</v>
      </c>
      <c r="AD1019" s="2">
        <v>7.8E-2</v>
      </c>
      <c r="AE1019" s="1">
        <v>69397</v>
      </c>
      <c r="AF1019" s="1">
        <v>2672</v>
      </c>
      <c r="AG1019" s="1">
        <v>61218</v>
      </c>
      <c r="AH1019" s="1">
        <v>5177</v>
      </c>
      <c r="AI1019" s="2">
        <v>0.13500000000000001</v>
      </c>
      <c r="AJ1019">
        <f>VLOOKUP(A1019,census_tract_areas_WA!E:N,10,FALSE)</f>
        <v>2.7220412390000002</v>
      </c>
      <c r="AK1019">
        <f t="shared" si="205"/>
        <v>2266.6813094524168</v>
      </c>
      <c r="AL1019" t="str">
        <f>VLOOKUP(AK1019,'Density Lookup'!A:B,2,TRUE)</f>
        <v>High</v>
      </c>
      <c r="AM1019" t="str">
        <f>VLOOKUP(A1019,census_tract_county_names_WA!A:B,2,FALSE)</f>
        <v>King County, Washington</v>
      </c>
      <c r="AN1019">
        <f>INDEX(census_tract_areas_WA!N:N, MATCH('2014_acs_select'!A1019,census_tract_areas_WA!E:E,0))</f>
        <v>2.7220412390000002</v>
      </c>
      <c r="AO1019" t="b">
        <f t="shared" si="206"/>
        <v>1</v>
      </c>
      <c r="AP1019" t="str">
        <f>INDEX('Density Lookup'!B:B,MATCH('2014_acs_select'!AK1019,'Density Lookup'!A:A,1))</f>
        <v>High</v>
      </c>
      <c r="AQ1019" t="b">
        <f t="shared" si="207"/>
        <v>1</v>
      </c>
    </row>
    <row r="1020" spans="1:43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98"/>
        <v>0.50274223034734922</v>
      </c>
      <c r="I1020" s="2">
        <f t="shared" si="199"/>
        <v>0.49725776965265084</v>
      </c>
      <c r="J1020" s="1">
        <v>3287</v>
      </c>
      <c r="K1020" s="2">
        <f t="shared" si="200"/>
        <v>0.54628552434768152</v>
      </c>
      <c r="L1020" s="1">
        <v>2186</v>
      </c>
      <c r="M1020" s="1">
        <v>260</v>
      </c>
      <c r="N1020" s="1">
        <v>500</v>
      </c>
      <c r="O1020" s="2">
        <f t="shared" si="208"/>
        <v>0.66504411317310619</v>
      </c>
      <c r="P1020" s="2">
        <f t="shared" si="209"/>
        <v>7.9099482811073929E-2</v>
      </c>
      <c r="Q1020" s="2">
        <f t="shared" si="210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 s="1">
        <v>5963</v>
      </c>
      <c r="V1020" s="2">
        <f t="shared" si="201"/>
        <v>0.99102542795412996</v>
      </c>
      <c r="W1020" s="2">
        <v>0.05</v>
      </c>
      <c r="X1020" s="1">
        <v>1100</v>
      </c>
      <c r="Y1020" s="2">
        <f t="shared" si="202"/>
        <v>0.18281535648994515</v>
      </c>
      <c r="Z1020" s="2">
        <v>4.4000000000000004E-2</v>
      </c>
      <c r="AA1020" s="1">
        <v>4086</v>
      </c>
      <c r="AB1020" s="2">
        <f t="shared" si="203"/>
        <v>0.67907595147083266</v>
      </c>
      <c r="AC1020" s="2">
        <f t="shared" si="204"/>
        <v>0.13810869203922216</v>
      </c>
      <c r="AD1020" s="2">
        <v>4.5999999999999999E-2</v>
      </c>
      <c r="AE1020" s="1">
        <v>107772</v>
      </c>
      <c r="AF1020" s="1">
        <v>2239</v>
      </c>
      <c r="AG1020" s="1">
        <v>75231</v>
      </c>
      <c r="AH1020" s="1">
        <v>5049</v>
      </c>
      <c r="AI1020" s="2">
        <v>0.09</v>
      </c>
      <c r="AJ1020">
        <f>VLOOKUP(A1020,census_tract_areas_WA!E:N,10,FALSE)</f>
        <v>3.8384158020000001</v>
      </c>
      <c r="AK1020">
        <f t="shared" si="205"/>
        <v>1567.5737883490508</v>
      </c>
      <c r="AL1020" t="str">
        <f>VLOOKUP(AK1020,'Density Lookup'!A:B,2,TRUE)</f>
        <v>High</v>
      </c>
      <c r="AM1020" t="str">
        <f>VLOOKUP(A1020,census_tract_county_names_WA!A:B,2,FALSE)</f>
        <v>King County, Washington</v>
      </c>
      <c r="AN1020">
        <f>INDEX(census_tract_areas_WA!N:N, MATCH('2014_acs_select'!A1020,census_tract_areas_WA!E:E,0))</f>
        <v>3.8384158020000001</v>
      </c>
      <c r="AO1020" t="b">
        <f t="shared" si="206"/>
        <v>1</v>
      </c>
      <c r="AP1020" t="str">
        <f>INDEX('Density Lookup'!B:B,MATCH('2014_acs_select'!AK1020,'Density Lookup'!A:A,1))</f>
        <v>High</v>
      </c>
      <c r="AQ1020" t="b">
        <f t="shared" si="207"/>
        <v>1</v>
      </c>
    </row>
    <row r="1021" spans="1:43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98"/>
        <v>0.48790110468174647</v>
      </c>
      <c r="I1021" s="2">
        <f t="shared" si="199"/>
        <v>0.51209889531825359</v>
      </c>
      <c r="J1021" s="1">
        <v>1983</v>
      </c>
      <c r="K1021" s="2">
        <f t="shared" si="200"/>
        <v>0.52156759600210412</v>
      </c>
      <c r="L1021" s="1">
        <v>1540</v>
      </c>
      <c r="M1021" s="1">
        <v>154</v>
      </c>
      <c r="N1021" s="1">
        <v>165</v>
      </c>
      <c r="O1021" s="2">
        <f t="shared" si="208"/>
        <v>0.77660110943015637</v>
      </c>
      <c r="P1021" s="2">
        <f t="shared" si="209"/>
        <v>7.7660110943015628E-2</v>
      </c>
      <c r="Q1021" s="2">
        <f t="shared" si="210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 s="1">
        <v>3802</v>
      </c>
      <c r="V1021" s="2">
        <f t="shared" si="201"/>
        <v>1</v>
      </c>
      <c r="W1021" s="2">
        <v>5.4000000000000006E-2</v>
      </c>
      <c r="X1021" s="1">
        <v>899</v>
      </c>
      <c r="Y1021" s="2">
        <f t="shared" si="202"/>
        <v>0.23645449763282483</v>
      </c>
      <c r="Z1021" s="2">
        <v>3.6000000000000004E-2</v>
      </c>
      <c r="AA1021" s="1">
        <v>2382</v>
      </c>
      <c r="AB1021" s="2">
        <f t="shared" si="203"/>
        <v>0.62651236191478166</v>
      </c>
      <c r="AC1021" s="2">
        <f t="shared" si="204"/>
        <v>0.13703314045239345</v>
      </c>
      <c r="AD1021" s="2">
        <v>0.06</v>
      </c>
      <c r="AE1021" s="1">
        <v>98765</v>
      </c>
      <c r="AF1021" s="1">
        <v>1422</v>
      </c>
      <c r="AG1021" s="1">
        <v>81163</v>
      </c>
      <c r="AH1021" s="1">
        <v>3052</v>
      </c>
      <c r="AI1021" s="2">
        <v>4.5999999999999999E-2</v>
      </c>
      <c r="AJ1021">
        <f>VLOOKUP(A1021,census_tract_areas_WA!E:N,10,FALSE)</f>
        <v>2.7392661290000002</v>
      </c>
      <c r="AK1021">
        <f t="shared" si="205"/>
        <v>1387.9629875129958</v>
      </c>
      <c r="AL1021" t="str">
        <f>VLOOKUP(AK1021,'Density Lookup'!A:B,2,TRUE)</f>
        <v>Medium</v>
      </c>
      <c r="AM1021" t="str">
        <f>VLOOKUP(A1021,census_tract_county_names_WA!A:B,2,FALSE)</f>
        <v>King County, Washington</v>
      </c>
      <c r="AN1021">
        <f>INDEX(census_tract_areas_WA!N:N, MATCH('2014_acs_select'!A1021,census_tract_areas_WA!E:E,0))</f>
        <v>2.7392661290000002</v>
      </c>
      <c r="AO1021" t="b">
        <f t="shared" si="206"/>
        <v>1</v>
      </c>
      <c r="AP1021" t="str">
        <f>INDEX('Density Lookup'!B:B,MATCH('2014_acs_select'!AK1021,'Density Lookup'!A:A,1))</f>
        <v>Medium</v>
      </c>
      <c r="AQ1021" t="b">
        <f t="shared" si="207"/>
        <v>1</v>
      </c>
    </row>
    <row r="1022" spans="1:43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98"/>
        <v>0.47511558335599674</v>
      </c>
      <c r="I1022" s="2">
        <f t="shared" si="199"/>
        <v>0.52488441664400332</v>
      </c>
      <c r="J1022" s="1">
        <v>1472</v>
      </c>
      <c r="K1022" s="2">
        <f t="shared" si="200"/>
        <v>0.40032635300516728</v>
      </c>
      <c r="L1022" s="1">
        <v>868</v>
      </c>
      <c r="M1022" s="1">
        <v>230</v>
      </c>
      <c r="N1022" s="1">
        <v>155</v>
      </c>
      <c r="O1022" s="2">
        <f t="shared" si="208"/>
        <v>0.58967391304347827</v>
      </c>
      <c r="P1022" s="2">
        <f t="shared" si="209"/>
        <v>0.15625</v>
      </c>
      <c r="Q1022" s="2">
        <f t="shared" si="210"/>
        <v>0.10529891304347826</v>
      </c>
      <c r="R1022" s="2">
        <v>0.19</v>
      </c>
      <c r="S1022" s="2">
        <v>0.24100000000000002</v>
      </c>
      <c r="T1022" s="2">
        <v>0.14400000000000002</v>
      </c>
      <c r="U1022" s="1">
        <v>3613</v>
      </c>
      <c r="V1022" s="2">
        <f t="shared" si="201"/>
        <v>0.9825945063910797</v>
      </c>
      <c r="W1022" s="2">
        <v>0.307</v>
      </c>
      <c r="X1022" s="1">
        <v>560</v>
      </c>
      <c r="Y1022" s="2">
        <f t="shared" si="202"/>
        <v>0.15229806907805277</v>
      </c>
      <c r="Z1022" s="2">
        <v>0.71099999999999997</v>
      </c>
      <c r="AA1022" s="1">
        <v>2371</v>
      </c>
      <c r="AB1022" s="2">
        <f t="shared" si="203"/>
        <v>0.64481914604296986</v>
      </c>
      <c r="AC1022" s="2">
        <f t="shared" si="204"/>
        <v>0.20288278487897737</v>
      </c>
      <c r="AD1022" s="2">
        <v>0.26200000000000001</v>
      </c>
      <c r="AE1022" s="1">
        <v>42380</v>
      </c>
      <c r="AF1022" s="1">
        <v>1726</v>
      </c>
      <c r="AG1022" s="1">
        <v>36263</v>
      </c>
      <c r="AH1022" s="1">
        <v>3186</v>
      </c>
      <c r="AI1022" s="2">
        <v>0.105</v>
      </c>
      <c r="AJ1022">
        <f>VLOOKUP(A1022,census_tract_areas_WA!E:N,10,FALSE)</f>
        <v>4.0118803400000003</v>
      </c>
      <c r="AK1022">
        <f t="shared" si="205"/>
        <v>916.52783442688622</v>
      </c>
      <c r="AL1022" t="str">
        <f>VLOOKUP(AK1022,'Density Lookup'!A:B,2,TRUE)</f>
        <v>Medium</v>
      </c>
      <c r="AM1022" t="str">
        <f>VLOOKUP(A1022,census_tract_county_names_WA!A:B,2,FALSE)</f>
        <v>King County, Washington</v>
      </c>
      <c r="AN1022">
        <f>INDEX(census_tract_areas_WA!N:N, MATCH('2014_acs_select'!A1022,census_tract_areas_WA!E:E,0))</f>
        <v>4.0118803400000003</v>
      </c>
      <c r="AO1022" t="b">
        <f t="shared" si="206"/>
        <v>1</v>
      </c>
      <c r="AP1022" t="str">
        <f>INDEX('Density Lookup'!B:B,MATCH('2014_acs_select'!AK1022,'Density Lookup'!A:A,1))</f>
        <v>Medium</v>
      </c>
      <c r="AQ1022" t="b">
        <f t="shared" si="207"/>
        <v>1</v>
      </c>
    </row>
    <row r="1023" spans="1:43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98"/>
        <v>0.50364721485411146</v>
      </c>
      <c r="I1023" s="2">
        <f t="shared" si="199"/>
        <v>0.4963527851458886</v>
      </c>
      <c r="J1023" s="1">
        <v>2820</v>
      </c>
      <c r="K1023" s="2">
        <f t="shared" si="200"/>
        <v>0.46750663129973474</v>
      </c>
      <c r="L1023" s="1">
        <v>2155</v>
      </c>
      <c r="M1023" s="1">
        <v>297</v>
      </c>
      <c r="N1023" s="1">
        <v>107</v>
      </c>
      <c r="O1023" s="2">
        <f t="shared" si="208"/>
        <v>0.76418439716312059</v>
      </c>
      <c r="P1023" s="2">
        <f t="shared" si="209"/>
        <v>0.10531914893617021</v>
      </c>
      <c r="Q1023" s="2">
        <f t="shared" si="210"/>
        <v>3.7943262411347517E-2</v>
      </c>
      <c r="R1023" s="2">
        <v>0.247</v>
      </c>
      <c r="S1023" s="2">
        <v>0.28499999999999998</v>
      </c>
      <c r="T1023" s="2">
        <v>0.20699999999999999</v>
      </c>
      <c r="U1023" s="1">
        <v>6021</v>
      </c>
      <c r="V1023" s="2">
        <f t="shared" si="201"/>
        <v>0.99817639257294433</v>
      </c>
      <c r="W1023" s="2">
        <v>2.4E-2</v>
      </c>
      <c r="X1023" s="1">
        <v>1415</v>
      </c>
      <c r="Y1023" s="2">
        <f t="shared" si="202"/>
        <v>0.23458222811671087</v>
      </c>
      <c r="Z1023" s="2">
        <v>3.6000000000000004E-2</v>
      </c>
      <c r="AA1023" s="1">
        <v>3824</v>
      </c>
      <c r="AB1023" s="2">
        <f t="shared" si="203"/>
        <v>0.63395225464190985</v>
      </c>
      <c r="AC1023" s="2">
        <f t="shared" si="204"/>
        <v>0.13146551724137923</v>
      </c>
      <c r="AD1023" s="2">
        <v>2.4E-2</v>
      </c>
      <c r="AE1023" s="1">
        <v>95650</v>
      </c>
      <c r="AF1023" s="1">
        <v>2113</v>
      </c>
      <c r="AG1023" s="1">
        <v>82516</v>
      </c>
      <c r="AH1023" s="1">
        <v>4689</v>
      </c>
      <c r="AI1023" s="2">
        <v>7.2000000000000008E-2</v>
      </c>
      <c r="AJ1023">
        <f>VLOOKUP(A1023,census_tract_areas_WA!E:N,10,FALSE)</f>
        <v>203.31136079999999</v>
      </c>
      <c r="AK1023">
        <f t="shared" si="205"/>
        <v>29.668779827477305</v>
      </c>
      <c r="AL1023" t="str">
        <f>VLOOKUP(AK1023,'Density Lookup'!A:B,2,TRUE)</f>
        <v>Low</v>
      </c>
      <c r="AM1023" t="str">
        <f>VLOOKUP(A1023,census_tract_county_names_WA!A:B,2,FALSE)</f>
        <v>Kitsap County, Washington</v>
      </c>
      <c r="AN1023">
        <f>INDEX(census_tract_areas_WA!N:N, MATCH('2014_acs_select'!A1023,census_tract_areas_WA!E:E,0))</f>
        <v>203.31136079999999</v>
      </c>
      <c r="AO1023" t="b">
        <f t="shared" si="206"/>
        <v>1</v>
      </c>
      <c r="AP1023" t="str">
        <f>INDEX('Density Lookup'!B:B,MATCH('2014_acs_select'!AK1023,'Density Lookup'!A:A,1))</f>
        <v>Low</v>
      </c>
      <c r="AQ1023" t="b">
        <f t="shared" si="207"/>
        <v>1</v>
      </c>
    </row>
    <row r="1024" spans="1:43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98"/>
        <v>0.50583090379008744</v>
      </c>
      <c r="I1024" s="2">
        <f t="shared" si="199"/>
        <v>0.49416909620991256</v>
      </c>
      <c r="J1024" s="1">
        <v>2670</v>
      </c>
      <c r="K1024" s="2">
        <f t="shared" si="200"/>
        <v>0.43245869776482021</v>
      </c>
      <c r="L1024" s="1">
        <v>2019</v>
      </c>
      <c r="M1024" s="1">
        <v>526</v>
      </c>
      <c r="N1024" s="1">
        <v>5</v>
      </c>
      <c r="O1024" s="2">
        <f t="shared" si="208"/>
        <v>0.75617977528089886</v>
      </c>
      <c r="P1024" s="2">
        <f t="shared" si="209"/>
        <v>0.19700374531835205</v>
      </c>
      <c r="Q1024" s="2">
        <f t="shared" si="210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 s="1">
        <v>6155</v>
      </c>
      <c r="V1024" s="2">
        <f t="shared" si="201"/>
        <v>0.99692257855523159</v>
      </c>
      <c r="W1024" s="2">
        <v>7.9000000000000001E-2</v>
      </c>
      <c r="X1024" s="1">
        <v>1286</v>
      </c>
      <c r="Y1024" s="2">
        <f t="shared" si="202"/>
        <v>0.20829284094590217</v>
      </c>
      <c r="Z1024" s="2">
        <v>6.7000000000000004E-2</v>
      </c>
      <c r="AA1024" s="1">
        <v>3725</v>
      </c>
      <c r="AB1024" s="2">
        <f t="shared" si="203"/>
        <v>0.60333657272432784</v>
      </c>
      <c r="AC1024" s="2">
        <f t="shared" si="204"/>
        <v>0.18837058632977</v>
      </c>
      <c r="AD1024" s="2">
        <v>8.8000000000000009E-2</v>
      </c>
      <c r="AE1024" s="1">
        <v>66840</v>
      </c>
      <c r="AF1024" s="1">
        <v>2461</v>
      </c>
      <c r="AG1024" s="1">
        <v>55772</v>
      </c>
      <c r="AH1024" s="1">
        <v>4982</v>
      </c>
      <c r="AI1024" s="2">
        <v>6.8000000000000005E-2</v>
      </c>
      <c r="AJ1024">
        <f>VLOOKUP(A1024,census_tract_areas_WA!E:N,10,FALSE)</f>
        <v>195.33663920000001</v>
      </c>
      <c r="AK1024">
        <f t="shared" si="205"/>
        <v>31.606973608666447</v>
      </c>
      <c r="AL1024" t="str">
        <f>VLOOKUP(AK1024,'Density Lookup'!A:B,2,TRUE)</f>
        <v>Low</v>
      </c>
      <c r="AM1024" t="str">
        <f>VLOOKUP(A1024,census_tract_county_names_WA!A:B,2,FALSE)</f>
        <v>Cowlitz County, Washington</v>
      </c>
      <c r="AN1024">
        <f>INDEX(census_tract_areas_WA!N:N, MATCH('2014_acs_select'!A1024,census_tract_areas_WA!E:E,0))</f>
        <v>195.33663920000001</v>
      </c>
      <c r="AO1024" t="b">
        <f t="shared" si="206"/>
        <v>1</v>
      </c>
      <c r="AP1024" t="str">
        <f>INDEX('Density Lookup'!B:B,MATCH('2014_acs_select'!AK1024,'Density Lookup'!A:A,1))</f>
        <v>Low</v>
      </c>
      <c r="AQ1024" t="b">
        <f t="shared" si="207"/>
        <v>1</v>
      </c>
    </row>
    <row r="1025" spans="1:43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98"/>
        <v>0.55314371257485029</v>
      </c>
      <c r="I1025" s="2">
        <f t="shared" si="199"/>
        <v>0.44685628742514971</v>
      </c>
      <c r="J1025" s="1">
        <v>1230</v>
      </c>
      <c r="K1025" s="2">
        <f t="shared" si="200"/>
        <v>0.46032934131736525</v>
      </c>
      <c r="L1025" s="1">
        <v>962</v>
      </c>
      <c r="M1025" s="1">
        <v>68</v>
      </c>
      <c r="N1025" s="1">
        <v>6</v>
      </c>
      <c r="O1025" s="2">
        <f t="shared" si="208"/>
        <v>0.78211382113821137</v>
      </c>
      <c r="P1025" s="2">
        <f t="shared" si="209"/>
        <v>5.5284552845528454E-2</v>
      </c>
      <c r="Q1025" s="2">
        <f t="shared" si="210"/>
        <v>4.8780487804878049E-3</v>
      </c>
      <c r="R1025" s="2">
        <v>0.158</v>
      </c>
      <c r="S1025" s="2">
        <v>0.11800000000000001</v>
      </c>
      <c r="T1025" s="2">
        <v>0.20499999999999999</v>
      </c>
      <c r="U1025" s="1">
        <v>2565</v>
      </c>
      <c r="V1025" s="2">
        <f t="shared" si="201"/>
        <v>0.95995508982035926</v>
      </c>
      <c r="W1025" s="2">
        <v>0.107</v>
      </c>
      <c r="X1025" s="1">
        <v>612</v>
      </c>
      <c r="Y1025" s="2">
        <f t="shared" si="202"/>
        <v>0.22904191616766467</v>
      </c>
      <c r="Z1025" s="2">
        <v>0.126</v>
      </c>
      <c r="AA1025" s="1">
        <v>1470</v>
      </c>
      <c r="AB1025" s="2">
        <f t="shared" si="203"/>
        <v>0.55014970059880242</v>
      </c>
      <c r="AC1025" s="2">
        <f t="shared" si="204"/>
        <v>0.22080838323353291</v>
      </c>
      <c r="AD1025" s="2">
        <v>0.109</v>
      </c>
      <c r="AE1025" s="1">
        <v>79857</v>
      </c>
      <c r="AF1025" s="1">
        <v>915</v>
      </c>
      <c r="AG1025" s="1">
        <v>64669</v>
      </c>
      <c r="AH1025" s="1">
        <v>2145</v>
      </c>
      <c r="AI1025" s="2">
        <v>9.5000000000000001E-2</v>
      </c>
      <c r="AJ1025">
        <f>VLOOKUP(A1025,census_tract_areas_WA!E:N,10,FALSE)</f>
        <v>1104.7124080000001</v>
      </c>
      <c r="AK1025">
        <f t="shared" si="205"/>
        <v>2.4187290562232917</v>
      </c>
      <c r="AL1025" t="str">
        <f>VLOOKUP(AK1025,'Density Lookup'!A:B,2,TRUE)</f>
        <v>Low</v>
      </c>
      <c r="AM1025" t="str">
        <f>VLOOKUP(A1025,census_tract_county_names_WA!A:B,2,FALSE)</f>
        <v>Grant County, Washington</v>
      </c>
      <c r="AN1025">
        <f>INDEX(census_tract_areas_WA!N:N, MATCH('2014_acs_select'!A1025,census_tract_areas_WA!E:E,0))</f>
        <v>1104.7124080000001</v>
      </c>
      <c r="AO1025" t="b">
        <f t="shared" si="206"/>
        <v>1</v>
      </c>
      <c r="AP1025" t="str">
        <f>INDEX('Density Lookup'!B:B,MATCH('2014_acs_select'!AK1025,'Density Lookup'!A:A,1))</f>
        <v>Low</v>
      </c>
      <c r="AQ1025" t="b">
        <f t="shared" si="207"/>
        <v>1</v>
      </c>
    </row>
    <row r="1026" spans="1:43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211">F1026/E1026</f>
        <v>0.55602054403652268</v>
      </c>
      <c r="I1026" s="2">
        <f t="shared" ref="I1026:I1089" si="212">G1026/E1026</f>
        <v>0.44397945596347727</v>
      </c>
      <c r="J1026" s="1">
        <v>2306</v>
      </c>
      <c r="K1026" s="2">
        <f t="shared" ref="K1026:K1089" si="213">J1026/E1026</f>
        <v>0.43865322427239872</v>
      </c>
      <c r="L1026" s="1">
        <v>1687</v>
      </c>
      <c r="M1026" s="1">
        <v>251</v>
      </c>
      <c r="N1026" s="1">
        <v>2</v>
      </c>
      <c r="O1026" s="2">
        <f t="shared" si="208"/>
        <v>0.73156981786643538</v>
      </c>
      <c r="P1026" s="2">
        <f t="shared" si="209"/>
        <v>0.10884648742411102</v>
      </c>
      <c r="Q1026" s="2">
        <f t="shared" si="210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 s="1">
        <v>5228</v>
      </c>
      <c r="V1026" s="2">
        <f t="shared" ref="V1026:V1089" si="214">U1026/E1026</f>
        <v>0.99448354574852582</v>
      </c>
      <c r="W1026" s="2">
        <v>0.114</v>
      </c>
      <c r="X1026" s="1">
        <v>1340</v>
      </c>
      <c r="Y1026" s="2">
        <f t="shared" ref="Y1026:Y1089" si="215">X1026/E1026</f>
        <v>0.25489823093018832</v>
      </c>
      <c r="Z1026" s="2">
        <v>0.154</v>
      </c>
      <c r="AA1026" s="1">
        <v>3029</v>
      </c>
      <c r="AB1026" s="2">
        <f t="shared" ref="AB1026:AB1089" si="216">AA1026/E1026</f>
        <v>0.57618413543846303</v>
      </c>
      <c r="AC1026" s="2">
        <f t="shared" ref="AC1026:AC1089" si="217">1-(AB1026+Y1026)</f>
        <v>0.16891763363134871</v>
      </c>
      <c r="AD1026" s="2">
        <v>0.12300000000000001</v>
      </c>
      <c r="AE1026" s="1">
        <v>66190</v>
      </c>
      <c r="AF1026" s="1">
        <v>1882</v>
      </c>
      <c r="AG1026" s="1">
        <v>56875</v>
      </c>
      <c r="AH1026" s="1">
        <v>4068</v>
      </c>
      <c r="AI1026" s="2">
        <v>0.115</v>
      </c>
      <c r="AJ1026">
        <f>VLOOKUP(A1026,census_tract_areas_WA!E:N,10,FALSE)</f>
        <v>576.52733239999998</v>
      </c>
      <c r="AK1026">
        <f t="shared" si="205"/>
        <v>9.1183881570989342</v>
      </c>
      <c r="AL1026" t="str">
        <f>VLOOKUP(AK1026,'Density Lookup'!A:B,2,TRUE)</f>
        <v>Low</v>
      </c>
      <c r="AM1026" t="str">
        <f>VLOOKUP(A1026,census_tract_county_names_WA!A:B,2,FALSE)</f>
        <v>Grant County, Washington</v>
      </c>
      <c r="AN1026">
        <f>INDEX(census_tract_areas_WA!N:N, MATCH('2014_acs_select'!A1026,census_tract_areas_WA!E:E,0))</f>
        <v>576.52733239999998</v>
      </c>
      <c r="AO1026" t="b">
        <f t="shared" si="206"/>
        <v>1</v>
      </c>
      <c r="AP1026" t="str">
        <f>INDEX('Density Lookup'!B:B,MATCH('2014_acs_select'!AK1026,'Density Lookup'!A:A,1))</f>
        <v>Low</v>
      </c>
      <c r="AQ1026" t="b">
        <f t="shared" si="207"/>
        <v>1</v>
      </c>
    </row>
    <row r="1027" spans="1:43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211"/>
        <v>0.51410900657131808</v>
      </c>
      <c r="I1027" s="2">
        <f t="shared" si="212"/>
        <v>0.48589099342868186</v>
      </c>
      <c r="J1027" s="1">
        <v>1407</v>
      </c>
      <c r="K1027" s="2">
        <f t="shared" si="213"/>
        <v>0.5438732122149208</v>
      </c>
      <c r="L1027" s="1">
        <v>942</v>
      </c>
      <c r="M1027" s="1">
        <v>70</v>
      </c>
      <c r="N1027" s="1">
        <v>135</v>
      </c>
      <c r="O1027" s="2">
        <f t="shared" si="208"/>
        <v>0.66950959488272921</v>
      </c>
      <c r="P1027" s="2">
        <f t="shared" si="209"/>
        <v>4.975124378109453E-2</v>
      </c>
      <c r="Q1027" s="2">
        <f t="shared" si="210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 s="1">
        <v>2587</v>
      </c>
      <c r="V1027" s="2">
        <f t="shared" si="214"/>
        <v>1</v>
      </c>
      <c r="W1027" s="2">
        <v>5.7999999999999996E-2</v>
      </c>
      <c r="X1027" s="1">
        <v>336</v>
      </c>
      <c r="Y1027" s="2">
        <f t="shared" si="215"/>
        <v>0.12988017008117511</v>
      </c>
      <c r="Z1027" s="2">
        <v>4.8000000000000001E-2</v>
      </c>
      <c r="AA1027" s="1">
        <v>1783</v>
      </c>
      <c r="AB1027" s="2">
        <f t="shared" si="216"/>
        <v>0.68921530730575953</v>
      </c>
      <c r="AC1027" s="2">
        <f t="shared" si="217"/>
        <v>0.18090452261306533</v>
      </c>
      <c r="AD1027" s="2">
        <v>5.9000000000000004E-2</v>
      </c>
      <c r="AE1027" s="1">
        <v>131604</v>
      </c>
      <c r="AF1027" s="1">
        <v>1448</v>
      </c>
      <c r="AG1027" s="1">
        <v>102679</v>
      </c>
      <c r="AH1027" s="1">
        <v>2272</v>
      </c>
      <c r="AI1027" s="2">
        <v>9.8000000000000004E-2</v>
      </c>
      <c r="AJ1027">
        <f>VLOOKUP(A1027,census_tract_areas_WA!E:N,10,FALSE)</f>
        <v>2.1006742790000001</v>
      </c>
      <c r="AK1027">
        <f t="shared" ref="AK1027:AK1090" si="218">E1027/AJ1027</f>
        <v>1231.5093424343297</v>
      </c>
      <c r="AL1027" t="str">
        <f>VLOOKUP(AK1027,'Density Lookup'!A:B,2,TRUE)</f>
        <v>Medium</v>
      </c>
      <c r="AM1027" t="str">
        <f>VLOOKUP(A1027,census_tract_county_names_WA!A:B,2,FALSE)</f>
        <v>King County, Washington</v>
      </c>
      <c r="AN1027">
        <f>INDEX(census_tract_areas_WA!N:N, MATCH('2014_acs_select'!A1027,census_tract_areas_WA!E:E,0))</f>
        <v>2.1006742790000001</v>
      </c>
      <c r="AO1027" t="b">
        <f t="shared" ref="AO1027:AO1090" si="219">AN1027=AJ1027</f>
        <v>1</v>
      </c>
      <c r="AP1027" t="str">
        <f>INDEX('Density Lookup'!B:B,MATCH('2014_acs_select'!AK1027,'Density Lookup'!A:A,1))</f>
        <v>Medium</v>
      </c>
      <c r="AQ1027" t="b">
        <f t="shared" ref="AQ1027:AQ1090" si="220">AP1027=AL1027</f>
        <v>1</v>
      </c>
    </row>
    <row r="1028" spans="1:43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211"/>
        <v>0.46142396427685439</v>
      </c>
      <c r="I1028" s="2">
        <f t="shared" si="212"/>
        <v>0.53857603572314561</v>
      </c>
      <c r="J1028" s="1">
        <v>1916</v>
      </c>
      <c r="K1028" s="2">
        <f t="shared" si="213"/>
        <v>0.47531629868518976</v>
      </c>
      <c r="L1028" s="1">
        <v>1350</v>
      </c>
      <c r="M1028" s="1">
        <v>247</v>
      </c>
      <c r="N1028" s="1">
        <v>175</v>
      </c>
      <c r="O1028" s="2">
        <f t="shared" si="208"/>
        <v>0.70459290187891443</v>
      </c>
      <c r="P1028" s="2">
        <f t="shared" si="209"/>
        <v>0.12891440501043841</v>
      </c>
      <c r="Q1028" s="2">
        <f t="shared" si="210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 s="1">
        <v>3984</v>
      </c>
      <c r="V1028" s="2">
        <f t="shared" si="214"/>
        <v>0.98834036219300425</v>
      </c>
      <c r="W1028" s="2">
        <v>4.8000000000000001E-2</v>
      </c>
      <c r="X1028" s="1">
        <v>868</v>
      </c>
      <c r="Y1028" s="2">
        <f t="shared" si="215"/>
        <v>0.21533118332919871</v>
      </c>
      <c r="Z1028" s="2">
        <v>3.6000000000000004E-2</v>
      </c>
      <c r="AA1028" s="1">
        <v>2404</v>
      </c>
      <c r="AB1028" s="2">
        <f t="shared" si="216"/>
        <v>0.59637806995782683</v>
      </c>
      <c r="AC1028" s="2">
        <f t="shared" si="217"/>
        <v>0.18829074671297441</v>
      </c>
      <c r="AD1028" s="2">
        <v>6.7000000000000004E-2</v>
      </c>
      <c r="AE1028" s="1">
        <v>121337</v>
      </c>
      <c r="AF1028" s="1">
        <v>1386</v>
      </c>
      <c r="AG1028" s="1">
        <v>92037</v>
      </c>
      <c r="AH1028" s="1">
        <v>3175</v>
      </c>
      <c r="AI1028" s="2">
        <v>5.9000000000000004E-2</v>
      </c>
      <c r="AJ1028">
        <f>VLOOKUP(A1028,census_tract_areas_WA!E:N,10,FALSE)</f>
        <v>5.1970716000000001</v>
      </c>
      <c r="AK1028">
        <f t="shared" si="218"/>
        <v>775.62910620665684</v>
      </c>
      <c r="AL1028" t="str">
        <f>VLOOKUP(AK1028,'Density Lookup'!A:B,2,TRUE)</f>
        <v>Medium</v>
      </c>
      <c r="AM1028" t="str">
        <f>VLOOKUP(A1028,census_tract_county_names_WA!A:B,2,FALSE)</f>
        <v>King County, Washington</v>
      </c>
      <c r="AN1028">
        <f>INDEX(census_tract_areas_WA!N:N, MATCH('2014_acs_select'!A1028,census_tract_areas_WA!E:E,0))</f>
        <v>5.1970716000000001</v>
      </c>
      <c r="AO1028" t="b">
        <f t="shared" si="219"/>
        <v>1</v>
      </c>
      <c r="AP1028" t="str">
        <f>INDEX('Density Lookup'!B:B,MATCH('2014_acs_select'!AK1028,'Density Lookup'!A:A,1))</f>
        <v>Medium</v>
      </c>
      <c r="AQ1028" t="b">
        <f t="shared" si="220"/>
        <v>1</v>
      </c>
    </row>
    <row r="1029" spans="1:43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211"/>
        <v>0.5</v>
      </c>
      <c r="I1029" s="2">
        <f t="shared" si="212"/>
        <v>0.5</v>
      </c>
      <c r="J1029" s="1">
        <v>730</v>
      </c>
      <c r="K1029" s="2">
        <f t="shared" si="213"/>
        <v>0.44188861985472155</v>
      </c>
      <c r="L1029" s="1">
        <v>544</v>
      </c>
      <c r="M1029" s="1">
        <v>22</v>
      </c>
      <c r="N1029" s="1">
        <v>0</v>
      </c>
      <c r="O1029" s="2">
        <f t="shared" si="208"/>
        <v>0.74520547945205484</v>
      </c>
      <c r="P1029" s="2">
        <f t="shared" si="209"/>
        <v>3.0136986301369864E-2</v>
      </c>
      <c r="Q1029" s="2">
        <f t="shared" si="210"/>
        <v>0</v>
      </c>
      <c r="R1029" s="2">
        <v>0.16899999999999998</v>
      </c>
      <c r="S1029" s="2">
        <v>0.156</v>
      </c>
      <c r="T1029" s="2">
        <v>0.183</v>
      </c>
      <c r="U1029" s="1">
        <v>1583</v>
      </c>
      <c r="V1029" s="2">
        <f t="shared" si="214"/>
        <v>0.95823244552058107</v>
      </c>
      <c r="W1029" s="2">
        <v>0.17800000000000002</v>
      </c>
      <c r="X1029" s="1">
        <v>352</v>
      </c>
      <c r="Y1029" s="2">
        <f t="shared" si="215"/>
        <v>0.21307506053268765</v>
      </c>
      <c r="Z1029" s="2">
        <v>0.36599999999999999</v>
      </c>
      <c r="AA1029" s="1">
        <v>914</v>
      </c>
      <c r="AB1029" s="2">
        <f t="shared" si="216"/>
        <v>0.55326876513317191</v>
      </c>
      <c r="AC1029" s="2">
        <f t="shared" si="217"/>
        <v>0.23365617433414043</v>
      </c>
      <c r="AD1029" s="2">
        <v>0.153</v>
      </c>
      <c r="AE1029" s="1">
        <v>59767</v>
      </c>
      <c r="AF1029" s="1">
        <v>685</v>
      </c>
      <c r="AG1029" s="1">
        <v>50469</v>
      </c>
      <c r="AH1029" s="1">
        <v>1316</v>
      </c>
      <c r="AI1029" s="2">
        <v>1.9E-2</v>
      </c>
      <c r="AJ1029">
        <f>VLOOKUP(A1029,census_tract_areas_WA!E:N,10,FALSE)</f>
        <v>4.9422842989999998</v>
      </c>
      <c r="AK1029">
        <f t="shared" si="218"/>
        <v>334.25839147583201</v>
      </c>
      <c r="AL1029" t="str">
        <f>VLOOKUP(AK1029,'Density Lookup'!A:B,2,TRUE)</f>
        <v>Low</v>
      </c>
      <c r="AM1029" t="str">
        <f>VLOOKUP(A1029,census_tract_county_names_WA!A:B,2,FALSE)</f>
        <v>Lincoln County, Washington</v>
      </c>
      <c r="AN1029">
        <f>INDEX(census_tract_areas_WA!N:N, MATCH('2014_acs_select'!A1029,census_tract_areas_WA!E:E,0))</f>
        <v>4.9422842989999998</v>
      </c>
      <c r="AO1029" t="b">
        <f t="shared" si="219"/>
        <v>1</v>
      </c>
      <c r="AP1029" t="str">
        <f>INDEX('Density Lookup'!B:B,MATCH('2014_acs_select'!AK1029,'Density Lookup'!A:A,1))</f>
        <v>Low</v>
      </c>
      <c r="AQ1029" t="b">
        <f t="shared" si="220"/>
        <v>1</v>
      </c>
    </row>
    <row r="1030" spans="1:43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211"/>
        <v>0.46944509482556779</v>
      </c>
      <c r="I1030" s="2">
        <f t="shared" si="212"/>
        <v>0.53055490517443227</v>
      </c>
      <c r="J1030" s="1">
        <v>1934</v>
      </c>
      <c r="K1030" s="2">
        <f t="shared" si="213"/>
        <v>0.45282135331304146</v>
      </c>
      <c r="L1030" s="1">
        <v>1360</v>
      </c>
      <c r="M1030" s="1">
        <v>239</v>
      </c>
      <c r="N1030" s="1">
        <v>200</v>
      </c>
      <c r="O1030" s="2">
        <f t="shared" si="208"/>
        <v>0.70320579110651504</v>
      </c>
      <c r="P1030" s="2">
        <f t="shared" si="209"/>
        <v>0.12357807652533609</v>
      </c>
      <c r="Q1030" s="2">
        <f t="shared" si="210"/>
        <v>0.10341261633919338</v>
      </c>
      <c r="R1030" s="2">
        <v>0.59</v>
      </c>
      <c r="S1030" s="2">
        <v>0.65599999999999992</v>
      </c>
      <c r="T1030" s="2">
        <v>0.52400000000000002</v>
      </c>
      <c r="U1030" s="1">
        <v>4263</v>
      </c>
      <c r="V1030" s="2">
        <f t="shared" si="214"/>
        <v>0.99812690236478574</v>
      </c>
      <c r="W1030" s="2">
        <v>0.06</v>
      </c>
      <c r="X1030" s="1">
        <v>906</v>
      </c>
      <c r="Y1030" s="2">
        <f t="shared" si="215"/>
        <v>0.21212830718801218</v>
      </c>
      <c r="Z1030" s="2">
        <v>2.4E-2</v>
      </c>
      <c r="AA1030" s="1">
        <v>2662</v>
      </c>
      <c r="AB1030" s="2">
        <f t="shared" si="216"/>
        <v>0.62327323811753688</v>
      </c>
      <c r="AC1030" s="2">
        <f t="shared" si="217"/>
        <v>0.164598454694451</v>
      </c>
      <c r="AD1030" s="2">
        <v>7.4999999999999997E-2</v>
      </c>
      <c r="AE1030" s="1">
        <v>122541</v>
      </c>
      <c r="AF1030" s="1">
        <v>1540</v>
      </c>
      <c r="AG1030" s="1">
        <v>94189</v>
      </c>
      <c r="AH1030" s="1">
        <v>3471</v>
      </c>
      <c r="AI1030" s="2">
        <v>8.1000000000000003E-2</v>
      </c>
      <c r="AJ1030">
        <f>VLOOKUP(A1030,census_tract_areas_WA!E:N,10,FALSE)</f>
        <v>5.2810855410000004</v>
      </c>
      <c r="AK1030">
        <f t="shared" si="218"/>
        <v>808.73524332106626</v>
      </c>
      <c r="AL1030" t="str">
        <f>VLOOKUP(AK1030,'Density Lookup'!A:B,2,TRUE)</f>
        <v>Medium</v>
      </c>
      <c r="AM1030" t="str">
        <f>VLOOKUP(A1030,census_tract_county_names_WA!A:B,2,FALSE)</f>
        <v>King County, Washington</v>
      </c>
      <c r="AN1030">
        <f>INDEX(census_tract_areas_WA!N:N, MATCH('2014_acs_select'!A1030,census_tract_areas_WA!E:E,0))</f>
        <v>5.2810855410000004</v>
      </c>
      <c r="AO1030" t="b">
        <f t="shared" si="219"/>
        <v>1</v>
      </c>
      <c r="AP1030" t="str">
        <f>INDEX('Density Lookup'!B:B,MATCH('2014_acs_select'!AK1030,'Density Lookup'!A:A,1))</f>
        <v>Medium</v>
      </c>
      <c r="AQ1030" t="b">
        <f t="shared" si="220"/>
        <v>1</v>
      </c>
    </row>
    <row r="1031" spans="1:43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211"/>
        <v>0.5283162295705055</v>
      </c>
      <c r="I1031" s="2">
        <f t="shared" si="212"/>
        <v>0.4716837704294945</v>
      </c>
      <c r="J1031" s="1">
        <v>2591</v>
      </c>
      <c r="K1031" s="2">
        <f t="shared" si="213"/>
        <v>0.49239832763207908</v>
      </c>
      <c r="L1031" s="1">
        <v>2020</v>
      </c>
      <c r="M1031" s="1">
        <v>162</v>
      </c>
      <c r="N1031" s="1">
        <v>144</v>
      </c>
      <c r="O1031" s="2">
        <f t="shared" si="208"/>
        <v>0.7796217676572752</v>
      </c>
      <c r="P1031" s="2">
        <f t="shared" si="209"/>
        <v>6.2524121960632964E-2</v>
      </c>
      <c r="Q1031" s="2">
        <f t="shared" si="210"/>
        <v>5.5576997298340411E-2</v>
      </c>
      <c r="R1031" s="2">
        <v>0.57100000000000006</v>
      </c>
      <c r="S1031" s="2">
        <v>0.62</v>
      </c>
      <c r="T1031" s="2">
        <v>0.52100000000000002</v>
      </c>
      <c r="U1031" s="1">
        <v>5250</v>
      </c>
      <c r="V1031" s="2">
        <f t="shared" si="214"/>
        <v>0.9977194982896237</v>
      </c>
      <c r="W1031" s="2">
        <v>3.5000000000000003E-2</v>
      </c>
      <c r="X1031" s="1">
        <v>1289</v>
      </c>
      <c r="Y1031" s="2">
        <f t="shared" si="215"/>
        <v>0.24496389205625238</v>
      </c>
      <c r="Z1031" s="2">
        <v>1.4999999999999999E-2</v>
      </c>
      <c r="AA1031" s="1">
        <v>3499</v>
      </c>
      <c r="AB1031" s="2">
        <f t="shared" si="216"/>
        <v>0.66495629038388449</v>
      </c>
      <c r="AC1031" s="2">
        <f t="shared" si="217"/>
        <v>9.0079817559863162E-2</v>
      </c>
      <c r="AD1031" s="2">
        <v>3.9E-2</v>
      </c>
      <c r="AE1031" s="1">
        <v>157898</v>
      </c>
      <c r="AF1031" s="1">
        <v>1961</v>
      </c>
      <c r="AG1031" s="1">
        <v>130151</v>
      </c>
      <c r="AH1031" s="1">
        <v>4170</v>
      </c>
      <c r="AI1031" s="2">
        <v>5.4000000000000006E-2</v>
      </c>
      <c r="AJ1031">
        <f>VLOOKUP(A1031,census_tract_areas_WA!E:N,10,FALSE)</f>
        <v>45.852705200000003</v>
      </c>
      <c r="AK1031">
        <f t="shared" si="218"/>
        <v>114.7587689111961</v>
      </c>
      <c r="AL1031" t="str">
        <f>VLOOKUP(AK1031,'Density Lookup'!A:B,2,TRUE)</f>
        <v>Low</v>
      </c>
      <c r="AM1031" t="str">
        <f>VLOOKUP(A1031,census_tract_county_names_WA!A:B,2,FALSE)</f>
        <v>King County, Washington</v>
      </c>
      <c r="AN1031">
        <f>INDEX(census_tract_areas_WA!N:N, MATCH('2014_acs_select'!A1031,census_tract_areas_WA!E:E,0))</f>
        <v>45.852705200000003</v>
      </c>
      <c r="AO1031" t="b">
        <f t="shared" si="219"/>
        <v>1</v>
      </c>
      <c r="AP1031" t="str">
        <f>INDEX('Density Lookup'!B:B,MATCH('2014_acs_select'!AK1031,'Density Lookup'!A:A,1))</f>
        <v>Low</v>
      </c>
      <c r="AQ1031" t="b">
        <f t="shared" si="220"/>
        <v>1</v>
      </c>
    </row>
    <row r="1032" spans="1:43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211"/>
        <v>0.49328483491885844</v>
      </c>
      <c r="I1032" s="2">
        <f t="shared" si="212"/>
        <v>0.50671516508114156</v>
      </c>
      <c r="J1032" s="1">
        <v>1699</v>
      </c>
      <c r="K1032" s="2">
        <f t="shared" si="213"/>
        <v>0.47537772803581424</v>
      </c>
      <c r="L1032" s="1">
        <v>1275</v>
      </c>
      <c r="M1032" s="1">
        <v>69</v>
      </c>
      <c r="N1032" s="1">
        <v>59</v>
      </c>
      <c r="O1032" s="2">
        <f t="shared" si="208"/>
        <v>0.75044143613890524</v>
      </c>
      <c r="P1032" s="2">
        <f t="shared" si="209"/>
        <v>4.061212477928193E-2</v>
      </c>
      <c r="Q1032" s="2">
        <f t="shared" si="210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 s="1">
        <v>3574</v>
      </c>
      <c r="V1032" s="2">
        <f t="shared" si="214"/>
        <v>1</v>
      </c>
      <c r="W1032" s="2">
        <v>3.1E-2</v>
      </c>
      <c r="X1032" s="1">
        <v>946</v>
      </c>
      <c r="Y1032" s="2">
        <f t="shared" si="215"/>
        <v>0.2646894236149972</v>
      </c>
      <c r="Z1032" s="2">
        <v>0.01</v>
      </c>
      <c r="AA1032" s="1">
        <v>2422</v>
      </c>
      <c r="AB1032" s="2">
        <f t="shared" si="216"/>
        <v>0.6776720761052043</v>
      </c>
      <c r="AC1032" s="2">
        <f t="shared" si="217"/>
        <v>5.7638500279798555E-2</v>
      </c>
      <c r="AD1032" s="2">
        <v>4.2000000000000003E-2</v>
      </c>
      <c r="AE1032" s="1">
        <v>189669</v>
      </c>
      <c r="AF1032" s="1">
        <v>1152</v>
      </c>
      <c r="AG1032" s="1">
        <v>146474</v>
      </c>
      <c r="AH1032" s="1">
        <v>2733</v>
      </c>
      <c r="AI1032" s="2">
        <v>4.2999999999999997E-2</v>
      </c>
      <c r="AJ1032">
        <f>VLOOKUP(A1032,census_tract_areas_WA!E:N,10,FALSE)</f>
        <v>4.6250474190000004</v>
      </c>
      <c r="AK1032">
        <f t="shared" si="218"/>
        <v>772.74883395092809</v>
      </c>
      <c r="AL1032" t="str">
        <f>VLOOKUP(AK1032,'Density Lookup'!A:B,2,TRUE)</f>
        <v>Medium</v>
      </c>
      <c r="AM1032" t="str">
        <f>VLOOKUP(A1032,census_tract_county_names_WA!A:B,2,FALSE)</f>
        <v>King County, Washington</v>
      </c>
      <c r="AN1032">
        <f>INDEX(census_tract_areas_WA!N:N, MATCH('2014_acs_select'!A1032,census_tract_areas_WA!E:E,0))</f>
        <v>4.6250474190000004</v>
      </c>
      <c r="AO1032" t="b">
        <f t="shared" si="219"/>
        <v>1</v>
      </c>
      <c r="AP1032" t="str">
        <f>INDEX('Density Lookup'!B:B,MATCH('2014_acs_select'!AK1032,'Density Lookup'!A:A,1))</f>
        <v>Medium</v>
      </c>
      <c r="AQ1032" t="b">
        <f t="shared" si="220"/>
        <v>1</v>
      </c>
    </row>
    <row r="1033" spans="1:43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211"/>
        <v>0.50331301351709512</v>
      </c>
      <c r="I1033" s="2">
        <f t="shared" si="212"/>
        <v>0.49668698648290482</v>
      </c>
      <c r="J1033" s="1">
        <v>1664</v>
      </c>
      <c r="K1033" s="2">
        <f t="shared" si="213"/>
        <v>0.44102835939570634</v>
      </c>
      <c r="L1033" s="1">
        <v>1151</v>
      </c>
      <c r="M1033" s="1">
        <v>289</v>
      </c>
      <c r="N1033" s="1">
        <v>25</v>
      </c>
      <c r="O1033" s="2">
        <f t="shared" si="208"/>
        <v>0.69170673076923073</v>
      </c>
      <c r="P1033" s="2">
        <f t="shared" si="209"/>
        <v>0.17367788461538461</v>
      </c>
      <c r="Q1033" s="2">
        <f t="shared" si="210"/>
        <v>1.5024038461538462E-2</v>
      </c>
      <c r="R1033" s="2">
        <v>0.14199999999999999</v>
      </c>
      <c r="S1033" s="2">
        <v>0.188</v>
      </c>
      <c r="T1033" s="2">
        <v>9.6000000000000002E-2</v>
      </c>
      <c r="U1033" s="1">
        <v>3758</v>
      </c>
      <c r="V1033" s="2">
        <f t="shared" si="214"/>
        <v>0.99602438377948577</v>
      </c>
      <c r="W1033" s="2">
        <v>0.107</v>
      </c>
      <c r="X1033" s="1">
        <v>821</v>
      </c>
      <c r="Y1033" s="2">
        <f t="shared" si="215"/>
        <v>0.21759872780280942</v>
      </c>
      <c r="Z1033" s="2">
        <v>0.20800000000000002</v>
      </c>
      <c r="AA1033" s="1">
        <v>2396</v>
      </c>
      <c r="AB1033" s="2">
        <f t="shared" si="216"/>
        <v>0.63503843095679835</v>
      </c>
      <c r="AC1033" s="2">
        <f t="shared" si="217"/>
        <v>0.14736284124039223</v>
      </c>
      <c r="AD1033" s="2">
        <v>9.0999999999999998E-2</v>
      </c>
      <c r="AE1033" s="1">
        <v>74508</v>
      </c>
      <c r="AF1033" s="1">
        <v>1350</v>
      </c>
      <c r="AG1033" s="1">
        <v>57446</v>
      </c>
      <c r="AH1033" s="1">
        <v>3058</v>
      </c>
      <c r="AI1033" s="2">
        <v>0.10099999999999999</v>
      </c>
      <c r="AJ1033">
        <f>VLOOKUP(A1033,census_tract_areas_WA!E:N,10,FALSE)</f>
        <v>9.9636270489999994</v>
      </c>
      <c r="AK1033">
        <f t="shared" si="218"/>
        <v>378.67736131077663</v>
      </c>
      <c r="AL1033" t="str">
        <f>VLOOKUP(AK1033,'Density Lookup'!A:B,2,TRUE)</f>
        <v>Medium</v>
      </c>
      <c r="AM1033" t="str">
        <f>VLOOKUP(A1033,census_tract_county_names_WA!A:B,2,FALSE)</f>
        <v>Pierce County, Washington</v>
      </c>
      <c r="AN1033">
        <f>INDEX(census_tract_areas_WA!N:N, MATCH('2014_acs_select'!A1033,census_tract_areas_WA!E:E,0))</f>
        <v>9.9636270489999994</v>
      </c>
      <c r="AO1033" t="b">
        <f t="shared" si="219"/>
        <v>1</v>
      </c>
      <c r="AP1033" t="str">
        <f>INDEX('Density Lookup'!B:B,MATCH('2014_acs_select'!AK1033,'Density Lookup'!A:A,1))</f>
        <v>Medium</v>
      </c>
      <c r="AQ1033" t="b">
        <f t="shared" si="220"/>
        <v>1</v>
      </c>
    </row>
    <row r="1034" spans="1:43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211"/>
        <v>0.47307869305108147</v>
      </c>
      <c r="I1034" s="2">
        <f t="shared" si="212"/>
        <v>0.52692130694891859</v>
      </c>
      <c r="J1034" s="1">
        <v>1522</v>
      </c>
      <c r="K1034" s="2">
        <f t="shared" si="213"/>
        <v>0.35020708697653014</v>
      </c>
      <c r="L1034" s="1">
        <v>1196</v>
      </c>
      <c r="M1034" s="1">
        <v>150</v>
      </c>
      <c r="N1034" s="1">
        <v>24</v>
      </c>
      <c r="O1034" s="2">
        <f t="shared" si="208"/>
        <v>0.78580814717476999</v>
      </c>
      <c r="P1034" s="2">
        <f t="shared" si="209"/>
        <v>9.8554533508541389E-2</v>
      </c>
      <c r="Q1034" s="2">
        <f t="shared" si="210"/>
        <v>1.5768725361366621E-2</v>
      </c>
      <c r="R1034" s="2">
        <v>0.26200000000000001</v>
      </c>
      <c r="S1034" s="2">
        <v>0.214</v>
      </c>
      <c r="T1034" s="2">
        <v>0.309</v>
      </c>
      <c r="U1034" s="1">
        <v>4325</v>
      </c>
      <c r="V1034" s="2">
        <f t="shared" si="214"/>
        <v>0.99516797054762995</v>
      </c>
      <c r="W1034" s="2">
        <v>6.8000000000000005E-2</v>
      </c>
      <c r="X1034" s="1">
        <v>1093</v>
      </c>
      <c r="Y1034" s="2">
        <f t="shared" si="215"/>
        <v>0.25149562816382881</v>
      </c>
      <c r="Z1034" s="2">
        <v>4.4000000000000004E-2</v>
      </c>
      <c r="AA1034" s="1">
        <v>2572</v>
      </c>
      <c r="AB1034" s="2">
        <f t="shared" si="216"/>
        <v>0.59180855959502987</v>
      </c>
      <c r="AC1034" s="2">
        <f t="shared" si="217"/>
        <v>0.15669581224114126</v>
      </c>
      <c r="AD1034" s="2">
        <v>8.6999999999999994E-2</v>
      </c>
      <c r="AE1034" s="1">
        <v>76580</v>
      </c>
      <c r="AF1034" s="1">
        <v>1571</v>
      </c>
      <c r="AG1034" s="1">
        <v>57298</v>
      </c>
      <c r="AH1034" s="1">
        <v>3426</v>
      </c>
      <c r="AI1034" s="2">
        <v>0.16399999999999998</v>
      </c>
      <c r="AJ1034">
        <f>VLOOKUP(A1034,census_tract_areas_WA!E:N,10,FALSE)</f>
        <v>82.327692429999999</v>
      </c>
      <c r="AK1034">
        <f t="shared" si="218"/>
        <v>52.789041836624207</v>
      </c>
      <c r="AL1034" t="str">
        <f>VLOOKUP(AK1034,'Density Lookup'!A:B,2,TRUE)</f>
        <v>Low</v>
      </c>
      <c r="AM1034" t="str">
        <f>VLOOKUP(A1034,census_tract_county_names_WA!A:B,2,FALSE)</f>
        <v>Pierce County, Washington</v>
      </c>
      <c r="AN1034">
        <f>INDEX(census_tract_areas_WA!N:N, MATCH('2014_acs_select'!A1034,census_tract_areas_WA!E:E,0))</f>
        <v>82.327692429999999</v>
      </c>
      <c r="AO1034" t="b">
        <f t="shared" si="219"/>
        <v>1</v>
      </c>
      <c r="AP1034" t="str">
        <f>INDEX('Density Lookup'!B:B,MATCH('2014_acs_select'!AK1034,'Density Lookup'!A:A,1))</f>
        <v>Low</v>
      </c>
      <c r="AQ1034" t="b">
        <f t="shared" si="220"/>
        <v>1</v>
      </c>
    </row>
    <row r="1035" spans="1:43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211"/>
        <v>0.67924528301886788</v>
      </c>
      <c r="I1035" s="2">
        <f t="shared" si="212"/>
        <v>0.32075471698113206</v>
      </c>
      <c r="J1035" s="1">
        <v>67</v>
      </c>
      <c r="K1035" s="2">
        <f t="shared" si="213"/>
        <v>0.42138364779874216</v>
      </c>
      <c r="L1035" s="1">
        <v>18</v>
      </c>
      <c r="M1035" s="1">
        <v>17</v>
      </c>
      <c r="N1035" s="1">
        <v>0</v>
      </c>
      <c r="O1035" s="2">
        <f t="shared" si="208"/>
        <v>0.26865671641791045</v>
      </c>
      <c r="P1035" s="2">
        <f t="shared" si="209"/>
        <v>0.2537313432835821</v>
      </c>
      <c r="Q1035" s="2">
        <f t="shared" si="210"/>
        <v>0</v>
      </c>
      <c r="R1035" s="2">
        <v>0.45899999999999996</v>
      </c>
      <c r="S1035" s="2">
        <v>0.44299999999999995</v>
      </c>
      <c r="T1035" s="2">
        <v>0.47899999999999998</v>
      </c>
      <c r="U1035" s="1">
        <v>159</v>
      </c>
      <c r="V1035" s="2">
        <f t="shared" si="214"/>
        <v>1</v>
      </c>
      <c r="W1035" s="2">
        <v>0</v>
      </c>
      <c r="X1035" s="1">
        <v>8</v>
      </c>
      <c r="Y1035" s="2">
        <f t="shared" si="215"/>
        <v>5.0314465408805034E-2</v>
      </c>
      <c r="Z1035" s="2">
        <v>0</v>
      </c>
      <c r="AA1035" s="1">
        <v>144</v>
      </c>
      <c r="AB1035" s="2">
        <f t="shared" si="216"/>
        <v>0.90566037735849059</v>
      </c>
      <c r="AC1035" s="2">
        <f t="shared" si="217"/>
        <v>4.4025157232704393E-2</v>
      </c>
      <c r="AD1035" s="2">
        <v>0</v>
      </c>
      <c r="AE1035" s="1">
        <v>84772</v>
      </c>
      <c r="AF1035" s="1">
        <v>67</v>
      </c>
      <c r="AG1035" s="1">
        <v>46563</v>
      </c>
      <c r="AH1035" s="1">
        <v>151</v>
      </c>
      <c r="AI1035" s="2">
        <v>0.316</v>
      </c>
      <c r="AJ1035">
        <f>VLOOKUP(A1035,census_tract_areas_WA!E:N,10,FALSE)</f>
        <v>3599.134986</v>
      </c>
      <c r="AK1035">
        <f t="shared" si="218"/>
        <v>4.4177281657532139E-2</v>
      </c>
      <c r="AL1035" t="str">
        <f>VLOOKUP(AK1035,'Density Lookup'!A:B,2,TRUE)</f>
        <v>Low</v>
      </c>
      <c r="AM1035" t="str">
        <f>VLOOKUP(A1035,census_tract_county_names_WA!A:B,2,FALSE)</f>
        <v>Skamania County, Washington</v>
      </c>
      <c r="AN1035">
        <f>INDEX(census_tract_areas_WA!N:N, MATCH('2014_acs_select'!A1035,census_tract_areas_WA!E:E,0))</f>
        <v>3599.134986</v>
      </c>
      <c r="AO1035" t="b">
        <f t="shared" si="219"/>
        <v>1</v>
      </c>
      <c r="AP1035" t="str">
        <f>INDEX('Density Lookup'!B:B,MATCH('2014_acs_select'!AK1035,'Density Lookup'!A:A,1))</f>
        <v>Low</v>
      </c>
      <c r="AQ1035" t="b">
        <f t="shared" si="220"/>
        <v>1</v>
      </c>
    </row>
    <row r="1036" spans="1:43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211"/>
        <v>0.48587433024841697</v>
      </c>
      <c r="I1036" s="2">
        <f t="shared" si="212"/>
        <v>0.51412566975158303</v>
      </c>
      <c r="J1036" s="1">
        <v>1933</v>
      </c>
      <c r="K1036" s="2">
        <f t="shared" si="213"/>
        <v>0.47077447637603509</v>
      </c>
      <c r="L1036" s="1">
        <v>1462</v>
      </c>
      <c r="M1036" s="1">
        <v>178</v>
      </c>
      <c r="N1036" s="1">
        <v>9</v>
      </c>
      <c r="O1036" s="2">
        <f t="shared" si="208"/>
        <v>0.75633729953440243</v>
      </c>
      <c r="P1036" s="2">
        <f t="shared" si="209"/>
        <v>9.2084842214174858E-2</v>
      </c>
      <c r="Q1036" s="2">
        <f t="shared" si="210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 s="1">
        <v>4106</v>
      </c>
      <c r="V1036" s="2">
        <f t="shared" si="214"/>
        <v>1</v>
      </c>
      <c r="W1036" s="2">
        <v>3.7999999999999999E-2</v>
      </c>
      <c r="X1036" s="1">
        <v>993</v>
      </c>
      <c r="Y1036" s="2">
        <f t="shared" si="215"/>
        <v>0.2418412079883098</v>
      </c>
      <c r="Z1036" s="2">
        <v>0</v>
      </c>
      <c r="AA1036" s="1">
        <v>2729</v>
      </c>
      <c r="AB1036" s="2">
        <f t="shared" si="216"/>
        <v>0.66463711641500245</v>
      </c>
      <c r="AC1036" s="2">
        <f t="shared" si="217"/>
        <v>9.3521675596687781E-2</v>
      </c>
      <c r="AD1036" s="2">
        <v>5.7999999999999996E-2</v>
      </c>
      <c r="AE1036" s="1">
        <v>116074</v>
      </c>
      <c r="AF1036" s="1">
        <v>1438</v>
      </c>
      <c r="AG1036" s="1">
        <v>94871</v>
      </c>
      <c r="AH1036" s="1">
        <v>3154</v>
      </c>
      <c r="AI1036" s="2">
        <v>6.3E-2</v>
      </c>
      <c r="AJ1036">
        <f>VLOOKUP(A1036,census_tract_areas_WA!E:N,10,FALSE)</f>
        <v>52.201194610000002</v>
      </c>
      <c r="AK1036">
        <f t="shared" si="218"/>
        <v>78.657203741721034</v>
      </c>
      <c r="AL1036" t="str">
        <f>VLOOKUP(AK1036,'Density Lookup'!A:B,2,TRUE)</f>
        <v>Low</v>
      </c>
      <c r="AM1036" t="str">
        <f>VLOOKUP(A1036,census_tract_county_names_WA!A:B,2,FALSE)</f>
        <v>Snohomish County, Washington</v>
      </c>
      <c r="AN1036">
        <f>INDEX(census_tract_areas_WA!N:N, MATCH('2014_acs_select'!A1036,census_tract_areas_WA!E:E,0))</f>
        <v>52.201194610000002</v>
      </c>
      <c r="AO1036" t="b">
        <f t="shared" si="219"/>
        <v>1</v>
      </c>
      <c r="AP1036" t="str">
        <f>INDEX('Density Lookup'!B:B,MATCH('2014_acs_select'!AK1036,'Density Lookup'!A:A,1))</f>
        <v>Low</v>
      </c>
      <c r="AQ1036" t="b">
        <f t="shared" si="220"/>
        <v>1</v>
      </c>
    </row>
    <row r="1037" spans="1:43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211"/>
        <v>0.48357839769135635</v>
      </c>
      <c r="I1037" s="2">
        <f t="shared" si="212"/>
        <v>0.51642160230864365</v>
      </c>
      <c r="J1037" s="1">
        <v>3414</v>
      </c>
      <c r="K1037" s="2">
        <f t="shared" si="213"/>
        <v>0.46914937474233886</v>
      </c>
      <c r="L1037" s="1">
        <v>2690</v>
      </c>
      <c r="M1037" s="1">
        <v>477</v>
      </c>
      <c r="N1037" s="1">
        <v>58</v>
      </c>
      <c r="O1037" s="2">
        <f t="shared" si="208"/>
        <v>0.78793204452255416</v>
      </c>
      <c r="P1037" s="2">
        <f t="shared" si="209"/>
        <v>0.13971880492091387</v>
      </c>
      <c r="Q1037" s="2">
        <f t="shared" si="210"/>
        <v>1.698886936145284E-2</v>
      </c>
      <c r="R1037" s="2">
        <v>0.26800000000000002</v>
      </c>
      <c r="S1037" s="2">
        <v>0.315</v>
      </c>
      <c r="T1037" s="2">
        <v>0.23</v>
      </c>
      <c r="U1037" s="1">
        <v>7034</v>
      </c>
      <c r="V1037" s="2">
        <f t="shared" si="214"/>
        <v>0.96660711831798818</v>
      </c>
      <c r="W1037" s="2">
        <v>9.1999999999999998E-2</v>
      </c>
      <c r="X1037" s="1">
        <v>1099</v>
      </c>
      <c r="Y1037" s="2">
        <f t="shared" si="215"/>
        <v>0.15102377353304933</v>
      </c>
      <c r="Z1037" s="2">
        <v>6.5000000000000002E-2</v>
      </c>
      <c r="AA1037" s="1">
        <v>4589</v>
      </c>
      <c r="AB1037" s="2">
        <f t="shared" si="216"/>
        <v>0.63061701250515323</v>
      </c>
      <c r="AC1037" s="2">
        <f t="shared" si="217"/>
        <v>0.21835921396179747</v>
      </c>
      <c r="AD1037" s="2">
        <v>9.4E-2</v>
      </c>
      <c r="AE1037" s="1">
        <v>56163</v>
      </c>
      <c r="AF1037" s="1">
        <v>3147</v>
      </c>
      <c r="AG1037" s="1">
        <v>46136</v>
      </c>
      <c r="AH1037" s="1">
        <v>6305</v>
      </c>
      <c r="AI1037" s="2">
        <v>5.5E-2</v>
      </c>
      <c r="AJ1037">
        <f>VLOOKUP(A1037,census_tract_areas_WA!E:N,10,FALSE)</f>
        <v>10.0391855</v>
      </c>
      <c r="AK1037">
        <f t="shared" si="218"/>
        <v>724.85960140889915</v>
      </c>
      <c r="AL1037" t="str">
        <f>VLOOKUP(AK1037,'Density Lookup'!A:B,2,TRUE)</f>
        <v>Medium</v>
      </c>
      <c r="AM1037" t="str">
        <f>VLOOKUP(A1037,census_tract_county_names_WA!A:B,2,FALSE)</f>
        <v>Thurston County, Washington</v>
      </c>
      <c r="AN1037">
        <f>INDEX(census_tract_areas_WA!N:N, MATCH('2014_acs_select'!A1037,census_tract_areas_WA!E:E,0))</f>
        <v>10.0391855</v>
      </c>
      <c r="AO1037" t="b">
        <f t="shared" si="219"/>
        <v>1</v>
      </c>
      <c r="AP1037" t="str">
        <f>INDEX('Density Lookup'!B:B,MATCH('2014_acs_select'!AK1037,'Density Lookup'!A:A,1))</f>
        <v>Medium</v>
      </c>
      <c r="AQ1037" t="b">
        <f t="shared" si="220"/>
        <v>1</v>
      </c>
    </row>
    <row r="1038" spans="1:43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211"/>
        <v>0.51787072243346011</v>
      </c>
      <c r="I1038" s="2">
        <f t="shared" si="212"/>
        <v>0.48212927756653995</v>
      </c>
      <c r="J1038" s="1">
        <v>1211</v>
      </c>
      <c r="K1038" s="2">
        <f t="shared" si="213"/>
        <v>0.46045627376425857</v>
      </c>
      <c r="L1038" s="1">
        <v>943</v>
      </c>
      <c r="M1038" s="1">
        <v>94</v>
      </c>
      <c r="N1038" s="1">
        <v>7</v>
      </c>
      <c r="O1038" s="2">
        <f t="shared" si="208"/>
        <v>0.77869529314616015</v>
      </c>
      <c r="P1038" s="2">
        <f t="shared" si="209"/>
        <v>7.7621800165152771E-2</v>
      </c>
      <c r="Q1038" s="2">
        <f t="shared" si="210"/>
        <v>5.7803468208092483E-3</v>
      </c>
      <c r="R1038" s="2">
        <v>0.23199999999999998</v>
      </c>
      <c r="S1038" s="2">
        <v>0.21</v>
      </c>
      <c r="T1038" s="2">
        <v>0.254</v>
      </c>
      <c r="U1038" s="1">
        <v>2560</v>
      </c>
      <c r="V1038" s="2">
        <f t="shared" si="214"/>
        <v>0.97338403041825095</v>
      </c>
      <c r="W1038" s="2">
        <v>0.13900000000000001</v>
      </c>
      <c r="X1038" s="1">
        <v>407</v>
      </c>
      <c r="Y1038" s="2">
        <f t="shared" si="215"/>
        <v>0.15475285171102662</v>
      </c>
      <c r="Z1038" s="2">
        <v>6.6000000000000003E-2</v>
      </c>
      <c r="AA1038" s="1">
        <v>1845</v>
      </c>
      <c r="AB1038" s="2">
        <f t="shared" si="216"/>
        <v>0.70152091254752846</v>
      </c>
      <c r="AC1038" s="2">
        <f t="shared" si="217"/>
        <v>0.14372623574144494</v>
      </c>
      <c r="AD1038" s="2">
        <v>0.17800000000000002</v>
      </c>
      <c r="AE1038" s="1">
        <v>62082</v>
      </c>
      <c r="AF1038" s="1">
        <v>1064</v>
      </c>
      <c r="AG1038" s="1">
        <v>50583</v>
      </c>
      <c r="AH1038" s="1">
        <v>2265</v>
      </c>
      <c r="AI1038" s="2">
        <v>0.124</v>
      </c>
      <c r="AJ1038">
        <f>VLOOKUP(A1038,census_tract_areas_WA!E:N,10,FALSE)</f>
        <v>4.7971827989999998</v>
      </c>
      <c r="AK1038">
        <f t="shared" si="218"/>
        <v>548.23843705689899</v>
      </c>
      <c r="AL1038" t="str">
        <f>VLOOKUP(AK1038,'Density Lookup'!A:B,2,TRUE)</f>
        <v>Medium</v>
      </c>
      <c r="AM1038" t="str">
        <f>VLOOKUP(A1038,census_tract_county_names_WA!A:B,2,FALSE)</f>
        <v>Clark County, Washington</v>
      </c>
      <c r="AN1038">
        <f>INDEX(census_tract_areas_WA!N:N, MATCH('2014_acs_select'!A1038,census_tract_areas_WA!E:E,0))</f>
        <v>4.7971827989999998</v>
      </c>
      <c r="AO1038" t="b">
        <f t="shared" si="219"/>
        <v>1</v>
      </c>
      <c r="AP1038" t="str">
        <f>INDEX('Density Lookup'!B:B,MATCH('2014_acs_select'!AK1038,'Density Lookup'!A:A,1))</f>
        <v>Medium</v>
      </c>
      <c r="AQ1038" t="b">
        <f t="shared" si="220"/>
        <v>1</v>
      </c>
    </row>
    <row r="1039" spans="1:43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211"/>
        <v>0.45359385903698535</v>
      </c>
      <c r="I1039" s="2">
        <f t="shared" si="212"/>
        <v>0.54640614096301465</v>
      </c>
      <c r="J1039" s="1">
        <v>485</v>
      </c>
      <c r="K1039" s="2">
        <f t="shared" si="213"/>
        <v>0.33845080251221216</v>
      </c>
      <c r="L1039" s="1">
        <v>380</v>
      </c>
      <c r="M1039" s="1">
        <v>70</v>
      </c>
      <c r="N1039" s="1">
        <v>6</v>
      </c>
      <c r="O1039" s="2">
        <f t="shared" si="208"/>
        <v>0.78350515463917525</v>
      </c>
      <c r="P1039" s="2">
        <f t="shared" si="209"/>
        <v>0.14432989690721648</v>
      </c>
      <c r="Q1039" s="2">
        <f t="shared" si="210"/>
        <v>1.2371134020618556E-2</v>
      </c>
      <c r="R1039" s="2">
        <v>0.223</v>
      </c>
      <c r="S1039" s="2">
        <v>0.27600000000000002</v>
      </c>
      <c r="T1039" s="2">
        <v>0.184</v>
      </c>
      <c r="U1039" s="1">
        <v>1427</v>
      </c>
      <c r="V1039" s="2">
        <f t="shared" si="214"/>
        <v>0.99581297976273553</v>
      </c>
      <c r="W1039" s="2">
        <v>0.25600000000000001</v>
      </c>
      <c r="X1039" s="1">
        <v>352</v>
      </c>
      <c r="Y1039" s="2">
        <f t="shared" si="215"/>
        <v>0.24563852058618282</v>
      </c>
      <c r="Z1039" s="2">
        <v>0.40899999999999997</v>
      </c>
      <c r="AA1039" s="1">
        <v>702</v>
      </c>
      <c r="AB1039" s="2">
        <f t="shared" si="216"/>
        <v>0.48988136775994418</v>
      </c>
      <c r="AC1039" s="2">
        <f t="shared" si="217"/>
        <v>0.26448011165387297</v>
      </c>
      <c r="AD1039" s="2">
        <v>0.214</v>
      </c>
      <c r="AE1039" s="1">
        <v>55538</v>
      </c>
      <c r="AF1039" s="1">
        <v>557</v>
      </c>
      <c r="AG1039" s="1">
        <v>48319</v>
      </c>
      <c r="AH1039" s="1">
        <v>1156</v>
      </c>
      <c r="AI1039" s="2">
        <v>0.13800000000000001</v>
      </c>
      <c r="AJ1039">
        <f>VLOOKUP(A1039,census_tract_areas_WA!E:N,10,FALSE)</f>
        <v>1.6142066770000001</v>
      </c>
      <c r="AK1039">
        <f t="shared" si="218"/>
        <v>887.74257994225843</v>
      </c>
      <c r="AL1039" t="str">
        <f>VLOOKUP(AK1039,'Density Lookup'!A:B,2,TRUE)</f>
        <v>Medium</v>
      </c>
      <c r="AM1039" t="str">
        <f>VLOOKUP(A1039,census_tract_county_names_WA!A:B,2,FALSE)</f>
        <v>Clark County, Washington</v>
      </c>
      <c r="AN1039">
        <f>INDEX(census_tract_areas_WA!N:N, MATCH('2014_acs_select'!A1039,census_tract_areas_WA!E:E,0))</f>
        <v>1.6142066770000001</v>
      </c>
      <c r="AO1039" t="b">
        <f t="shared" si="219"/>
        <v>1</v>
      </c>
      <c r="AP1039" t="str">
        <f>INDEX('Density Lookup'!B:B,MATCH('2014_acs_select'!AK1039,'Density Lookup'!A:A,1))</f>
        <v>Medium</v>
      </c>
      <c r="AQ1039" t="b">
        <f t="shared" si="220"/>
        <v>1</v>
      </c>
    </row>
    <row r="1040" spans="1:43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211"/>
        <v>0.50993698497333984</v>
      </c>
      <c r="I1040" s="2">
        <f t="shared" si="212"/>
        <v>0.49006301502666022</v>
      </c>
      <c r="J1040" s="1">
        <v>1583</v>
      </c>
      <c r="K1040" s="2">
        <f t="shared" si="213"/>
        <v>0.38366456616577799</v>
      </c>
      <c r="L1040" s="1">
        <v>1269</v>
      </c>
      <c r="M1040" s="1">
        <v>155</v>
      </c>
      <c r="N1040" s="1">
        <v>6</v>
      </c>
      <c r="O1040" s="2">
        <f t="shared" si="208"/>
        <v>0.80164245104232468</v>
      </c>
      <c r="P1040" s="2">
        <f t="shared" si="209"/>
        <v>9.7915350600126336E-2</v>
      </c>
      <c r="Q1040" s="2">
        <f t="shared" si="210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 s="1">
        <v>4109</v>
      </c>
      <c r="V1040" s="2">
        <f t="shared" si="214"/>
        <v>0.9958797867183713</v>
      </c>
      <c r="W1040" s="2">
        <v>6.3E-2</v>
      </c>
      <c r="X1040" s="1">
        <v>993</v>
      </c>
      <c r="Y1040" s="2">
        <f t="shared" si="215"/>
        <v>0.24066892874454679</v>
      </c>
      <c r="Z1040" s="2">
        <v>0.107</v>
      </c>
      <c r="AA1040" s="1">
        <v>2306</v>
      </c>
      <c r="AB1040" s="2">
        <f t="shared" si="216"/>
        <v>0.55889481337857494</v>
      </c>
      <c r="AC1040" s="2">
        <f t="shared" si="217"/>
        <v>0.20043625787687824</v>
      </c>
      <c r="AD1040" s="2">
        <v>6.5000000000000002E-2</v>
      </c>
      <c r="AE1040" s="1">
        <v>72316</v>
      </c>
      <c r="AF1040" s="1">
        <v>1546</v>
      </c>
      <c r="AG1040" s="1">
        <v>64559</v>
      </c>
      <c r="AH1040" s="1">
        <v>3276</v>
      </c>
      <c r="AI1040" s="2">
        <v>0.154</v>
      </c>
      <c r="AJ1040">
        <f>VLOOKUP(A1040,census_tract_areas_WA!E:N,10,FALSE)</f>
        <v>25.270768230000002</v>
      </c>
      <c r="AK1040">
        <f t="shared" si="218"/>
        <v>163.27164898381881</v>
      </c>
      <c r="AL1040" t="str">
        <f>VLOOKUP(AK1040,'Density Lookup'!A:B,2,TRUE)</f>
        <v>Low</v>
      </c>
      <c r="AM1040" t="str">
        <f>VLOOKUP(A1040,census_tract_county_names_WA!A:B,2,FALSE)</f>
        <v>Island County, Washington</v>
      </c>
      <c r="AN1040">
        <f>INDEX(census_tract_areas_WA!N:N, MATCH('2014_acs_select'!A1040,census_tract_areas_WA!E:E,0))</f>
        <v>25.270768230000002</v>
      </c>
      <c r="AO1040" t="b">
        <f t="shared" si="219"/>
        <v>1</v>
      </c>
      <c r="AP1040" t="str">
        <f>INDEX('Density Lookup'!B:B,MATCH('2014_acs_select'!AK1040,'Density Lookup'!A:A,1))</f>
        <v>Low</v>
      </c>
      <c r="AQ1040" t="b">
        <f t="shared" si="220"/>
        <v>1</v>
      </c>
    </row>
    <row r="1041" spans="1:43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211"/>
        <v>0.59194948697711125</v>
      </c>
      <c r="I1041" s="2">
        <f t="shared" si="212"/>
        <v>0.40805051302288869</v>
      </c>
      <c r="J1041" s="1">
        <v>1390</v>
      </c>
      <c r="K1041" s="2">
        <f t="shared" si="213"/>
        <v>0.54853985793212312</v>
      </c>
      <c r="L1041" s="1">
        <v>547</v>
      </c>
      <c r="M1041" s="1">
        <v>210</v>
      </c>
      <c r="N1041" s="1">
        <v>362</v>
      </c>
      <c r="O1041" s="2">
        <f t="shared" si="208"/>
        <v>0.39352517985611513</v>
      </c>
      <c r="P1041" s="2">
        <f t="shared" si="209"/>
        <v>0.15107913669064749</v>
      </c>
      <c r="Q1041" s="2">
        <f t="shared" si="210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 s="1">
        <v>2487</v>
      </c>
      <c r="V1041" s="2">
        <f t="shared" si="214"/>
        <v>0.98145224940805054</v>
      </c>
      <c r="W1041" s="2">
        <v>0.23499999999999999</v>
      </c>
      <c r="X1041" s="1">
        <v>262</v>
      </c>
      <c r="Y1041" s="2">
        <f t="shared" si="215"/>
        <v>0.10339384372533544</v>
      </c>
      <c r="Z1041" s="2">
        <v>2.7000000000000003E-2</v>
      </c>
      <c r="AA1041" s="1">
        <v>1904</v>
      </c>
      <c r="AB1041" s="2">
        <f t="shared" si="216"/>
        <v>0.75138121546961323</v>
      </c>
      <c r="AC1041" s="2">
        <f t="shared" si="217"/>
        <v>0.14522494080505133</v>
      </c>
      <c r="AD1041" s="2">
        <v>0.26200000000000001</v>
      </c>
      <c r="AE1041" s="1">
        <v>78308</v>
      </c>
      <c r="AF1041" s="1">
        <v>967</v>
      </c>
      <c r="AG1041" s="1">
        <v>54911</v>
      </c>
      <c r="AH1041" s="1">
        <v>2308</v>
      </c>
      <c r="AI1041" s="2">
        <v>8.900000000000001E-2</v>
      </c>
      <c r="AJ1041">
        <f>VLOOKUP(A1041,census_tract_areas_WA!E:N,10,FALSE)</f>
        <v>10.14904623</v>
      </c>
      <c r="AK1041">
        <f t="shared" si="218"/>
        <v>249.67863408776688</v>
      </c>
      <c r="AL1041" t="str">
        <f>VLOOKUP(AK1041,'Density Lookup'!A:B,2,TRUE)</f>
        <v>Low</v>
      </c>
      <c r="AM1041" t="str">
        <f>VLOOKUP(A1041,census_tract_county_names_WA!A:B,2,FALSE)</f>
        <v>King County, Washington</v>
      </c>
      <c r="AN1041">
        <f>INDEX(census_tract_areas_WA!N:N, MATCH('2014_acs_select'!A1041,census_tract_areas_WA!E:E,0))</f>
        <v>10.14904623</v>
      </c>
      <c r="AO1041" t="b">
        <f t="shared" si="219"/>
        <v>1</v>
      </c>
      <c r="AP1041" t="str">
        <f>INDEX('Density Lookup'!B:B,MATCH('2014_acs_select'!AK1041,'Density Lookup'!A:A,1))</f>
        <v>Low</v>
      </c>
      <c r="AQ1041" t="b">
        <f t="shared" si="220"/>
        <v>1</v>
      </c>
    </row>
    <row r="1042" spans="1:43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211"/>
        <v>0.48625180897250364</v>
      </c>
      <c r="I1042" s="2">
        <f t="shared" si="212"/>
        <v>0.51374819102749636</v>
      </c>
      <c r="J1042" s="1">
        <v>1656</v>
      </c>
      <c r="K1042" s="2">
        <f t="shared" si="213"/>
        <v>0.47930535455861073</v>
      </c>
      <c r="L1042" s="1">
        <v>1161</v>
      </c>
      <c r="M1042" s="1">
        <v>119</v>
      </c>
      <c r="N1042" s="1">
        <v>173</v>
      </c>
      <c r="O1042" s="2">
        <f t="shared" si="208"/>
        <v>0.70108695652173914</v>
      </c>
      <c r="P1042" s="2">
        <f t="shared" si="209"/>
        <v>7.1859903381642512E-2</v>
      </c>
      <c r="Q1042" s="2">
        <f t="shared" si="210"/>
        <v>0.10446859903381643</v>
      </c>
      <c r="R1042" s="2">
        <v>0.375</v>
      </c>
      <c r="S1042" s="2">
        <v>0.36399999999999999</v>
      </c>
      <c r="T1042" s="2">
        <v>0.38500000000000001</v>
      </c>
      <c r="U1042" s="1">
        <v>3434</v>
      </c>
      <c r="V1042" s="2">
        <f t="shared" si="214"/>
        <v>0.9939218523878437</v>
      </c>
      <c r="W1042" s="2">
        <v>0.115</v>
      </c>
      <c r="X1042" s="1">
        <v>742</v>
      </c>
      <c r="Y1042" s="2">
        <f t="shared" si="215"/>
        <v>0.21476121562952244</v>
      </c>
      <c r="Z1042" s="2">
        <v>0.16600000000000001</v>
      </c>
      <c r="AA1042" s="1">
        <v>2230</v>
      </c>
      <c r="AB1042" s="2">
        <f t="shared" si="216"/>
        <v>0.64544138929088279</v>
      </c>
      <c r="AC1042" s="2">
        <f t="shared" si="217"/>
        <v>0.13979739507959477</v>
      </c>
      <c r="AD1042" s="2">
        <v>0.111</v>
      </c>
      <c r="AE1042" s="1">
        <v>77889</v>
      </c>
      <c r="AF1042" s="1">
        <v>1399</v>
      </c>
      <c r="AG1042" s="1">
        <v>65898</v>
      </c>
      <c r="AH1042" s="1">
        <v>2781</v>
      </c>
      <c r="AI1042" s="2">
        <v>6.0999999999999999E-2</v>
      </c>
      <c r="AJ1042">
        <f>VLOOKUP(A1042,census_tract_areas_WA!E:N,10,FALSE)</f>
        <v>15.767232999999999</v>
      </c>
      <c r="AK1042">
        <f t="shared" si="218"/>
        <v>219.12532148158147</v>
      </c>
      <c r="AL1042" t="str">
        <f>VLOOKUP(AK1042,'Density Lookup'!A:B,2,TRUE)</f>
        <v>Low</v>
      </c>
      <c r="AM1042" t="str">
        <f>VLOOKUP(A1042,census_tract_county_names_WA!A:B,2,FALSE)</f>
        <v>Kitsap County, Washington</v>
      </c>
      <c r="AN1042">
        <f>INDEX(census_tract_areas_WA!N:N, MATCH('2014_acs_select'!A1042,census_tract_areas_WA!E:E,0))</f>
        <v>15.767232999999999</v>
      </c>
      <c r="AO1042" t="b">
        <f t="shared" si="219"/>
        <v>1</v>
      </c>
      <c r="AP1042" t="str">
        <f>INDEX('Density Lookup'!B:B,MATCH('2014_acs_select'!AK1042,'Density Lookup'!A:A,1))</f>
        <v>Low</v>
      </c>
      <c r="AQ1042" t="b">
        <f t="shared" si="220"/>
        <v>1</v>
      </c>
    </row>
    <row r="1043" spans="1:43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211"/>
        <v>0.55009107468123863</v>
      </c>
      <c r="I1043" s="2">
        <f t="shared" si="212"/>
        <v>0.44990892531876137</v>
      </c>
      <c r="J1043" s="1">
        <v>2056</v>
      </c>
      <c r="K1043" s="2">
        <f t="shared" si="213"/>
        <v>0.4681238615664845</v>
      </c>
      <c r="L1043" s="1">
        <v>1583</v>
      </c>
      <c r="M1043" s="1">
        <v>307</v>
      </c>
      <c r="N1043" s="1">
        <v>19</v>
      </c>
      <c r="O1043" s="2">
        <f t="shared" si="208"/>
        <v>0.76994163424124518</v>
      </c>
      <c r="P1043" s="2">
        <f t="shared" si="209"/>
        <v>0.14931906614785992</v>
      </c>
      <c r="Q1043" s="2">
        <f t="shared" si="210"/>
        <v>9.2412451361867706E-3</v>
      </c>
      <c r="R1043" s="2">
        <v>0.34899999999999998</v>
      </c>
      <c r="S1043" s="2">
        <v>0.38900000000000001</v>
      </c>
      <c r="T1043" s="2">
        <v>0.309</v>
      </c>
      <c r="U1043" s="1">
        <v>4389</v>
      </c>
      <c r="V1043" s="2">
        <f t="shared" si="214"/>
        <v>0.99931693989071035</v>
      </c>
      <c r="W1043" s="2">
        <v>7.0000000000000007E-2</v>
      </c>
      <c r="X1043" s="1">
        <v>913</v>
      </c>
      <c r="Y1043" s="2">
        <f t="shared" si="215"/>
        <v>0.20787795992714025</v>
      </c>
      <c r="Z1043" s="2">
        <v>7.0000000000000007E-2</v>
      </c>
      <c r="AA1043" s="1">
        <v>2841</v>
      </c>
      <c r="AB1043" s="2">
        <f t="shared" si="216"/>
        <v>0.64685792349726778</v>
      </c>
      <c r="AC1043" s="2">
        <f t="shared" si="217"/>
        <v>0.14526411657559191</v>
      </c>
      <c r="AD1043" s="2">
        <v>7.9000000000000001E-2</v>
      </c>
      <c r="AE1043" s="1">
        <v>86523</v>
      </c>
      <c r="AF1043" s="1">
        <v>1635</v>
      </c>
      <c r="AG1043" s="1">
        <v>75953</v>
      </c>
      <c r="AH1043" s="1">
        <v>3622</v>
      </c>
      <c r="AI1043" s="2">
        <v>0.11199999999999999</v>
      </c>
      <c r="AJ1043">
        <f>VLOOKUP(A1043,census_tract_areas_WA!E:N,10,FALSE)</f>
        <v>22.628838590000001</v>
      </c>
      <c r="AK1043">
        <f t="shared" si="218"/>
        <v>194.08861760766132</v>
      </c>
      <c r="AL1043" t="str">
        <f>VLOOKUP(AK1043,'Density Lookup'!A:B,2,TRUE)</f>
        <v>Low</v>
      </c>
      <c r="AM1043" t="str">
        <f>VLOOKUP(A1043,census_tract_county_names_WA!A:B,2,FALSE)</f>
        <v>Pierce County, Washington</v>
      </c>
      <c r="AN1043">
        <f>INDEX(census_tract_areas_WA!N:N, MATCH('2014_acs_select'!A1043,census_tract_areas_WA!E:E,0))</f>
        <v>22.628838590000001</v>
      </c>
      <c r="AO1043" t="b">
        <f t="shared" si="219"/>
        <v>1</v>
      </c>
      <c r="AP1043" t="str">
        <f>INDEX('Density Lookup'!B:B,MATCH('2014_acs_select'!AK1043,'Density Lookup'!A:A,1))</f>
        <v>Low</v>
      </c>
      <c r="AQ1043" t="b">
        <f t="shared" si="220"/>
        <v>1</v>
      </c>
    </row>
    <row r="1044" spans="1:43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211"/>
        <v>0.48969578017664378</v>
      </c>
      <c r="I1044" s="2">
        <f t="shared" si="212"/>
        <v>0.51030421982335628</v>
      </c>
      <c r="J1044" s="1">
        <v>3677</v>
      </c>
      <c r="K1044" s="2">
        <f t="shared" si="213"/>
        <v>0.45105495583905791</v>
      </c>
      <c r="L1044" s="1">
        <v>2845</v>
      </c>
      <c r="M1044" s="1">
        <v>536</v>
      </c>
      <c r="N1044" s="1">
        <v>1</v>
      </c>
      <c r="O1044" s="2">
        <f t="shared" si="208"/>
        <v>0.77372858308403591</v>
      </c>
      <c r="P1044" s="2">
        <f t="shared" si="209"/>
        <v>0.14577100897470766</v>
      </c>
      <c r="Q1044" s="2">
        <f t="shared" si="210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 s="1">
        <v>8152</v>
      </c>
      <c r="V1044" s="2">
        <f t="shared" si="214"/>
        <v>1</v>
      </c>
      <c r="W1044" s="2">
        <v>4.2999999999999997E-2</v>
      </c>
      <c r="X1044" s="1">
        <v>2092</v>
      </c>
      <c r="Y1044" s="2">
        <f t="shared" si="215"/>
        <v>0.25662414131501471</v>
      </c>
      <c r="Z1044" s="2">
        <v>3.2000000000000001E-2</v>
      </c>
      <c r="AA1044" s="1">
        <v>5062</v>
      </c>
      <c r="AB1044" s="2">
        <f t="shared" si="216"/>
        <v>0.62095191364082436</v>
      </c>
      <c r="AC1044" s="2">
        <f t="shared" si="217"/>
        <v>0.12242394504416088</v>
      </c>
      <c r="AD1044" s="2">
        <v>4.9000000000000002E-2</v>
      </c>
      <c r="AE1044" s="1">
        <v>109842</v>
      </c>
      <c r="AF1044" s="1">
        <v>3053</v>
      </c>
      <c r="AG1044" s="1">
        <v>88841</v>
      </c>
      <c r="AH1044" s="1">
        <v>6167</v>
      </c>
      <c r="AI1044" s="2">
        <v>7.4999999999999997E-2</v>
      </c>
      <c r="AJ1044">
        <f>VLOOKUP(A1044,census_tract_areas_WA!E:N,10,FALSE)</f>
        <v>150.7353119</v>
      </c>
      <c r="AK1044">
        <f t="shared" si="218"/>
        <v>54.081554595569187</v>
      </c>
      <c r="AL1044" t="str">
        <f>VLOOKUP(AK1044,'Density Lookup'!A:B,2,TRUE)</f>
        <v>Low</v>
      </c>
      <c r="AM1044" t="str">
        <f>VLOOKUP(A1044,census_tract_county_names_WA!A:B,2,FALSE)</f>
        <v>Spokane County, Washington</v>
      </c>
      <c r="AN1044">
        <f>INDEX(census_tract_areas_WA!N:N, MATCH('2014_acs_select'!A1044,census_tract_areas_WA!E:E,0))</f>
        <v>150.7353119</v>
      </c>
      <c r="AO1044" t="b">
        <f t="shared" si="219"/>
        <v>1</v>
      </c>
      <c r="AP1044" t="str">
        <f>INDEX('Density Lookup'!B:B,MATCH('2014_acs_select'!AK1044,'Density Lookup'!A:A,1))</f>
        <v>Low</v>
      </c>
      <c r="AQ1044" t="b">
        <f t="shared" si="220"/>
        <v>1</v>
      </c>
    </row>
    <row r="1045" spans="1:43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211"/>
        <v>0.46923076923076923</v>
      </c>
      <c r="I1045" s="2">
        <f t="shared" si="212"/>
        <v>0.53076923076923077</v>
      </c>
      <c r="J1045" s="1">
        <v>1068</v>
      </c>
      <c r="K1045" s="2">
        <f t="shared" si="213"/>
        <v>0.39120879120879121</v>
      </c>
      <c r="L1045" s="1">
        <v>817</v>
      </c>
      <c r="M1045" s="1">
        <v>54</v>
      </c>
      <c r="N1045" s="1">
        <v>0</v>
      </c>
      <c r="O1045" s="2">
        <f t="shared" si="208"/>
        <v>0.76498127340823974</v>
      </c>
      <c r="P1045" s="2">
        <f t="shared" si="209"/>
        <v>5.0561797752808987E-2</v>
      </c>
      <c r="Q1045" s="2">
        <f t="shared" si="210"/>
        <v>0</v>
      </c>
      <c r="R1045" s="2">
        <v>0.153</v>
      </c>
      <c r="S1045" s="2">
        <v>0.17800000000000002</v>
      </c>
      <c r="T1045" s="2">
        <v>0.13500000000000001</v>
      </c>
      <c r="U1045" s="1">
        <v>2596</v>
      </c>
      <c r="V1045" s="2">
        <f t="shared" si="214"/>
        <v>0.95091575091575087</v>
      </c>
      <c r="W1045" s="2">
        <v>0.247</v>
      </c>
      <c r="X1045" s="1">
        <v>670</v>
      </c>
      <c r="Y1045" s="2">
        <f t="shared" si="215"/>
        <v>0.24542124542124541</v>
      </c>
      <c r="Z1045" s="2">
        <v>0.434</v>
      </c>
      <c r="AA1045" s="1">
        <v>1458</v>
      </c>
      <c r="AB1045" s="2">
        <f t="shared" si="216"/>
        <v>0.53406593406593406</v>
      </c>
      <c r="AC1045" s="2">
        <f t="shared" si="217"/>
        <v>0.22051282051282051</v>
      </c>
      <c r="AD1045" s="2">
        <v>0.20600000000000002</v>
      </c>
      <c r="AE1045" s="1">
        <v>44541</v>
      </c>
      <c r="AF1045" s="1">
        <v>1242</v>
      </c>
      <c r="AG1045" s="1">
        <v>32849</v>
      </c>
      <c r="AH1045" s="1">
        <v>2265</v>
      </c>
      <c r="AI1045" s="2">
        <v>6.4000000000000001E-2</v>
      </c>
      <c r="AJ1045">
        <f>VLOOKUP(A1045,census_tract_areas_WA!E:N,10,FALSE)</f>
        <v>4.799397248</v>
      </c>
      <c r="AK1045">
        <f t="shared" si="218"/>
        <v>568.8214288028862</v>
      </c>
      <c r="AL1045" t="str">
        <f>VLOOKUP(AK1045,'Density Lookup'!A:B,2,TRUE)</f>
        <v>Medium</v>
      </c>
      <c r="AM1045" t="str">
        <f>VLOOKUP(A1045,census_tract_county_names_WA!A:B,2,FALSE)</f>
        <v>Stevens County, Washington</v>
      </c>
      <c r="AN1045">
        <f>INDEX(census_tract_areas_WA!N:N, MATCH('2014_acs_select'!A1045,census_tract_areas_WA!E:E,0))</f>
        <v>4.799397248</v>
      </c>
      <c r="AO1045" t="b">
        <f t="shared" si="219"/>
        <v>1</v>
      </c>
      <c r="AP1045" t="str">
        <f>INDEX('Density Lookup'!B:B,MATCH('2014_acs_select'!AK1045,'Density Lookup'!A:A,1))</f>
        <v>Medium</v>
      </c>
      <c r="AQ1045" t="b">
        <f t="shared" si="220"/>
        <v>1</v>
      </c>
    </row>
    <row r="1046" spans="1:43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211"/>
        <v>0.50578246230420143</v>
      </c>
      <c r="I1046" s="2">
        <f t="shared" si="212"/>
        <v>0.49421753769579857</v>
      </c>
      <c r="J1046" s="1">
        <v>3075</v>
      </c>
      <c r="K1046" s="2">
        <f t="shared" si="213"/>
        <v>0.45015371102327623</v>
      </c>
      <c r="L1046" s="1">
        <v>2448</v>
      </c>
      <c r="M1046" s="1">
        <v>161</v>
      </c>
      <c r="N1046" s="1">
        <v>1</v>
      </c>
      <c r="O1046" s="2">
        <f t="shared" si="208"/>
        <v>0.7960975609756098</v>
      </c>
      <c r="P1046" s="2">
        <f t="shared" si="209"/>
        <v>5.2357723577235775E-2</v>
      </c>
      <c r="Q1046" s="2">
        <f t="shared" si="210"/>
        <v>3.2520325203252032E-4</v>
      </c>
      <c r="R1046" s="2">
        <v>0.24399999999999999</v>
      </c>
      <c r="S1046" s="2">
        <v>0.23399999999999999</v>
      </c>
      <c r="T1046" s="2">
        <v>0.254</v>
      </c>
      <c r="U1046" s="1">
        <v>6819</v>
      </c>
      <c r="V1046" s="2">
        <f t="shared" si="214"/>
        <v>0.9982433025911287</v>
      </c>
      <c r="W1046" s="2">
        <v>0.151</v>
      </c>
      <c r="X1046" s="1">
        <v>1582</v>
      </c>
      <c r="Y1046" s="2">
        <f t="shared" si="215"/>
        <v>0.23159127506953595</v>
      </c>
      <c r="Z1046" s="2">
        <v>0.27899999999999997</v>
      </c>
      <c r="AA1046" s="1">
        <v>4301</v>
      </c>
      <c r="AB1046" s="2">
        <f t="shared" si="216"/>
        <v>0.62962962962962965</v>
      </c>
      <c r="AC1046" s="2">
        <f t="shared" si="217"/>
        <v>0.13877909530083443</v>
      </c>
      <c r="AD1046" s="2">
        <v>0.115</v>
      </c>
      <c r="AE1046" s="1">
        <v>64724</v>
      </c>
      <c r="AF1046" s="1">
        <v>2639</v>
      </c>
      <c r="AG1046" s="1">
        <v>56464</v>
      </c>
      <c r="AH1046" s="1">
        <v>5382</v>
      </c>
      <c r="AI1046" s="2">
        <v>0.11699999999999999</v>
      </c>
      <c r="AJ1046">
        <f>VLOOKUP(A1046,census_tract_areas_WA!E:N,10,FALSE)</f>
        <v>185.50587590000001</v>
      </c>
      <c r="AK1046">
        <f t="shared" si="218"/>
        <v>36.823631417919955</v>
      </c>
      <c r="AL1046" t="str">
        <f>VLOOKUP(AK1046,'Density Lookup'!A:B,2,TRUE)</f>
        <v>Low</v>
      </c>
      <c r="AM1046" t="str">
        <f>VLOOKUP(A1046,census_tract_county_names_WA!A:B,2,FALSE)</f>
        <v>Whatcom County, Washington</v>
      </c>
      <c r="AN1046">
        <f>INDEX(census_tract_areas_WA!N:N, MATCH('2014_acs_select'!A1046,census_tract_areas_WA!E:E,0))</f>
        <v>185.50587590000001</v>
      </c>
      <c r="AO1046" t="b">
        <f t="shared" si="219"/>
        <v>1</v>
      </c>
      <c r="AP1046" t="str">
        <f>INDEX('Density Lookup'!B:B,MATCH('2014_acs_select'!AK1046,'Density Lookup'!A:A,1))</f>
        <v>Low</v>
      </c>
      <c r="AQ1046" t="b">
        <f t="shared" si="220"/>
        <v>1</v>
      </c>
    </row>
    <row r="1047" spans="1:43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211"/>
        <v>0.51742952409821152</v>
      </c>
      <c r="I1047" s="2">
        <f t="shared" si="212"/>
        <v>0.48257047590178842</v>
      </c>
      <c r="J1047" s="1">
        <v>3071</v>
      </c>
      <c r="K1047" s="2">
        <f t="shared" si="213"/>
        <v>0.46544407396180659</v>
      </c>
      <c r="L1047" s="1">
        <v>2614</v>
      </c>
      <c r="M1047" s="1">
        <v>212</v>
      </c>
      <c r="N1047" s="1">
        <v>13</v>
      </c>
      <c r="O1047" s="2">
        <f t="shared" si="208"/>
        <v>0.85118853793552585</v>
      </c>
      <c r="P1047" s="2">
        <f t="shared" si="209"/>
        <v>6.9032888309996737E-2</v>
      </c>
      <c r="Q1047" s="2">
        <f t="shared" si="210"/>
        <v>4.2331488114620642E-3</v>
      </c>
      <c r="R1047" s="2">
        <v>0.34799999999999998</v>
      </c>
      <c r="S1047" s="2">
        <v>0.371</v>
      </c>
      <c r="T1047" s="2">
        <v>0.32400000000000001</v>
      </c>
      <c r="U1047" s="1">
        <v>6552</v>
      </c>
      <c r="V1047" s="2">
        <f t="shared" si="214"/>
        <v>0.99302819036071532</v>
      </c>
      <c r="W1047" s="2">
        <v>5.2999999999999999E-2</v>
      </c>
      <c r="X1047" s="1">
        <v>1818</v>
      </c>
      <c r="Y1047" s="2">
        <f t="shared" si="215"/>
        <v>0.27553804183085784</v>
      </c>
      <c r="Z1047" s="2">
        <v>7.0000000000000007E-2</v>
      </c>
      <c r="AA1047" s="1">
        <v>4045</v>
      </c>
      <c r="AB1047" s="2">
        <f t="shared" si="216"/>
        <v>0.61306456501970297</v>
      </c>
      <c r="AC1047" s="2">
        <f t="shared" si="217"/>
        <v>0.11139739314943919</v>
      </c>
      <c r="AD1047" s="2">
        <v>4.9000000000000002E-2</v>
      </c>
      <c r="AE1047" s="1">
        <v>102649</v>
      </c>
      <c r="AF1047" s="1">
        <v>2253</v>
      </c>
      <c r="AG1047" s="1">
        <v>91758</v>
      </c>
      <c r="AH1047" s="1">
        <v>5001</v>
      </c>
      <c r="AI1047" s="2">
        <v>7.6999999999999999E-2</v>
      </c>
      <c r="AJ1047">
        <f>VLOOKUP(A1047,census_tract_areas_WA!E:N,10,FALSE)</f>
        <v>65.11778511</v>
      </c>
      <c r="AK1047">
        <f t="shared" si="218"/>
        <v>101.32408509985945</v>
      </c>
      <c r="AL1047" t="str">
        <f>VLOOKUP(AK1047,'Density Lookup'!A:B,2,TRUE)</f>
        <v>Low</v>
      </c>
      <c r="AM1047" t="str">
        <f>VLOOKUP(A1047,census_tract_county_names_WA!A:B,2,FALSE)</f>
        <v>Clark County, Washington</v>
      </c>
      <c r="AN1047">
        <f>INDEX(census_tract_areas_WA!N:N, MATCH('2014_acs_select'!A1047,census_tract_areas_WA!E:E,0))</f>
        <v>65.11778511</v>
      </c>
      <c r="AO1047" t="b">
        <f t="shared" si="219"/>
        <v>1</v>
      </c>
      <c r="AP1047" t="str">
        <f>INDEX('Density Lookup'!B:B,MATCH('2014_acs_select'!AK1047,'Density Lookup'!A:A,1))</f>
        <v>Low</v>
      </c>
      <c r="AQ1047" t="b">
        <f t="shared" si="220"/>
        <v>1</v>
      </c>
    </row>
    <row r="1048" spans="1:43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211"/>
        <v>0.43250817375058381</v>
      </c>
      <c r="I1048" s="2">
        <f t="shared" si="212"/>
        <v>0.56749182624941619</v>
      </c>
      <c r="J1048" s="1">
        <v>2647</v>
      </c>
      <c r="K1048" s="2">
        <f t="shared" si="213"/>
        <v>0.41211271991281334</v>
      </c>
      <c r="L1048" s="1">
        <v>1850</v>
      </c>
      <c r="M1048" s="1">
        <v>443</v>
      </c>
      <c r="N1048" s="1">
        <v>48</v>
      </c>
      <c r="O1048" s="2">
        <f t="shared" si="208"/>
        <v>0.6989044200982244</v>
      </c>
      <c r="P1048" s="2">
        <f t="shared" si="209"/>
        <v>0.16735927465054778</v>
      </c>
      <c r="Q1048" s="2">
        <f t="shared" si="210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 s="1">
        <v>6409</v>
      </c>
      <c r="V1048" s="2">
        <f t="shared" si="214"/>
        <v>0.99782033317764285</v>
      </c>
      <c r="W1048" s="2">
        <v>0.1</v>
      </c>
      <c r="X1048" s="1">
        <v>902</v>
      </c>
      <c r="Y1048" s="2">
        <f t="shared" si="215"/>
        <v>0.1404328195547252</v>
      </c>
      <c r="Z1048" s="2">
        <v>0.154</v>
      </c>
      <c r="AA1048" s="1">
        <v>3783</v>
      </c>
      <c r="AB1048" s="2">
        <f t="shared" si="216"/>
        <v>0.58897711349836523</v>
      </c>
      <c r="AC1048" s="2">
        <f t="shared" si="217"/>
        <v>0.27059006694690957</v>
      </c>
      <c r="AD1048" s="2">
        <v>9.8000000000000004E-2</v>
      </c>
      <c r="AE1048" s="1">
        <v>52764</v>
      </c>
      <c r="AF1048" s="1">
        <v>3219</v>
      </c>
      <c r="AG1048" s="1">
        <v>43051</v>
      </c>
      <c r="AH1048" s="1">
        <v>5533</v>
      </c>
      <c r="AI1048" s="2">
        <v>0.159</v>
      </c>
      <c r="AJ1048">
        <f>VLOOKUP(A1048,census_tract_areas_WA!E:N,10,FALSE)</f>
        <v>3.1997434349999998</v>
      </c>
      <c r="AK1048">
        <f t="shared" si="218"/>
        <v>2007.3484422978433</v>
      </c>
      <c r="AL1048" t="str">
        <f>VLOOKUP(AK1048,'Density Lookup'!A:B,2,TRUE)</f>
        <v>High</v>
      </c>
      <c r="AM1048" t="str">
        <f>VLOOKUP(A1048,census_tract_county_names_WA!A:B,2,FALSE)</f>
        <v>Clark County, Washington</v>
      </c>
      <c r="AN1048">
        <f>INDEX(census_tract_areas_WA!N:N, MATCH('2014_acs_select'!A1048,census_tract_areas_WA!E:E,0))</f>
        <v>3.1997434349999998</v>
      </c>
      <c r="AO1048" t="b">
        <f t="shared" si="219"/>
        <v>1</v>
      </c>
      <c r="AP1048" t="str">
        <f>INDEX('Density Lookup'!B:B,MATCH('2014_acs_select'!AK1048,'Density Lookup'!A:A,1))</f>
        <v>High</v>
      </c>
      <c r="AQ1048" t="b">
        <f t="shared" si="220"/>
        <v>1</v>
      </c>
    </row>
    <row r="1049" spans="1:43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211"/>
        <v>0.5407190022010272</v>
      </c>
      <c r="I1049" s="2">
        <f t="shared" si="212"/>
        <v>0.45928099779897286</v>
      </c>
      <c r="J1049" s="1">
        <v>1520</v>
      </c>
      <c r="K1049" s="2">
        <f t="shared" si="213"/>
        <v>0.55759354365370506</v>
      </c>
      <c r="L1049" s="1">
        <v>1166</v>
      </c>
      <c r="M1049" s="1">
        <v>102</v>
      </c>
      <c r="N1049" s="1">
        <v>100</v>
      </c>
      <c r="O1049" s="2">
        <f t="shared" si="208"/>
        <v>0.76710526315789473</v>
      </c>
      <c r="P1049" s="2">
        <f t="shared" si="209"/>
        <v>6.7105263157894737E-2</v>
      </c>
      <c r="Q1049" s="2">
        <f t="shared" si="210"/>
        <v>6.5789473684210523E-2</v>
      </c>
      <c r="R1049" s="2">
        <v>0.33299999999999996</v>
      </c>
      <c r="S1049" s="2">
        <v>0.28000000000000003</v>
      </c>
      <c r="T1049" s="2">
        <v>0.39</v>
      </c>
      <c r="U1049" s="1">
        <v>2726</v>
      </c>
      <c r="V1049" s="2">
        <f t="shared" si="214"/>
        <v>1</v>
      </c>
      <c r="W1049" s="2">
        <v>5.7000000000000002E-2</v>
      </c>
      <c r="X1049" s="1">
        <v>471</v>
      </c>
      <c r="Y1049" s="2">
        <f t="shared" si="215"/>
        <v>0.17278063096111518</v>
      </c>
      <c r="Z1049" s="2">
        <v>6.6000000000000003E-2</v>
      </c>
      <c r="AA1049" s="1">
        <v>1960</v>
      </c>
      <c r="AB1049" s="2">
        <f t="shared" si="216"/>
        <v>0.71900220102714596</v>
      </c>
      <c r="AC1049" s="2">
        <f t="shared" si="217"/>
        <v>0.10821716801173886</v>
      </c>
      <c r="AD1049" s="2">
        <v>5.0999999999999997E-2</v>
      </c>
      <c r="AE1049" s="1">
        <v>95656</v>
      </c>
      <c r="AF1049" s="1">
        <v>1091</v>
      </c>
      <c r="AG1049" s="1">
        <v>80563</v>
      </c>
      <c r="AH1049" s="1">
        <v>2337</v>
      </c>
      <c r="AI1049" s="2">
        <v>3.4000000000000002E-2</v>
      </c>
      <c r="AJ1049">
        <f>VLOOKUP(A1049,census_tract_areas_WA!E:N,10,FALSE)</f>
        <v>62.42021338</v>
      </c>
      <c r="AK1049">
        <f t="shared" si="218"/>
        <v>43.671750742099114</v>
      </c>
      <c r="AL1049" t="str">
        <f>VLOOKUP(AK1049,'Density Lookup'!A:B,2,TRUE)</f>
        <v>Low</v>
      </c>
      <c r="AM1049" t="str">
        <f>VLOOKUP(A1049,census_tract_county_names_WA!A:B,2,FALSE)</f>
        <v>King County, Washington</v>
      </c>
      <c r="AN1049">
        <f>INDEX(census_tract_areas_WA!N:N, MATCH('2014_acs_select'!A1049,census_tract_areas_WA!E:E,0))</f>
        <v>62.42021338</v>
      </c>
      <c r="AO1049" t="b">
        <f t="shared" si="219"/>
        <v>1</v>
      </c>
      <c r="AP1049" t="str">
        <f>INDEX('Density Lookup'!B:B,MATCH('2014_acs_select'!AK1049,'Density Lookup'!A:A,1))</f>
        <v>Low</v>
      </c>
      <c r="AQ1049" t="b">
        <f t="shared" si="220"/>
        <v>1</v>
      </c>
    </row>
    <row r="1050" spans="1:43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211"/>
        <v>0.52382234185733512</v>
      </c>
      <c r="I1050" s="2">
        <f t="shared" si="212"/>
        <v>0.47617765814266488</v>
      </c>
      <c r="J1050" s="1">
        <v>1363</v>
      </c>
      <c r="K1050" s="2">
        <f t="shared" si="213"/>
        <v>0.36689098250336472</v>
      </c>
      <c r="L1050" s="1">
        <v>1084</v>
      </c>
      <c r="M1050" s="1">
        <v>143</v>
      </c>
      <c r="N1050" s="1">
        <v>0</v>
      </c>
      <c r="O1050" s="2">
        <f t="shared" si="208"/>
        <v>0.79530447542186355</v>
      </c>
      <c r="P1050" s="2">
        <f t="shared" si="209"/>
        <v>0.10491562729273661</v>
      </c>
      <c r="Q1050" s="2">
        <f t="shared" si="210"/>
        <v>0</v>
      </c>
      <c r="R1050" s="2">
        <v>0.114</v>
      </c>
      <c r="S1050" s="2">
        <v>0.122</v>
      </c>
      <c r="T1050" s="2">
        <v>0.10800000000000001</v>
      </c>
      <c r="U1050" s="1">
        <v>3699</v>
      </c>
      <c r="V1050" s="2">
        <f t="shared" si="214"/>
        <v>0.99569313593539699</v>
      </c>
      <c r="W1050" s="2">
        <v>0.17800000000000002</v>
      </c>
      <c r="X1050" s="1">
        <v>849</v>
      </c>
      <c r="Y1050" s="2">
        <f t="shared" si="215"/>
        <v>0.22853297442799461</v>
      </c>
      <c r="Z1050" s="2">
        <v>0.214</v>
      </c>
      <c r="AA1050" s="1">
        <v>2029</v>
      </c>
      <c r="AB1050" s="2">
        <f t="shared" si="216"/>
        <v>0.54616419919246295</v>
      </c>
      <c r="AC1050" s="2">
        <f t="shared" si="217"/>
        <v>0.22530282637954246</v>
      </c>
      <c r="AD1050" s="2">
        <v>0.185</v>
      </c>
      <c r="AE1050" s="1">
        <v>51645</v>
      </c>
      <c r="AF1050" s="1">
        <v>1458</v>
      </c>
      <c r="AG1050" s="1">
        <v>41696</v>
      </c>
      <c r="AH1050" s="1">
        <v>2958</v>
      </c>
      <c r="AI1050" s="2">
        <v>0.107</v>
      </c>
      <c r="AJ1050">
        <f>VLOOKUP(A1050,census_tract_areas_WA!E:N,10,FALSE)</f>
        <v>183.43338800000001</v>
      </c>
      <c r="AK1050">
        <f t="shared" si="218"/>
        <v>20.252583460978215</v>
      </c>
      <c r="AL1050" t="str">
        <f>VLOOKUP(AK1050,'Density Lookup'!A:B,2,TRUE)</f>
        <v>Low</v>
      </c>
      <c r="AM1050" t="str">
        <f>VLOOKUP(A1050,census_tract_county_names_WA!A:B,2,FALSE)</f>
        <v>Lewis County, Washington</v>
      </c>
      <c r="AN1050">
        <f>INDEX(census_tract_areas_WA!N:N, MATCH('2014_acs_select'!A1050,census_tract_areas_WA!E:E,0))</f>
        <v>183.43338800000001</v>
      </c>
      <c r="AO1050" t="b">
        <f t="shared" si="219"/>
        <v>1</v>
      </c>
      <c r="AP1050" t="str">
        <f>INDEX('Density Lookup'!B:B,MATCH('2014_acs_select'!AK1050,'Density Lookup'!A:A,1))</f>
        <v>Low</v>
      </c>
      <c r="AQ1050" t="b">
        <f t="shared" si="220"/>
        <v>1</v>
      </c>
    </row>
    <row r="1051" spans="1:43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211"/>
        <v>0.44058043532649488</v>
      </c>
      <c r="I1051" s="2">
        <f t="shared" si="212"/>
        <v>0.55941956467350518</v>
      </c>
      <c r="J1051" s="1">
        <v>2198</v>
      </c>
      <c r="K1051" s="2">
        <f t="shared" si="213"/>
        <v>0.54991243432574433</v>
      </c>
      <c r="L1051" s="1">
        <v>1596</v>
      </c>
      <c r="M1051" s="1">
        <v>148</v>
      </c>
      <c r="N1051" s="1">
        <v>100</v>
      </c>
      <c r="O1051" s="2">
        <f t="shared" si="208"/>
        <v>0.72611464968152861</v>
      </c>
      <c r="P1051" s="2">
        <f t="shared" si="209"/>
        <v>6.7333939945404916E-2</v>
      </c>
      <c r="Q1051" s="2">
        <f t="shared" si="210"/>
        <v>4.5495905368516831E-2</v>
      </c>
      <c r="R1051" s="2">
        <v>0.628</v>
      </c>
      <c r="S1051" s="2">
        <v>0.61499999999999999</v>
      </c>
      <c r="T1051" s="2">
        <v>0.63700000000000001</v>
      </c>
      <c r="U1051" s="1">
        <v>3997</v>
      </c>
      <c r="V1051" s="2">
        <f t="shared" si="214"/>
        <v>1</v>
      </c>
      <c r="W1051" s="2">
        <v>7.0999999999999994E-2</v>
      </c>
      <c r="X1051" s="1">
        <v>810</v>
      </c>
      <c r="Y1051" s="2">
        <f t="shared" si="215"/>
        <v>0.2026519889917438</v>
      </c>
      <c r="Z1051" s="2">
        <v>1.7000000000000001E-2</v>
      </c>
      <c r="AA1051" s="1">
        <v>2613</v>
      </c>
      <c r="AB1051" s="2">
        <f t="shared" si="216"/>
        <v>0.65374030522892168</v>
      </c>
      <c r="AC1051" s="2">
        <f t="shared" si="217"/>
        <v>0.14360770577933457</v>
      </c>
      <c r="AD1051" s="2">
        <v>0.10199999999999999</v>
      </c>
      <c r="AE1051" s="1">
        <v>149136</v>
      </c>
      <c r="AF1051" s="1">
        <v>1620</v>
      </c>
      <c r="AG1051" s="1">
        <v>108523</v>
      </c>
      <c r="AH1051" s="1">
        <v>3220</v>
      </c>
      <c r="AI1051" s="2">
        <v>2.7999999999999997E-2</v>
      </c>
      <c r="AJ1051">
        <f>VLOOKUP(A1051,census_tract_areas_WA!E:N,10,FALSE)</f>
        <v>2.7852824699999998</v>
      </c>
      <c r="AK1051">
        <f t="shared" si="218"/>
        <v>1435.0429599336114</v>
      </c>
      <c r="AL1051" t="str">
        <f>VLOOKUP(AK1051,'Density Lookup'!A:B,2,TRUE)</f>
        <v>High</v>
      </c>
      <c r="AM1051" t="str">
        <f>VLOOKUP(A1051,census_tract_county_names_WA!A:B,2,FALSE)</f>
        <v>Pierce County, Washington</v>
      </c>
      <c r="AN1051">
        <f>INDEX(census_tract_areas_WA!N:N, MATCH('2014_acs_select'!A1051,census_tract_areas_WA!E:E,0))</f>
        <v>2.7852824699999998</v>
      </c>
      <c r="AO1051" t="b">
        <f t="shared" si="219"/>
        <v>1</v>
      </c>
      <c r="AP1051" t="str">
        <f>INDEX('Density Lookup'!B:B,MATCH('2014_acs_select'!AK1051,'Density Lookup'!A:A,1))</f>
        <v>High</v>
      </c>
      <c r="AQ1051" t="b">
        <f t="shared" si="220"/>
        <v>1</v>
      </c>
    </row>
    <row r="1052" spans="1:43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211"/>
        <v>0.53522489118168626</v>
      </c>
      <c r="I1052" s="2">
        <f t="shared" si="212"/>
        <v>0.46477510881831374</v>
      </c>
      <c r="J1052" s="1">
        <v>2947</v>
      </c>
      <c r="K1052" s="2">
        <f t="shared" si="213"/>
        <v>0.47509269708205709</v>
      </c>
      <c r="L1052" s="1">
        <v>2171</v>
      </c>
      <c r="M1052" s="1">
        <v>219</v>
      </c>
      <c r="N1052" s="1">
        <v>328</v>
      </c>
      <c r="O1052" s="2">
        <f t="shared" si="208"/>
        <v>0.73668137088564645</v>
      </c>
      <c r="P1052" s="2">
        <f t="shared" si="209"/>
        <v>7.4312860536138448E-2</v>
      </c>
      <c r="Q1052" s="2">
        <f t="shared" si="210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 s="1">
        <v>6203</v>
      </c>
      <c r="V1052" s="2">
        <f t="shared" si="214"/>
        <v>1</v>
      </c>
      <c r="W1052" s="2">
        <v>6.4000000000000001E-2</v>
      </c>
      <c r="X1052" s="1">
        <v>1594</v>
      </c>
      <c r="Y1052" s="2">
        <f t="shared" si="215"/>
        <v>0.25697243269385783</v>
      </c>
      <c r="Z1052" s="2">
        <v>0.14199999999999999</v>
      </c>
      <c r="AA1052" s="1">
        <v>3812</v>
      </c>
      <c r="AB1052" s="2">
        <f t="shared" si="216"/>
        <v>0.61454135095921325</v>
      </c>
      <c r="AC1052" s="2">
        <f t="shared" si="217"/>
        <v>0.12848621634692892</v>
      </c>
      <c r="AD1052" s="2">
        <v>4.4999999999999998E-2</v>
      </c>
      <c r="AE1052" s="1">
        <v>105100</v>
      </c>
      <c r="AF1052" s="1">
        <v>2456</v>
      </c>
      <c r="AG1052" s="1">
        <v>96933</v>
      </c>
      <c r="AH1052" s="1">
        <v>4897</v>
      </c>
      <c r="AI1052" s="2">
        <v>6.7000000000000004E-2</v>
      </c>
      <c r="AJ1052">
        <f>VLOOKUP(A1052,census_tract_areas_WA!E:N,10,FALSE)</f>
        <v>3.3259075980000001</v>
      </c>
      <c r="AK1052">
        <f t="shared" si="218"/>
        <v>1865.054821044971</v>
      </c>
      <c r="AL1052" t="str">
        <f>VLOOKUP(AK1052,'Density Lookup'!A:B,2,TRUE)</f>
        <v>High</v>
      </c>
      <c r="AM1052" t="str">
        <f>VLOOKUP(A1052,census_tract_county_names_WA!A:B,2,FALSE)</f>
        <v>Snohomish County, Washington</v>
      </c>
      <c r="AN1052">
        <f>INDEX(census_tract_areas_WA!N:N, MATCH('2014_acs_select'!A1052,census_tract_areas_WA!E:E,0))</f>
        <v>3.3259075980000001</v>
      </c>
      <c r="AO1052" t="b">
        <f t="shared" si="219"/>
        <v>1</v>
      </c>
      <c r="AP1052" t="str">
        <f>INDEX('Density Lookup'!B:B,MATCH('2014_acs_select'!AK1052,'Density Lookup'!A:A,1))</f>
        <v>High</v>
      </c>
      <c r="AQ1052" t="b">
        <f t="shared" si="220"/>
        <v>1</v>
      </c>
    </row>
    <row r="1053" spans="1:43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211"/>
        <v>0.52682255845942227</v>
      </c>
      <c r="I1053" s="2">
        <f t="shared" si="212"/>
        <v>0.47317744154057773</v>
      </c>
      <c r="J1053" s="1">
        <v>3650</v>
      </c>
      <c r="K1053" s="2">
        <f t="shared" si="213"/>
        <v>0.45642115793422533</v>
      </c>
      <c r="L1053" s="1">
        <v>2902</v>
      </c>
      <c r="M1053" s="1">
        <v>279</v>
      </c>
      <c r="N1053" s="1">
        <v>37</v>
      </c>
      <c r="O1053" s="2">
        <f t="shared" si="208"/>
        <v>0.79506849315068495</v>
      </c>
      <c r="P1053" s="2">
        <f t="shared" si="209"/>
        <v>7.6438356164383561E-2</v>
      </c>
      <c r="Q1053" s="2">
        <f t="shared" si="210"/>
        <v>1.0136986301369864E-2</v>
      </c>
      <c r="R1053" s="2">
        <v>0.23100000000000001</v>
      </c>
      <c r="S1053" s="2">
        <v>0.192</v>
      </c>
      <c r="T1053" s="2">
        <v>0.27100000000000002</v>
      </c>
      <c r="U1053" s="1">
        <v>7997</v>
      </c>
      <c r="V1053" s="2">
        <f t="shared" si="214"/>
        <v>1</v>
      </c>
      <c r="W1053" s="2">
        <v>0.126</v>
      </c>
      <c r="X1053" s="1">
        <v>1836</v>
      </c>
      <c r="Y1053" s="2">
        <f t="shared" si="215"/>
        <v>0.22958609478554459</v>
      </c>
      <c r="Z1053" s="2">
        <v>0.18100000000000002</v>
      </c>
      <c r="AA1053" s="1">
        <v>5019</v>
      </c>
      <c r="AB1053" s="2">
        <f t="shared" si="216"/>
        <v>0.62761035388270603</v>
      </c>
      <c r="AC1053" s="2">
        <f t="shared" si="217"/>
        <v>0.14280355133174938</v>
      </c>
      <c r="AD1053" s="2">
        <v>0.128</v>
      </c>
      <c r="AE1053" s="1">
        <v>68249</v>
      </c>
      <c r="AF1053" s="1">
        <v>2828</v>
      </c>
      <c r="AG1053" s="1">
        <v>62724</v>
      </c>
      <c r="AH1053" s="1">
        <v>6509</v>
      </c>
      <c r="AI1053" s="2">
        <v>4.9000000000000002E-2</v>
      </c>
      <c r="AJ1053">
        <f>VLOOKUP(A1053,census_tract_areas_WA!E:N,10,FALSE)</f>
        <v>260.02162970000001</v>
      </c>
      <c r="AK1053">
        <f t="shared" si="218"/>
        <v>30.755133752628733</v>
      </c>
      <c r="AL1053" t="str">
        <f>VLOOKUP(AK1053,'Density Lookup'!A:B,2,TRUE)</f>
        <v>Low</v>
      </c>
      <c r="AM1053" t="str">
        <f>VLOOKUP(A1053,census_tract_county_names_WA!A:B,2,FALSE)</f>
        <v>Stevens County, Washington</v>
      </c>
      <c r="AN1053">
        <f>INDEX(census_tract_areas_WA!N:N, MATCH('2014_acs_select'!A1053,census_tract_areas_WA!E:E,0))</f>
        <v>260.02162970000001</v>
      </c>
      <c r="AO1053" t="b">
        <f t="shared" si="219"/>
        <v>1</v>
      </c>
      <c r="AP1053" t="str">
        <f>INDEX('Density Lookup'!B:B,MATCH('2014_acs_select'!AK1053,'Density Lookup'!A:A,1))</f>
        <v>Low</v>
      </c>
      <c r="AQ1053" t="b">
        <f t="shared" si="220"/>
        <v>1</v>
      </c>
    </row>
    <row r="1054" spans="1:43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211"/>
        <v>0.50338036449147561</v>
      </c>
      <c r="I1054" s="2">
        <f t="shared" si="212"/>
        <v>0.49661963550852439</v>
      </c>
      <c r="J1054" s="1">
        <v>2780</v>
      </c>
      <c r="K1054" s="2">
        <f t="shared" si="213"/>
        <v>0.40858318636096413</v>
      </c>
      <c r="L1054" s="1">
        <v>2209</v>
      </c>
      <c r="M1054" s="1">
        <v>449</v>
      </c>
      <c r="N1054" s="1">
        <v>16</v>
      </c>
      <c r="O1054" s="2">
        <f t="shared" si="208"/>
        <v>0.79460431654676256</v>
      </c>
      <c r="P1054" s="2">
        <f t="shared" si="209"/>
        <v>0.16151079136690646</v>
      </c>
      <c r="Q1054" s="2">
        <f t="shared" si="210"/>
        <v>5.7553956834532375E-3</v>
      </c>
      <c r="R1054" s="2">
        <v>0.11599999999999999</v>
      </c>
      <c r="S1054" s="2">
        <v>0.111</v>
      </c>
      <c r="T1054" s="2">
        <v>0.121</v>
      </c>
      <c r="U1054" s="1">
        <v>6749</v>
      </c>
      <c r="V1054" s="2">
        <f t="shared" si="214"/>
        <v>0.9919165196942975</v>
      </c>
      <c r="W1054" s="2">
        <v>7.400000000000001E-2</v>
      </c>
      <c r="X1054" s="1">
        <v>1741</v>
      </c>
      <c r="Y1054" s="2">
        <f t="shared" si="215"/>
        <v>0.25587889476778364</v>
      </c>
      <c r="Z1054" s="2">
        <v>6.4000000000000001E-2</v>
      </c>
      <c r="AA1054" s="1">
        <v>4222</v>
      </c>
      <c r="AB1054" s="2">
        <f t="shared" si="216"/>
        <v>0.62051734273956494</v>
      </c>
      <c r="AC1054" s="2">
        <f t="shared" si="217"/>
        <v>0.12360376249265137</v>
      </c>
      <c r="AD1054" s="2">
        <v>8.3000000000000004E-2</v>
      </c>
      <c r="AE1054" s="1">
        <v>62510</v>
      </c>
      <c r="AF1054" s="1">
        <v>2280</v>
      </c>
      <c r="AG1054" s="1">
        <v>56025</v>
      </c>
      <c r="AH1054" s="1">
        <v>5242</v>
      </c>
      <c r="AI1054" s="2">
        <v>9.3000000000000013E-2</v>
      </c>
      <c r="AJ1054">
        <f>VLOOKUP(A1054,census_tract_areas_WA!E:N,10,FALSE)</f>
        <v>69.966150540000001</v>
      </c>
      <c r="AK1054">
        <f t="shared" si="218"/>
        <v>97.247025132676399</v>
      </c>
      <c r="AL1054" t="str">
        <f>VLOOKUP(AK1054,'Density Lookup'!A:B,2,TRUE)</f>
        <v>Low</v>
      </c>
      <c r="AM1054" t="str">
        <f>VLOOKUP(A1054,census_tract_county_names_WA!A:B,2,FALSE)</f>
        <v>Benton County, Washington</v>
      </c>
      <c r="AN1054">
        <f>INDEX(census_tract_areas_WA!N:N, MATCH('2014_acs_select'!A1054,census_tract_areas_WA!E:E,0))</f>
        <v>69.966150540000001</v>
      </c>
      <c r="AO1054" t="b">
        <f t="shared" si="219"/>
        <v>1</v>
      </c>
      <c r="AP1054" t="str">
        <f>INDEX('Density Lookup'!B:B,MATCH('2014_acs_select'!AK1054,'Density Lookup'!A:A,1))</f>
        <v>Low</v>
      </c>
      <c r="AQ1054" t="b">
        <f t="shared" si="220"/>
        <v>1</v>
      </c>
    </row>
    <row r="1055" spans="1:43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211"/>
        <v>0.53908241291418857</v>
      </c>
      <c r="I1055" s="2">
        <f t="shared" si="212"/>
        <v>0.46091758708581138</v>
      </c>
      <c r="J1055" s="1">
        <v>892</v>
      </c>
      <c r="K1055" s="2">
        <f t="shared" si="213"/>
        <v>0.37892948173322005</v>
      </c>
      <c r="L1055" s="1">
        <v>721</v>
      </c>
      <c r="M1055" s="1">
        <v>77</v>
      </c>
      <c r="N1055" s="1">
        <v>16</v>
      </c>
      <c r="O1055" s="2">
        <f t="shared" ref="O1055:O1118" si="221">L1055/$J1055</f>
        <v>0.80829596412556048</v>
      </c>
      <c r="P1055" s="2">
        <f t="shared" ref="P1055:P1118" si="222">M1055/$J1055</f>
        <v>8.632286995515695E-2</v>
      </c>
      <c r="Q1055" s="2">
        <f t="shared" ref="Q1055:Q1118" si="223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 s="1">
        <v>2340</v>
      </c>
      <c r="V1055" s="2">
        <f t="shared" si="214"/>
        <v>0.99405267629566696</v>
      </c>
      <c r="W1055" s="2">
        <v>0.24199999999999999</v>
      </c>
      <c r="X1055" s="1">
        <v>591</v>
      </c>
      <c r="Y1055" s="2">
        <f t="shared" si="215"/>
        <v>0.25106202209005946</v>
      </c>
      <c r="Z1055" s="2">
        <v>0.26700000000000002</v>
      </c>
      <c r="AA1055" s="1">
        <v>1343</v>
      </c>
      <c r="AB1055" s="2">
        <f t="shared" si="216"/>
        <v>0.57051826677994899</v>
      </c>
      <c r="AC1055" s="2">
        <f t="shared" si="217"/>
        <v>0.17841971112999155</v>
      </c>
      <c r="AD1055" s="2">
        <v>0.28999999999999998</v>
      </c>
      <c r="AE1055" s="1">
        <v>71069</v>
      </c>
      <c r="AF1055" s="1">
        <v>843</v>
      </c>
      <c r="AG1055" s="1">
        <v>50134</v>
      </c>
      <c r="AH1055" s="1">
        <v>1851</v>
      </c>
      <c r="AI1055" s="2">
        <v>0.17800000000000002</v>
      </c>
      <c r="AJ1055">
        <f>VLOOKUP(A1055,census_tract_areas_WA!E:N,10,FALSE)</f>
        <v>512.09784290000005</v>
      </c>
      <c r="AK1055">
        <f t="shared" si="218"/>
        <v>4.5967778084542283</v>
      </c>
      <c r="AL1055" t="str">
        <f>VLOOKUP(AK1055,'Density Lookup'!A:B,2,TRUE)</f>
        <v>Low</v>
      </c>
      <c r="AM1055" t="str">
        <f>VLOOKUP(A1055,census_tract_county_names_WA!A:B,2,FALSE)</f>
        <v>Clallam County, Washington</v>
      </c>
      <c r="AN1055">
        <f>INDEX(census_tract_areas_WA!N:N, MATCH('2014_acs_select'!A1055,census_tract_areas_WA!E:E,0))</f>
        <v>512.09784290000005</v>
      </c>
      <c r="AO1055" t="b">
        <f t="shared" si="219"/>
        <v>1</v>
      </c>
      <c r="AP1055" t="str">
        <f>INDEX('Density Lookup'!B:B,MATCH('2014_acs_select'!AK1055,'Density Lookup'!A:A,1))</f>
        <v>Low</v>
      </c>
      <c r="AQ1055" t="b">
        <f t="shared" si="220"/>
        <v>1</v>
      </c>
    </row>
    <row r="1056" spans="1:43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211"/>
        <v>0.48997955010224947</v>
      </c>
      <c r="I1056" s="2">
        <f t="shared" si="212"/>
        <v>0.51002044989775053</v>
      </c>
      <c r="J1056" s="1">
        <v>4084</v>
      </c>
      <c r="K1056" s="2">
        <f t="shared" si="213"/>
        <v>0.55678254942058625</v>
      </c>
      <c r="L1056" s="1">
        <v>2999</v>
      </c>
      <c r="M1056" s="1">
        <v>166</v>
      </c>
      <c r="N1056" s="1">
        <v>373</v>
      </c>
      <c r="O1056" s="2">
        <f t="shared" si="221"/>
        <v>0.73432908912830563</v>
      </c>
      <c r="P1056" s="2">
        <f t="shared" si="222"/>
        <v>4.0646425073457393E-2</v>
      </c>
      <c r="Q1056" s="2">
        <f t="shared" si="223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 s="1">
        <v>7335</v>
      </c>
      <c r="V1056" s="2">
        <f t="shared" si="214"/>
        <v>1</v>
      </c>
      <c r="W1056" s="2">
        <v>3.4000000000000002E-2</v>
      </c>
      <c r="X1056" s="1">
        <v>1215</v>
      </c>
      <c r="Y1056" s="2">
        <f t="shared" si="215"/>
        <v>0.16564417177914109</v>
      </c>
      <c r="Z1056" s="2">
        <v>2.6000000000000002E-2</v>
      </c>
      <c r="AA1056" s="1">
        <v>4956</v>
      </c>
      <c r="AB1056" s="2">
        <f t="shared" si="216"/>
        <v>0.67566462167689156</v>
      </c>
      <c r="AC1056" s="2">
        <f t="shared" si="217"/>
        <v>0.1586912065439674</v>
      </c>
      <c r="AD1056" s="2">
        <v>4.2000000000000003E-2</v>
      </c>
      <c r="AE1056" s="1">
        <v>115520</v>
      </c>
      <c r="AF1056" s="1">
        <v>3685</v>
      </c>
      <c r="AG1056" s="1">
        <v>97997</v>
      </c>
      <c r="AH1056" s="1">
        <v>6225</v>
      </c>
      <c r="AI1056" s="2">
        <v>3.7999999999999999E-2</v>
      </c>
      <c r="AJ1056">
        <f>VLOOKUP(A1056,census_tract_areas_WA!E:N,10,FALSE)</f>
        <v>3.9634771849999999</v>
      </c>
      <c r="AK1056">
        <f t="shared" si="218"/>
        <v>1850.6477160407826</v>
      </c>
      <c r="AL1056" t="str">
        <f>VLOOKUP(AK1056,'Density Lookup'!A:B,2,TRUE)</f>
        <v>High</v>
      </c>
      <c r="AM1056" t="str">
        <f>VLOOKUP(A1056,census_tract_county_names_WA!A:B,2,FALSE)</f>
        <v>King County, Washington</v>
      </c>
      <c r="AN1056">
        <f>INDEX(census_tract_areas_WA!N:N, MATCH('2014_acs_select'!A1056,census_tract_areas_WA!E:E,0))</f>
        <v>3.9634771849999999</v>
      </c>
      <c r="AO1056" t="b">
        <f t="shared" si="219"/>
        <v>1</v>
      </c>
      <c r="AP1056" t="str">
        <f>INDEX('Density Lookup'!B:B,MATCH('2014_acs_select'!AK1056,'Density Lookup'!A:A,1))</f>
        <v>High</v>
      </c>
      <c r="AQ1056" t="b">
        <f t="shared" si="220"/>
        <v>1</v>
      </c>
    </row>
    <row r="1057" spans="1:43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211"/>
        <v>0.50956585724797643</v>
      </c>
      <c r="I1057" s="2">
        <f t="shared" si="212"/>
        <v>0.49043414275202357</v>
      </c>
      <c r="J1057" s="1">
        <v>1180</v>
      </c>
      <c r="K1057" s="2">
        <f t="shared" si="213"/>
        <v>0.43414275202354674</v>
      </c>
      <c r="L1057" s="1">
        <v>835</v>
      </c>
      <c r="M1057" s="1">
        <v>128</v>
      </c>
      <c r="N1057" s="1">
        <v>157</v>
      </c>
      <c r="O1057" s="2">
        <f t="shared" si="221"/>
        <v>0.7076271186440678</v>
      </c>
      <c r="P1057" s="2">
        <f t="shared" si="222"/>
        <v>0.10847457627118644</v>
      </c>
      <c r="Q1057" s="2">
        <f t="shared" si="223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 s="1">
        <v>2693</v>
      </c>
      <c r="V1057" s="2">
        <f t="shared" si="214"/>
        <v>0.99080206033848417</v>
      </c>
      <c r="W1057" s="2">
        <v>9.6999999999999989E-2</v>
      </c>
      <c r="X1057" s="1">
        <v>415</v>
      </c>
      <c r="Y1057" s="2">
        <f t="shared" si="215"/>
        <v>0.15268579838116261</v>
      </c>
      <c r="Z1057" s="2">
        <v>0.11599999999999999</v>
      </c>
      <c r="AA1057" s="1">
        <v>1731</v>
      </c>
      <c r="AB1057" s="2">
        <f t="shared" si="216"/>
        <v>0.63686534216335544</v>
      </c>
      <c r="AC1057" s="2">
        <f t="shared" si="217"/>
        <v>0.21044885945548197</v>
      </c>
      <c r="AD1057" s="2">
        <v>6.5000000000000002E-2</v>
      </c>
      <c r="AE1057" s="1">
        <v>63675</v>
      </c>
      <c r="AF1057" s="1">
        <v>1163</v>
      </c>
      <c r="AG1057" s="1">
        <v>53828</v>
      </c>
      <c r="AH1057" s="1">
        <v>2325</v>
      </c>
      <c r="AI1057" s="2">
        <v>0.08</v>
      </c>
      <c r="AJ1057">
        <f>VLOOKUP(A1057,census_tract_areas_WA!E:N,10,FALSE)</f>
        <v>2.534910542</v>
      </c>
      <c r="AK1057">
        <f t="shared" si="218"/>
        <v>1072.2271871004748</v>
      </c>
      <c r="AL1057" t="str">
        <f>VLOOKUP(AK1057,'Density Lookup'!A:B,2,TRUE)</f>
        <v>Medium</v>
      </c>
      <c r="AM1057" t="str">
        <f>VLOOKUP(A1057,census_tract_county_names_WA!A:B,2,FALSE)</f>
        <v>Kitsap County, Washington</v>
      </c>
      <c r="AN1057">
        <f>INDEX(census_tract_areas_WA!N:N, MATCH('2014_acs_select'!A1057,census_tract_areas_WA!E:E,0))</f>
        <v>2.534910542</v>
      </c>
      <c r="AO1057" t="b">
        <f t="shared" si="219"/>
        <v>1</v>
      </c>
      <c r="AP1057" t="str">
        <f>INDEX('Density Lookup'!B:B,MATCH('2014_acs_select'!AK1057,'Density Lookup'!A:A,1))</f>
        <v>Medium</v>
      </c>
      <c r="AQ1057" t="b">
        <f t="shared" si="220"/>
        <v>1</v>
      </c>
    </row>
    <row r="1058" spans="1:43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211"/>
        <v>0.48300776023548303</v>
      </c>
      <c r="I1058" s="2">
        <f t="shared" si="212"/>
        <v>0.51699223976451703</v>
      </c>
      <c r="J1058" s="1">
        <v>1789</v>
      </c>
      <c r="K1058" s="2">
        <f t="shared" si="213"/>
        <v>0.47872625100347871</v>
      </c>
      <c r="L1058" s="1">
        <v>1419</v>
      </c>
      <c r="M1058" s="1">
        <v>160</v>
      </c>
      <c r="N1058" s="1">
        <v>51</v>
      </c>
      <c r="O1058" s="2">
        <f t="shared" si="221"/>
        <v>0.7931805477920626</v>
      </c>
      <c r="P1058" s="2">
        <f t="shared" si="222"/>
        <v>8.9435438792621572E-2</v>
      </c>
      <c r="Q1058" s="2">
        <f t="shared" si="223"/>
        <v>2.8507546115148129E-2</v>
      </c>
      <c r="R1058" s="2">
        <v>0.20699999999999999</v>
      </c>
      <c r="S1058" s="2">
        <v>0.185</v>
      </c>
      <c r="T1058" s="2">
        <v>0.22800000000000001</v>
      </c>
      <c r="U1058" s="1">
        <v>3721</v>
      </c>
      <c r="V1058" s="2">
        <f t="shared" si="214"/>
        <v>0.99571849076799568</v>
      </c>
      <c r="W1058" s="2">
        <v>5.7000000000000002E-2</v>
      </c>
      <c r="X1058" s="1">
        <v>759</v>
      </c>
      <c r="Y1058" s="2">
        <f t="shared" si="215"/>
        <v>0.20310409419320311</v>
      </c>
      <c r="Z1058" s="2">
        <v>5.0999999999999997E-2</v>
      </c>
      <c r="AA1058" s="1">
        <v>2308</v>
      </c>
      <c r="AB1058" s="2">
        <f t="shared" si="216"/>
        <v>0.61760770671661758</v>
      </c>
      <c r="AC1058" s="2">
        <f t="shared" si="217"/>
        <v>0.17928819909017935</v>
      </c>
      <c r="AD1058" s="2">
        <v>6.5000000000000002E-2</v>
      </c>
      <c r="AE1058" s="1">
        <v>72629</v>
      </c>
      <c r="AF1058" s="1">
        <v>1473</v>
      </c>
      <c r="AG1058" s="1">
        <v>53688</v>
      </c>
      <c r="AH1058" s="1">
        <v>3008</v>
      </c>
      <c r="AI1058" s="2">
        <v>4.4999999999999998E-2</v>
      </c>
      <c r="AJ1058">
        <f>VLOOKUP(A1058,census_tract_areas_WA!E:N,10,FALSE)</f>
        <v>18.072193739999999</v>
      </c>
      <c r="AK1058">
        <f t="shared" si="218"/>
        <v>206.78175841645222</v>
      </c>
      <c r="AL1058" t="str">
        <f>VLOOKUP(AK1058,'Density Lookup'!A:B,2,TRUE)</f>
        <v>Low</v>
      </c>
      <c r="AM1058" t="str">
        <f>VLOOKUP(A1058,census_tract_county_names_WA!A:B,2,FALSE)</f>
        <v>Skagit County, Washington</v>
      </c>
      <c r="AN1058">
        <f>INDEX(census_tract_areas_WA!N:N, MATCH('2014_acs_select'!A1058,census_tract_areas_WA!E:E,0))</f>
        <v>18.072193739999999</v>
      </c>
      <c r="AO1058" t="b">
        <f t="shared" si="219"/>
        <v>1</v>
      </c>
      <c r="AP1058" t="str">
        <f>INDEX('Density Lookup'!B:B,MATCH('2014_acs_select'!AK1058,'Density Lookup'!A:A,1))</f>
        <v>Low</v>
      </c>
      <c r="AQ1058" t="b">
        <f t="shared" si="220"/>
        <v>1</v>
      </c>
    </row>
    <row r="1059" spans="1:43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211"/>
        <v>0.51588729016786572</v>
      </c>
      <c r="I1059" s="2">
        <f t="shared" si="212"/>
        <v>0.48411270983213428</v>
      </c>
      <c r="J1059" s="1">
        <v>1813</v>
      </c>
      <c r="K1059" s="2">
        <f t="shared" si="213"/>
        <v>0.54346522781774576</v>
      </c>
      <c r="L1059" s="1">
        <v>1368</v>
      </c>
      <c r="M1059" s="1">
        <v>174</v>
      </c>
      <c r="N1059" s="1">
        <v>117</v>
      </c>
      <c r="O1059" s="2">
        <f t="shared" si="221"/>
        <v>0.75455046883618315</v>
      </c>
      <c r="P1059" s="2">
        <f t="shared" si="222"/>
        <v>9.5973524544953115E-2</v>
      </c>
      <c r="Q1059" s="2">
        <f t="shared" si="223"/>
        <v>6.4533921676778822E-2</v>
      </c>
      <c r="R1059" s="2">
        <v>0.39700000000000002</v>
      </c>
      <c r="S1059" s="2">
        <v>0.41899999999999998</v>
      </c>
      <c r="T1059" s="2">
        <v>0.373</v>
      </c>
      <c r="U1059" s="1">
        <v>3325</v>
      </c>
      <c r="V1059" s="2">
        <f t="shared" si="214"/>
        <v>0.99670263788968827</v>
      </c>
      <c r="W1059" s="2">
        <v>9.0000000000000011E-3</v>
      </c>
      <c r="X1059" s="1">
        <v>716</v>
      </c>
      <c r="Y1059" s="2">
        <f t="shared" si="215"/>
        <v>0.21462829736211031</v>
      </c>
      <c r="Z1059" s="2">
        <v>0</v>
      </c>
      <c r="AA1059" s="1">
        <v>2211</v>
      </c>
      <c r="AB1059" s="2">
        <f t="shared" si="216"/>
        <v>0.66276978417266186</v>
      </c>
      <c r="AC1059" s="2">
        <f t="shared" si="217"/>
        <v>0.12260191846522783</v>
      </c>
      <c r="AD1059" s="2">
        <v>0.01</v>
      </c>
      <c r="AE1059" s="1">
        <v>105724</v>
      </c>
      <c r="AF1059" s="1">
        <v>1193</v>
      </c>
      <c r="AG1059" s="1">
        <v>101273</v>
      </c>
      <c r="AH1059" s="1">
        <v>2689</v>
      </c>
      <c r="AI1059" s="2">
        <v>0.09</v>
      </c>
      <c r="AJ1059">
        <f>VLOOKUP(A1059,census_tract_areas_WA!E:N,10,FALSE)</f>
        <v>3.3354348159999998</v>
      </c>
      <c r="AK1059">
        <f t="shared" si="218"/>
        <v>1000.169448372155</v>
      </c>
      <c r="AL1059" t="str">
        <f>VLOOKUP(AK1059,'Density Lookup'!A:B,2,TRUE)</f>
        <v>Medium</v>
      </c>
      <c r="AM1059" t="str">
        <f>VLOOKUP(A1059,census_tract_county_names_WA!A:B,2,FALSE)</f>
        <v>Snohomish County, Washington</v>
      </c>
      <c r="AN1059">
        <f>INDEX(census_tract_areas_WA!N:N, MATCH('2014_acs_select'!A1059,census_tract_areas_WA!E:E,0))</f>
        <v>3.3354348159999998</v>
      </c>
      <c r="AO1059" t="b">
        <f t="shared" si="219"/>
        <v>1</v>
      </c>
      <c r="AP1059" t="str">
        <f>INDEX('Density Lookup'!B:B,MATCH('2014_acs_select'!AK1059,'Density Lookup'!A:A,1))</f>
        <v>Medium</v>
      </c>
      <c r="AQ1059" t="b">
        <f t="shared" si="220"/>
        <v>1</v>
      </c>
    </row>
    <row r="1060" spans="1:43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211"/>
        <v>0.46685038093694275</v>
      </c>
      <c r="I1060" s="2">
        <f t="shared" si="212"/>
        <v>0.53314961906305725</v>
      </c>
      <c r="J1060" s="1">
        <v>3204</v>
      </c>
      <c r="K1060" s="2">
        <f t="shared" si="213"/>
        <v>0.51937104879234886</v>
      </c>
      <c r="L1060" s="1">
        <v>2260</v>
      </c>
      <c r="M1060" s="1">
        <v>152</v>
      </c>
      <c r="N1060" s="1">
        <v>408</v>
      </c>
      <c r="O1060" s="2">
        <f t="shared" si="221"/>
        <v>0.70536828963795251</v>
      </c>
      <c r="P1060" s="2">
        <f t="shared" si="222"/>
        <v>4.7440699126092382E-2</v>
      </c>
      <c r="Q1060" s="2">
        <f t="shared" si="223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 s="1">
        <v>6126</v>
      </c>
      <c r="V1060" s="2">
        <f t="shared" si="214"/>
        <v>0.99302966445128871</v>
      </c>
      <c r="W1060" s="2">
        <v>4.2999999999999997E-2</v>
      </c>
      <c r="X1060" s="1">
        <v>1269</v>
      </c>
      <c r="Y1060" s="2">
        <f t="shared" si="215"/>
        <v>0.2057059491003404</v>
      </c>
      <c r="Z1060" s="2">
        <v>5.2000000000000005E-2</v>
      </c>
      <c r="AA1060" s="1">
        <v>3976</v>
      </c>
      <c r="AB1060" s="2">
        <f t="shared" si="216"/>
        <v>0.64451288701572373</v>
      </c>
      <c r="AC1060" s="2">
        <f t="shared" si="217"/>
        <v>0.14978116388393592</v>
      </c>
      <c r="AD1060" s="2">
        <v>4.2999999999999997E-2</v>
      </c>
      <c r="AE1060" s="1">
        <v>81653</v>
      </c>
      <c r="AF1060" s="1">
        <v>2523</v>
      </c>
      <c r="AG1060" s="1">
        <v>68449</v>
      </c>
      <c r="AH1060" s="1">
        <v>4999</v>
      </c>
      <c r="AI1060" s="2">
        <v>7.400000000000001E-2</v>
      </c>
      <c r="AJ1060">
        <f>VLOOKUP(A1060,census_tract_areas_WA!E:N,10,FALSE)</f>
        <v>3.1955702910000001</v>
      </c>
      <c r="AK1060">
        <f t="shared" si="218"/>
        <v>1930.4848393960738</v>
      </c>
      <c r="AL1060" t="str">
        <f>VLOOKUP(AK1060,'Density Lookup'!A:B,2,TRUE)</f>
        <v>High</v>
      </c>
      <c r="AM1060" t="str">
        <f>VLOOKUP(A1060,census_tract_county_names_WA!A:B,2,FALSE)</f>
        <v>Snohomish County, Washington</v>
      </c>
      <c r="AN1060">
        <f>INDEX(census_tract_areas_WA!N:N, MATCH('2014_acs_select'!A1060,census_tract_areas_WA!E:E,0))</f>
        <v>3.1955702910000001</v>
      </c>
      <c r="AO1060" t="b">
        <f t="shared" si="219"/>
        <v>1</v>
      </c>
      <c r="AP1060" t="str">
        <f>INDEX('Density Lookup'!B:B,MATCH('2014_acs_select'!AK1060,'Density Lookup'!A:A,1))</f>
        <v>High</v>
      </c>
      <c r="AQ1060" t="b">
        <f t="shared" si="220"/>
        <v>1</v>
      </c>
    </row>
    <row r="1061" spans="1:43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211"/>
        <v>0.47340562871159309</v>
      </c>
      <c r="I1061" s="2">
        <f t="shared" si="212"/>
        <v>0.52659437128840691</v>
      </c>
      <c r="J1061" s="1">
        <v>3715</v>
      </c>
      <c r="K1061" s="2">
        <f t="shared" si="213"/>
        <v>0.4796023754195714</v>
      </c>
      <c r="L1061" s="1">
        <v>2942</v>
      </c>
      <c r="M1061" s="1">
        <v>273</v>
      </c>
      <c r="N1061" s="1">
        <v>29</v>
      </c>
      <c r="O1061" s="2">
        <f t="shared" si="221"/>
        <v>0.79192462987886947</v>
      </c>
      <c r="P1061" s="2">
        <f t="shared" si="222"/>
        <v>7.3485868102288021E-2</v>
      </c>
      <c r="Q1061" s="2">
        <f t="shared" si="223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 s="1">
        <v>7710</v>
      </c>
      <c r="V1061" s="2">
        <f t="shared" si="214"/>
        <v>0.99535243996901623</v>
      </c>
      <c r="W1061" s="2">
        <v>3.6000000000000004E-2</v>
      </c>
      <c r="X1061" s="1">
        <v>1828</v>
      </c>
      <c r="Y1061" s="2">
        <f t="shared" si="215"/>
        <v>0.23599277046217401</v>
      </c>
      <c r="Z1061" s="2">
        <v>3.1E-2</v>
      </c>
      <c r="AA1061" s="1">
        <v>4633</v>
      </c>
      <c r="AB1061" s="2">
        <f t="shared" si="216"/>
        <v>0.59811515620965661</v>
      </c>
      <c r="AC1061" s="2">
        <f t="shared" si="217"/>
        <v>0.16589207332816935</v>
      </c>
      <c r="AD1061" s="2">
        <v>4.4000000000000004E-2</v>
      </c>
      <c r="AE1061" s="1">
        <v>105769</v>
      </c>
      <c r="AF1061" s="1">
        <v>2991</v>
      </c>
      <c r="AG1061" s="1">
        <v>85230</v>
      </c>
      <c r="AH1061" s="1">
        <v>6167</v>
      </c>
      <c r="AI1061" s="2">
        <v>5.7999999999999996E-2</v>
      </c>
      <c r="AJ1061">
        <f>VLOOKUP(A1061,census_tract_areas_WA!E:N,10,FALSE)</f>
        <v>9.5381920089999994</v>
      </c>
      <c r="AK1061">
        <f t="shared" si="218"/>
        <v>812.10359287075244</v>
      </c>
      <c r="AL1061" t="str">
        <f>VLOOKUP(AK1061,'Density Lookup'!A:B,2,TRUE)</f>
        <v>Medium</v>
      </c>
      <c r="AM1061" t="str">
        <f>VLOOKUP(A1061,census_tract_county_names_WA!A:B,2,FALSE)</f>
        <v>Thurston County, Washington</v>
      </c>
      <c r="AN1061">
        <f>INDEX(census_tract_areas_WA!N:N, MATCH('2014_acs_select'!A1061,census_tract_areas_WA!E:E,0))</f>
        <v>9.5381920089999994</v>
      </c>
      <c r="AO1061" t="b">
        <f t="shared" si="219"/>
        <v>1</v>
      </c>
      <c r="AP1061" t="str">
        <f>INDEX('Density Lookup'!B:B,MATCH('2014_acs_select'!AK1061,'Density Lookup'!A:A,1))</f>
        <v>Medium</v>
      </c>
      <c r="AQ1061" t="b">
        <f t="shared" si="220"/>
        <v>1</v>
      </c>
    </row>
    <row r="1062" spans="1:43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211"/>
        <v>0.50385776585038577</v>
      </c>
      <c r="I1062" s="2">
        <f t="shared" si="212"/>
        <v>0.49614223414961423</v>
      </c>
      <c r="J1062" s="1">
        <v>1009</v>
      </c>
      <c r="K1062" s="2">
        <f t="shared" si="213"/>
        <v>0.3384770211338477</v>
      </c>
      <c r="L1062" s="1">
        <v>838</v>
      </c>
      <c r="M1062" s="1">
        <v>27</v>
      </c>
      <c r="N1062" s="1">
        <v>22</v>
      </c>
      <c r="O1062" s="2">
        <f t="shared" si="221"/>
        <v>0.83052527254707631</v>
      </c>
      <c r="P1062" s="2">
        <f t="shared" si="222"/>
        <v>2.6759167492566897E-2</v>
      </c>
      <c r="Q1062" s="2">
        <f t="shared" si="223"/>
        <v>2.1803766105054509E-2</v>
      </c>
      <c r="R1062" s="2">
        <v>0.20499999999999999</v>
      </c>
      <c r="S1062" s="2">
        <v>0.22699999999999998</v>
      </c>
      <c r="T1062" s="2">
        <v>0.185</v>
      </c>
      <c r="U1062" s="1">
        <v>2981</v>
      </c>
      <c r="V1062" s="2">
        <f t="shared" si="214"/>
        <v>1</v>
      </c>
      <c r="W1062" s="2">
        <v>0.182</v>
      </c>
      <c r="X1062" s="1">
        <v>715</v>
      </c>
      <c r="Y1062" s="2">
        <f t="shared" si="215"/>
        <v>0.23985239852398524</v>
      </c>
      <c r="Z1062" s="2">
        <v>0.23499999999999999</v>
      </c>
      <c r="AA1062" s="1">
        <v>1604</v>
      </c>
      <c r="AB1062" s="2">
        <f t="shared" si="216"/>
        <v>0.5380744716538074</v>
      </c>
      <c r="AC1062" s="2">
        <f t="shared" si="217"/>
        <v>0.22207312982220739</v>
      </c>
      <c r="AD1062" s="2">
        <v>0.2</v>
      </c>
      <c r="AE1062" s="1">
        <v>55398</v>
      </c>
      <c r="AF1062" s="1">
        <v>1249</v>
      </c>
      <c r="AG1062" s="1">
        <v>51750</v>
      </c>
      <c r="AH1062" s="1">
        <v>2381</v>
      </c>
      <c r="AI1062" s="2">
        <v>0.17199999999999999</v>
      </c>
      <c r="AJ1062">
        <f>VLOOKUP(A1062,census_tract_areas_WA!E:N,10,FALSE)</f>
        <v>11.07408225</v>
      </c>
      <c r="AK1062">
        <f t="shared" si="218"/>
        <v>269.18709223059994</v>
      </c>
      <c r="AL1062" t="str">
        <f>VLOOKUP(AK1062,'Density Lookup'!A:B,2,TRUE)</f>
        <v>Low</v>
      </c>
      <c r="AM1062" t="str">
        <f>VLOOKUP(A1062,census_tract_county_names_WA!A:B,2,FALSE)</f>
        <v>Clallam County, Washington</v>
      </c>
      <c r="AN1062">
        <f>INDEX(census_tract_areas_WA!N:N, MATCH('2014_acs_select'!A1062,census_tract_areas_WA!E:E,0))</f>
        <v>11.07408225</v>
      </c>
      <c r="AO1062" t="b">
        <f t="shared" si="219"/>
        <v>1</v>
      </c>
      <c r="AP1062" t="str">
        <f>INDEX('Density Lookup'!B:B,MATCH('2014_acs_select'!AK1062,'Density Lookup'!A:A,1))</f>
        <v>Low</v>
      </c>
      <c r="AQ1062" t="b">
        <f t="shared" si="220"/>
        <v>1</v>
      </c>
    </row>
    <row r="1063" spans="1:43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211"/>
        <v>0.51783854166666665</v>
      </c>
      <c r="I1063" s="2">
        <f t="shared" si="212"/>
        <v>0.48216145833333335</v>
      </c>
      <c r="J1063" s="1">
        <v>3962</v>
      </c>
      <c r="K1063" s="2">
        <f t="shared" si="213"/>
        <v>0.51588541666666665</v>
      </c>
      <c r="L1063" s="1">
        <v>2873</v>
      </c>
      <c r="M1063" s="1">
        <v>433</v>
      </c>
      <c r="N1063" s="1">
        <v>267</v>
      </c>
      <c r="O1063" s="2">
        <f t="shared" si="221"/>
        <v>0.7251388187783947</v>
      </c>
      <c r="P1063" s="2">
        <f t="shared" si="222"/>
        <v>0.10928823826350328</v>
      </c>
      <c r="Q1063" s="2">
        <f t="shared" si="223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 s="1">
        <v>7665</v>
      </c>
      <c r="V1063" s="2">
        <f t="shared" si="214"/>
        <v>0.998046875</v>
      </c>
      <c r="W1063" s="2">
        <v>0.08</v>
      </c>
      <c r="X1063" s="1">
        <v>1480</v>
      </c>
      <c r="Y1063" s="2">
        <f t="shared" si="215"/>
        <v>0.19270833333333334</v>
      </c>
      <c r="Z1063" s="2">
        <v>0.122</v>
      </c>
      <c r="AA1063" s="1">
        <v>4995</v>
      </c>
      <c r="AB1063" s="2">
        <f t="shared" si="216"/>
        <v>0.650390625</v>
      </c>
      <c r="AC1063" s="2">
        <f t="shared" si="217"/>
        <v>0.15690104166666663</v>
      </c>
      <c r="AD1063" s="2">
        <v>6.8000000000000005E-2</v>
      </c>
      <c r="AE1063" s="1">
        <v>127934</v>
      </c>
      <c r="AF1063" s="1">
        <v>2880</v>
      </c>
      <c r="AG1063" s="1">
        <v>106038</v>
      </c>
      <c r="AH1063" s="1">
        <v>6404</v>
      </c>
      <c r="AI1063" s="2">
        <v>8.5000000000000006E-2</v>
      </c>
      <c r="AJ1063">
        <f>VLOOKUP(A1063,census_tract_areas_WA!E:N,10,FALSE)</f>
        <v>7.1971040669999997</v>
      </c>
      <c r="AK1063">
        <f t="shared" si="218"/>
        <v>1067.0958664074574</v>
      </c>
      <c r="AL1063" t="str">
        <f>VLOOKUP(AK1063,'Density Lookup'!A:B,2,TRUE)</f>
        <v>Medium</v>
      </c>
      <c r="AM1063" t="str">
        <f>VLOOKUP(A1063,census_tract_county_names_WA!A:B,2,FALSE)</f>
        <v>King County, Washington</v>
      </c>
      <c r="AN1063">
        <f>INDEX(census_tract_areas_WA!N:N, MATCH('2014_acs_select'!A1063,census_tract_areas_WA!E:E,0))</f>
        <v>7.1971040669999997</v>
      </c>
      <c r="AO1063" t="b">
        <f t="shared" si="219"/>
        <v>1</v>
      </c>
      <c r="AP1063" t="str">
        <f>INDEX('Density Lookup'!B:B,MATCH('2014_acs_select'!AK1063,'Density Lookup'!A:A,1))</f>
        <v>Medium</v>
      </c>
      <c r="AQ1063" t="b">
        <f t="shared" si="220"/>
        <v>1</v>
      </c>
    </row>
    <row r="1064" spans="1:43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211"/>
        <v>0.49192452830188677</v>
      </c>
      <c r="I1064" s="2">
        <f t="shared" si="212"/>
        <v>0.50807547169811318</v>
      </c>
      <c r="J1064" s="1">
        <v>3017</v>
      </c>
      <c r="K1064" s="2">
        <f t="shared" si="213"/>
        <v>0.45539622641509436</v>
      </c>
      <c r="L1064" s="1">
        <v>1933</v>
      </c>
      <c r="M1064" s="1">
        <v>360</v>
      </c>
      <c r="N1064" s="1">
        <v>240</v>
      </c>
      <c r="O1064" s="2">
        <f t="shared" si="221"/>
        <v>0.64070268478621151</v>
      </c>
      <c r="P1064" s="2">
        <f t="shared" si="222"/>
        <v>0.11932383162081538</v>
      </c>
      <c r="Q1064" s="2">
        <f t="shared" si="223"/>
        <v>7.9549221080543589E-2</v>
      </c>
      <c r="R1064" s="2">
        <v>0.154</v>
      </c>
      <c r="S1064" s="2">
        <v>0.15</v>
      </c>
      <c r="T1064" s="2">
        <v>0.157</v>
      </c>
      <c r="U1064" s="1">
        <v>6581</v>
      </c>
      <c r="V1064" s="2">
        <f t="shared" si="214"/>
        <v>0.99335849056603776</v>
      </c>
      <c r="W1064" s="2">
        <v>0.154</v>
      </c>
      <c r="X1064" s="1">
        <v>1139</v>
      </c>
      <c r="Y1064" s="2">
        <f t="shared" si="215"/>
        <v>0.17192452830188679</v>
      </c>
      <c r="Z1064" s="2">
        <v>0.129</v>
      </c>
      <c r="AA1064" s="1">
        <v>4397</v>
      </c>
      <c r="AB1064" s="2">
        <f t="shared" si="216"/>
        <v>0.66369811320754712</v>
      </c>
      <c r="AC1064" s="2">
        <f t="shared" si="217"/>
        <v>0.16437735849056612</v>
      </c>
      <c r="AD1064" s="2">
        <v>0.17800000000000002</v>
      </c>
      <c r="AE1064" s="1">
        <v>62221</v>
      </c>
      <c r="AF1064" s="1">
        <v>2607</v>
      </c>
      <c r="AG1064" s="1">
        <v>50738</v>
      </c>
      <c r="AH1064" s="1">
        <v>5578</v>
      </c>
      <c r="AI1064" s="2">
        <v>8.4000000000000005E-2</v>
      </c>
      <c r="AJ1064">
        <f>VLOOKUP(A1064,census_tract_areas_WA!E:N,10,FALSE)</f>
        <v>7.4396424540000003</v>
      </c>
      <c r="AK1064">
        <f t="shared" si="218"/>
        <v>890.49978422524873</v>
      </c>
      <c r="AL1064" t="str">
        <f>VLOOKUP(AK1064,'Density Lookup'!A:B,2,TRUE)</f>
        <v>Medium</v>
      </c>
      <c r="AM1064" t="str">
        <f>VLOOKUP(A1064,census_tract_county_names_WA!A:B,2,FALSE)</f>
        <v>King County, Washington</v>
      </c>
      <c r="AN1064">
        <f>INDEX(census_tract_areas_WA!N:N, MATCH('2014_acs_select'!A1064,census_tract_areas_WA!E:E,0))</f>
        <v>7.4396424540000003</v>
      </c>
      <c r="AO1064" t="b">
        <f t="shared" si="219"/>
        <v>1</v>
      </c>
      <c r="AP1064" t="str">
        <f>INDEX('Density Lookup'!B:B,MATCH('2014_acs_select'!AK1064,'Density Lookup'!A:A,1))</f>
        <v>Medium</v>
      </c>
      <c r="AQ1064" t="b">
        <f t="shared" si="220"/>
        <v>1</v>
      </c>
    </row>
    <row r="1065" spans="1:43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211"/>
        <v>0.47721518987341771</v>
      </c>
      <c r="I1065" s="2">
        <f t="shared" si="212"/>
        <v>0.52278481012658229</v>
      </c>
      <c r="J1065" s="1">
        <v>2398</v>
      </c>
      <c r="K1065" s="2">
        <f t="shared" si="213"/>
        <v>0.50590717299578059</v>
      </c>
      <c r="L1065" s="1">
        <v>1814</v>
      </c>
      <c r="M1065" s="1">
        <v>254</v>
      </c>
      <c r="N1065" s="1">
        <v>67</v>
      </c>
      <c r="O1065" s="2">
        <f t="shared" si="221"/>
        <v>0.75646371976647209</v>
      </c>
      <c r="P1065" s="2">
        <f t="shared" si="222"/>
        <v>0.10592160133444536</v>
      </c>
      <c r="Q1065" s="2">
        <f t="shared" si="223"/>
        <v>2.7939949958298581E-2</v>
      </c>
      <c r="R1065" s="2">
        <v>0.66200000000000003</v>
      </c>
      <c r="S1065" s="2">
        <v>0.68</v>
      </c>
      <c r="T1065" s="2">
        <v>0.64500000000000002</v>
      </c>
      <c r="U1065" s="1">
        <v>4740</v>
      </c>
      <c r="V1065" s="2">
        <f t="shared" si="214"/>
        <v>1</v>
      </c>
      <c r="W1065" s="2">
        <v>5.2000000000000005E-2</v>
      </c>
      <c r="X1065" s="1">
        <v>1108</v>
      </c>
      <c r="Y1065" s="2">
        <f t="shared" si="215"/>
        <v>0.23375527426160336</v>
      </c>
      <c r="Z1065" s="2">
        <v>6.9999999999999993E-3</v>
      </c>
      <c r="AA1065" s="1">
        <v>2998</v>
      </c>
      <c r="AB1065" s="2">
        <f t="shared" si="216"/>
        <v>0.63248945147679325</v>
      </c>
      <c r="AC1065" s="2">
        <f t="shared" si="217"/>
        <v>0.13375527426160339</v>
      </c>
      <c r="AD1065" s="2">
        <v>7.2999999999999995E-2</v>
      </c>
      <c r="AE1065" s="1">
        <v>101833</v>
      </c>
      <c r="AF1065" s="1">
        <v>1889</v>
      </c>
      <c r="AG1065" s="1">
        <v>83972</v>
      </c>
      <c r="AH1065" s="1">
        <v>3693</v>
      </c>
      <c r="AI1065" s="2">
        <v>6.2E-2</v>
      </c>
      <c r="AJ1065">
        <f>VLOOKUP(A1065,census_tract_areas_WA!E:N,10,FALSE)</f>
        <v>2.6513747080000001</v>
      </c>
      <c r="AK1065">
        <f t="shared" si="218"/>
        <v>1787.7518351887363</v>
      </c>
      <c r="AL1065" t="str">
        <f>VLOOKUP(AK1065,'Density Lookup'!A:B,2,TRUE)</f>
        <v>High</v>
      </c>
      <c r="AM1065" t="str">
        <f>VLOOKUP(A1065,census_tract_county_names_WA!A:B,2,FALSE)</f>
        <v>Spokane County, Washington</v>
      </c>
      <c r="AN1065">
        <f>INDEX(census_tract_areas_WA!N:N, MATCH('2014_acs_select'!A1065,census_tract_areas_WA!E:E,0))</f>
        <v>2.6513747080000001</v>
      </c>
      <c r="AO1065" t="b">
        <f t="shared" si="219"/>
        <v>1</v>
      </c>
      <c r="AP1065" t="str">
        <f>INDEX('Density Lookup'!B:B,MATCH('2014_acs_select'!AK1065,'Density Lookup'!A:A,1))</f>
        <v>High</v>
      </c>
      <c r="AQ1065" t="b">
        <f t="shared" si="220"/>
        <v>1</v>
      </c>
    </row>
    <row r="1066" spans="1:43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211"/>
        <v>0.46880570409982175</v>
      </c>
      <c r="I1066" s="2">
        <f t="shared" si="212"/>
        <v>0.5311942959001783</v>
      </c>
      <c r="J1066" s="1">
        <v>2675</v>
      </c>
      <c r="K1066" s="2">
        <f t="shared" si="213"/>
        <v>0.47682709447415328</v>
      </c>
      <c r="L1066" s="1">
        <v>2153</v>
      </c>
      <c r="M1066" s="1">
        <v>135</v>
      </c>
      <c r="N1066" s="1">
        <v>157</v>
      </c>
      <c r="O1066" s="2">
        <f t="shared" si="221"/>
        <v>0.80485981308411214</v>
      </c>
      <c r="P1066" s="2">
        <f t="shared" si="222"/>
        <v>5.046728971962617E-2</v>
      </c>
      <c r="Q1066" s="2">
        <f t="shared" si="223"/>
        <v>5.8691588785046732E-2</v>
      </c>
      <c r="R1066" s="2">
        <v>0.504</v>
      </c>
      <c r="S1066" s="2">
        <v>0.57499999999999996</v>
      </c>
      <c r="T1066" s="2">
        <v>0.435</v>
      </c>
      <c r="U1066" s="1">
        <v>5610</v>
      </c>
      <c r="V1066" s="2">
        <f t="shared" si="214"/>
        <v>1</v>
      </c>
      <c r="W1066" s="2">
        <v>7.9000000000000001E-2</v>
      </c>
      <c r="X1066" s="1">
        <v>997</v>
      </c>
      <c r="Y1066" s="2">
        <f t="shared" si="215"/>
        <v>0.17771836007130123</v>
      </c>
      <c r="Z1066" s="2">
        <v>3.7000000000000005E-2</v>
      </c>
      <c r="AA1066" s="1">
        <v>3205</v>
      </c>
      <c r="AB1066" s="2">
        <f t="shared" si="216"/>
        <v>0.571301247771836</v>
      </c>
      <c r="AC1066" s="2">
        <f t="shared" si="217"/>
        <v>0.25098039215686274</v>
      </c>
      <c r="AD1066" s="2">
        <v>8.199999999999999E-2</v>
      </c>
      <c r="AE1066" s="1">
        <v>82788</v>
      </c>
      <c r="AF1066" s="1">
        <v>2451</v>
      </c>
      <c r="AG1066" s="1">
        <v>66644</v>
      </c>
      <c r="AH1066" s="1">
        <v>4726</v>
      </c>
      <c r="AI1066" s="2">
        <v>4.8000000000000001E-2</v>
      </c>
      <c r="AJ1066">
        <f>VLOOKUP(A1066,census_tract_areas_WA!E:N,10,FALSE)</f>
        <v>3.9739566119999998</v>
      </c>
      <c r="AK1066">
        <f t="shared" si="218"/>
        <v>1411.6913061052817</v>
      </c>
      <c r="AL1066" t="str">
        <f>VLOOKUP(AK1066,'Density Lookup'!A:B,2,TRUE)</f>
        <v>Medium</v>
      </c>
      <c r="AM1066" t="str">
        <f>VLOOKUP(A1066,census_tract_county_names_WA!A:B,2,FALSE)</f>
        <v>Spokane County, Washington</v>
      </c>
      <c r="AN1066">
        <f>INDEX(census_tract_areas_WA!N:N, MATCH('2014_acs_select'!A1066,census_tract_areas_WA!E:E,0))</f>
        <v>3.9739566119999998</v>
      </c>
      <c r="AO1066" t="b">
        <f t="shared" si="219"/>
        <v>1</v>
      </c>
      <c r="AP1066" t="str">
        <f>INDEX('Density Lookup'!B:B,MATCH('2014_acs_select'!AK1066,'Density Lookup'!A:A,1))</f>
        <v>Medium</v>
      </c>
      <c r="AQ1066" t="b">
        <f t="shared" si="220"/>
        <v>1</v>
      </c>
    </row>
    <row r="1067" spans="1:43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211"/>
        <v>0.49336073348087262</v>
      </c>
      <c r="I1067" s="2">
        <f t="shared" si="212"/>
        <v>0.50663926651912738</v>
      </c>
      <c r="J1067" s="1">
        <v>2959</v>
      </c>
      <c r="K1067" s="2">
        <f t="shared" si="213"/>
        <v>0.46775213404995258</v>
      </c>
      <c r="L1067" s="1">
        <v>2411</v>
      </c>
      <c r="M1067" s="1">
        <v>219</v>
      </c>
      <c r="N1067" s="1">
        <v>18</v>
      </c>
      <c r="O1067" s="2">
        <f t="shared" si="221"/>
        <v>0.81480229807367355</v>
      </c>
      <c r="P1067" s="2">
        <f t="shared" si="222"/>
        <v>7.4011490368367697E-2</v>
      </c>
      <c r="Q1067" s="2">
        <f t="shared" si="223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 s="1">
        <v>6324</v>
      </c>
      <c r="V1067" s="2">
        <f t="shared" si="214"/>
        <v>0.99968384445147007</v>
      </c>
      <c r="W1067" s="2">
        <v>0.13699999999999998</v>
      </c>
      <c r="X1067" s="1">
        <v>1545</v>
      </c>
      <c r="Y1067" s="2">
        <f t="shared" si="215"/>
        <v>0.24423016123932975</v>
      </c>
      <c r="Z1067" s="2">
        <v>0.30299999999999999</v>
      </c>
      <c r="AA1067" s="1">
        <v>3787</v>
      </c>
      <c r="AB1067" s="2">
        <f t="shared" si="216"/>
        <v>0.59864053114132154</v>
      </c>
      <c r="AC1067" s="2">
        <f t="shared" si="217"/>
        <v>0.15712930761934873</v>
      </c>
      <c r="AD1067" s="2">
        <v>0.09</v>
      </c>
      <c r="AE1067" s="1">
        <v>90345</v>
      </c>
      <c r="AF1067" s="1">
        <v>2289</v>
      </c>
      <c r="AG1067" s="1">
        <v>85067</v>
      </c>
      <c r="AH1067" s="1">
        <v>4922</v>
      </c>
      <c r="AI1067" s="2">
        <v>3.3000000000000002E-2</v>
      </c>
      <c r="AJ1067">
        <f>VLOOKUP(A1067,census_tract_areas_WA!E:N,10,FALSE)</f>
        <v>399.57923649999998</v>
      </c>
      <c r="AK1067">
        <f t="shared" si="218"/>
        <v>15.831653454796069</v>
      </c>
      <c r="AL1067" t="str">
        <f>VLOOKUP(AK1067,'Density Lookup'!A:B,2,TRUE)</f>
        <v>Low</v>
      </c>
      <c r="AM1067" t="str">
        <f>VLOOKUP(A1067,census_tract_county_names_WA!A:B,2,FALSE)</f>
        <v>Spokane County, Washington</v>
      </c>
      <c r="AN1067">
        <f>INDEX(census_tract_areas_WA!N:N, MATCH('2014_acs_select'!A1067,census_tract_areas_WA!E:E,0))</f>
        <v>399.57923649999998</v>
      </c>
      <c r="AO1067" t="b">
        <f t="shared" si="219"/>
        <v>1</v>
      </c>
      <c r="AP1067" t="str">
        <f>INDEX('Density Lookup'!B:B,MATCH('2014_acs_select'!AK1067,'Density Lookup'!A:A,1))</f>
        <v>Low</v>
      </c>
      <c r="AQ1067" t="b">
        <f t="shared" si="220"/>
        <v>1</v>
      </c>
    </row>
    <row r="1068" spans="1:43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211"/>
        <v>0.51449122064734509</v>
      </c>
      <c r="I1068" s="2">
        <f t="shared" si="212"/>
        <v>0.48550877935265496</v>
      </c>
      <c r="J1068" s="1">
        <v>2157</v>
      </c>
      <c r="K1068" s="2">
        <f t="shared" si="213"/>
        <v>0.45631478739158027</v>
      </c>
      <c r="L1068" s="1">
        <v>1813</v>
      </c>
      <c r="M1068" s="1">
        <v>201</v>
      </c>
      <c r="N1068" s="1">
        <v>27</v>
      </c>
      <c r="O1068" s="2">
        <f t="shared" si="221"/>
        <v>0.84051923968474729</v>
      </c>
      <c r="P1068" s="2">
        <f t="shared" si="222"/>
        <v>9.3184979137691235E-2</v>
      </c>
      <c r="Q1068" s="2">
        <f t="shared" si="223"/>
        <v>1.2517385257301807E-2</v>
      </c>
      <c r="R1068" s="2">
        <v>0.34499999999999997</v>
      </c>
      <c r="S1068" s="2">
        <v>0.31</v>
      </c>
      <c r="T1068" s="2">
        <v>0.38100000000000001</v>
      </c>
      <c r="U1068" s="1">
        <v>4727</v>
      </c>
      <c r="V1068" s="2">
        <f t="shared" si="214"/>
        <v>1</v>
      </c>
      <c r="W1068" s="2">
        <v>4.8000000000000001E-2</v>
      </c>
      <c r="X1068" s="1">
        <v>1081</v>
      </c>
      <c r="Y1068" s="2">
        <f t="shared" si="215"/>
        <v>0.22868627036175163</v>
      </c>
      <c r="Z1068" s="2">
        <v>5.4000000000000006E-2</v>
      </c>
      <c r="AA1068" s="1">
        <v>2989</v>
      </c>
      <c r="AB1068" s="2">
        <f t="shared" si="216"/>
        <v>0.6323249418235668</v>
      </c>
      <c r="AC1068" s="2">
        <f t="shared" si="217"/>
        <v>0.1389887878146816</v>
      </c>
      <c r="AD1068" s="2">
        <v>5.2999999999999999E-2</v>
      </c>
      <c r="AE1068" s="1">
        <v>88446</v>
      </c>
      <c r="AF1068" s="1">
        <v>1794</v>
      </c>
      <c r="AG1068" s="1">
        <v>76471</v>
      </c>
      <c r="AH1068" s="1">
        <v>3718</v>
      </c>
      <c r="AI1068" s="2">
        <v>9.6999999999999989E-2</v>
      </c>
      <c r="AJ1068">
        <f>VLOOKUP(A1068,census_tract_areas_WA!E:N,10,FALSE)</f>
        <v>20.75582133</v>
      </c>
      <c r="AK1068">
        <f t="shared" si="218"/>
        <v>227.74333642811331</v>
      </c>
      <c r="AL1068" t="str">
        <f>VLOOKUP(AK1068,'Density Lookup'!A:B,2,TRUE)</f>
        <v>Low</v>
      </c>
      <c r="AM1068" t="str">
        <f>VLOOKUP(A1068,census_tract_county_names_WA!A:B,2,FALSE)</f>
        <v>Thurston County, Washington</v>
      </c>
      <c r="AN1068">
        <f>INDEX(census_tract_areas_WA!N:N, MATCH('2014_acs_select'!A1068,census_tract_areas_WA!E:E,0))</f>
        <v>20.75582133</v>
      </c>
      <c r="AO1068" t="b">
        <f t="shared" si="219"/>
        <v>1</v>
      </c>
      <c r="AP1068" t="str">
        <f>INDEX('Density Lookup'!B:B,MATCH('2014_acs_select'!AK1068,'Density Lookup'!A:A,1))</f>
        <v>Low</v>
      </c>
      <c r="AQ1068" t="b">
        <f t="shared" si="220"/>
        <v>1</v>
      </c>
    </row>
    <row r="1069" spans="1:43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211"/>
        <v>0.45915771622385526</v>
      </c>
      <c r="I1069" s="2">
        <f t="shared" si="212"/>
        <v>0.54084228377614474</v>
      </c>
      <c r="J1069" s="1">
        <v>2994</v>
      </c>
      <c r="K1069" s="2">
        <f t="shared" si="213"/>
        <v>0.42312040700960996</v>
      </c>
      <c r="L1069" s="1">
        <v>2649</v>
      </c>
      <c r="M1069" s="1">
        <v>165</v>
      </c>
      <c r="N1069" s="1">
        <v>19</v>
      </c>
      <c r="O1069" s="2">
        <f t="shared" si="221"/>
        <v>0.88476953907815636</v>
      </c>
      <c r="P1069" s="2">
        <f t="shared" si="222"/>
        <v>5.5110220440881763E-2</v>
      </c>
      <c r="Q1069" s="2">
        <f t="shared" si="223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 s="1">
        <v>7076</v>
      </c>
      <c r="V1069" s="2">
        <f t="shared" si="214"/>
        <v>1</v>
      </c>
      <c r="W1069" s="2">
        <v>6.7000000000000004E-2</v>
      </c>
      <c r="X1069" s="1">
        <v>1553</v>
      </c>
      <c r="Y1069" s="2">
        <f t="shared" si="215"/>
        <v>0.21947427925381571</v>
      </c>
      <c r="Z1069" s="2">
        <v>6.4000000000000001E-2</v>
      </c>
      <c r="AA1069" s="1">
        <v>4366</v>
      </c>
      <c r="AB1069" s="2">
        <f t="shared" si="216"/>
        <v>0.61701526286037311</v>
      </c>
      <c r="AC1069" s="2">
        <f t="shared" si="217"/>
        <v>0.1635104578858112</v>
      </c>
      <c r="AD1069" s="2">
        <v>7.0000000000000007E-2</v>
      </c>
      <c r="AE1069" s="1">
        <v>67346</v>
      </c>
      <c r="AF1069" s="1">
        <v>2759</v>
      </c>
      <c r="AG1069" s="1">
        <v>52688</v>
      </c>
      <c r="AH1069" s="1">
        <v>5615</v>
      </c>
      <c r="AI1069" s="2">
        <v>5.4000000000000006E-2</v>
      </c>
      <c r="AJ1069">
        <f>VLOOKUP(A1069,census_tract_areas_WA!E:N,10,FALSE)</f>
        <v>258.34244489999998</v>
      </c>
      <c r="AK1069">
        <f t="shared" si="218"/>
        <v>27.390001680672338</v>
      </c>
      <c r="AL1069" t="str">
        <f>VLOOKUP(AK1069,'Density Lookup'!A:B,2,TRUE)</f>
        <v>Low</v>
      </c>
      <c r="AM1069" t="str">
        <f>VLOOKUP(A1069,census_tract_county_names_WA!A:B,2,FALSE)</f>
        <v>Thurston County, Washington</v>
      </c>
      <c r="AN1069">
        <f>INDEX(census_tract_areas_WA!N:N, MATCH('2014_acs_select'!A1069,census_tract_areas_WA!E:E,0))</f>
        <v>258.34244489999998</v>
      </c>
      <c r="AO1069" t="b">
        <f t="shared" si="219"/>
        <v>1</v>
      </c>
      <c r="AP1069" t="str">
        <f>INDEX('Density Lookup'!B:B,MATCH('2014_acs_select'!AK1069,'Density Lookup'!A:A,1))</f>
        <v>Low</v>
      </c>
      <c r="AQ1069" t="b">
        <f t="shared" si="220"/>
        <v>1</v>
      </c>
    </row>
    <row r="1070" spans="1:43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211"/>
        <v>0.48566463944396177</v>
      </c>
      <c r="I1070" s="2">
        <f t="shared" si="212"/>
        <v>0.51433536055603823</v>
      </c>
      <c r="J1070" s="1">
        <v>1068</v>
      </c>
      <c r="K1070" s="2">
        <f t="shared" si="213"/>
        <v>0.46394439617723721</v>
      </c>
      <c r="L1070" s="1">
        <v>1013</v>
      </c>
      <c r="M1070" s="1">
        <v>16</v>
      </c>
      <c r="N1070" s="1">
        <v>0</v>
      </c>
      <c r="O1070" s="2">
        <f t="shared" si="221"/>
        <v>0.94850187265917607</v>
      </c>
      <c r="P1070" s="2">
        <f t="shared" si="222"/>
        <v>1.4981273408239701E-2</v>
      </c>
      <c r="Q1070" s="2">
        <f t="shared" si="223"/>
        <v>0</v>
      </c>
      <c r="R1070" s="2">
        <v>0.16699999999999998</v>
      </c>
      <c r="S1070" s="2">
        <v>0.17</v>
      </c>
      <c r="T1070" s="2">
        <v>0.16399999999999998</v>
      </c>
      <c r="U1070" s="1">
        <v>2302</v>
      </c>
      <c r="V1070" s="2">
        <f t="shared" si="214"/>
        <v>1</v>
      </c>
      <c r="W1070" s="2">
        <v>0.14599999999999999</v>
      </c>
      <c r="X1070" s="1">
        <v>523</v>
      </c>
      <c r="Y1070" s="2">
        <f t="shared" si="215"/>
        <v>0.22719374456993918</v>
      </c>
      <c r="Z1070" s="2">
        <v>0.23699999999999999</v>
      </c>
      <c r="AA1070" s="1">
        <v>1429</v>
      </c>
      <c r="AB1070" s="2">
        <f t="shared" si="216"/>
        <v>0.62076455256298868</v>
      </c>
      <c r="AC1070" s="2">
        <f t="shared" si="217"/>
        <v>0.15204170286707219</v>
      </c>
      <c r="AD1070" s="2">
        <v>0.14099999999999999</v>
      </c>
      <c r="AE1070" s="1">
        <v>75349</v>
      </c>
      <c r="AF1070" s="1">
        <v>810</v>
      </c>
      <c r="AG1070" s="1">
        <v>56905</v>
      </c>
      <c r="AH1070" s="1">
        <v>1825</v>
      </c>
      <c r="AI1070" s="2">
        <v>6.9000000000000006E-2</v>
      </c>
      <c r="AJ1070">
        <f>VLOOKUP(A1070,census_tract_areas_WA!E:N,10,FALSE)</f>
        <v>77.074380120000001</v>
      </c>
      <c r="AK1070">
        <f t="shared" si="218"/>
        <v>29.867252859068468</v>
      </c>
      <c r="AL1070" t="str">
        <f>VLOOKUP(AK1070,'Density Lookup'!A:B,2,TRUE)</f>
        <v>Low</v>
      </c>
      <c r="AM1070" t="str">
        <f>VLOOKUP(A1070,census_tract_county_names_WA!A:B,2,FALSE)</f>
        <v>Yakima County, Washington</v>
      </c>
      <c r="AN1070">
        <f>INDEX(census_tract_areas_WA!N:N, MATCH('2014_acs_select'!A1070,census_tract_areas_WA!E:E,0))</f>
        <v>77.074380120000001</v>
      </c>
      <c r="AO1070" t="b">
        <f t="shared" si="219"/>
        <v>1</v>
      </c>
      <c r="AP1070" t="str">
        <f>INDEX('Density Lookup'!B:B,MATCH('2014_acs_select'!AK1070,'Density Lookup'!A:A,1))</f>
        <v>Low</v>
      </c>
      <c r="AQ1070" t="b">
        <f t="shared" si="220"/>
        <v>1</v>
      </c>
    </row>
    <row r="1071" spans="1:43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211"/>
        <v>0.44172825469016486</v>
      </c>
      <c r="I1071" s="2">
        <f t="shared" si="212"/>
        <v>0.55827174530983514</v>
      </c>
      <c r="J1071" s="1">
        <v>1383</v>
      </c>
      <c r="K1071" s="2">
        <f t="shared" si="213"/>
        <v>0.39312109152927799</v>
      </c>
      <c r="L1071" s="1">
        <v>1018</v>
      </c>
      <c r="M1071" s="1">
        <v>72</v>
      </c>
      <c r="N1071" s="1">
        <v>22</v>
      </c>
      <c r="O1071" s="2">
        <f t="shared" si="221"/>
        <v>0.73608098336948657</v>
      </c>
      <c r="P1071" s="2">
        <f t="shared" si="222"/>
        <v>5.2060737527114966E-2</v>
      </c>
      <c r="Q1071" s="2">
        <f t="shared" si="223"/>
        <v>1.5907447577729574E-2</v>
      </c>
      <c r="R1071" s="2">
        <v>0.183</v>
      </c>
      <c r="S1071" s="2">
        <v>0.17800000000000002</v>
      </c>
      <c r="T1071" s="2">
        <v>0.18600000000000003</v>
      </c>
      <c r="U1071" s="1">
        <v>3406</v>
      </c>
      <c r="V1071" s="2">
        <f t="shared" si="214"/>
        <v>0.96816372939169981</v>
      </c>
      <c r="W1071" s="2">
        <v>0.18100000000000002</v>
      </c>
      <c r="X1071" s="1">
        <v>604</v>
      </c>
      <c r="Y1071" s="2">
        <f t="shared" si="215"/>
        <v>0.17168845935190449</v>
      </c>
      <c r="Z1071" s="2">
        <v>0.24299999999999999</v>
      </c>
      <c r="AA1071" s="1">
        <v>1973</v>
      </c>
      <c r="AB1071" s="2">
        <f t="shared" si="216"/>
        <v>0.56083001705514501</v>
      </c>
      <c r="AC1071" s="2">
        <f t="shared" si="217"/>
        <v>0.26748152359295052</v>
      </c>
      <c r="AD1071" s="2">
        <v>0.19699999999999998</v>
      </c>
      <c r="AE1071" s="1">
        <v>38736</v>
      </c>
      <c r="AF1071" s="1">
        <v>1582</v>
      </c>
      <c r="AG1071" s="1">
        <v>31476</v>
      </c>
      <c r="AH1071" s="1">
        <v>2988</v>
      </c>
      <c r="AI1071" s="2">
        <v>0.114</v>
      </c>
      <c r="AJ1071">
        <f>VLOOKUP(A1071,census_tract_areas_WA!E:N,10,FALSE)</f>
        <v>3.7699740500000001</v>
      </c>
      <c r="AK1071">
        <f t="shared" si="218"/>
        <v>933.16292190393187</v>
      </c>
      <c r="AL1071" t="str">
        <f>VLOOKUP(AK1071,'Density Lookup'!A:B,2,TRUE)</f>
        <v>Medium</v>
      </c>
      <c r="AM1071" t="str">
        <f>VLOOKUP(A1071,census_tract_county_names_WA!A:B,2,FALSE)</f>
        <v>Clallam County, Washington</v>
      </c>
      <c r="AN1071">
        <f>INDEX(census_tract_areas_WA!N:N, MATCH('2014_acs_select'!A1071,census_tract_areas_WA!E:E,0))</f>
        <v>3.7699740500000001</v>
      </c>
      <c r="AO1071" t="b">
        <f t="shared" si="219"/>
        <v>1</v>
      </c>
      <c r="AP1071" t="str">
        <f>INDEX('Density Lookup'!B:B,MATCH('2014_acs_select'!AK1071,'Density Lookup'!A:A,1))</f>
        <v>Medium</v>
      </c>
      <c r="AQ1071" t="b">
        <f t="shared" si="220"/>
        <v>1</v>
      </c>
    </row>
    <row r="1072" spans="1:43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211"/>
        <v>0.51984300043610987</v>
      </c>
      <c r="I1072" s="2">
        <f t="shared" si="212"/>
        <v>0.48015699956389007</v>
      </c>
      <c r="J1072" s="1">
        <v>2988</v>
      </c>
      <c r="K1072" s="2">
        <f t="shared" si="213"/>
        <v>0.43436546009594418</v>
      </c>
      <c r="L1072" s="1">
        <v>2325</v>
      </c>
      <c r="M1072" s="1">
        <v>358</v>
      </c>
      <c r="N1072" s="1">
        <v>21</v>
      </c>
      <c r="O1072" s="2">
        <f t="shared" si="221"/>
        <v>0.7781124497991968</v>
      </c>
      <c r="P1072" s="2">
        <f t="shared" si="222"/>
        <v>0.11981258366800536</v>
      </c>
      <c r="Q1072" s="2">
        <f t="shared" si="223"/>
        <v>7.0281124497991966E-3</v>
      </c>
      <c r="R1072" s="2">
        <v>0.17899999999999999</v>
      </c>
      <c r="S1072" s="2">
        <v>0.17399999999999999</v>
      </c>
      <c r="T1072" s="2">
        <v>0.184</v>
      </c>
      <c r="U1072" s="1">
        <v>6502</v>
      </c>
      <c r="V1072" s="2">
        <f t="shared" si="214"/>
        <v>0.94519552260502981</v>
      </c>
      <c r="W1072" s="2">
        <v>5.7000000000000002E-2</v>
      </c>
      <c r="X1072" s="1">
        <v>1346</v>
      </c>
      <c r="Y1072" s="2">
        <f t="shared" si="215"/>
        <v>0.19566797499636576</v>
      </c>
      <c r="Z1072" s="2">
        <v>5.5999999999999994E-2</v>
      </c>
      <c r="AA1072" s="1">
        <v>4077</v>
      </c>
      <c r="AB1072" s="2">
        <f t="shared" si="216"/>
        <v>0.59267335368512863</v>
      </c>
      <c r="AC1072" s="2">
        <f t="shared" si="217"/>
        <v>0.21165867131850558</v>
      </c>
      <c r="AD1072" s="2">
        <v>6.3E-2</v>
      </c>
      <c r="AE1072" s="1">
        <v>73081</v>
      </c>
      <c r="AF1072" s="1">
        <v>2792</v>
      </c>
      <c r="AG1072" s="1">
        <v>56680</v>
      </c>
      <c r="AH1072" s="1">
        <v>5678</v>
      </c>
      <c r="AI1072" s="2">
        <v>9.1999999999999998E-2</v>
      </c>
      <c r="AJ1072">
        <f>VLOOKUP(A1072,census_tract_areas_WA!E:N,10,FALSE)</f>
        <v>659.14441429999999</v>
      </c>
      <c r="AK1072">
        <f t="shared" si="218"/>
        <v>10.436256229684323</v>
      </c>
      <c r="AL1072" t="str">
        <f>VLOOKUP(AK1072,'Density Lookup'!A:B,2,TRUE)</f>
        <v>Low</v>
      </c>
      <c r="AM1072" t="str">
        <f>VLOOKUP(A1072,census_tract_county_names_WA!A:B,2,FALSE)</f>
        <v>Grays Harbor County, Washington</v>
      </c>
      <c r="AN1072">
        <f>INDEX(census_tract_areas_WA!N:N, MATCH('2014_acs_select'!A1072,census_tract_areas_WA!E:E,0))</f>
        <v>659.14441429999999</v>
      </c>
      <c r="AO1072" t="b">
        <f t="shared" si="219"/>
        <v>1</v>
      </c>
      <c r="AP1072" t="str">
        <f>INDEX('Density Lookup'!B:B,MATCH('2014_acs_select'!AK1072,'Density Lookup'!A:A,1))</f>
        <v>Low</v>
      </c>
      <c r="AQ1072" t="b">
        <f t="shared" si="220"/>
        <v>1</v>
      </c>
    </row>
    <row r="1073" spans="1:43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211"/>
        <v>0.51319648093841641</v>
      </c>
      <c r="I1073" s="2">
        <f t="shared" si="212"/>
        <v>0.48680351906158359</v>
      </c>
      <c r="J1073" s="1">
        <v>2741</v>
      </c>
      <c r="K1073" s="2">
        <f t="shared" si="213"/>
        <v>0.53587487781036169</v>
      </c>
      <c r="L1073" s="1">
        <v>2132</v>
      </c>
      <c r="M1073" s="1">
        <v>253</v>
      </c>
      <c r="N1073" s="1">
        <v>191</v>
      </c>
      <c r="O1073" s="2">
        <f t="shared" si="221"/>
        <v>0.77781831448376504</v>
      </c>
      <c r="P1073" s="2">
        <f t="shared" si="222"/>
        <v>9.2302079533017153E-2</v>
      </c>
      <c r="Q1073" s="2">
        <f t="shared" si="223"/>
        <v>6.9682597592119658E-2</v>
      </c>
      <c r="R1073" s="2">
        <v>0.63700000000000001</v>
      </c>
      <c r="S1073" s="2">
        <v>0.66500000000000004</v>
      </c>
      <c r="T1073" s="2">
        <v>0.61</v>
      </c>
      <c r="U1073" s="1">
        <v>5083</v>
      </c>
      <c r="V1073" s="2">
        <f t="shared" si="214"/>
        <v>0.99374389051808409</v>
      </c>
      <c r="W1073" s="2">
        <v>2.5000000000000001E-2</v>
      </c>
      <c r="X1073" s="1">
        <v>1138</v>
      </c>
      <c r="Y1073" s="2">
        <f t="shared" si="215"/>
        <v>0.22248289345063538</v>
      </c>
      <c r="Z1073" s="2">
        <v>0</v>
      </c>
      <c r="AA1073" s="1">
        <v>3410</v>
      </c>
      <c r="AB1073" s="2">
        <f t="shared" si="216"/>
        <v>0.66666666666666663</v>
      </c>
      <c r="AC1073" s="2">
        <f t="shared" si="217"/>
        <v>0.11085043988269794</v>
      </c>
      <c r="AD1073" s="2">
        <v>2.1000000000000001E-2</v>
      </c>
      <c r="AE1073" s="1">
        <v>158258</v>
      </c>
      <c r="AF1073" s="1">
        <v>1873</v>
      </c>
      <c r="AG1073" s="1">
        <v>122469</v>
      </c>
      <c r="AH1073" s="1">
        <v>4064</v>
      </c>
      <c r="AI1073" s="2">
        <v>5.0999999999999997E-2</v>
      </c>
      <c r="AJ1073">
        <f>VLOOKUP(A1073,census_tract_areas_WA!E:N,10,FALSE)</f>
        <v>3.8251498559999999</v>
      </c>
      <c r="AK1073">
        <f t="shared" si="218"/>
        <v>1337.2025129882911</v>
      </c>
      <c r="AL1073" t="str">
        <f>VLOOKUP(AK1073,'Density Lookup'!A:B,2,TRUE)</f>
        <v>Medium</v>
      </c>
      <c r="AM1073" t="str">
        <f>VLOOKUP(A1073,census_tract_county_names_WA!A:B,2,FALSE)</f>
        <v>King County, Washington</v>
      </c>
      <c r="AN1073">
        <f>INDEX(census_tract_areas_WA!N:N, MATCH('2014_acs_select'!A1073,census_tract_areas_WA!E:E,0))</f>
        <v>3.8251498559999999</v>
      </c>
      <c r="AO1073" t="b">
        <f t="shared" si="219"/>
        <v>1</v>
      </c>
      <c r="AP1073" t="str">
        <f>INDEX('Density Lookup'!B:B,MATCH('2014_acs_select'!AK1073,'Density Lookup'!A:A,1))</f>
        <v>Medium</v>
      </c>
      <c r="AQ1073" t="b">
        <f t="shared" si="220"/>
        <v>1</v>
      </c>
    </row>
    <row r="1074" spans="1:43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211"/>
        <v>0.4597995308168053</v>
      </c>
      <c r="I1074" s="2">
        <f t="shared" si="212"/>
        <v>0.54020046918319475</v>
      </c>
      <c r="J1074" s="1">
        <v>2379</v>
      </c>
      <c r="K1074" s="2">
        <f t="shared" si="213"/>
        <v>0.50735764555342289</v>
      </c>
      <c r="L1074" s="1">
        <v>1769</v>
      </c>
      <c r="M1074" s="1">
        <v>223</v>
      </c>
      <c r="N1074" s="1">
        <v>174</v>
      </c>
      <c r="O1074" s="2">
        <f t="shared" si="221"/>
        <v>0.74358974358974361</v>
      </c>
      <c r="P1074" s="2">
        <f t="shared" si="222"/>
        <v>9.3736864228667505E-2</v>
      </c>
      <c r="Q1074" s="2">
        <f t="shared" si="223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 s="1">
        <v>4684</v>
      </c>
      <c r="V1074" s="2">
        <f t="shared" si="214"/>
        <v>0.99893367455747495</v>
      </c>
      <c r="W1074" s="2">
        <v>0.02</v>
      </c>
      <c r="X1074" s="1">
        <v>1077</v>
      </c>
      <c r="Y1074" s="2">
        <f t="shared" si="215"/>
        <v>0.22968650031989762</v>
      </c>
      <c r="Z1074" s="2">
        <v>5.0000000000000001E-3</v>
      </c>
      <c r="AA1074" s="1">
        <v>2852</v>
      </c>
      <c r="AB1074" s="2">
        <f t="shared" si="216"/>
        <v>0.60823203241629342</v>
      </c>
      <c r="AC1074" s="2">
        <f t="shared" si="217"/>
        <v>0.1620814672638089</v>
      </c>
      <c r="AD1074" s="2">
        <v>3.1E-2</v>
      </c>
      <c r="AE1074" s="1">
        <v>113753</v>
      </c>
      <c r="AF1074" s="1">
        <v>1758</v>
      </c>
      <c r="AG1074" s="1">
        <v>103241</v>
      </c>
      <c r="AH1074" s="1">
        <v>3798</v>
      </c>
      <c r="AI1074" s="2">
        <v>4.9000000000000002E-2</v>
      </c>
      <c r="AJ1074">
        <f>VLOOKUP(A1074,census_tract_areas_WA!E:N,10,FALSE)</f>
        <v>3.5600096950000002</v>
      </c>
      <c r="AK1074">
        <f t="shared" si="218"/>
        <v>1317.1312444979169</v>
      </c>
      <c r="AL1074" t="str">
        <f>VLOOKUP(AK1074,'Density Lookup'!A:B,2,TRUE)</f>
        <v>Medium</v>
      </c>
      <c r="AM1074" t="str">
        <f>VLOOKUP(A1074,census_tract_county_names_WA!A:B,2,FALSE)</f>
        <v>King County, Washington</v>
      </c>
      <c r="AN1074">
        <f>INDEX(census_tract_areas_WA!N:N, MATCH('2014_acs_select'!A1074,census_tract_areas_WA!E:E,0))</f>
        <v>3.5600096950000002</v>
      </c>
      <c r="AO1074" t="b">
        <f t="shared" si="219"/>
        <v>1</v>
      </c>
      <c r="AP1074" t="str">
        <f>INDEX('Density Lookup'!B:B,MATCH('2014_acs_select'!AK1074,'Density Lookup'!A:A,1))</f>
        <v>Medium</v>
      </c>
      <c r="AQ1074" t="b">
        <f t="shared" si="220"/>
        <v>1</v>
      </c>
    </row>
    <row r="1075" spans="1:43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211"/>
        <v>0.51289481309765284</v>
      </c>
      <c r="I1075" s="2">
        <f t="shared" si="212"/>
        <v>0.48710518690234716</v>
      </c>
      <c r="J1075" s="1">
        <v>1704</v>
      </c>
      <c r="K1075" s="2">
        <f t="shared" si="213"/>
        <v>0.49376992176180817</v>
      </c>
      <c r="L1075" s="1">
        <v>1453</v>
      </c>
      <c r="M1075" s="1">
        <v>88</v>
      </c>
      <c r="N1075" s="1">
        <v>47</v>
      </c>
      <c r="O1075" s="2">
        <f t="shared" si="221"/>
        <v>0.85269953051643188</v>
      </c>
      <c r="P1075" s="2">
        <f t="shared" si="222"/>
        <v>5.1643192488262914E-2</v>
      </c>
      <c r="Q1075" s="2">
        <f t="shared" si="223"/>
        <v>2.7582159624413145E-2</v>
      </c>
      <c r="R1075" s="2">
        <v>0.245</v>
      </c>
      <c r="S1075" s="2">
        <v>0.29399999999999998</v>
      </c>
      <c r="T1075" s="2">
        <v>0.193</v>
      </c>
      <c r="U1075" s="1">
        <v>3451</v>
      </c>
      <c r="V1075" s="2">
        <f t="shared" si="214"/>
        <v>1</v>
      </c>
      <c r="W1075" s="2">
        <v>8.3000000000000004E-2</v>
      </c>
      <c r="X1075" s="1">
        <v>875</v>
      </c>
      <c r="Y1075" s="2">
        <f t="shared" si="215"/>
        <v>0.25354969574036512</v>
      </c>
      <c r="Z1075" s="2">
        <v>0.109</v>
      </c>
      <c r="AA1075" s="1">
        <v>2179</v>
      </c>
      <c r="AB1075" s="2">
        <f t="shared" si="216"/>
        <v>0.63141118516372063</v>
      </c>
      <c r="AC1075" s="2">
        <f t="shared" si="217"/>
        <v>0.11503911909591424</v>
      </c>
      <c r="AD1075" s="2">
        <v>7.2000000000000008E-2</v>
      </c>
      <c r="AE1075" s="1">
        <v>95226</v>
      </c>
      <c r="AF1075" s="1">
        <v>1300</v>
      </c>
      <c r="AG1075" s="1">
        <v>73553</v>
      </c>
      <c r="AH1075" s="1">
        <v>2707</v>
      </c>
      <c r="AI1075" s="2">
        <v>7.2000000000000008E-2</v>
      </c>
      <c r="AJ1075">
        <f>VLOOKUP(A1075,census_tract_areas_WA!E:N,10,FALSE)</f>
        <v>16.955189170000001</v>
      </c>
      <c r="AK1075">
        <f t="shared" si="218"/>
        <v>203.53650822758706</v>
      </c>
      <c r="AL1075" t="str">
        <f>VLOOKUP(AK1075,'Density Lookup'!A:B,2,TRUE)</f>
        <v>Low</v>
      </c>
      <c r="AM1075" t="str">
        <f>VLOOKUP(A1075,census_tract_county_names_WA!A:B,2,FALSE)</f>
        <v>King County, Washington</v>
      </c>
      <c r="AN1075">
        <f>INDEX(census_tract_areas_WA!N:N, MATCH('2014_acs_select'!A1075,census_tract_areas_WA!E:E,0))</f>
        <v>16.955189170000001</v>
      </c>
      <c r="AO1075" t="b">
        <f t="shared" si="219"/>
        <v>1</v>
      </c>
      <c r="AP1075" t="str">
        <f>INDEX('Density Lookup'!B:B,MATCH('2014_acs_select'!AK1075,'Density Lookup'!A:A,1))</f>
        <v>Low</v>
      </c>
      <c r="AQ1075" t="b">
        <f t="shared" si="220"/>
        <v>1</v>
      </c>
    </row>
    <row r="1076" spans="1:43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211"/>
        <v>0.52691839220462855</v>
      </c>
      <c r="I1076" s="2">
        <f t="shared" si="212"/>
        <v>0.47308160779537151</v>
      </c>
      <c r="J1076" s="1">
        <v>1826</v>
      </c>
      <c r="K1076" s="2">
        <f t="shared" si="213"/>
        <v>0.44482338611449451</v>
      </c>
      <c r="L1076" s="1">
        <v>1418</v>
      </c>
      <c r="M1076" s="1">
        <v>175</v>
      </c>
      <c r="N1076" s="1">
        <v>5</v>
      </c>
      <c r="O1076" s="2">
        <f t="shared" si="221"/>
        <v>0.77656078860898137</v>
      </c>
      <c r="P1076" s="2">
        <f t="shared" si="222"/>
        <v>9.5837897042716322E-2</v>
      </c>
      <c r="Q1076" s="2">
        <f t="shared" si="223"/>
        <v>2.7382256297918948E-3</v>
      </c>
      <c r="R1076" s="2">
        <v>0.16300000000000001</v>
      </c>
      <c r="S1076" s="2">
        <v>0.111</v>
      </c>
      <c r="T1076" s="2">
        <v>0.21899999999999997</v>
      </c>
      <c r="U1076" s="1">
        <v>4044</v>
      </c>
      <c r="V1076" s="2">
        <f t="shared" si="214"/>
        <v>0.98514007308160778</v>
      </c>
      <c r="W1076" s="2">
        <v>0.15</v>
      </c>
      <c r="X1076" s="1">
        <v>615</v>
      </c>
      <c r="Y1076" s="2">
        <f t="shared" si="215"/>
        <v>0.14981729598051158</v>
      </c>
      <c r="Z1076" s="2">
        <v>0.25700000000000001</v>
      </c>
      <c r="AA1076" s="1">
        <v>2613</v>
      </c>
      <c r="AB1076" s="2">
        <f t="shared" si="216"/>
        <v>0.63654080389768575</v>
      </c>
      <c r="AC1076" s="2">
        <f t="shared" si="217"/>
        <v>0.21364190012180262</v>
      </c>
      <c r="AD1076" s="2">
        <v>0.13900000000000001</v>
      </c>
      <c r="AE1076" s="1">
        <v>56036</v>
      </c>
      <c r="AF1076" s="1">
        <v>1877</v>
      </c>
      <c r="AG1076" s="1">
        <v>48580</v>
      </c>
      <c r="AH1076" s="1">
        <v>3571</v>
      </c>
      <c r="AI1076" s="2">
        <v>0.11900000000000001</v>
      </c>
      <c r="AJ1076">
        <f>VLOOKUP(A1076,census_tract_areas_WA!E:N,10,FALSE)</f>
        <v>9.1687297959999992</v>
      </c>
      <c r="AK1076">
        <f t="shared" si="218"/>
        <v>447.7174146620473</v>
      </c>
      <c r="AL1076" t="str">
        <f>VLOOKUP(AK1076,'Density Lookup'!A:B,2,TRUE)</f>
        <v>Medium</v>
      </c>
      <c r="AM1076" t="str">
        <f>VLOOKUP(A1076,census_tract_county_names_WA!A:B,2,FALSE)</f>
        <v>Pierce County, Washington</v>
      </c>
      <c r="AN1076">
        <f>INDEX(census_tract_areas_WA!N:N, MATCH('2014_acs_select'!A1076,census_tract_areas_WA!E:E,0))</f>
        <v>9.1687297959999992</v>
      </c>
      <c r="AO1076" t="b">
        <f t="shared" si="219"/>
        <v>1</v>
      </c>
      <c r="AP1076" t="str">
        <f>INDEX('Density Lookup'!B:B,MATCH('2014_acs_select'!AK1076,'Density Lookup'!A:A,1))</f>
        <v>Medium</v>
      </c>
      <c r="AQ1076" t="b">
        <f t="shared" si="220"/>
        <v>1</v>
      </c>
    </row>
    <row r="1077" spans="1:43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211"/>
        <v>0.52543984783642417</v>
      </c>
      <c r="I1077" s="2">
        <f t="shared" si="212"/>
        <v>0.47456015216357583</v>
      </c>
      <c r="J1077" s="1">
        <v>836</v>
      </c>
      <c r="K1077" s="2">
        <f t="shared" si="213"/>
        <v>0.39752734189253447</v>
      </c>
      <c r="L1077" s="1">
        <v>662</v>
      </c>
      <c r="M1077" s="1">
        <v>99</v>
      </c>
      <c r="N1077" s="1">
        <v>4</v>
      </c>
      <c r="O1077" s="2">
        <f t="shared" si="221"/>
        <v>0.79186602870813394</v>
      </c>
      <c r="P1077" s="2">
        <f t="shared" si="222"/>
        <v>0.11842105263157894</v>
      </c>
      <c r="Q1077" s="2">
        <f t="shared" si="223"/>
        <v>4.7846889952153108E-3</v>
      </c>
      <c r="R1077" s="2">
        <v>0.218</v>
      </c>
      <c r="S1077" s="2">
        <v>0.248</v>
      </c>
      <c r="T1077" s="2">
        <v>0.187</v>
      </c>
      <c r="U1077" s="1">
        <v>2092</v>
      </c>
      <c r="V1077" s="2">
        <f t="shared" si="214"/>
        <v>0.99476937708036139</v>
      </c>
      <c r="W1077" s="2">
        <v>0.14499999999999999</v>
      </c>
      <c r="X1077" s="1">
        <v>460</v>
      </c>
      <c r="Y1077" s="2">
        <f t="shared" si="215"/>
        <v>0.21873514027579649</v>
      </c>
      <c r="Z1077" s="2">
        <v>0.16699999999999998</v>
      </c>
      <c r="AA1077" s="1">
        <v>1325</v>
      </c>
      <c r="AB1077" s="2">
        <f t="shared" si="216"/>
        <v>0.63005230622919639</v>
      </c>
      <c r="AC1077" s="2">
        <f t="shared" si="217"/>
        <v>0.15121255349500706</v>
      </c>
      <c r="AD1077" s="2">
        <v>0.161</v>
      </c>
      <c r="AE1077" s="1">
        <v>61427</v>
      </c>
      <c r="AF1077" s="1">
        <v>793</v>
      </c>
      <c r="AG1077" s="1">
        <v>46840</v>
      </c>
      <c r="AH1077" s="1">
        <v>1660</v>
      </c>
      <c r="AI1077" s="2">
        <v>9.0999999999999998E-2</v>
      </c>
      <c r="AJ1077">
        <f>VLOOKUP(A1077,census_tract_areas_WA!E:N,10,FALSE)</f>
        <v>236.0905132</v>
      </c>
      <c r="AK1077">
        <f t="shared" si="218"/>
        <v>8.9076006125603193</v>
      </c>
      <c r="AL1077" t="str">
        <f>VLOOKUP(AK1077,'Density Lookup'!A:B,2,TRUE)</f>
        <v>Low</v>
      </c>
      <c r="AM1077" t="str">
        <f>VLOOKUP(A1077,census_tract_county_names_WA!A:B,2,FALSE)</f>
        <v>Skamania County, Washington</v>
      </c>
      <c r="AN1077">
        <f>INDEX(census_tract_areas_WA!N:N, MATCH('2014_acs_select'!A1077,census_tract_areas_WA!E:E,0))</f>
        <v>236.0905132</v>
      </c>
      <c r="AO1077" t="b">
        <f t="shared" si="219"/>
        <v>1</v>
      </c>
      <c r="AP1077" t="str">
        <f>INDEX('Density Lookup'!B:B,MATCH('2014_acs_select'!AK1077,'Density Lookup'!A:A,1))</f>
        <v>Low</v>
      </c>
      <c r="AQ1077" t="b">
        <f t="shared" si="220"/>
        <v>1</v>
      </c>
    </row>
    <row r="1078" spans="1:43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211"/>
        <v>0.52876823338735823</v>
      </c>
      <c r="I1078" s="2">
        <f t="shared" si="212"/>
        <v>0.47123176661264182</v>
      </c>
      <c r="J1078" s="1">
        <v>1255</v>
      </c>
      <c r="K1078" s="2">
        <f t="shared" si="213"/>
        <v>0.50850891410048626</v>
      </c>
      <c r="L1078" s="1">
        <v>811</v>
      </c>
      <c r="M1078" s="1">
        <v>135</v>
      </c>
      <c r="N1078" s="1">
        <v>76</v>
      </c>
      <c r="O1078" s="2">
        <f t="shared" si="221"/>
        <v>0.64621513944223108</v>
      </c>
      <c r="P1078" s="2">
        <f t="shared" si="222"/>
        <v>0.10756972111553785</v>
      </c>
      <c r="Q1078" s="2">
        <f t="shared" si="223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 s="1">
        <v>2331</v>
      </c>
      <c r="V1078" s="2">
        <f t="shared" si="214"/>
        <v>0.94448946515397081</v>
      </c>
      <c r="W1078" s="2">
        <v>0.218</v>
      </c>
      <c r="X1078" s="1">
        <v>307</v>
      </c>
      <c r="Y1078" s="2">
        <f t="shared" si="215"/>
        <v>0.12439222042139383</v>
      </c>
      <c r="Z1078" s="2">
        <v>0.27</v>
      </c>
      <c r="AA1078" s="1">
        <v>1766</v>
      </c>
      <c r="AB1078" s="2">
        <f t="shared" si="216"/>
        <v>0.71555915721231766</v>
      </c>
      <c r="AC1078" s="2">
        <f t="shared" si="217"/>
        <v>0.16004862236628847</v>
      </c>
      <c r="AD1078" s="2">
        <v>0.21199999999999999</v>
      </c>
      <c r="AE1078" s="1">
        <v>57694</v>
      </c>
      <c r="AF1078" s="1">
        <v>1195</v>
      </c>
      <c r="AG1078" s="1">
        <v>44740</v>
      </c>
      <c r="AH1078" s="1">
        <v>2198</v>
      </c>
      <c r="AI1078" s="2">
        <v>0.13600000000000001</v>
      </c>
      <c r="AJ1078">
        <f>VLOOKUP(A1078,census_tract_areas_WA!E:N,10,FALSE)</f>
        <v>2.9656512519999998</v>
      </c>
      <c r="AK1078">
        <f t="shared" si="218"/>
        <v>832.19495155932793</v>
      </c>
      <c r="AL1078" t="str">
        <f>VLOOKUP(AK1078,'Density Lookup'!A:B,2,TRUE)</f>
        <v>Medium</v>
      </c>
      <c r="AM1078" t="str">
        <f>VLOOKUP(A1078,census_tract_county_names_WA!A:B,2,FALSE)</f>
        <v>Snohomish County, Washington</v>
      </c>
      <c r="AN1078">
        <f>INDEX(census_tract_areas_WA!N:N, MATCH('2014_acs_select'!A1078,census_tract_areas_WA!E:E,0))</f>
        <v>2.9656512519999998</v>
      </c>
      <c r="AO1078" t="b">
        <f t="shared" si="219"/>
        <v>1</v>
      </c>
      <c r="AP1078" t="str">
        <f>INDEX('Density Lookup'!B:B,MATCH('2014_acs_select'!AK1078,'Density Lookup'!A:A,1))</f>
        <v>Medium</v>
      </c>
      <c r="AQ1078" t="b">
        <f t="shared" si="220"/>
        <v>1</v>
      </c>
    </row>
    <row r="1079" spans="1:43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211"/>
        <v>0.45949535192563079</v>
      </c>
      <c r="I1079" s="2">
        <f t="shared" si="212"/>
        <v>0.54050464807436915</v>
      </c>
      <c r="J1079" s="1">
        <v>1596</v>
      </c>
      <c r="K1079" s="2">
        <f t="shared" si="213"/>
        <v>0.52988047808764938</v>
      </c>
      <c r="L1079" s="1">
        <v>1289</v>
      </c>
      <c r="M1079" s="1">
        <v>110</v>
      </c>
      <c r="N1079" s="1">
        <v>115</v>
      </c>
      <c r="O1079" s="2">
        <f t="shared" si="221"/>
        <v>0.80764411027568928</v>
      </c>
      <c r="P1079" s="2">
        <f t="shared" si="222"/>
        <v>6.8922305764411024E-2</v>
      </c>
      <c r="Q1079" s="2">
        <f t="shared" si="223"/>
        <v>7.2055137844611525E-2</v>
      </c>
      <c r="R1079" s="2">
        <v>0.56200000000000006</v>
      </c>
      <c r="S1079" s="2">
        <v>0.627</v>
      </c>
      <c r="T1079" s="2">
        <v>0.50900000000000001</v>
      </c>
      <c r="U1079" s="1">
        <v>3000</v>
      </c>
      <c r="V1079" s="2">
        <f t="shared" si="214"/>
        <v>0.99601593625498008</v>
      </c>
      <c r="W1079" s="2">
        <v>6.9999999999999993E-3</v>
      </c>
      <c r="X1079" s="1">
        <v>780</v>
      </c>
      <c r="Y1079" s="2">
        <f t="shared" si="215"/>
        <v>0.25896414342629481</v>
      </c>
      <c r="Z1079" s="2">
        <v>1.7000000000000001E-2</v>
      </c>
      <c r="AA1079" s="1">
        <v>1779</v>
      </c>
      <c r="AB1079" s="2">
        <f t="shared" si="216"/>
        <v>0.59063745019920322</v>
      </c>
      <c r="AC1079" s="2">
        <f t="shared" si="217"/>
        <v>0.15039840637450197</v>
      </c>
      <c r="AD1079" s="2">
        <v>4.0000000000000001E-3</v>
      </c>
      <c r="AE1079" s="1">
        <v>140480</v>
      </c>
      <c r="AF1079" s="1">
        <v>1066</v>
      </c>
      <c r="AG1079" s="1">
        <v>121284</v>
      </c>
      <c r="AH1079" s="1">
        <v>2360</v>
      </c>
      <c r="AI1079" s="2">
        <v>1.3000000000000001E-2</v>
      </c>
      <c r="AJ1079">
        <f>VLOOKUP(A1079,census_tract_areas_WA!E:N,10,FALSE)</f>
        <v>11.27121356</v>
      </c>
      <c r="AK1079">
        <f t="shared" si="218"/>
        <v>267.22943221386356</v>
      </c>
      <c r="AL1079" t="str">
        <f>VLOOKUP(AK1079,'Density Lookup'!A:B,2,TRUE)</f>
        <v>Low</v>
      </c>
      <c r="AM1079" t="str">
        <f>VLOOKUP(A1079,census_tract_county_names_WA!A:B,2,FALSE)</f>
        <v>Snohomish County, Washington</v>
      </c>
      <c r="AN1079">
        <f>INDEX(census_tract_areas_WA!N:N, MATCH('2014_acs_select'!A1079,census_tract_areas_WA!E:E,0))</f>
        <v>11.27121356</v>
      </c>
      <c r="AO1079" t="b">
        <f t="shared" si="219"/>
        <v>1</v>
      </c>
      <c r="AP1079" t="str">
        <f>INDEX('Density Lookup'!B:B,MATCH('2014_acs_select'!AK1079,'Density Lookup'!A:A,1))</f>
        <v>Low</v>
      </c>
      <c r="AQ1079" t="b">
        <f t="shared" si="220"/>
        <v>1</v>
      </c>
    </row>
    <row r="1080" spans="1:43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211"/>
        <v>0.49323593073593075</v>
      </c>
      <c r="I1080" s="2">
        <f t="shared" si="212"/>
        <v>0.50676406926406925</v>
      </c>
      <c r="J1080" s="1">
        <v>1801</v>
      </c>
      <c r="K1080" s="2">
        <f t="shared" si="213"/>
        <v>0.48728354978354976</v>
      </c>
      <c r="L1080" s="1">
        <v>1147</v>
      </c>
      <c r="M1080" s="1">
        <v>315</v>
      </c>
      <c r="N1080" s="1">
        <v>32</v>
      </c>
      <c r="O1080" s="2">
        <f t="shared" si="221"/>
        <v>0.63686840644086617</v>
      </c>
      <c r="P1080" s="2">
        <f t="shared" si="222"/>
        <v>0.17490283176013327</v>
      </c>
      <c r="Q1080" s="2">
        <f t="shared" si="223"/>
        <v>1.7767906718489729E-2</v>
      </c>
      <c r="R1080" s="2">
        <v>0.55700000000000005</v>
      </c>
      <c r="S1080" s="2">
        <v>0.64700000000000002</v>
      </c>
      <c r="T1080" s="2">
        <v>0.48</v>
      </c>
      <c r="U1080" s="1">
        <v>3696</v>
      </c>
      <c r="V1080" s="2">
        <f t="shared" si="214"/>
        <v>1</v>
      </c>
      <c r="W1080" s="2">
        <v>0.11</v>
      </c>
      <c r="X1080" s="1">
        <v>619</v>
      </c>
      <c r="Y1080" s="2">
        <f t="shared" si="215"/>
        <v>0.16747835497835498</v>
      </c>
      <c r="Z1080" s="2">
        <v>9.6999999999999989E-2</v>
      </c>
      <c r="AA1080" s="1">
        <v>2449</v>
      </c>
      <c r="AB1080" s="2">
        <f t="shared" si="216"/>
        <v>0.66260822510822515</v>
      </c>
      <c r="AC1080" s="2">
        <f t="shared" si="217"/>
        <v>0.16991341991341991</v>
      </c>
      <c r="AD1080" s="2">
        <v>0.124</v>
      </c>
      <c r="AE1080" s="1">
        <v>86778</v>
      </c>
      <c r="AF1080" s="1">
        <v>1766</v>
      </c>
      <c r="AG1080" s="1">
        <v>56442</v>
      </c>
      <c r="AH1080" s="1">
        <v>3232</v>
      </c>
      <c r="AI1080" s="2">
        <v>3.4000000000000002E-2</v>
      </c>
      <c r="AJ1080">
        <f>VLOOKUP(A1080,census_tract_areas_WA!E:N,10,FALSE)</f>
        <v>10.66341985</v>
      </c>
      <c r="AK1080">
        <f t="shared" si="218"/>
        <v>346.60550292409238</v>
      </c>
      <c r="AL1080" t="str">
        <f>VLOOKUP(AK1080,'Density Lookup'!A:B,2,TRUE)</f>
        <v>Low</v>
      </c>
      <c r="AM1080" t="str">
        <f>VLOOKUP(A1080,census_tract_county_names_WA!A:B,2,FALSE)</f>
        <v>Spokane County, Washington</v>
      </c>
      <c r="AN1080">
        <f>INDEX(census_tract_areas_WA!N:N, MATCH('2014_acs_select'!A1080,census_tract_areas_WA!E:E,0))</f>
        <v>10.66341985</v>
      </c>
      <c r="AO1080" t="b">
        <f t="shared" si="219"/>
        <v>1</v>
      </c>
      <c r="AP1080" t="str">
        <f>INDEX('Density Lookup'!B:B,MATCH('2014_acs_select'!AK1080,'Density Lookup'!A:A,1))</f>
        <v>Low</v>
      </c>
      <c r="AQ1080" t="b">
        <f t="shared" si="220"/>
        <v>1</v>
      </c>
    </row>
    <row r="1081" spans="1:43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211"/>
        <v>0.54203454894433778</v>
      </c>
      <c r="I1081" s="2">
        <f t="shared" si="212"/>
        <v>0.45796545105566216</v>
      </c>
      <c r="J1081" s="1">
        <v>2344</v>
      </c>
      <c r="K1081" s="2">
        <f t="shared" si="213"/>
        <v>0.44990403071017276</v>
      </c>
      <c r="L1081" s="1">
        <v>2005</v>
      </c>
      <c r="M1081" s="1">
        <v>149</v>
      </c>
      <c r="N1081" s="1">
        <v>0</v>
      </c>
      <c r="O1081" s="2">
        <f t="shared" si="221"/>
        <v>0.8553754266211604</v>
      </c>
      <c r="P1081" s="2">
        <f t="shared" si="222"/>
        <v>6.3566552901023893E-2</v>
      </c>
      <c r="Q1081" s="2">
        <f t="shared" si="223"/>
        <v>0</v>
      </c>
      <c r="R1081" s="2">
        <v>0.252</v>
      </c>
      <c r="S1081" s="2">
        <v>0.25600000000000001</v>
      </c>
      <c r="T1081" s="2">
        <v>0.248</v>
      </c>
      <c r="U1081" s="1">
        <v>5202</v>
      </c>
      <c r="V1081" s="2">
        <f t="shared" si="214"/>
        <v>0.99846449136276394</v>
      </c>
      <c r="W1081" s="2">
        <v>4.8000000000000001E-2</v>
      </c>
      <c r="X1081" s="1">
        <v>1281</v>
      </c>
      <c r="Y1081" s="2">
        <f t="shared" si="215"/>
        <v>0.24587332053742803</v>
      </c>
      <c r="Z1081" s="2">
        <v>6.2E-2</v>
      </c>
      <c r="AA1081" s="1">
        <v>3173</v>
      </c>
      <c r="AB1081" s="2">
        <f t="shared" si="216"/>
        <v>0.60902111324376196</v>
      </c>
      <c r="AC1081" s="2">
        <f t="shared" si="217"/>
        <v>0.14510556621880999</v>
      </c>
      <c r="AD1081" s="2">
        <v>0.05</v>
      </c>
      <c r="AE1081" s="1">
        <v>94457</v>
      </c>
      <c r="AF1081" s="1">
        <v>1799</v>
      </c>
      <c r="AG1081" s="1">
        <v>77917</v>
      </c>
      <c r="AH1081" s="1">
        <v>4087</v>
      </c>
      <c r="AI1081" s="2">
        <v>5.7999999999999996E-2</v>
      </c>
      <c r="AJ1081">
        <f>VLOOKUP(A1081,census_tract_areas_WA!E:N,10,FALSE)</f>
        <v>61.492865049999999</v>
      </c>
      <c r="AK1081">
        <f t="shared" si="218"/>
        <v>84.725276595321034</v>
      </c>
      <c r="AL1081" t="str">
        <f>VLOOKUP(AK1081,'Density Lookup'!A:B,2,TRUE)</f>
        <v>Low</v>
      </c>
      <c r="AM1081" t="str">
        <f>VLOOKUP(A1081,census_tract_county_names_WA!A:B,2,FALSE)</f>
        <v>Clark County, Washington</v>
      </c>
      <c r="AN1081">
        <f>INDEX(census_tract_areas_WA!N:N, MATCH('2014_acs_select'!A1081,census_tract_areas_WA!E:E,0))</f>
        <v>61.492865049999999</v>
      </c>
      <c r="AO1081" t="b">
        <f t="shared" si="219"/>
        <v>1</v>
      </c>
      <c r="AP1081" t="str">
        <f>INDEX('Density Lookup'!B:B,MATCH('2014_acs_select'!AK1081,'Density Lookup'!A:A,1))</f>
        <v>Low</v>
      </c>
      <c r="AQ1081" t="b">
        <f t="shared" si="220"/>
        <v>1</v>
      </c>
    </row>
    <row r="1082" spans="1:43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211"/>
        <v>0.45151199165797706</v>
      </c>
      <c r="I1082" s="2">
        <f t="shared" si="212"/>
        <v>0.54848800834202294</v>
      </c>
      <c r="J1082" s="1">
        <v>1583</v>
      </c>
      <c r="K1082" s="2">
        <f t="shared" si="213"/>
        <v>0.33013555787278415</v>
      </c>
      <c r="L1082" s="1">
        <v>1171</v>
      </c>
      <c r="M1082" s="1">
        <v>237</v>
      </c>
      <c r="N1082" s="1">
        <v>0</v>
      </c>
      <c r="O1082" s="2">
        <f t="shared" si="221"/>
        <v>0.73973468098547057</v>
      </c>
      <c r="P1082" s="2">
        <f t="shared" si="222"/>
        <v>0.14971572962728996</v>
      </c>
      <c r="Q1082" s="2">
        <f t="shared" si="223"/>
        <v>0</v>
      </c>
      <c r="R1082" s="2">
        <v>0.14199999999999999</v>
      </c>
      <c r="S1082" s="2">
        <v>0.13800000000000001</v>
      </c>
      <c r="T1082" s="2">
        <v>0.14599999999999999</v>
      </c>
      <c r="U1082" s="1">
        <v>4774</v>
      </c>
      <c r="V1082" s="2">
        <f t="shared" si="214"/>
        <v>0.99562043795620436</v>
      </c>
      <c r="W1082" s="2">
        <v>0.19399999999999998</v>
      </c>
      <c r="X1082" s="1">
        <v>1067</v>
      </c>
      <c r="Y1082" s="2">
        <f t="shared" si="215"/>
        <v>0.22252346193952033</v>
      </c>
      <c r="Z1082" s="2">
        <v>0.29799999999999999</v>
      </c>
      <c r="AA1082" s="1">
        <v>2952</v>
      </c>
      <c r="AB1082" s="2">
        <f t="shared" si="216"/>
        <v>0.61564129301355575</v>
      </c>
      <c r="AC1082" s="2">
        <f t="shared" si="217"/>
        <v>0.16183524504692393</v>
      </c>
      <c r="AD1082" s="2">
        <v>0.18100000000000002</v>
      </c>
      <c r="AE1082" s="1">
        <v>57290</v>
      </c>
      <c r="AF1082" s="1">
        <v>1723</v>
      </c>
      <c r="AG1082" s="1">
        <v>44936</v>
      </c>
      <c r="AH1082" s="1">
        <v>3760</v>
      </c>
      <c r="AI1082" s="2">
        <v>0.14599999999999999</v>
      </c>
      <c r="AJ1082">
        <f>VLOOKUP(A1082,census_tract_areas_WA!E:N,10,FALSE)</f>
        <v>985.3041273</v>
      </c>
      <c r="AK1082">
        <f t="shared" si="218"/>
        <v>4.8665177249785785</v>
      </c>
      <c r="AL1082" t="str">
        <f>VLOOKUP(AK1082,'Density Lookup'!A:B,2,TRUE)</f>
        <v>Low</v>
      </c>
      <c r="AM1082" t="str">
        <f>VLOOKUP(A1082,census_tract_county_names_WA!A:B,2,FALSE)</f>
        <v>Grays Harbor County, Washington</v>
      </c>
      <c r="AN1082">
        <f>INDEX(census_tract_areas_WA!N:N, MATCH('2014_acs_select'!A1082,census_tract_areas_WA!E:E,0))</f>
        <v>985.3041273</v>
      </c>
      <c r="AO1082" t="b">
        <f t="shared" si="219"/>
        <v>1</v>
      </c>
      <c r="AP1082" t="str">
        <f>INDEX('Density Lookup'!B:B,MATCH('2014_acs_select'!AK1082,'Density Lookup'!A:A,1))</f>
        <v>Low</v>
      </c>
      <c r="AQ1082" t="b">
        <f t="shared" si="220"/>
        <v>1</v>
      </c>
    </row>
    <row r="1083" spans="1:43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211"/>
        <v>0.48412083656080557</v>
      </c>
      <c r="I1083" s="2">
        <f t="shared" si="212"/>
        <v>0.51587916343919438</v>
      </c>
      <c r="J1083" s="1">
        <v>3313</v>
      </c>
      <c r="K1083" s="2">
        <f t="shared" si="213"/>
        <v>0.51324554608830364</v>
      </c>
      <c r="L1083" s="1">
        <v>2045</v>
      </c>
      <c r="M1083" s="1">
        <v>406</v>
      </c>
      <c r="N1083" s="1">
        <v>463</v>
      </c>
      <c r="O1083" s="2">
        <f t="shared" si="221"/>
        <v>0.61726531844249921</v>
      </c>
      <c r="P1083" s="2">
        <f t="shared" si="222"/>
        <v>0.12254753999396317</v>
      </c>
      <c r="Q1083" s="2">
        <f t="shared" si="223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 s="1">
        <v>6278</v>
      </c>
      <c r="V1083" s="2">
        <f t="shared" si="214"/>
        <v>0.97257939581719599</v>
      </c>
      <c r="W1083" s="2">
        <v>0.151</v>
      </c>
      <c r="X1083" s="1">
        <v>1211</v>
      </c>
      <c r="Y1083" s="2">
        <f t="shared" si="215"/>
        <v>0.18760650658404338</v>
      </c>
      <c r="Z1083" s="2">
        <v>0.27</v>
      </c>
      <c r="AA1083" s="1">
        <v>4305</v>
      </c>
      <c r="AB1083" s="2">
        <f t="shared" si="216"/>
        <v>0.66692486444616572</v>
      </c>
      <c r="AC1083" s="2">
        <f t="shared" si="217"/>
        <v>0.14546862896979085</v>
      </c>
      <c r="AD1083" s="2">
        <v>0.14000000000000001</v>
      </c>
      <c r="AE1083" s="1">
        <v>88264</v>
      </c>
      <c r="AF1083" s="1">
        <v>2739</v>
      </c>
      <c r="AG1083" s="1">
        <v>60091</v>
      </c>
      <c r="AH1083" s="1">
        <v>5349</v>
      </c>
      <c r="AI1083" s="2">
        <v>9.6999999999999989E-2</v>
      </c>
      <c r="AJ1083">
        <f>VLOOKUP(A1083,census_tract_areas_WA!E:N,10,FALSE)</f>
        <v>4.0445119509999996</v>
      </c>
      <c r="AK1083">
        <f t="shared" si="218"/>
        <v>1595.9898445606054</v>
      </c>
      <c r="AL1083" t="str">
        <f>VLOOKUP(AK1083,'Density Lookup'!A:B,2,TRUE)</f>
        <v>High</v>
      </c>
      <c r="AM1083" t="str">
        <f>VLOOKUP(A1083,census_tract_county_names_WA!A:B,2,FALSE)</f>
        <v>King County, Washington</v>
      </c>
      <c r="AN1083">
        <f>INDEX(census_tract_areas_WA!N:N, MATCH('2014_acs_select'!A1083,census_tract_areas_WA!E:E,0))</f>
        <v>4.0445119509999996</v>
      </c>
      <c r="AO1083" t="b">
        <f t="shared" si="219"/>
        <v>1</v>
      </c>
      <c r="AP1083" t="str">
        <f>INDEX('Density Lookup'!B:B,MATCH('2014_acs_select'!AK1083,'Density Lookup'!A:A,1))</f>
        <v>High</v>
      </c>
      <c r="AQ1083" t="b">
        <f t="shared" si="220"/>
        <v>1</v>
      </c>
    </row>
    <row r="1084" spans="1:43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211"/>
        <v>0.45037123876514262</v>
      </c>
      <c r="I1084" s="2">
        <f t="shared" si="212"/>
        <v>0.54962876123485738</v>
      </c>
      <c r="J1084" s="1">
        <v>2331</v>
      </c>
      <c r="K1084" s="2">
        <f t="shared" si="213"/>
        <v>0.45545134818288396</v>
      </c>
      <c r="L1084" s="1">
        <v>1761</v>
      </c>
      <c r="M1084" s="1">
        <v>383</v>
      </c>
      <c r="N1084" s="1">
        <v>62</v>
      </c>
      <c r="O1084" s="2">
        <f t="shared" si="221"/>
        <v>0.75546975546975548</v>
      </c>
      <c r="P1084" s="2">
        <f t="shared" si="222"/>
        <v>0.1643071643071643</v>
      </c>
      <c r="Q1084" s="2">
        <f t="shared" si="223"/>
        <v>2.6598026598026597E-2</v>
      </c>
      <c r="R1084" s="2">
        <v>0.42700000000000005</v>
      </c>
      <c r="S1084" s="2">
        <v>0.44</v>
      </c>
      <c r="T1084" s="2">
        <v>0.41600000000000004</v>
      </c>
      <c r="U1084" s="1">
        <v>5112</v>
      </c>
      <c r="V1084" s="2">
        <f t="shared" si="214"/>
        <v>0.9988276670574443</v>
      </c>
      <c r="W1084" s="2">
        <v>6.9000000000000006E-2</v>
      </c>
      <c r="X1084" s="1">
        <v>1107</v>
      </c>
      <c r="Y1084" s="2">
        <f t="shared" si="215"/>
        <v>0.21629542790152403</v>
      </c>
      <c r="Z1084" s="2">
        <v>0.182</v>
      </c>
      <c r="AA1084" s="1">
        <v>2978</v>
      </c>
      <c r="AB1084" s="2">
        <f t="shared" si="216"/>
        <v>0.58186791715513875</v>
      </c>
      <c r="AC1084" s="2">
        <f t="shared" si="217"/>
        <v>0.20183665494333725</v>
      </c>
      <c r="AD1084" s="2">
        <v>5.0999999999999997E-2</v>
      </c>
      <c r="AE1084" s="1">
        <v>93199</v>
      </c>
      <c r="AF1084" s="1">
        <v>2107</v>
      </c>
      <c r="AG1084" s="1">
        <v>63815</v>
      </c>
      <c r="AH1084" s="1">
        <v>4158</v>
      </c>
      <c r="AI1084" s="2">
        <v>7.4999999999999997E-2</v>
      </c>
      <c r="AJ1084">
        <f>VLOOKUP(A1084,census_tract_areas_WA!E:N,10,FALSE)</f>
        <v>4.4165724449999999</v>
      </c>
      <c r="AK1084">
        <f t="shared" si="218"/>
        <v>1158.8171741174733</v>
      </c>
      <c r="AL1084" t="str">
        <f>VLOOKUP(AK1084,'Density Lookup'!A:B,2,TRUE)</f>
        <v>Medium</v>
      </c>
      <c r="AM1084" t="str">
        <f>VLOOKUP(A1084,census_tract_county_names_WA!A:B,2,FALSE)</f>
        <v>King County, Washington</v>
      </c>
      <c r="AN1084">
        <f>INDEX(census_tract_areas_WA!N:N, MATCH('2014_acs_select'!A1084,census_tract_areas_WA!E:E,0))</f>
        <v>4.4165724449999999</v>
      </c>
      <c r="AO1084" t="b">
        <f t="shared" si="219"/>
        <v>1</v>
      </c>
      <c r="AP1084" t="str">
        <f>INDEX('Density Lookup'!B:B,MATCH('2014_acs_select'!AK1084,'Density Lookup'!A:A,1))</f>
        <v>Medium</v>
      </c>
      <c r="AQ1084" t="b">
        <f t="shared" si="220"/>
        <v>1</v>
      </c>
    </row>
    <row r="1085" spans="1:43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211"/>
        <v>0.51237729406743493</v>
      </c>
      <c r="I1085" s="2">
        <f t="shared" si="212"/>
        <v>0.48762270593256507</v>
      </c>
      <c r="J1085" s="1">
        <v>2246</v>
      </c>
      <c r="K1085" s="2">
        <f t="shared" si="213"/>
        <v>0.47930004268032439</v>
      </c>
      <c r="L1085" s="1">
        <v>1570</v>
      </c>
      <c r="M1085" s="1">
        <v>215</v>
      </c>
      <c r="N1085" s="1">
        <v>154</v>
      </c>
      <c r="O1085" s="2">
        <f t="shared" si="221"/>
        <v>0.69902048085485302</v>
      </c>
      <c r="P1085" s="2">
        <f t="shared" si="222"/>
        <v>9.5725734639358864E-2</v>
      </c>
      <c r="Q1085" s="2">
        <f t="shared" si="223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 s="1">
        <v>4618</v>
      </c>
      <c r="V1085" s="2">
        <f t="shared" si="214"/>
        <v>0.9854886897140418</v>
      </c>
      <c r="W1085" s="2">
        <v>0.12</v>
      </c>
      <c r="X1085" s="1">
        <v>944</v>
      </c>
      <c r="Y1085" s="2">
        <f t="shared" si="215"/>
        <v>0.20145113102859583</v>
      </c>
      <c r="Z1085" s="2">
        <v>0.184</v>
      </c>
      <c r="AA1085" s="1">
        <v>2935</v>
      </c>
      <c r="AB1085" s="2">
        <f t="shared" si="216"/>
        <v>0.62633376013657704</v>
      </c>
      <c r="AC1085" s="2">
        <f t="shared" si="217"/>
        <v>0.17221510883482716</v>
      </c>
      <c r="AD1085" s="2">
        <v>0.121</v>
      </c>
      <c r="AE1085" s="1">
        <v>124498</v>
      </c>
      <c r="AF1085" s="1">
        <v>1764</v>
      </c>
      <c r="AG1085" s="1">
        <v>100943</v>
      </c>
      <c r="AH1085" s="1">
        <v>3824</v>
      </c>
      <c r="AI1085" s="2">
        <v>7.4999999999999997E-2</v>
      </c>
      <c r="AJ1085">
        <f>VLOOKUP(A1085,census_tract_areas_WA!E:N,10,FALSE)</f>
        <v>5.2443401549999997</v>
      </c>
      <c r="AK1085">
        <f t="shared" si="218"/>
        <v>893.53471771512125</v>
      </c>
      <c r="AL1085" t="str">
        <f>VLOOKUP(AK1085,'Density Lookup'!A:B,2,TRUE)</f>
        <v>Medium</v>
      </c>
      <c r="AM1085" t="str">
        <f>VLOOKUP(A1085,census_tract_county_names_WA!A:B,2,FALSE)</f>
        <v>King County, Washington</v>
      </c>
      <c r="AN1085">
        <f>INDEX(census_tract_areas_WA!N:N, MATCH('2014_acs_select'!A1085,census_tract_areas_WA!E:E,0))</f>
        <v>5.2443401549999997</v>
      </c>
      <c r="AO1085" t="b">
        <f t="shared" si="219"/>
        <v>1</v>
      </c>
      <c r="AP1085" t="str">
        <f>INDEX('Density Lookup'!B:B,MATCH('2014_acs_select'!AK1085,'Density Lookup'!A:A,1))</f>
        <v>Medium</v>
      </c>
      <c r="AQ1085" t="b">
        <f t="shared" si="220"/>
        <v>1</v>
      </c>
    </row>
    <row r="1086" spans="1:43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211"/>
        <v>0.51514205432407123</v>
      </c>
      <c r="I1086" s="2">
        <f t="shared" si="212"/>
        <v>0.48485794567592883</v>
      </c>
      <c r="J1086" s="1">
        <v>1761</v>
      </c>
      <c r="K1086" s="2">
        <f t="shared" si="213"/>
        <v>0.54979706525132688</v>
      </c>
      <c r="L1086" s="1">
        <v>1307</v>
      </c>
      <c r="M1086" s="1">
        <v>198</v>
      </c>
      <c r="N1086" s="1">
        <v>108</v>
      </c>
      <c r="O1086" s="2">
        <f t="shared" si="221"/>
        <v>0.74219193639977288</v>
      </c>
      <c r="P1086" s="2">
        <f t="shared" si="222"/>
        <v>0.11243611584327087</v>
      </c>
      <c r="Q1086" s="2">
        <f t="shared" si="223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 s="1">
        <v>3175</v>
      </c>
      <c r="V1086" s="2">
        <f t="shared" si="214"/>
        <v>0.99125819544177329</v>
      </c>
      <c r="W1086" s="2">
        <v>4.7E-2</v>
      </c>
      <c r="X1086" s="1">
        <v>629</v>
      </c>
      <c r="Y1086" s="2">
        <f t="shared" si="215"/>
        <v>0.19637839525444895</v>
      </c>
      <c r="Z1086" s="2">
        <v>6.8000000000000005E-2</v>
      </c>
      <c r="AA1086" s="1">
        <v>2173</v>
      </c>
      <c r="AB1086" s="2">
        <f t="shared" si="216"/>
        <v>0.67842647517951915</v>
      </c>
      <c r="AC1086" s="2">
        <f t="shared" si="217"/>
        <v>0.12519512956603185</v>
      </c>
      <c r="AD1086" s="2">
        <v>4.5999999999999999E-2</v>
      </c>
      <c r="AE1086" s="1">
        <v>111139</v>
      </c>
      <c r="AF1086" s="1">
        <v>1168</v>
      </c>
      <c r="AG1086" s="1">
        <v>108108</v>
      </c>
      <c r="AH1086" s="1">
        <v>2695</v>
      </c>
      <c r="AI1086" s="2">
        <v>7.4999999999999997E-2</v>
      </c>
      <c r="AJ1086">
        <f>VLOOKUP(A1086,census_tract_areas_WA!E:N,10,FALSE)</f>
        <v>1.916057632</v>
      </c>
      <c r="AK1086">
        <f t="shared" si="218"/>
        <v>1671.6616173265502</v>
      </c>
      <c r="AL1086" t="str">
        <f>VLOOKUP(AK1086,'Density Lookup'!A:B,2,TRUE)</f>
        <v>High</v>
      </c>
      <c r="AM1086" t="str">
        <f>VLOOKUP(A1086,census_tract_county_names_WA!A:B,2,FALSE)</f>
        <v>King County, Washington</v>
      </c>
      <c r="AN1086">
        <f>INDEX(census_tract_areas_WA!N:N, MATCH('2014_acs_select'!A1086,census_tract_areas_WA!E:E,0))</f>
        <v>1.916057632</v>
      </c>
      <c r="AO1086" t="b">
        <f t="shared" si="219"/>
        <v>1</v>
      </c>
      <c r="AP1086" t="str">
        <f>INDEX('Density Lookup'!B:B,MATCH('2014_acs_select'!AK1086,'Density Lookup'!A:A,1))</f>
        <v>High</v>
      </c>
      <c r="AQ1086" t="b">
        <f t="shared" si="220"/>
        <v>1</v>
      </c>
    </row>
    <row r="1087" spans="1:43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211"/>
        <v>0.4583525080533824</v>
      </c>
      <c r="I1087" s="2">
        <f t="shared" si="212"/>
        <v>0.54164749194661754</v>
      </c>
      <c r="J1087" s="1">
        <v>2040</v>
      </c>
      <c r="K1087" s="2">
        <f t="shared" si="213"/>
        <v>0.46939714680165667</v>
      </c>
      <c r="L1087" s="1">
        <v>1550</v>
      </c>
      <c r="M1087" s="1">
        <v>108</v>
      </c>
      <c r="N1087" s="1">
        <v>49</v>
      </c>
      <c r="O1087" s="2">
        <f t="shared" si="221"/>
        <v>0.75980392156862742</v>
      </c>
      <c r="P1087" s="2">
        <f t="shared" si="222"/>
        <v>5.2941176470588235E-2</v>
      </c>
      <c r="Q1087" s="2">
        <f t="shared" si="223"/>
        <v>2.4019607843137256E-2</v>
      </c>
      <c r="R1087" s="2">
        <v>0.60599999999999998</v>
      </c>
      <c r="S1087" s="2">
        <v>0.623</v>
      </c>
      <c r="T1087" s="2">
        <v>0.58899999999999997</v>
      </c>
      <c r="U1087" s="1">
        <v>4325</v>
      </c>
      <c r="V1087" s="2">
        <f t="shared" si="214"/>
        <v>0.99516797054762995</v>
      </c>
      <c r="W1087" s="2">
        <v>0.02</v>
      </c>
      <c r="X1087" s="1">
        <v>1249</v>
      </c>
      <c r="Y1087" s="2">
        <f t="shared" si="215"/>
        <v>0.28739070409572021</v>
      </c>
      <c r="Z1087" s="2">
        <v>2.4E-2</v>
      </c>
      <c r="AA1087" s="1">
        <v>2600</v>
      </c>
      <c r="AB1087" s="2">
        <f t="shared" si="216"/>
        <v>0.59825126553152319</v>
      </c>
      <c r="AC1087" s="2">
        <f t="shared" si="217"/>
        <v>0.1143580303727566</v>
      </c>
      <c r="AD1087" s="2">
        <v>1.4999999999999999E-2</v>
      </c>
      <c r="AE1087" s="1">
        <v>217848</v>
      </c>
      <c r="AF1087" s="1">
        <v>1468</v>
      </c>
      <c r="AG1087" s="1">
        <v>163198</v>
      </c>
      <c r="AH1087" s="1">
        <v>3290</v>
      </c>
      <c r="AI1087" s="2">
        <v>6.0999999999999999E-2</v>
      </c>
      <c r="AJ1087">
        <f>VLOOKUP(A1087,census_tract_areas_WA!E:N,10,FALSE)</f>
        <v>9.5951268489999997</v>
      </c>
      <c r="AK1087">
        <f t="shared" si="218"/>
        <v>452.93825380254754</v>
      </c>
      <c r="AL1087" t="str">
        <f>VLOOKUP(AK1087,'Density Lookup'!A:B,2,TRUE)</f>
        <v>Medium</v>
      </c>
      <c r="AM1087" t="str">
        <f>VLOOKUP(A1087,census_tract_county_names_WA!A:B,2,FALSE)</f>
        <v>King County, Washington</v>
      </c>
      <c r="AN1087">
        <f>INDEX(census_tract_areas_WA!N:N, MATCH('2014_acs_select'!A1087,census_tract_areas_WA!E:E,0))</f>
        <v>9.5951268489999997</v>
      </c>
      <c r="AO1087" t="b">
        <f t="shared" si="219"/>
        <v>1</v>
      </c>
      <c r="AP1087" t="str">
        <f>INDEX('Density Lookup'!B:B,MATCH('2014_acs_select'!AK1087,'Density Lookup'!A:A,1))</f>
        <v>Medium</v>
      </c>
      <c r="AQ1087" t="b">
        <f t="shared" si="220"/>
        <v>1</v>
      </c>
    </row>
    <row r="1088" spans="1:43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211"/>
        <v>0.49241146711635753</v>
      </c>
      <c r="I1088" s="2">
        <f t="shared" si="212"/>
        <v>0.50758853288364247</v>
      </c>
      <c r="J1088" s="1">
        <v>2596</v>
      </c>
      <c r="K1088" s="2">
        <f t="shared" si="213"/>
        <v>0.48641558928236839</v>
      </c>
      <c r="L1088" s="1">
        <v>2180</v>
      </c>
      <c r="M1088" s="1">
        <v>167</v>
      </c>
      <c r="N1088" s="1">
        <v>39</v>
      </c>
      <c r="O1088" s="2">
        <f t="shared" si="221"/>
        <v>0.83975346687211094</v>
      </c>
      <c r="P1088" s="2">
        <f t="shared" si="222"/>
        <v>6.4329738058551619E-2</v>
      </c>
      <c r="Q1088" s="2">
        <f t="shared" si="223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 s="1">
        <v>5331</v>
      </c>
      <c r="V1088" s="2">
        <f t="shared" si="214"/>
        <v>0.99887577290612706</v>
      </c>
      <c r="W1088" s="2">
        <v>6.3E-2</v>
      </c>
      <c r="X1088" s="1">
        <v>1220</v>
      </c>
      <c r="Y1088" s="2">
        <f t="shared" si="215"/>
        <v>0.22859284242083566</v>
      </c>
      <c r="Z1088" s="2">
        <v>0.14300000000000002</v>
      </c>
      <c r="AA1088" s="1">
        <v>3235</v>
      </c>
      <c r="AB1088" s="2">
        <f t="shared" si="216"/>
        <v>0.60614577477983889</v>
      </c>
      <c r="AC1088" s="2">
        <f t="shared" si="217"/>
        <v>0.16526138279932545</v>
      </c>
      <c r="AD1088" s="2">
        <v>4.7E-2</v>
      </c>
      <c r="AE1088" s="1">
        <v>109240</v>
      </c>
      <c r="AF1088" s="1">
        <v>2026</v>
      </c>
      <c r="AG1088" s="1">
        <v>88816</v>
      </c>
      <c r="AH1088" s="1">
        <v>4268</v>
      </c>
      <c r="AI1088" s="2">
        <v>8.8000000000000009E-2</v>
      </c>
      <c r="AJ1088">
        <f>VLOOKUP(A1088,census_tract_areas_WA!E:N,10,FALSE)</f>
        <v>40.055325259999996</v>
      </c>
      <c r="AK1088">
        <f t="shared" si="218"/>
        <v>133.2407105761198</v>
      </c>
      <c r="AL1088" t="str">
        <f>VLOOKUP(AK1088,'Density Lookup'!A:B,2,TRUE)</f>
        <v>Low</v>
      </c>
      <c r="AM1088" t="str">
        <f>VLOOKUP(A1088,census_tract_county_names_WA!A:B,2,FALSE)</f>
        <v>Thurston County, Washington</v>
      </c>
      <c r="AN1088">
        <f>INDEX(census_tract_areas_WA!N:N, MATCH('2014_acs_select'!A1088,census_tract_areas_WA!E:E,0))</f>
        <v>40.055325259999996</v>
      </c>
      <c r="AO1088" t="b">
        <f t="shared" si="219"/>
        <v>1</v>
      </c>
      <c r="AP1088" t="str">
        <f>INDEX('Density Lookup'!B:B,MATCH('2014_acs_select'!AK1088,'Density Lookup'!A:A,1))</f>
        <v>Low</v>
      </c>
      <c r="AQ1088" t="b">
        <f t="shared" si="220"/>
        <v>1</v>
      </c>
    </row>
    <row r="1089" spans="1:43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211"/>
        <v>0.45712641473239979</v>
      </c>
      <c r="I1089" s="2">
        <f t="shared" si="212"/>
        <v>0.54287358526760021</v>
      </c>
      <c r="J1089" s="1">
        <v>2328</v>
      </c>
      <c r="K1089" s="2">
        <f t="shared" si="213"/>
        <v>0.44657586802225208</v>
      </c>
      <c r="L1089" s="1">
        <v>1899</v>
      </c>
      <c r="M1089" s="1">
        <v>215</v>
      </c>
      <c r="N1089" s="1">
        <v>16</v>
      </c>
      <c r="O1089" s="2">
        <f t="shared" si="221"/>
        <v>0.81572164948453607</v>
      </c>
      <c r="P1089" s="2">
        <f t="shared" si="222"/>
        <v>9.2353951890034369E-2</v>
      </c>
      <c r="Q1089" s="2">
        <f t="shared" si="223"/>
        <v>6.8728522336769758E-3</v>
      </c>
      <c r="R1089" s="2">
        <v>0.19699999999999998</v>
      </c>
      <c r="S1089" s="2">
        <v>0.187</v>
      </c>
      <c r="T1089" s="2">
        <v>0.20300000000000001</v>
      </c>
      <c r="U1089" s="1">
        <v>4879</v>
      </c>
      <c r="V1089" s="2">
        <f t="shared" si="214"/>
        <v>0.93592940725110296</v>
      </c>
      <c r="W1089" s="2">
        <v>9.5000000000000001E-2</v>
      </c>
      <c r="X1089" s="1">
        <v>1222</v>
      </c>
      <c r="Y1089" s="2">
        <f t="shared" si="215"/>
        <v>0.23441396508728179</v>
      </c>
      <c r="Z1089" s="2">
        <v>0.09</v>
      </c>
      <c r="AA1089" s="1">
        <v>2867</v>
      </c>
      <c r="AB1089" s="2">
        <f t="shared" si="216"/>
        <v>0.54997122578169955</v>
      </c>
      <c r="AC1089" s="2">
        <f t="shared" si="217"/>
        <v>0.2156148091310186</v>
      </c>
      <c r="AD1089" s="2">
        <v>8.900000000000001E-2</v>
      </c>
      <c r="AE1089" s="1">
        <v>59152</v>
      </c>
      <c r="AF1089" s="1">
        <v>2019</v>
      </c>
      <c r="AG1089" s="1">
        <v>50299</v>
      </c>
      <c r="AH1089" s="1">
        <v>4137</v>
      </c>
      <c r="AI1089" s="2">
        <v>8.900000000000001E-2</v>
      </c>
      <c r="AJ1089">
        <f>VLOOKUP(A1089,census_tract_areas_WA!E:N,10,FALSE)</f>
        <v>2.487750852</v>
      </c>
      <c r="AK1089">
        <f t="shared" si="218"/>
        <v>2095.4670745300182</v>
      </c>
      <c r="AL1089" t="str">
        <f>VLOOKUP(AK1089,'Density Lookup'!A:B,2,TRUE)</f>
        <v>High</v>
      </c>
      <c r="AM1089" t="str">
        <f>VLOOKUP(A1089,census_tract_county_names_WA!A:B,2,FALSE)</f>
        <v>Yakima County, Washington</v>
      </c>
      <c r="AN1089">
        <f>INDEX(census_tract_areas_WA!N:N, MATCH('2014_acs_select'!A1089,census_tract_areas_WA!E:E,0))</f>
        <v>2.487750852</v>
      </c>
      <c r="AO1089" t="b">
        <f t="shared" si="219"/>
        <v>1</v>
      </c>
      <c r="AP1089" t="str">
        <f>INDEX('Density Lookup'!B:B,MATCH('2014_acs_select'!AK1089,'Density Lookup'!A:A,1))</f>
        <v>High</v>
      </c>
      <c r="AQ1089" t="b">
        <f t="shared" si="220"/>
        <v>1</v>
      </c>
    </row>
    <row r="1090" spans="1:43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224">F1090/E1090</f>
        <v>0.48313090418353577</v>
      </c>
      <c r="I1090" s="2">
        <f t="shared" ref="I1090:I1153" si="225">G1090/E1090</f>
        <v>0.51686909581646423</v>
      </c>
      <c r="J1090" s="1">
        <v>3526</v>
      </c>
      <c r="K1090" s="2">
        <f t="shared" ref="K1090:K1153" si="226">J1090/E1090</f>
        <v>0.59480431848852899</v>
      </c>
      <c r="L1090" s="1">
        <v>2268</v>
      </c>
      <c r="M1090" s="1">
        <v>267</v>
      </c>
      <c r="N1090" s="1">
        <v>437</v>
      </c>
      <c r="O1090" s="2">
        <f t="shared" si="221"/>
        <v>0.64322178105501981</v>
      </c>
      <c r="P1090" s="2">
        <f t="shared" si="222"/>
        <v>7.5723199092456048E-2</v>
      </c>
      <c r="Q1090" s="2">
        <f t="shared" si="223"/>
        <v>0.12393647192285877</v>
      </c>
      <c r="R1090" s="2">
        <v>0.628</v>
      </c>
      <c r="S1090" s="2">
        <v>0.63900000000000001</v>
      </c>
      <c r="T1090" s="2">
        <v>0.61899999999999999</v>
      </c>
      <c r="U1090" s="1">
        <v>5895</v>
      </c>
      <c r="V1090" s="2">
        <f t="shared" ref="V1090:V1153" si="227">U1090/E1090</f>
        <v>0.99443319838056676</v>
      </c>
      <c r="W1090" s="2">
        <v>5.5E-2</v>
      </c>
      <c r="X1090" s="1">
        <v>957</v>
      </c>
      <c r="Y1090" s="2">
        <f t="shared" ref="Y1090:Y1153" si="228">X1090/E1090</f>
        <v>0.16143724696356276</v>
      </c>
      <c r="Z1090" s="2">
        <v>5.4000000000000006E-2</v>
      </c>
      <c r="AA1090" s="1">
        <v>4085</v>
      </c>
      <c r="AB1090" s="2">
        <f t="shared" ref="AB1090:AB1153" si="229">AA1090/E1090</f>
        <v>0.6891025641025641</v>
      </c>
      <c r="AC1090" s="2">
        <f t="shared" ref="AC1090:AC1153" si="230">1-(AB1090+Y1090)</f>
        <v>0.14946018893387314</v>
      </c>
      <c r="AD1090" s="2">
        <v>6.0999999999999999E-2</v>
      </c>
      <c r="AE1090" s="1">
        <v>144075</v>
      </c>
      <c r="AF1090" s="1">
        <v>2946</v>
      </c>
      <c r="AG1090" s="1">
        <v>75078</v>
      </c>
      <c r="AH1090" s="1">
        <v>5093</v>
      </c>
      <c r="AI1090" s="2">
        <v>6.0999999999999999E-2</v>
      </c>
      <c r="AJ1090">
        <f>VLOOKUP(A1090,census_tract_areas_WA!E:N,10,FALSE)</f>
        <v>3.4684823649999998</v>
      </c>
      <c r="AK1090">
        <f t="shared" si="218"/>
        <v>1709.1048407276537</v>
      </c>
      <c r="AL1090" t="str">
        <f>VLOOKUP(AK1090,'Density Lookup'!A:B,2,TRUE)</f>
        <v>High</v>
      </c>
      <c r="AM1090" t="str">
        <f>VLOOKUP(A1090,census_tract_county_names_WA!A:B,2,FALSE)</f>
        <v>King County, Washington</v>
      </c>
      <c r="AN1090">
        <f>INDEX(census_tract_areas_WA!N:N, MATCH('2014_acs_select'!A1090,census_tract_areas_WA!E:E,0))</f>
        <v>3.4684823649999998</v>
      </c>
      <c r="AO1090" t="b">
        <f t="shared" si="219"/>
        <v>1</v>
      </c>
      <c r="AP1090" t="str">
        <f>INDEX('Density Lookup'!B:B,MATCH('2014_acs_select'!AK1090,'Density Lookup'!A:A,1))</f>
        <v>High</v>
      </c>
      <c r="AQ1090" t="b">
        <f t="shared" si="220"/>
        <v>1</v>
      </c>
    </row>
    <row r="1091" spans="1:43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224"/>
        <v>0.54608574900190943</v>
      </c>
      <c r="I1091" s="2">
        <f t="shared" si="225"/>
        <v>0.45391425099809063</v>
      </c>
      <c r="J1091" s="1">
        <v>2612</v>
      </c>
      <c r="K1091" s="2">
        <f t="shared" si="226"/>
        <v>0.45339350807151535</v>
      </c>
      <c r="L1091" s="1">
        <v>1924</v>
      </c>
      <c r="M1091" s="1">
        <v>320</v>
      </c>
      <c r="N1091" s="1">
        <v>173</v>
      </c>
      <c r="O1091" s="2">
        <f t="shared" si="221"/>
        <v>0.73660030627871365</v>
      </c>
      <c r="P1091" s="2">
        <f t="shared" si="222"/>
        <v>0.1225114854517611</v>
      </c>
      <c r="Q1091" s="2">
        <f t="shared" si="223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 s="1">
        <v>5712</v>
      </c>
      <c r="V1091" s="2">
        <f t="shared" si="227"/>
        <v>0.99149453219927097</v>
      </c>
      <c r="W1091" s="2">
        <v>0.11800000000000001</v>
      </c>
      <c r="X1091" s="1">
        <v>1185</v>
      </c>
      <c r="Y1091" s="2">
        <f t="shared" si="228"/>
        <v>0.20569345599722269</v>
      </c>
      <c r="Z1091" s="2">
        <v>0.17600000000000002</v>
      </c>
      <c r="AA1091" s="1">
        <v>3471</v>
      </c>
      <c r="AB1091" s="2">
        <f t="shared" si="229"/>
        <v>0.60249956604756116</v>
      </c>
      <c r="AC1091" s="2">
        <f t="shared" si="230"/>
        <v>0.19180697795521617</v>
      </c>
      <c r="AD1091" s="2">
        <v>9.1999999999999998E-2</v>
      </c>
      <c r="AE1091" s="1">
        <v>79680</v>
      </c>
      <c r="AF1091" s="1">
        <v>2267</v>
      </c>
      <c r="AG1091" s="1">
        <v>68487</v>
      </c>
      <c r="AH1091" s="1">
        <v>4715</v>
      </c>
      <c r="AI1091" s="2">
        <v>8.6999999999999994E-2</v>
      </c>
      <c r="AJ1091">
        <f>VLOOKUP(A1091,census_tract_areas_WA!E:N,10,FALSE)</f>
        <v>16.58677381</v>
      </c>
      <c r="AK1091">
        <f t="shared" ref="AK1091:AK1154" si="231">E1091/AJ1091</f>
        <v>347.3249268357871</v>
      </c>
      <c r="AL1091" t="str">
        <f>VLOOKUP(AK1091,'Density Lookup'!A:B,2,TRUE)</f>
        <v>Low</v>
      </c>
      <c r="AM1091" t="str">
        <f>VLOOKUP(A1091,census_tract_county_names_WA!A:B,2,FALSE)</f>
        <v>Kitsap County, Washington</v>
      </c>
      <c r="AN1091">
        <f>INDEX(census_tract_areas_WA!N:N, MATCH('2014_acs_select'!A1091,census_tract_areas_WA!E:E,0))</f>
        <v>16.58677381</v>
      </c>
      <c r="AO1091" t="b">
        <f t="shared" ref="AO1091:AO1154" si="232">AN1091=AJ1091</f>
        <v>1</v>
      </c>
      <c r="AP1091" t="str">
        <f>INDEX('Density Lookup'!B:B,MATCH('2014_acs_select'!AK1091,'Density Lookup'!A:A,1))</f>
        <v>Low</v>
      </c>
      <c r="AQ1091" t="b">
        <f t="shared" ref="AQ1091:AQ1154" si="233">AP1091=AL1091</f>
        <v>1</v>
      </c>
    </row>
    <row r="1092" spans="1:43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224"/>
        <v>0.49063604240282688</v>
      </c>
      <c r="I1092" s="2">
        <f t="shared" si="225"/>
        <v>0.50936395759717312</v>
      </c>
      <c r="J1092" s="1">
        <v>2955</v>
      </c>
      <c r="K1092" s="2">
        <f t="shared" si="226"/>
        <v>0.52208480565371029</v>
      </c>
      <c r="L1092" s="1">
        <v>2474</v>
      </c>
      <c r="M1092" s="1">
        <v>267</v>
      </c>
      <c r="N1092" s="1">
        <v>0</v>
      </c>
      <c r="O1092" s="2">
        <f t="shared" si="221"/>
        <v>0.83722504230118444</v>
      </c>
      <c r="P1092" s="2">
        <f t="shared" si="222"/>
        <v>9.0355329949238575E-2</v>
      </c>
      <c r="Q1092" s="2">
        <f t="shared" si="223"/>
        <v>0</v>
      </c>
      <c r="R1092" s="2">
        <v>0.34399999999999997</v>
      </c>
      <c r="S1092" s="2">
        <v>0.33899999999999997</v>
      </c>
      <c r="T1092" s="2">
        <v>0.34700000000000003</v>
      </c>
      <c r="U1092" s="1">
        <v>5612</v>
      </c>
      <c r="V1092" s="2">
        <f t="shared" si="227"/>
        <v>0.99151943462897529</v>
      </c>
      <c r="W1092" s="2">
        <v>1.3999999999999999E-2</v>
      </c>
      <c r="X1092" s="1">
        <v>1367</v>
      </c>
      <c r="Y1092" s="2">
        <f t="shared" si="228"/>
        <v>0.24151943462897527</v>
      </c>
      <c r="Z1092" s="2">
        <v>2.3E-2</v>
      </c>
      <c r="AA1092" s="1">
        <v>3480</v>
      </c>
      <c r="AB1092" s="2">
        <f t="shared" si="229"/>
        <v>0.61484098939929333</v>
      </c>
      <c r="AC1092" s="2">
        <f t="shared" si="230"/>
        <v>0.14363957597173138</v>
      </c>
      <c r="AD1092" s="2">
        <v>1.3999999999999999E-2</v>
      </c>
      <c r="AE1092" s="1">
        <v>94272</v>
      </c>
      <c r="AF1092" s="1">
        <v>1989</v>
      </c>
      <c r="AG1092" s="1">
        <v>81419</v>
      </c>
      <c r="AH1092" s="1">
        <v>4417</v>
      </c>
      <c r="AI1092" s="2">
        <v>5.5999999999999994E-2</v>
      </c>
      <c r="AJ1092">
        <f>VLOOKUP(A1092,census_tract_areas_WA!E:N,10,FALSE)</f>
        <v>64.066780890000004</v>
      </c>
      <c r="AK1092">
        <f t="shared" si="231"/>
        <v>88.345315955830287</v>
      </c>
      <c r="AL1092" t="str">
        <f>VLOOKUP(AK1092,'Density Lookup'!A:B,2,TRUE)</f>
        <v>Low</v>
      </c>
      <c r="AM1092" t="str">
        <f>VLOOKUP(A1092,census_tract_county_names_WA!A:B,2,FALSE)</f>
        <v>Spokane County, Washington</v>
      </c>
      <c r="AN1092">
        <f>INDEX(census_tract_areas_WA!N:N, MATCH('2014_acs_select'!A1092,census_tract_areas_WA!E:E,0))</f>
        <v>64.066780890000004</v>
      </c>
      <c r="AO1092" t="b">
        <f t="shared" si="232"/>
        <v>1</v>
      </c>
      <c r="AP1092" t="str">
        <f>INDEX('Density Lookup'!B:B,MATCH('2014_acs_select'!AK1092,'Density Lookup'!A:A,1))</f>
        <v>Low</v>
      </c>
      <c r="AQ1092" t="b">
        <f t="shared" si="233"/>
        <v>1</v>
      </c>
    </row>
    <row r="1093" spans="1:43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224"/>
        <v>0.50539033457249072</v>
      </c>
      <c r="I1093" s="2">
        <f t="shared" si="225"/>
        <v>0.49460966542750928</v>
      </c>
      <c r="J1093" s="1">
        <v>2403</v>
      </c>
      <c r="K1093" s="2">
        <f t="shared" si="226"/>
        <v>0.44665427509293681</v>
      </c>
      <c r="L1093" s="1">
        <v>1892</v>
      </c>
      <c r="M1093" s="1">
        <v>421</v>
      </c>
      <c r="N1093" s="1">
        <v>0</v>
      </c>
      <c r="O1093" s="2">
        <f t="shared" si="221"/>
        <v>0.7873491468997087</v>
      </c>
      <c r="P1093" s="2">
        <f t="shared" si="222"/>
        <v>0.17519766957969204</v>
      </c>
      <c r="Q1093" s="2">
        <f t="shared" si="223"/>
        <v>0</v>
      </c>
      <c r="R1093" s="2">
        <v>0.22699999999999998</v>
      </c>
      <c r="S1093" s="2">
        <v>0.24100000000000002</v>
      </c>
      <c r="T1093" s="2">
        <v>0.21299999999999999</v>
      </c>
      <c r="U1093" s="1">
        <v>5380</v>
      </c>
      <c r="V1093" s="2">
        <f t="shared" si="227"/>
        <v>1</v>
      </c>
      <c r="W1093" s="2">
        <v>0.04</v>
      </c>
      <c r="X1093" s="1">
        <v>1143</v>
      </c>
      <c r="Y1093" s="2">
        <f t="shared" si="228"/>
        <v>0.21245353159851302</v>
      </c>
      <c r="Z1093" s="2">
        <v>1.7000000000000001E-2</v>
      </c>
      <c r="AA1093" s="1">
        <v>3427</v>
      </c>
      <c r="AB1093" s="2">
        <f t="shared" si="229"/>
        <v>0.63698884758364316</v>
      </c>
      <c r="AC1093" s="2">
        <f t="shared" si="230"/>
        <v>0.15055762081784385</v>
      </c>
      <c r="AD1093" s="2">
        <v>4.8000000000000001E-2</v>
      </c>
      <c r="AE1093" s="1">
        <v>81631</v>
      </c>
      <c r="AF1093" s="1">
        <v>1898</v>
      </c>
      <c r="AG1093" s="1">
        <v>75263</v>
      </c>
      <c r="AH1093" s="1">
        <v>4393</v>
      </c>
      <c r="AI1093" s="2">
        <v>0.11199999999999999</v>
      </c>
      <c r="AJ1093">
        <f>VLOOKUP(A1093,census_tract_areas_WA!E:N,10,FALSE)</f>
        <v>7.3504704289999996</v>
      </c>
      <c r="AK1093">
        <f t="shared" si="231"/>
        <v>731.92594296742527</v>
      </c>
      <c r="AL1093" t="str">
        <f>VLOOKUP(AK1093,'Density Lookup'!A:B,2,TRUE)</f>
        <v>Medium</v>
      </c>
      <c r="AM1093" t="str">
        <f>VLOOKUP(A1093,census_tract_county_names_WA!A:B,2,FALSE)</f>
        <v>Benton County, Washington</v>
      </c>
      <c r="AN1093">
        <f>INDEX(census_tract_areas_WA!N:N, MATCH('2014_acs_select'!A1093,census_tract_areas_WA!E:E,0))</f>
        <v>7.3504704289999996</v>
      </c>
      <c r="AO1093" t="b">
        <f t="shared" si="232"/>
        <v>1</v>
      </c>
      <c r="AP1093" t="str">
        <f>INDEX('Density Lookup'!B:B,MATCH('2014_acs_select'!AK1093,'Density Lookup'!A:A,1))</f>
        <v>Medium</v>
      </c>
      <c r="AQ1093" t="b">
        <f t="shared" si="233"/>
        <v>1</v>
      </c>
    </row>
    <row r="1094" spans="1:43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224"/>
        <v>0.43142010239827538</v>
      </c>
      <c r="I1094" s="2">
        <f t="shared" si="225"/>
        <v>0.56857989760172456</v>
      </c>
      <c r="J1094" s="1">
        <v>1559</v>
      </c>
      <c r="K1094" s="2">
        <f t="shared" si="226"/>
        <v>0.42010239827539747</v>
      </c>
      <c r="L1094" s="1">
        <v>1169</v>
      </c>
      <c r="M1094" s="1">
        <v>109</v>
      </c>
      <c r="N1094" s="1">
        <v>82</v>
      </c>
      <c r="O1094" s="2">
        <f t="shared" si="221"/>
        <v>0.74983964079538168</v>
      </c>
      <c r="P1094" s="2">
        <f t="shared" si="222"/>
        <v>6.9916613213598461E-2</v>
      </c>
      <c r="Q1094" s="2">
        <f t="shared" si="223"/>
        <v>5.2597819114817188E-2</v>
      </c>
      <c r="R1094" s="2">
        <v>0.20100000000000001</v>
      </c>
      <c r="S1094" s="2">
        <v>0.26600000000000001</v>
      </c>
      <c r="T1094" s="2">
        <v>0.156</v>
      </c>
      <c r="U1094" s="1">
        <v>3703</v>
      </c>
      <c r="V1094" s="2">
        <f t="shared" si="227"/>
        <v>0.99784424683373751</v>
      </c>
      <c r="W1094" s="2">
        <v>0.105</v>
      </c>
      <c r="X1094" s="1">
        <v>710</v>
      </c>
      <c r="Y1094" s="2">
        <f t="shared" si="228"/>
        <v>0.19132309350579357</v>
      </c>
      <c r="Z1094" s="2">
        <v>3.2000000000000001E-2</v>
      </c>
      <c r="AA1094" s="1">
        <v>2334</v>
      </c>
      <c r="AB1094" s="2">
        <f t="shared" si="229"/>
        <v>0.62894098625707362</v>
      </c>
      <c r="AC1094" s="2">
        <f t="shared" si="230"/>
        <v>0.17973592023713281</v>
      </c>
      <c r="AD1094" s="2">
        <v>0.13100000000000001</v>
      </c>
      <c r="AE1094" s="1">
        <v>57738</v>
      </c>
      <c r="AF1094" s="1">
        <v>1576</v>
      </c>
      <c r="AG1094" s="1">
        <v>40820</v>
      </c>
      <c r="AH1094" s="1">
        <v>3155</v>
      </c>
      <c r="AI1094" s="2">
        <v>0.105</v>
      </c>
      <c r="AJ1094">
        <f>VLOOKUP(A1094,census_tract_areas_WA!E:N,10,FALSE)</f>
        <v>2.4414920119999999</v>
      </c>
      <c r="AK1094">
        <f t="shared" si="231"/>
        <v>1519.9722062412384</v>
      </c>
      <c r="AL1094" t="str">
        <f>VLOOKUP(AK1094,'Density Lookup'!A:B,2,TRUE)</f>
        <v>High</v>
      </c>
      <c r="AM1094" t="str">
        <f>VLOOKUP(A1094,census_tract_county_names_WA!A:B,2,FALSE)</f>
        <v>Clark County, Washington</v>
      </c>
      <c r="AN1094">
        <f>INDEX(census_tract_areas_WA!N:N, MATCH('2014_acs_select'!A1094,census_tract_areas_WA!E:E,0))</f>
        <v>2.4414920119999999</v>
      </c>
      <c r="AO1094" t="b">
        <f t="shared" si="232"/>
        <v>1</v>
      </c>
      <c r="AP1094" t="str">
        <f>INDEX('Density Lookup'!B:B,MATCH('2014_acs_select'!AK1094,'Density Lookup'!A:A,1))</f>
        <v>High</v>
      </c>
      <c r="AQ1094" t="b">
        <f t="shared" si="233"/>
        <v>1</v>
      </c>
    </row>
    <row r="1095" spans="1:43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224"/>
        <v>0.44957983193277312</v>
      </c>
      <c r="I1095" s="2">
        <f t="shared" si="225"/>
        <v>0.55042016806722693</v>
      </c>
      <c r="J1095" s="1">
        <v>2352</v>
      </c>
      <c r="K1095" s="2">
        <f t="shared" si="226"/>
        <v>0.44919786096256686</v>
      </c>
      <c r="L1095" s="1">
        <v>1882</v>
      </c>
      <c r="M1095" s="1">
        <v>227</v>
      </c>
      <c r="N1095" s="1">
        <v>115</v>
      </c>
      <c r="O1095" s="2">
        <f t="shared" si="221"/>
        <v>0.80017006802721091</v>
      </c>
      <c r="P1095" s="2">
        <f t="shared" si="222"/>
        <v>9.6513605442176867E-2</v>
      </c>
      <c r="Q1095" s="2">
        <f t="shared" si="223"/>
        <v>4.889455782312925E-2</v>
      </c>
      <c r="R1095" s="2">
        <v>0.23</v>
      </c>
      <c r="S1095" s="2">
        <v>0.253</v>
      </c>
      <c r="T1095" s="2">
        <v>0.215</v>
      </c>
      <c r="U1095" s="1">
        <v>5141</v>
      </c>
      <c r="V1095" s="2">
        <f t="shared" si="227"/>
        <v>0.9818563789152025</v>
      </c>
      <c r="W1095" s="2">
        <v>0.17399999999999999</v>
      </c>
      <c r="X1095" s="1">
        <v>1107</v>
      </c>
      <c r="Y1095" s="2">
        <f t="shared" si="228"/>
        <v>0.21142093200916731</v>
      </c>
      <c r="Z1095" s="2">
        <v>0.28499999999999998</v>
      </c>
      <c r="AA1095" s="1">
        <v>3236</v>
      </c>
      <c r="AB1095" s="2">
        <f t="shared" si="229"/>
        <v>0.61802902979373564</v>
      </c>
      <c r="AC1095" s="2">
        <f t="shared" si="230"/>
        <v>0.17055003819709702</v>
      </c>
      <c r="AD1095" s="2">
        <v>0.13300000000000001</v>
      </c>
      <c r="AE1095" s="1">
        <v>55159</v>
      </c>
      <c r="AF1095" s="1">
        <v>2323</v>
      </c>
      <c r="AG1095" s="1">
        <v>40681</v>
      </c>
      <c r="AH1095" s="1">
        <v>4308</v>
      </c>
      <c r="AI1095" s="2">
        <v>0.11900000000000001</v>
      </c>
      <c r="AJ1095">
        <f>VLOOKUP(A1095,census_tract_areas_WA!E:N,10,FALSE)</f>
        <v>2.076876688</v>
      </c>
      <c r="AK1095">
        <f t="shared" si="231"/>
        <v>2521.0933466840474</v>
      </c>
      <c r="AL1095" t="str">
        <f>VLOOKUP(AK1095,'Density Lookup'!A:B,2,TRUE)</f>
        <v>High</v>
      </c>
      <c r="AM1095" t="str">
        <f>VLOOKUP(A1095,census_tract_county_names_WA!A:B,2,FALSE)</f>
        <v>Clark County, Washington</v>
      </c>
      <c r="AN1095">
        <f>INDEX(census_tract_areas_WA!N:N, MATCH('2014_acs_select'!A1095,census_tract_areas_WA!E:E,0))</f>
        <v>2.076876688</v>
      </c>
      <c r="AO1095" t="b">
        <f t="shared" si="232"/>
        <v>1</v>
      </c>
      <c r="AP1095" t="str">
        <f>INDEX('Density Lookup'!B:B,MATCH('2014_acs_select'!AK1095,'Density Lookup'!A:A,1))</f>
        <v>High</v>
      </c>
      <c r="AQ1095" t="b">
        <f t="shared" si="233"/>
        <v>1</v>
      </c>
    </row>
    <row r="1096" spans="1:43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224"/>
        <v>0.49398384704137133</v>
      </c>
      <c r="I1096" s="2">
        <f t="shared" si="225"/>
        <v>0.50601615295862867</v>
      </c>
      <c r="J1096" s="1">
        <v>3013</v>
      </c>
      <c r="K1096" s="2">
        <f t="shared" si="226"/>
        <v>0.49662106477666063</v>
      </c>
      <c r="L1096" s="1">
        <v>1785</v>
      </c>
      <c r="M1096" s="1">
        <v>321</v>
      </c>
      <c r="N1096" s="1">
        <v>502</v>
      </c>
      <c r="O1096" s="2">
        <f t="shared" si="221"/>
        <v>0.59243279123796877</v>
      </c>
      <c r="P1096" s="2">
        <f t="shared" si="222"/>
        <v>0.10653833388649186</v>
      </c>
      <c r="Q1096" s="2">
        <f t="shared" si="223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 s="1">
        <v>6063</v>
      </c>
      <c r="V1096" s="2">
        <f t="shared" si="227"/>
        <v>0.99934069556617766</v>
      </c>
      <c r="W1096" s="2">
        <v>0.156</v>
      </c>
      <c r="X1096" s="1">
        <v>1237</v>
      </c>
      <c r="Y1096" s="2">
        <f t="shared" si="228"/>
        <v>0.20388989615955166</v>
      </c>
      <c r="Z1096" s="2">
        <v>0.14400000000000002</v>
      </c>
      <c r="AA1096" s="1">
        <v>4046</v>
      </c>
      <c r="AB1096" s="2">
        <f t="shared" si="229"/>
        <v>0.66688643481127408</v>
      </c>
      <c r="AC1096" s="2">
        <f t="shared" si="230"/>
        <v>0.12922366902917426</v>
      </c>
      <c r="AD1096" s="2">
        <v>0.18</v>
      </c>
      <c r="AE1096" s="1">
        <v>132763</v>
      </c>
      <c r="AF1096" s="1">
        <v>2496</v>
      </c>
      <c r="AG1096" s="1">
        <v>87941</v>
      </c>
      <c r="AH1096" s="1">
        <v>4962</v>
      </c>
      <c r="AI1096" s="2">
        <v>0.09</v>
      </c>
      <c r="AJ1096">
        <f>VLOOKUP(A1096,census_tract_areas_WA!E:N,10,FALSE)</f>
        <v>5.5052292539999996</v>
      </c>
      <c r="AK1096">
        <f t="shared" si="231"/>
        <v>1102.0431157506889</v>
      </c>
      <c r="AL1096" t="str">
        <f>VLOOKUP(AK1096,'Density Lookup'!A:B,2,TRUE)</f>
        <v>Medium</v>
      </c>
      <c r="AM1096" t="str">
        <f>VLOOKUP(A1096,census_tract_county_names_WA!A:B,2,FALSE)</f>
        <v>King County, Washington</v>
      </c>
      <c r="AN1096">
        <f>INDEX(census_tract_areas_WA!N:N, MATCH('2014_acs_select'!A1096,census_tract_areas_WA!E:E,0))</f>
        <v>5.5052292539999996</v>
      </c>
      <c r="AO1096" t="b">
        <f t="shared" si="232"/>
        <v>1</v>
      </c>
      <c r="AP1096" t="str">
        <f>INDEX('Density Lookup'!B:B,MATCH('2014_acs_select'!AK1096,'Density Lookup'!A:A,1))</f>
        <v>Medium</v>
      </c>
      <c r="AQ1096" t="b">
        <f t="shared" si="233"/>
        <v>1</v>
      </c>
    </row>
    <row r="1097" spans="1:43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224"/>
        <v>0.48936170212765956</v>
      </c>
      <c r="I1097" s="2">
        <f t="shared" si="225"/>
        <v>0.51063829787234039</v>
      </c>
      <c r="J1097" s="1">
        <v>1248</v>
      </c>
      <c r="K1097" s="2">
        <f t="shared" si="226"/>
        <v>0.44255319148936167</v>
      </c>
      <c r="L1097" s="1">
        <v>884</v>
      </c>
      <c r="M1097" s="1">
        <v>312</v>
      </c>
      <c r="N1097" s="1">
        <v>0</v>
      </c>
      <c r="O1097" s="2">
        <f t="shared" si="221"/>
        <v>0.70833333333333337</v>
      </c>
      <c r="P1097" s="2">
        <f t="shared" si="222"/>
        <v>0.25</v>
      </c>
      <c r="Q1097" s="2">
        <f t="shared" si="223"/>
        <v>0</v>
      </c>
      <c r="R1097" s="2">
        <v>0.14400000000000002</v>
      </c>
      <c r="S1097" s="2">
        <v>0.14599999999999999</v>
      </c>
      <c r="T1097" s="2">
        <v>0.14300000000000002</v>
      </c>
      <c r="U1097" s="1">
        <v>2815</v>
      </c>
      <c r="V1097" s="2">
        <f t="shared" si="227"/>
        <v>0.99822695035460995</v>
      </c>
      <c r="W1097" s="2">
        <v>6.7000000000000004E-2</v>
      </c>
      <c r="X1097" s="1">
        <v>614</v>
      </c>
      <c r="Y1097" s="2">
        <f t="shared" si="228"/>
        <v>0.21773049645390072</v>
      </c>
      <c r="Z1097" s="2">
        <v>8.0000000000000002E-3</v>
      </c>
      <c r="AA1097" s="1">
        <v>1776</v>
      </c>
      <c r="AB1097" s="2">
        <f t="shared" si="229"/>
        <v>0.62978723404255321</v>
      </c>
      <c r="AC1097" s="2">
        <f t="shared" si="230"/>
        <v>0.15248226950354604</v>
      </c>
      <c r="AD1097" s="2">
        <v>9.5000000000000001E-2</v>
      </c>
      <c r="AE1097" s="1">
        <v>68925</v>
      </c>
      <c r="AF1097" s="1">
        <v>964</v>
      </c>
      <c r="AG1097" s="1">
        <v>59535</v>
      </c>
      <c r="AH1097" s="1">
        <v>2243</v>
      </c>
      <c r="AI1097" s="2">
        <v>3.5000000000000003E-2</v>
      </c>
      <c r="AJ1097">
        <f>VLOOKUP(A1097,census_tract_areas_WA!E:N,10,FALSE)</f>
        <v>55.17917593</v>
      </c>
      <c r="AK1097">
        <f t="shared" si="231"/>
        <v>51.106236228997631</v>
      </c>
      <c r="AL1097" t="str">
        <f>VLOOKUP(AK1097,'Density Lookup'!A:B,2,TRUE)</f>
        <v>Low</v>
      </c>
      <c r="AM1097" t="str">
        <f>VLOOKUP(A1097,census_tract_county_names_WA!A:B,2,FALSE)</f>
        <v>Lewis County, Washington</v>
      </c>
      <c r="AN1097">
        <f>INDEX(census_tract_areas_WA!N:N, MATCH('2014_acs_select'!A1097,census_tract_areas_WA!E:E,0))</f>
        <v>55.17917593</v>
      </c>
      <c r="AO1097" t="b">
        <f t="shared" si="232"/>
        <v>1</v>
      </c>
      <c r="AP1097" t="str">
        <f>INDEX('Density Lookup'!B:B,MATCH('2014_acs_select'!AK1097,'Density Lookup'!A:A,1))</f>
        <v>Low</v>
      </c>
      <c r="AQ1097" t="b">
        <f t="shared" si="233"/>
        <v>1</v>
      </c>
    </row>
    <row r="1098" spans="1:43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224"/>
        <v>0.52457501847745747</v>
      </c>
      <c r="I1098" s="2">
        <f t="shared" si="225"/>
        <v>0.47542498152254248</v>
      </c>
      <c r="J1098" s="1">
        <v>2360</v>
      </c>
      <c r="K1098" s="2">
        <f t="shared" si="226"/>
        <v>0.43606799704360683</v>
      </c>
      <c r="L1098" s="1">
        <v>1878</v>
      </c>
      <c r="M1098" s="1">
        <v>91</v>
      </c>
      <c r="N1098" s="1">
        <v>184</v>
      </c>
      <c r="O1098" s="2">
        <f t="shared" si="221"/>
        <v>0.79576271186440672</v>
      </c>
      <c r="P1098" s="2">
        <f t="shared" si="222"/>
        <v>3.8559322033898308E-2</v>
      </c>
      <c r="Q1098" s="2">
        <f t="shared" si="223"/>
        <v>7.796610169491526E-2</v>
      </c>
      <c r="R1098" s="2">
        <v>0.13400000000000001</v>
      </c>
      <c r="S1098" s="2">
        <v>0.14300000000000002</v>
      </c>
      <c r="T1098" s="2">
        <v>0.125</v>
      </c>
      <c r="U1098" s="1">
        <v>5369</v>
      </c>
      <c r="V1098" s="2">
        <f t="shared" si="227"/>
        <v>0.99205469327420548</v>
      </c>
      <c r="W1098" s="2">
        <v>7.0999999999999994E-2</v>
      </c>
      <c r="X1098" s="1">
        <v>1061</v>
      </c>
      <c r="Y1098" s="2">
        <f t="shared" si="228"/>
        <v>0.19604582409460458</v>
      </c>
      <c r="Z1098" s="2">
        <v>7.0000000000000007E-2</v>
      </c>
      <c r="AA1098" s="1">
        <v>3449</v>
      </c>
      <c r="AB1098" s="2">
        <f t="shared" si="229"/>
        <v>0.63728750923872879</v>
      </c>
      <c r="AC1098" s="2">
        <f t="shared" si="230"/>
        <v>0.16666666666666663</v>
      </c>
      <c r="AD1098" s="2">
        <v>8.5000000000000006E-2</v>
      </c>
      <c r="AE1098" s="1">
        <v>57918</v>
      </c>
      <c r="AF1098" s="1">
        <v>2181</v>
      </c>
      <c r="AG1098" s="1">
        <v>48081</v>
      </c>
      <c r="AH1098" s="1">
        <v>4483</v>
      </c>
      <c r="AI1098" s="2">
        <v>0.14699999999999999</v>
      </c>
      <c r="AJ1098">
        <f>VLOOKUP(A1098,census_tract_areas_WA!E:N,10,FALSE)</f>
        <v>5.704434054</v>
      </c>
      <c r="AK1098">
        <f t="shared" si="231"/>
        <v>948.73565874691064</v>
      </c>
      <c r="AL1098" t="str">
        <f>VLOOKUP(AK1098,'Density Lookup'!A:B,2,TRUE)</f>
        <v>Medium</v>
      </c>
      <c r="AM1098" t="str">
        <f>VLOOKUP(A1098,census_tract_county_names_WA!A:B,2,FALSE)</f>
        <v>Pierce County, Washington</v>
      </c>
      <c r="AN1098">
        <f>INDEX(census_tract_areas_WA!N:N, MATCH('2014_acs_select'!A1098,census_tract_areas_WA!E:E,0))</f>
        <v>5.704434054</v>
      </c>
      <c r="AO1098" t="b">
        <f t="shared" si="232"/>
        <v>1</v>
      </c>
      <c r="AP1098" t="str">
        <f>INDEX('Density Lookup'!B:B,MATCH('2014_acs_select'!AK1098,'Density Lookup'!A:A,1))</f>
        <v>Medium</v>
      </c>
      <c r="AQ1098" t="b">
        <f t="shared" si="233"/>
        <v>1</v>
      </c>
    </row>
    <row r="1099" spans="1:43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224"/>
        <v>0.46086956521739131</v>
      </c>
      <c r="I1099" s="2">
        <f t="shared" si="225"/>
        <v>0.53913043478260869</v>
      </c>
      <c r="J1099" s="1">
        <v>920</v>
      </c>
      <c r="K1099" s="2">
        <f t="shared" si="226"/>
        <v>0.42105263157894735</v>
      </c>
      <c r="L1099" s="1">
        <v>796</v>
      </c>
      <c r="M1099" s="1">
        <v>81</v>
      </c>
      <c r="N1099" s="1">
        <v>29</v>
      </c>
      <c r="O1099" s="2">
        <f t="shared" si="221"/>
        <v>0.86521739130434783</v>
      </c>
      <c r="P1099" s="2">
        <f t="shared" si="222"/>
        <v>8.804347826086957E-2</v>
      </c>
      <c r="Q1099" s="2">
        <f t="shared" si="223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 s="1">
        <v>2185</v>
      </c>
      <c r="V1099" s="2">
        <f t="shared" si="227"/>
        <v>1</v>
      </c>
      <c r="W1099" s="2">
        <v>6.6000000000000003E-2</v>
      </c>
      <c r="X1099" s="1">
        <v>588</v>
      </c>
      <c r="Y1099" s="2">
        <f t="shared" si="228"/>
        <v>0.26910755148741416</v>
      </c>
      <c r="Z1099" s="2">
        <v>9.1999999999999998E-2</v>
      </c>
      <c r="AA1099" s="1">
        <v>1274</v>
      </c>
      <c r="AB1099" s="2">
        <f t="shared" si="229"/>
        <v>0.58306636155606406</v>
      </c>
      <c r="AC1099" s="2">
        <f t="shared" si="230"/>
        <v>0.14782608695652177</v>
      </c>
      <c r="AD1099" s="2">
        <v>6.0999999999999999E-2</v>
      </c>
      <c r="AE1099" s="1">
        <v>78608</v>
      </c>
      <c r="AF1099" s="1">
        <v>808</v>
      </c>
      <c r="AG1099" s="1">
        <v>67451</v>
      </c>
      <c r="AH1099" s="1">
        <v>1713</v>
      </c>
      <c r="AI1099" s="2">
        <v>0.11</v>
      </c>
      <c r="AJ1099">
        <f>VLOOKUP(A1099,census_tract_areas_WA!E:N,10,FALSE)</f>
        <v>1.437338738</v>
      </c>
      <c r="AK1099">
        <f t="shared" si="231"/>
        <v>1520.1705361676545</v>
      </c>
      <c r="AL1099" t="str">
        <f>VLOOKUP(AK1099,'Density Lookup'!A:B,2,TRUE)</f>
        <v>High</v>
      </c>
      <c r="AM1099" t="str">
        <f>VLOOKUP(A1099,census_tract_county_names_WA!A:B,2,FALSE)</f>
        <v>Spokane County, Washington</v>
      </c>
      <c r="AN1099">
        <f>INDEX(census_tract_areas_WA!N:N, MATCH('2014_acs_select'!A1099,census_tract_areas_WA!E:E,0))</f>
        <v>1.437338738</v>
      </c>
      <c r="AO1099" t="b">
        <f t="shared" si="232"/>
        <v>1</v>
      </c>
      <c r="AP1099" t="str">
        <f>INDEX('Density Lookup'!B:B,MATCH('2014_acs_select'!AK1099,'Density Lookup'!A:A,1))</f>
        <v>High</v>
      </c>
      <c r="AQ1099" t="b">
        <f t="shared" si="233"/>
        <v>1</v>
      </c>
    </row>
    <row r="1100" spans="1:43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224"/>
        <v>0.46391339214113875</v>
      </c>
      <c r="I1100" s="2">
        <f t="shared" si="225"/>
        <v>0.53608660785886131</v>
      </c>
      <c r="J1100" s="1">
        <v>1035</v>
      </c>
      <c r="K1100" s="2">
        <f t="shared" si="226"/>
        <v>0.41499599037690454</v>
      </c>
      <c r="L1100" s="1">
        <v>863</v>
      </c>
      <c r="M1100" s="1">
        <v>83</v>
      </c>
      <c r="N1100" s="1">
        <v>14</v>
      </c>
      <c r="O1100" s="2">
        <f t="shared" si="221"/>
        <v>0.83381642512077292</v>
      </c>
      <c r="P1100" s="2">
        <f t="shared" si="222"/>
        <v>8.0193236714975843E-2</v>
      </c>
      <c r="Q1100" s="2">
        <f t="shared" si="223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 s="1">
        <v>2476</v>
      </c>
      <c r="V1100" s="2">
        <f t="shared" si="227"/>
        <v>0.99278267842822776</v>
      </c>
      <c r="W1100" s="2">
        <v>0.1</v>
      </c>
      <c r="X1100" s="1">
        <v>666</v>
      </c>
      <c r="Y1100" s="2">
        <f t="shared" si="228"/>
        <v>0.26704089815557336</v>
      </c>
      <c r="Z1100" s="2">
        <v>0.191</v>
      </c>
      <c r="AA1100" s="1">
        <v>1338</v>
      </c>
      <c r="AB1100" s="2">
        <f t="shared" si="229"/>
        <v>0.5364875701684042</v>
      </c>
      <c r="AC1100" s="2">
        <f t="shared" si="230"/>
        <v>0.19647153167602238</v>
      </c>
      <c r="AD1100" s="2">
        <v>8.199999999999999E-2</v>
      </c>
      <c r="AE1100" s="1">
        <v>85943</v>
      </c>
      <c r="AF1100" s="1">
        <v>917</v>
      </c>
      <c r="AG1100" s="1">
        <v>80282</v>
      </c>
      <c r="AH1100" s="1">
        <v>1865</v>
      </c>
      <c r="AI1100" s="2">
        <v>8.1000000000000003E-2</v>
      </c>
      <c r="AJ1100">
        <f>VLOOKUP(A1100,census_tract_areas_WA!E:N,10,FALSE)</f>
        <v>19.765120700000001</v>
      </c>
      <c r="AK1100">
        <f t="shared" si="231"/>
        <v>126.181875529857</v>
      </c>
      <c r="AL1100" t="str">
        <f>VLOOKUP(AK1100,'Density Lookup'!A:B,2,TRUE)</f>
        <v>Low</v>
      </c>
      <c r="AM1100" t="str">
        <f>VLOOKUP(A1100,census_tract_county_names_WA!A:B,2,FALSE)</f>
        <v>Thurston County, Washington</v>
      </c>
      <c r="AN1100">
        <f>INDEX(census_tract_areas_WA!N:N, MATCH('2014_acs_select'!A1100,census_tract_areas_WA!E:E,0))</f>
        <v>19.765120700000001</v>
      </c>
      <c r="AO1100" t="b">
        <f t="shared" si="232"/>
        <v>1</v>
      </c>
      <c r="AP1100" t="str">
        <f>INDEX('Density Lookup'!B:B,MATCH('2014_acs_select'!AK1100,'Density Lookup'!A:A,1))</f>
        <v>Low</v>
      </c>
      <c r="AQ1100" t="b">
        <f t="shared" si="233"/>
        <v>1</v>
      </c>
    </row>
    <row r="1101" spans="1:43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224"/>
        <v>0.48897838066977534</v>
      </c>
      <c r="I1101" s="2">
        <f t="shared" si="225"/>
        <v>0.51102161933022472</v>
      </c>
      <c r="J1101" s="1">
        <v>2205</v>
      </c>
      <c r="K1101" s="2">
        <f t="shared" si="226"/>
        <v>0.46735905044510384</v>
      </c>
      <c r="L1101" s="1">
        <v>1729</v>
      </c>
      <c r="M1101" s="1">
        <v>104</v>
      </c>
      <c r="N1101" s="1">
        <v>7</v>
      </c>
      <c r="O1101" s="2">
        <f t="shared" si="221"/>
        <v>0.78412698412698412</v>
      </c>
      <c r="P1101" s="2">
        <f t="shared" si="222"/>
        <v>4.7165532879818596E-2</v>
      </c>
      <c r="Q1101" s="2">
        <f t="shared" si="223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 s="1">
        <v>4709</v>
      </c>
      <c r="V1101" s="2">
        <f t="shared" si="227"/>
        <v>0.99809241203899957</v>
      </c>
      <c r="W1101" s="2">
        <v>3.2000000000000001E-2</v>
      </c>
      <c r="X1101" s="1">
        <v>1313</v>
      </c>
      <c r="Y1101" s="2">
        <f t="shared" si="228"/>
        <v>0.27829588808817296</v>
      </c>
      <c r="Z1101" s="2">
        <v>3.7000000000000005E-2</v>
      </c>
      <c r="AA1101" s="1">
        <v>2800</v>
      </c>
      <c r="AB1101" s="2">
        <f t="shared" si="229"/>
        <v>0.59347181008902072</v>
      </c>
      <c r="AC1101" s="2">
        <f t="shared" si="230"/>
        <v>0.12823230182280632</v>
      </c>
      <c r="AD1101" s="2">
        <v>3.1E-2</v>
      </c>
      <c r="AE1101" s="1">
        <v>137437</v>
      </c>
      <c r="AF1101" s="1">
        <v>1586</v>
      </c>
      <c r="AG1101" s="1">
        <v>110188</v>
      </c>
      <c r="AH1101" s="1">
        <v>3620</v>
      </c>
      <c r="AI1101" s="2">
        <v>3.7999999999999999E-2</v>
      </c>
      <c r="AJ1101">
        <f>VLOOKUP(A1101,census_tract_areas_WA!E:N,10,FALSE)</f>
        <v>5.814807429</v>
      </c>
      <c r="AK1101">
        <f t="shared" si="231"/>
        <v>811.37682676645011</v>
      </c>
      <c r="AL1101" t="str">
        <f>VLOOKUP(AK1101,'Density Lookup'!A:B,2,TRUE)</f>
        <v>Medium</v>
      </c>
      <c r="AM1101" t="str">
        <f>VLOOKUP(A1101,census_tract_county_names_WA!A:B,2,FALSE)</f>
        <v>Clark County, Washington</v>
      </c>
      <c r="AN1101">
        <f>INDEX(census_tract_areas_WA!N:N, MATCH('2014_acs_select'!A1101,census_tract_areas_WA!E:E,0))</f>
        <v>5.814807429</v>
      </c>
      <c r="AO1101" t="b">
        <f t="shared" si="232"/>
        <v>1</v>
      </c>
      <c r="AP1101" t="str">
        <f>INDEX('Density Lookup'!B:B,MATCH('2014_acs_select'!AK1101,'Density Lookup'!A:A,1))</f>
        <v>Medium</v>
      </c>
      <c r="AQ1101" t="b">
        <f t="shared" si="233"/>
        <v>1</v>
      </c>
    </row>
    <row r="1102" spans="1:43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224"/>
        <v>0.46183140038082049</v>
      </c>
      <c r="I1102" s="2">
        <f t="shared" si="225"/>
        <v>0.53816859961917951</v>
      </c>
      <c r="J1102" s="1">
        <v>2348</v>
      </c>
      <c r="K1102" s="2">
        <f t="shared" si="226"/>
        <v>0.4064393283711269</v>
      </c>
      <c r="L1102" s="1">
        <v>1973</v>
      </c>
      <c r="M1102" s="1">
        <v>173</v>
      </c>
      <c r="N1102" s="1">
        <v>13</v>
      </c>
      <c r="O1102" s="2">
        <f t="shared" si="221"/>
        <v>0.84028960817717202</v>
      </c>
      <c r="P1102" s="2">
        <f t="shared" si="222"/>
        <v>7.3679727427597957E-2</v>
      </c>
      <c r="Q1102" s="2">
        <f t="shared" si="223"/>
        <v>5.5366269165247018E-3</v>
      </c>
      <c r="R1102" s="2">
        <v>0.14599999999999999</v>
      </c>
      <c r="S1102" s="2">
        <v>0.20699999999999999</v>
      </c>
      <c r="T1102" s="2">
        <v>0.09</v>
      </c>
      <c r="U1102" s="1">
        <v>5765</v>
      </c>
      <c r="V1102" s="2">
        <f t="shared" si="227"/>
        <v>0.99792279729963651</v>
      </c>
      <c r="W1102" s="2">
        <v>0.20399999999999999</v>
      </c>
      <c r="X1102" s="1">
        <v>1361</v>
      </c>
      <c r="Y1102" s="2">
        <f t="shared" si="228"/>
        <v>0.23558940626622815</v>
      </c>
      <c r="Z1102" s="2">
        <v>0.435</v>
      </c>
      <c r="AA1102" s="1">
        <v>3364</v>
      </c>
      <c r="AB1102" s="2">
        <f t="shared" si="229"/>
        <v>0.58230915700190411</v>
      </c>
      <c r="AC1102" s="2">
        <f t="shared" si="230"/>
        <v>0.18210143673186774</v>
      </c>
      <c r="AD1102" s="2">
        <v>0.155</v>
      </c>
      <c r="AE1102" s="1">
        <v>60401</v>
      </c>
      <c r="AF1102" s="1">
        <v>2195</v>
      </c>
      <c r="AG1102" s="1">
        <v>44836</v>
      </c>
      <c r="AH1102" s="1">
        <v>4639</v>
      </c>
      <c r="AI1102" s="2">
        <v>9.1999999999999998E-2</v>
      </c>
      <c r="AJ1102">
        <f>VLOOKUP(A1102,census_tract_areas_WA!E:N,10,FALSE)</f>
        <v>193.86503250000001</v>
      </c>
      <c r="AK1102">
        <f t="shared" si="231"/>
        <v>29.799081997935858</v>
      </c>
      <c r="AL1102" t="str">
        <f>VLOOKUP(AK1102,'Density Lookup'!A:B,2,TRUE)</f>
        <v>Low</v>
      </c>
      <c r="AM1102" t="str">
        <f>VLOOKUP(A1102,census_tract_county_names_WA!A:B,2,FALSE)</f>
        <v>Douglas County, Washington</v>
      </c>
      <c r="AN1102">
        <f>INDEX(census_tract_areas_WA!N:N, MATCH('2014_acs_select'!A1102,census_tract_areas_WA!E:E,0))</f>
        <v>193.86503250000001</v>
      </c>
      <c r="AO1102" t="b">
        <f t="shared" si="232"/>
        <v>1</v>
      </c>
      <c r="AP1102" t="str">
        <f>INDEX('Density Lookup'!B:B,MATCH('2014_acs_select'!AK1102,'Density Lookup'!A:A,1))</f>
        <v>Low</v>
      </c>
      <c r="AQ1102" t="b">
        <f t="shared" si="233"/>
        <v>1</v>
      </c>
    </row>
    <row r="1103" spans="1:43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224"/>
        <v>0.44667863554757631</v>
      </c>
      <c r="I1103" s="2">
        <f t="shared" si="225"/>
        <v>0.55332136445242375</v>
      </c>
      <c r="J1103" s="1">
        <v>2768</v>
      </c>
      <c r="K1103" s="2">
        <f t="shared" si="226"/>
        <v>0.4969479353680431</v>
      </c>
      <c r="L1103" s="1">
        <v>1525</v>
      </c>
      <c r="M1103" s="1">
        <v>402</v>
      </c>
      <c r="N1103" s="1">
        <v>450</v>
      </c>
      <c r="O1103" s="2">
        <f t="shared" si="221"/>
        <v>0.55093930635838151</v>
      </c>
      <c r="P1103" s="2">
        <f t="shared" si="222"/>
        <v>0.14523121387283236</v>
      </c>
      <c r="Q1103" s="2">
        <f t="shared" si="223"/>
        <v>0.16257225433526012</v>
      </c>
      <c r="R1103" s="2">
        <v>0.54100000000000004</v>
      </c>
      <c r="S1103" s="2">
        <v>0.57799999999999996</v>
      </c>
      <c r="T1103" s="2">
        <v>0.51</v>
      </c>
      <c r="U1103" s="1">
        <v>5467</v>
      </c>
      <c r="V1103" s="2">
        <f t="shared" si="227"/>
        <v>0.98150807899461401</v>
      </c>
      <c r="W1103" s="2">
        <v>0.08</v>
      </c>
      <c r="X1103" s="1">
        <v>914</v>
      </c>
      <c r="Y1103" s="2">
        <f t="shared" si="228"/>
        <v>0.16409335727109514</v>
      </c>
      <c r="Z1103" s="2">
        <v>5.4000000000000006E-2</v>
      </c>
      <c r="AA1103" s="1">
        <v>3719</v>
      </c>
      <c r="AB1103" s="2">
        <f t="shared" si="229"/>
        <v>0.66768402154398565</v>
      </c>
      <c r="AC1103" s="2">
        <f t="shared" si="230"/>
        <v>0.16822262118491915</v>
      </c>
      <c r="AD1103" s="2">
        <v>0.10400000000000001</v>
      </c>
      <c r="AE1103" s="1">
        <v>98529</v>
      </c>
      <c r="AF1103" s="1">
        <v>2772</v>
      </c>
      <c r="AG1103" s="1">
        <v>72364</v>
      </c>
      <c r="AH1103" s="1">
        <v>4725</v>
      </c>
      <c r="AI1103" s="2">
        <v>4.4999999999999998E-2</v>
      </c>
      <c r="AJ1103">
        <f>VLOOKUP(A1103,census_tract_areas_WA!E:N,10,FALSE)</f>
        <v>3.2908714610000001</v>
      </c>
      <c r="AK1103">
        <f t="shared" si="231"/>
        <v>1692.5607900551179</v>
      </c>
      <c r="AL1103" t="str">
        <f>VLOOKUP(AK1103,'Density Lookup'!A:B,2,TRUE)</f>
        <v>High</v>
      </c>
      <c r="AM1103" t="str">
        <f>VLOOKUP(A1103,census_tract_county_names_WA!A:B,2,FALSE)</f>
        <v>King County, Washington</v>
      </c>
      <c r="AN1103">
        <f>INDEX(census_tract_areas_WA!N:N, MATCH('2014_acs_select'!A1103,census_tract_areas_WA!E:E,0))</f>
        <v>3.2908714610000001</v>
      </c>
      <c r="AO1103" t="b">
        <f t="shared" si="232"/>
        <v>1</v>
      </c>
      <c r="AP1103" t="str">
        <f>INDEX('Density Lookup'!B:B,MATCH('2014_acs_select'!AK1103,'Density Lookup'!A:A,1))</f>
        <v>High</v>
      </c>
      <c r="AQ1103" t="b">
        <f t="shared" si="233"/>
        <v>1</v>
      </c>
    </row>
    <row r="1104" spans="1:43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224"/>
        <v>0.47570040022870214</v>
      </c>
      <c r="I1104" s="2">
        <f t="shared" si="225"/>
        <v>0.52429959977129792</v>
      </c>
      <c r="J1104" s="1">
        <v>1612</v>
      </c>
      <c r="K1104" s="2">
        <f t="shared" si="226"/>
        <v>0.46083476272155516</v>
      </c>
      <c r="L1104" s="1">
        <v>1167</v>
      </c>
      <c r="M1104" s="1">
        <v>159</v>
      </c>
      <c r="N1104" s="1">
        <v>109</v>
      </c>
      <c r="O1104" s="2">
        <f t="shared" si="221"/>
        <v>0.72394540942928043</v>
      </c>
      <c r="P1104" s="2">
        <f t="shared" si="222"/>
        <v>9.8635235732009927E-2</v>
      </c>
      <c r="Q1104" s="2">
        <f t="shared" si="223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 s="1">
        <v>3498</v>
      </c>
      <c r="V1104" s="2">
        <f t="shared" si="227"/>
        <v>1</v>
      </c>
      <c r="W1104" s="2">
        <v>6.3E-2</v>
      </c>
      <c r="X1104" s="1">
        <v>676</v>
      </c>
      <c r="Y1104" s="2">
        <f t="shared" si="228"/>
        <v>0.19325328759291024</v>
      </c>
      <c r="Z1104" s="2">
        <v>1.6E-2</v>
      </c>
      <c r="AA1104" s="1">
        <v>2282</v>
      </c>
      <c r="AB1104" s="2">
        <f t="shared" si="229"/>
        <v>0.65237278444825619</v>
      </c>
      <c r="AC1104" s="2">
        <f t="shared" si="230"/>
        <v>0.15437392795883353</v>
      </c>
      <c r="AD1104" s="2">
        <v>9.1999999999999998E-2</v>
      </c>
      <c r="AE1104" s="1">
        <v>124180</v>
      </c>
      <c r="AF1104" s="1">
        <v>1385</v>
      </c>
      <c r="AG1104" s="1">
        <v>99375</v>
      </c>
      <c r="AH1104" s="1">
        <v>2903</v>
      </c>
      <c r="AI1104" s="2">
        <v>0.11199999999999999</v>
      </c>
      <c r="AJ1104">
        <f>VLOOKUP(A1104,census_tract_areas_WA!E:N,10,FALSE)</f>
        <v>2.2731329499999999</v>
      </c>
      <c r="AK1104">
        <f t="shared" si="231"/>
        <v>1538.8453191882156</v>
      </c>
      <c r="AL1104" t="str">
        <f>VLOOKUP(AK1104,'Density Lookup'!A:B,2,TRUE)</f>
        <v>High</v>
      </c>
      <c r="AM1104" t="str">
        <f>VLOOKUP(A1104,census_tract_county_names_WA!A:B,2,FALSE)</f>
        <v>King County, Washington</v>
      </c>
      <c r="AN1104">
        <f>INDEX(census_tract_areas_WA!N:N, MATCH('2014_acs_select'!A1104,census_tract_areas_WA!E:E,0))</f>
        <v>2.2731329499999999</v>
      </c>
      <c r="AO1104" t="b">
        <f t="shared" si="232"/>
        <v>1</v>
      </c>
      <c r="AP1104" t="str">
        <f>INDEX('Density Lookup'!B:B,MATCH('2014_acs_select'!AK1104,'Density Lookup'!A:A,1))</f>
        <v>High</v>
      </c>
      <c r="AQ1104" t="b">
        <f t="shared" si="233"/>
        <v>1</v>
      </c>
    </row>
    <row r="1105" spans="1:43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224"/>
        <v>0.50202131569275998</v>
      </c>
      <c r="I1105" s="2">
        <f t="shared" si="225"/>
        <v>0.49797868430723996</v>
      </c>
      <c r="J1105" s="1">
        <v>1291</v>
      </c>
      <c r="K1105" s="2">
        <f t="shared" si="226"/>
        <v>0.47445791988239616</v>
      </c>
      <c r="L1105" s="1">
        <v>865</v>
      </c>
      <c r="M1105" s="1">
        <v>104</v>
      </c>
      <c r="N1105" s="1">
        <v>171</v>
      </c>
      <c r="O1105" s="2">
        <f t="shared" si="221"/>
        <v>0.67002323780015494</v>
      </c>
      <c r="P1105" s="2">
        <f t="shared" si="222"/>
        <v>8.0557707203718049E-2</v>
      </c>
      <c r="Q1105" s="2">
        <f t="shared" si="223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 s="1">
        <v>2703</v>
      </c>
      <c r="V1105" s="2">
        <f t="shared" si="227"/>
        <v>0.99338478500551264</v>
      </c>
      <c r="W1105" s="2">
        <v>4.9000000000000002E-2</v>
      </c>
      <c r="X1105" s="1">
        <v>567</v>
      </c>
      <c r="Y1105" s="2">
        <f t="shared" si="228"/>
        <v>0.20837927232635062</v>
      </c>
      <c r="Z1105" s="2">
        <v>0</v>
      </c>
      <c r="AA1105" s="1">
        <v>1555</v>
      </c>
      <c r="AB1105" s="2">
        <f t="shared" si="229"/>
        <v>0.57148107313487684</v>
      </c>
      <c r="AC1105" s="2">
        <f t="shared" si="230"/>
        <v>0.2201396545387726</v>
      </c>
      <c r="AD1105" s="2">
        <v>7.9000000000000001E-2</v>
      </c>
      <c r="AE1105" s="1">
        <v>117827</v>
      </c>
      <c r="AF1105" s="1">
        <v>1313</v>
      </c>
      <c r="AG1105" s="1">
        <v>73125</v>
      </c>
      <c r="AH1105" s="1">
        <v>2175</v>
      </c>
      <c r="AI1105" s="2">
        <v>5.7000000000000002E-2</v>
      </c>
      <c r="AJ1105">
        <f>VLOOKUP(A1105,census_tract_areas_WA!E:N,10,FALSE)</f>
        <v>2.2886225169999999</v>
      </c>
      <c r="AK1105">
        <f t="shared" si="231"/>
        <v>1188.9247701568429</v>
      </c>
      <c r="AL1105" t="str">
        <f>VLOOKUP(AK1105,'Density Lookup'!A:B,2,TRUE)</f>
        <v>Medium</v>
      </c>
      <c r="AM1105" t="str">
        <f>VLOOKUP(A1105,census_tract_county_names_WA!A:B,2,FALSE)</f>
        <v>King County, Washington</v>
      </c>
      <c r="AN1105">
        <f>INDEX(census_tract_areas_WA!N:N, MATCH('2014_acs_select'!A1105,census_tract_areas_WA!E:E,0))</f>
        <v>2.2886225169999999</v>
      </c>
      <c r="AO1105" t="b">
        <f t="shared" si="232"/>
        <v>1</v>
      </c>
      <c r="AP1105" t="str">
        <f>INDEX('Density Lookup'!B:B,MATCH('2014_acs_select'!AK1105,'Density Lookup'!A:A,1))</f>
        <v>Medium</v>
      </c>
      <c r="AQ1105" t="b">
        <f t="shared" si="233"/>
        <v>1</v>
      </c>
    </row>
    <row r="1106" spans="1:43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224"/>
        <v>0.45464219207235967</v>
      </c>
      <c r="I1106" s="2">
        <f t="shared" si="225"/>
        <v>0.54535780792764033</v>
      </c>
      <c r="J1106" s="1">
        <v>1845</v>
      </c>
      <c r="K1106" s="2">
        <f t="shared" si="226"/>
        <v>0.49082202713487627</v>
      </c>
      <c r="L1106" s="1">
        <v>1622</v>
      </c>
      <c r="M1106" s="1">
        <v>55</v>
      </c>
      <c r="N1106" s="1">
        <v>45</v>
      </c>
      <c r="O1106" s="2">
        <f t="shared" si="221"/>
        <v>0.87913279132791333</v>
      </c>
      <c r="P1106" s="2">
        <f t="shared" si="222"/>
        <v>2.9810298102981029E-2</v>
      </c>
      <c r="Q1106" s="2">
        <f t="shared" si="223"/>
        <v>2.4390243902439025E-2</v>
      </c>
      <c r="R1106" s="2">
        <v>0.313</v>
      </c>
      <c r="S1106" s="2">
        <v>0.25600000000000001</v>
      </c>
      <c r="T1106" s="2">
        <v>0.36399999999999999</v>
      </c>
      <c r="U1106" s="1">
        <v>3714</v>
      </c>
      <c r="V1106" s="2">
        <f t="shared" si="227"/>
        <v>0.98802873104549083</v>
      </c>
      <c r="W1106" s="2">
        <v>4.9000000000000002E-2</v>
      </c>
      <c r="X1106" s="1">
        <v>999</v>
      </c>
      <c r="Y1106" s="2">
        <f t="shared" si="228"/>
        <v>0.26576217079010372</v>
      </c>
      <c r="Z1106" s="2">
        <v>0.12300000000000001</v>
      </c>
      <c r="AA1106" s="1">
        <v>2143</v>
      </c>
      <c r="AB1106" s="2">
        <f t="shared" si="229"/>
        <v>0.57009843043362596</v>
      </c>
      <c r="AC1106" s="2">
        <f t="shared" si="230"/>
        <v>0.16413939877627026</v>
      </c>
      <c r="AD1106" s="2">
        <v>2.4E-2</v>
      </c>
      <c r="AE1106" s="1">
        <v>76400</v>
      </c>
      <c r="AF1106" s="1">
        <v>1386</v>
      </c>
      <c r="AG1106" s="1">
        <v>68929</v>
      </c>
      <c r="AH1106" s="1">
        <v>2915</v>
      </c>
      <c r="AI1106" s="2">
        <v>2.3E-2</v>
      </c>
      <c r="AJ1106">
        <f>VLOOKUP(A1106,census_tract_areas_WA!E:N,10,FALSE)</f>
        <v>8.1251373299999994</v>
      </c>
      <c r="AK1106">
        <f t="shared" si="231"/>
        <v>462.63833426185306</v>
      </c>
      <c r="AL1106" t="str">
        <f>VLOOKUP(AK1106,'Density Lookup'!A:B,2,TRUE)</f>
        <v>Medium</v>
      </c>
      <c r="AM1106" t="str">
        <f>VLOOKUP(A1106,census_tract_county_names_WA!A:B,2,FALSE)</f>
        <v>Spokane County, Washington</v>
      </c>
      <c r="AN1106">
        <f>INDEX(census_tract_areas_WA!N:N, MATCH('2014_acs_select'!A1106,census_tract_areas_WA!E:E,0))</f>
        <v>8.1251373299999994</v>
      </c>
      <c r="AO1106" t="b">
        <f t="shared" si="232"/>
        <v>1</v>
      </c>
      <c r="AP1106" t="str">
        <f>INDEX('Density Lookup'!B:B,MATCH('2014_acs_select'!AK1106,'Density Lookup'!A:A,1))</f>
        <v>Medium</v>
      </c>
      <c r="AQ1106" t="b">
        <f t="shared" si="233"/>
        <v>1</v>
      </c>
    </row>
    <row r="1107" spans="1:43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224"/>
        <v>0.50022081554541442</v>
      </c>
      <c r="I1107" s="2">
        <f t="shared" si="225"/>
        <v>0.49977918445458558</v>
      </c>
      <c r="J1107" s="1">
        <v>2790</v>
      </c>
      <c r="K1107" s="2">
        <f t="shared" si="226"/>
        <v>0.41071691447077874</v>
      </c>
      <c r="L1107" s="1">
        <v>2061</v>
      </c>
      <c r="M1107" s="1">
        <v>351</v>
      </c>
      <c r="N1107" s="1">
        <v>29</v>
      </c>
      <c r="O1107" s="2">
        <f t="shared" si="221"/>
        <v>0.73870967741935489</v>
      </c>
      <c r="P1107" s="2">
        <f t="shared" si="222"/>
        <v>0.12580645161290321</v>
      </c>
      <c r="Q1107" s="2">
        <f t="shared" si="223"/>
        <v>1.039426523297491E-2</v>
      </c>
      <c r="R1107" s="2">
        <v>0.20600000000000002</v>
      </c>
      <c r="S1107" s="2">
        <v>0.24</v>
      </c>
      <c r="T1107" s="2">
        <v>0.17600000000000002</v>
      </c>
      <c r="U1107" s="1">
        <v>6693</v>
      </c>
      <c r="V1107" s="2">
        <f t="shared" si="227"/>
        <v>0.98527896363904022</v>
      </c>
      <c r="W1107" s="2">
        <v>0.12300000000000001</v>
      </c>
      <c r="X1107" s="1">
        <v>1621</v>
      </c>
      <c r="Y1107" s="2">
        <f t="shared" si="228"/>
        <v>0.23862799941115856</v>
      </c>
      <c r="Z1107" s="2">
        <v>0.13100000000000001</v>
      </c>
      <c r="AA1107" s="1">
        <v>3804</v>
      </c>
      <c r="AB1107" s="2">
        <f t="shared" si="229"/>
        <v>0.55998822317091124</v>
      </c>
      <c r="AC1107" s="2">
        <f t="shared" si="230"/>
        <v>0.20138377741793023</v>
      </c>
      <c r="AD1107" s="2">
        <v>0.11699999999999999</v>
      </c>
      <c r="AE1107" s="1">
        <v>63318</v>
      </c>
      <c r="AF1107" s="1">
        <v>2575</v>
      </c>
      <c r="AG1107" s="1">
        <v>57019</v>
      </c>
      <c r="AH1107" s="1">
        <v>5255</v>
      </c>
      <c r="AI1107" s="2">
        <v>0.115</v>
      </c>
      <c r="AJ1107">
        <f>VLOOKUP(A1107,census_tract_areas_WA!E:N,10,FALSE)</f>
        <v>5.2619721699999999</v>
      </c>
      <c r="AK1107">
        <f t="shared" si="231"/>
        <v>1290.9608375978926</v>
      </c>
      <c r="AL1107" t="str">
        <f>VLOOKUP(AK1107,'Density Lookup'!A:B,2,TRUE)</f>
        <v>Medium</v>
      </c>
      <c r="AM1107" t="str">
        <f>VLOOKUP(A1107,census_tract_county_names_WA!A:B,2,FALSE)</f>
        <v>Spokane County, Washington</v>
      </c>
      <c r="AN1107">
        <f>INDEX(census_tract_areas_WA!N:N, MATCH('2014_acs_select'!A1107,census_tract_areas_WA!E:E,0))</f>
        <v>5.2619721699999999</v>
      </c>
      <c r="AO1107" t="b">
        <f t="shared" si="232"/>
        <v>1</v>
      </c>
      <c r="AP1107" t="str">
        <f>INDEX('Density Lookup'!B:B,MATCH('2014_acs_select'!AK1107,'Density Lookup'!A:A,1))</f>
        <v>Medium</v>
      </c>
      <c r="AQ1107" t="b">
        <f t="shared" si="233"/>
        <v>1</v>
      </c>
    </row>
    <row r="1108" spans="1:43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224"/>
        <v>0.46186609876214563</v>
      </c>
      <c r="I1108" s="2">
        <f t="shared" si="225"/>
        <v>0.53813390123785443</v>
      </c>
      <c r="J1108" s="1">
        <v>3258</v>
      </c>
      <c r="K1108" s="2">
        <f t="shared" si="226"/>
        <v>0.4336483428723546</v>
      </c>
      <c r="L1108" s="1">
        <v>2611</v>
      </c>
      <c r="M1108" s="1">
        <v>269</v>
      </c>
      <c r="N1108" s="1">
        <v>55</v>
      </c>
      <c r="O1108" s="2">
        <f t="shared" si="221"/>
        <v>0.80141190914671578</v>
      </c>
      <c r="P1108" s="2">
        <f t="shared" si="222"/>
        <v>8.2565991405770409E-2</v>
      </c>
      <c r="Q1108" s="2">
        <f t="shared" si="223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 s="1">
        <v>7513</v>
      </c>
      <c r="V1108" s="2">
        <f t="shared" si="227"/>
        <v>1</v>
      </c>
      <c r="W1108" s="2">
        <v>6.8000000000000005E-2</v>
      </c>
      <c r="X1108" s="1">
        <v>1639</v>
      </c>
      <c r="Y1108" s="2">
        <f t="shared" si="228"/>
        <v>0.21815519765739386</v>
      </c>
      <c r="Z1108" s="2">
        <v>9.3000000000000013E-2</v>
      </c>
      <c r="AA1108" s="1">
        <v>4166</v>
      </c>
      <c r="AB1108" s="2">
        <f t="shared" si="229"/>
        <v>0.55450552375881801</v>
      </c>
      <c r="AC1108" s="2">
        <f t="shared" si="230"/>
        <v>0.22733927858378811</v>
      </c>
      <c r="AD1108" s="2">
        <v>3.9E-2</v>
      </c>
      <c r="AE1108" s="1">
        <v>90716</v>
      </c>
      <c r="AF1108" s="1">
        <v>3058</v>
      </c>
      <c r="AG1108" s="1">
        <v>79345</v>
      </c>
      <c r="AH1108" s="1">
        <v>6057</v>
      </c>
      <c r="AI1108" s="2">
        <v>4.0999999999999995E-2</v>
      </c>
      <c r="AJ1108">
        <f>VLOOKUP(A1108,census_tract_areas_WA!E:N,10,FALSE)</f>
        <v>31.343766200000001</v>
      </c>
      <c r="AK1108">
        <f t="shared" si="231"/>
        <v>239.69678538503135</v>
      </c>
      <c r="AL1108" t="str">
        <f>VLOOKUP(AK1108,'Density Lookup'!A:B,2,TRUE)</f>
        <v>Low</v>
      </c>
      <c r="AM1108" t="str">
        <f>VLOOKUP(A1108,census_tract_county_names_WA!A:B,2,FALSE)</f>
        <v>Thurston County, Washington</v>
      </c>
      <c r="AN1108">
        <f>INDEX(census_tract_areas_WA!N:N, MATCH('2014_acs_select'!A1108,census_tract_areas_WA!E:E,0))</f>
        <v>31.343766200000001</v>
      </c>
      <c r="AO1108" t="b">
        <f t="shared" si="232"/>
        <v>1</v>
      </c>
      <c r="AP1108" t="str">
        <f>INDEX('Density Lookup'!B:B,MATCH('2014_acs_select'!AK1108,'Density Lookup'!A:A,1))</f>
        <v>Low</v>
      </c>
      <c r="AQ1108" t="b">
        <f t="shared" si="233"/>
        <v>1</v>
      </c>
    </row>
    <row r="1109" spans="1:43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224"/>
        <v>0.50168010752688175</v>
      </c>
      <c r="I1109" s="2">
        <f t="shared" si="225"/>
        <v>0.49831989247311825</v>
      </c>
      <c r="J1109" s="1">
        <v>2691</v>
      </c>
      <c r="K1109" s="2">
        <f t="shared" si="226"/>
        <v>0.45211693548387094</v>
      </c>
      <c r="L1109" s="1">
        <v>2089</v>
      </c>
      <c r="M1109" s="1">
        <v>206</v>
      </c>
      <c r="N1109" s="1">
        <v>91</v>
      </c>
      <c r="O1109" s="2">
        <f t="shared" si="221"/>
        <v>0.7762913415087328</v>
      </c>
      <c r="P1109" s="2">
        <f t="shared" si="222"/>
        <v>7.655146785581568E-2</v>
      </c>
      <c r="Q1109" s="2">
        <f t="shared" si="223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 s="1">
        <v>5952</v>
      </c>
      <c r="V1109" s="2">
        <f t="shared" si="227"/>
        <v>1</v>
      </c>
      <c r="W1109" s="2">
        <v>0.16699999999999998</v>
      </c>
      <c r="X1109" s="1">
        <v>1102</v>
      </c>
      <c r="Y1109" s="2">
        <f t="shared" si="228"/>
        <v>0.18514784946236559</v>
      </c>
      <c r="Z1109" s="2">
        <v>0.36200000000000004</v>
      </c>
      <c r="AA1109" s="1">
        <v>3874</v>
      </c>
      <c r="AB1109" s="2">
        <f t="shared" si="229"/>
        <v>0.6508736559139785</v>
      </c>
      <c r="AC1109" s="2">
        <f t="shared" si="230"/>
        <v>0.16397849462365588</v>
      </c>
      <c r="AD1109" s="2">
        <v>0.15</v>
      </c>
      <c r="AE1109" s="1">
        <v>67084</v>
      </c>
      <c r="AF1109" s="1">
        <v>2500</v>
      </c>
      <c r="AG1109" s="1">
        <v>60938</v>
      </c>
      <c r="AH1109" s="1">
        <v>5013</v>
      </c>
      <c r="AI1109" s="2">
        <v>5.7000000000000002E-2</v>
      </c>
      <c r="AJ1109">
        <f>VLOOKUP(A1109,census_tract_areas_WA!E:N,10,FALSE)</f>
        <v>4.6030074780000003</v>
      </c>
      <c r="AK1109">
        <f t="shared" si="231"/>
        <v>1293.067636419773</v>
      </c>
      <c r="AL1109" t="str">
        <f>VLOOKUP(AK1109,'Density Lookup'!A:B,2,TRUE)</f>
        <v>Medium</v>
      </c>
      <c r="AM1109" t="str">
        <f>VLOOKUP(A1109,census_tract_county_names_WA!A:B,2,FALSE)</f>
        <v>Whatcom County, Washington</v>
      </c>
      <c r="AN1109">
        <f>INDEX(census_tract_areas_WA!N:N, MATCH('2014_acs_select'!A1109,census_tract_areas_WA!E:E,0))</f>
        <v>4.6030074780000003</v>
      </c>
      <c r="AO1109" t="b">
        <f t="shared" si="232"/>
        <v>1</v>
      </c>
      <c r="AP1109" t="str">
        <f>INDEX('Density Lookup'!B:B,MATCH('2014_acs_select'!AK1109,'Density Lookup'!A:A,1))</f>
        <v>Medium</v>
      </c>
      <c r="AQ1109" t="b">
        <f t="shared" si="233"/>
        <v>1</v>
      </c>
    </row>
    <row r="1110" spans="1:43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224"/>
        <v>0.47344747533372028</v>
      </c>
      <c r="I1110" s="2">
        <f t="shared" si="225"/>
        <v>0.52655252466627978</v>
      </c>
      <c r="J1110" s="1">
        <v>3355</v>
      </c>
      <c r="K1110" s="2">
        <f t="shared" si="226"/>
        <v>0.48679628554846199</v>
      </c>
      <c r="L1110" s="1">
        <v>2253</v>
      </c>
      <c r="M1110" s="1">
        <v>485</v>
      </c>
      <c r="N1110" s="1">
        <v>310</v>
      </c>
      <c r="O1110" s="2">
        <f t="shared" si="221"/>
        <v>0.67153502235469453</v>
      </c>
      <c r="P1110" s="2">
        <f t="shared" si="222"/>
        <v>0.14456035767511177</v>
      </c>
      <c r="Q1110" s="2">
        <f t="shared" si="223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 s="1">
        <v>6892</v>
      </c>
      <c r="V1110" s="2">
        <f t="shared" si="227"/>
        <v>1</v>
      </c>
      <c r="W1110" s="2">
        <v>1.8000000000000002E-2</v>
      </c>
      <c r="X1110" s="1">
        <v>1728</v>
      </c>
      <c r="Y1110" s="2">
        <f t="shared" si="228"/>
        <v>0.25072547881601859</v>
      </c>
      <c r="Z1110" s="2">
        <v>1.2E-2</v>
      </c>
      <c r="AA1110" s="1">
        <v>4342</v>
      </c>
      <c r="AB1110" s="2">
        <f t="shared" si="229"/>
        <v>0.63000580383052818</v>
      </c>
      <c r="AC1110" s="2">
        <f t="shared" si="230"/>
        <v>0.11926871735345324</v>
      </c>
      <c r="AD1110" s="2">
        <v>0.01</v>
      </c>
      <c r="AE1110" s="1">
        <v>204180</v>
      </c>
      <c r="AF1110" s="1">
        <v>2216</v>
      </c>
      <c r="AG1110" s="1">
        <v>152849</v>
      </c>
      <c r="AH1110" s="1">
        <v>5434</v>
      </c>
      <c r="AI1110" s="2">
        <v>0.06</v>
      </c>
      <c r="AJ1110">
        <f>VLOOKUP(A1110,census_tract_areas_WA!E:N,10,FALSE)</f>
        <v>4.9635924380000001</v>
      </c>
      <c r="AK1110">
        <f t="shared" si="231"/>
        <v>1388.5104561036483</v>
      </c>
      <c r="AL1110" t="str">
        <f>VLOOKUP(AK1110,'Density Lookup'!A:B,2,TRUE)</f>
        <v>Medium</v>
      </c>
      <c r="AM1110" t="str">
        <f>VLOOKUP(A1110,census_tract_county_names_WA!A:B,2,FALSE)</f>
        <v>King County, Washington</v>
      </c>
      <c r="AN1110">
        <f>INDEX(census_tract_areas_WA!N:N, MATCH('2014_acs_select'!A1110,census_tract_areas_WA!E:E,0))</f>
        <v>4.9635924380000001</v>
      </c>
      <c r="AO1110" t="b">
        <f t="shared" si="232"/>
        <v>1</v>
      </c>
      <c r="AP1110" t="str">
        <f>INDEX('Density Lookup'!B:B,MATCH('2014_acs_select'!AK1110,'Density Lookup'!A:A,1))</f>
        <v>Medium</v>
      </c>
      <c r="AQ1110" t="b">
        <f t="shared" si="233"/>
        <v>1</v>
      </c>
    </row>
    <row r="1111" spans="1:43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224"/>
        <v>0.50303145130731342</v>
      </c>
      <c r="I1111" s="2">
        <f t="shared" si="225"/>
        <v>0.49696854869268664</v>
      </c>
      <c r="J1111" s="1">
        <v>2801</v>
      </c>
      <c r="K1111" s="2">
        <f t="shared" si="226"/>
        <v>0.53069344448654798</v>
      </c>
      <c r="L1111" s="1">
        <v>1942</v>
      </c>
      <c r="M1111" s="1">
        <v>469</v>
      </c>
      <c r="N1111" s="1">
        <v>53</v>
      </c>
      <c r="O1111" s="2">
        <f t="shared" si="221"/>
        <v>0.69332381292395573</v>
      </c>
      <c r="P1111" s="2">
        <f t="shared" si="222"/>
        <v>0.16744019992859693</v>
      </c>
      <c r="Q1111" s="2">
        <f t="shared" si="223"/>
        <v>1.8921813637986434E-2</v>
      </c>
      <c r="R1111" s="2">
        <v>0.42700000000000005</v>
      </c>
      <c r="S1111" s="2">
        <v>0.39</v>
      </c>
      <c r="T1111" s="2">
        <v>0.46500000000000002</v>
      </c>
      <c r="U1111" s="1">
        <v>5267</v>
      </c>
      <c r="V1111" s="2">
        <f t="shared" si="227"/>
        <v>0.9979158772262221</v>
      </c>
      <c r="W1111" s="2">
        <v>7.2999999999999995E-2</v>
      </c>
      <c r="X1111" s="1">
        <v>1189</v>
      </c>
      <c r="Y1111" s="2">
        <f t="shared" si="228"/>
        <v>0.22527472527472528</v>
      </c>
      <c r="Z1111" s="2">
        <v>9.3000000000000013E-2</v>
      </c>
      <c r="AA1111" s="1">
        <v>3505</v>
      </c>
      <c r="AB1111" s="2">
        <f t="shared" si="229"/>
        <v>0.66407730200833648</v>
      </c>
      <c r="AC1111" s="2">
        <f t="shared" si="230"/>
        <v>0.11064797271693827</v>
      </c>
      <c r="AD1111" s="2">
        <v>7.2000000000000008E-2</v>
      </c>
      <c r="AE1111" s="1">
        <v>115015</v>
      </c>
      <c r="AF1111" s="1">
        <v>1946</v>
      </c>
      <c r="AG1111" s="1">
        <v>91522</v>
      </c>
      <c r="AH1111" s="1">
        <v>4273</v>
      </c>
      <c r="AI1111" s="2">
        <v>0.06</v>
      </c>
      <c r="AJ1111">
        <f>VLOOKUP(A1111,census_tract_areas_WA!E:N,10,FALSE)</f>
        <v>217.8098177</v>
      </c>
      <c r="AK1111">
        <f t="shared" si="231"/>
        <v>24.232149201234101</v>
      </c>
      <c r="AL1111" t="str">
        <f>VLOOKUP(AK1111,'Density Lookup'!A:B,2,TRUE)</f>
        <v>Low</v>
      </c>
      <c r="AM1111" t="str">
        <f>VLOOKUP(A1111,census_tract_county_names_WA!A:B,2,FALSE)</f>
        <v>King County, Washington</v>
      </c>
      <c r="AN1111">
        <f>INDEX(census_tract_areas_WA!N:N, MATCH('2014_acs_select'!A1111,census_tract_areas_WA!E:E,0))</f>
        <v>217.8098177</v>
      </c>
      <c r="AO1111" t="b">
        <f t="shared" si="232"/>
        <v>1</v>
      </c>
      <c r="AP1111" t="str">
        <f>INDEX('Density Lookup'!B:B,MATCH('2014_acs_select'!AK1111,'Density Lookup'!A:A,1))</f>
        <v>Low</v>
      </c>
      <c r="AQ1111" t="b">
        <f t="shared" si="233"/>
        <v>1</v>
      </c>
    </row>
    <row r="1112" spans="1:43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224"/>
        <v>0.48546845124282983</v>
      </c>
      <c r="I1112" s="2">
        <f t="shared" si="225"/>
        <v>0.51453154875717022</v>
      </c>
      <c r="J1112" s="1">
        <v>2486</v>
      </c>
      <c r="K1112" s="2">
        <f t="shared" si="226"/>
        <v>0.47533460803059274</v>
      </c>
      <c r="L1112" s="1">
        <v>1813</v>
      </c>
      <c r="M1112" s="1">
        <v>50</v>
      </c>
      <c r="N1112" s="1">
        <v>248</v>
      </c>
      <c r="O1112" s="2">
        <f t="shared" si="221"/>
        <v>0.72928399034593727</v>
      </c>
      <c r="P1112" s="2">
        <f t="shared" si="222"/>
        <v>2.0112630732099759E-2</v>
      </c>
      <c r="Q1112" s="2">
        <f t="shared" si="223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 s="1">
        <v>5230</v>
      </c>
      <c r="V1112" s="2">
        <f t="shared" si="227"/>
        <v>1</v>
      </c>
      <c r="W1112" s="2">
        <v>2.5000000000000001E-2</v>
      </c>
      <c r="X1112" s="1">
        <v>1206</v>
      </c>
      <c r="Y1112" s="2">
        <f t="shared" si="228"/>
        <v>0.2305927342256214</v>
      </c>
      <c r="Z1112" s="2">
        <v>2.7000000000000003E-2</v>
      </c>
      <c r="AA1112" s="1">
        <v>3289</v>
      </c>
      <c r="AB1112" s="2">
        <f t="shared" si="229"/>
        <v>0.62887189292543022</v>
      </c>
      <c r="AC1112" s="2">
        <f t="shared" si="230"/>
        <v>0.14053537284894835</v>
      </c>
      <c r="AD1112" s="2">
        <v>2.6000000000000002E-2</v>
      </c>
      <c r="AE1112" s="1">
        <v>92124</v>
      </c>
      <c r="AF1112" s="1">
        <v>1955</v>
      </c>
      <c r="AG1112" s="1">
        <v>86624</v>
      </c>
      <c r="AH1112" s="1">
        <v>4233</v>
      </c>
      <c r="AI1112" s="2">
        <v>5.7000000000000002E-2</v>
      </c>
      <c r="AJ1112">
        <f>VLOOKUP(A1112,census_tract_areas_WA!E:N,10,FALSE)</f>
        <v>58.484703949999997</v>
      </c>
      <c r="AK1112">
        <f t="shared" si="231"/>
        <v>89.425091464449494</v>
      </c>
      <c r="AL1112" t="str">
        <f>VLOOKUP(AK1112,'Density Lookup'!A:B,2,TRUE)</f>
        <v>Low</v>
      </c>
      <c r="AM1112" t="str">
        <f>VLOOKUP(A1112,census_tract_county_names_WA!A:B,2,FALSE)</f>
        <v>Kitsap County, Washington</v>
      </c>
      <c r="AN1112">
        <f>INDEX(census_tract_areas_WA!N:N, MATCH('2014_acs_select'!A1112,census_tract_areas_WA!E:E,0))</f>
        <v>58.484703949999997</v>
      </c>
      <c r="AO1112" t="b">
        <f t="shared" si="232"/>
        <v>1</v>
      </c>
      <c r="AP1112" t="str">
        <f>INDEX('Density Lookup'!B:B,MATCH('2014_acs_select'!AK1112,'Density Lookup'!A:A,1))</f>
        <v>Low</v>
      </c>
      <c r="AQ1112" t="b">
        <f t="shared" si="233"/>
        <v>1</v>
      </c>
    </row>
    <row r="1113" spans="1:43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224"/>
        <v>0.52444841979725698</v>
      </c>
      <c r="I1113" s="2">
        <f t="shared" si="225"/>
        <v>0.47555158020274302</v>
      </c>
      <c r="J1113" s="1">
        <v>1562</v>
      </c>
      <c r="K1113" s="2">
        <f t="shared" si="226"/>
        <v>0.46571258199165178</v>
      </c>
      <c r="L1113" s="1">
        <v>1271</v>
      </c>
      <c r="M1113" s="1">
        <v>197</v>
      </c>
      <c r="N1113" s="1">
        <v>40</v>
      </c>
      <c r="O1113" s="2">
        <f t="shared" si="221"/>
        <v>0.81370038412291934</v>
      </c>
      <c r="P1113" s="2">
        <f t="shared" si="222"/>
        <v>0.12612035851472472</v>
      </c>
      <c r="Q1113" s="2">
        <f t="shared" si="223"/>
        <v>2.5608194622279128E-2</v>
      </c>
      <c r="R1113" s="2">
        <v>0.30599999999999999</v>
      </c>
      <c r="S1113" s="2">
        <v>0.30299999999999999</v>
      </c>
      <c r="T1113" s="2">
        <v>0.309</v>
      </c>
      <c r="U1113" s="1">
        <v>3354</v>
      </c>
      <c r="V1113" s="2">
        <f t="shared" si="227"/>
        <v>1</v>
      </c>
      <c r="W1113" s="2">
        <v>0.09</v>
      </c>
      <c r="X1113" s="1">
        <v>719</v>
      </c>
      <c r="Y1113" s="2">
        <f t="shared" si="228"/>
        <v>0.21437090041741205</v>
      </c>
      <c r="Z1113" s="2">
        <v>0.16600000000000001</v>
      </c>
      <c r="AA1113" s="1">
        <v>2128</v>
      </c>
      <c r="AB1113" s="2">
        <f t="shared" si="229"/>
        <v>0.63446630888491351</v>
      </c>
      <c r="AC1113" s="2">
        <f t="shared" si="230"/>
        <v>0.15116279069767447</v>
      </c>
      <c r="AD1113" s="2">
        <v>7.9000000000000001E-2</v>
      </c>
      <c r="AE1113" s="1">
        <v>94695</v>
      </c>
      <c r="AF1113" s="1">
        <v>1256</v>
      </c>
      <c r="AG1113" s="1">
        <v>70750</v>
      </c>
      <c r="AH1113" s="1">
        <v>2744</v>
      </c>
      <c r="AI1113" s="2">
        <v>8.5000000000000006E-2</v>
      </c>
      <c r="AJ1113">
        <f>VLOOKUP(A1113,census_tract_areas_WA!E:N,10,FALSE)</f>
        <v>13.000093720000001</v>
      </c>
      <c r="AK1113">
        <f t="shared" si="231"/>
        <v>257.99814003187049</v>
      </c>
      <c r="AL1113" t="str">
        <f>VLOOKUP(AK1113,'Density Lookup'!A:B,2,TRUE)</f>
        <v>Low</v>
      </c>
      <c r="AM1113" t="str">
        <f>VLOOKUP(A1113,census_tract_county_names_WA!A:B,2,FALSE)</f>
        <v>Kitsap County, Washington</v>
      </c>
      <c r="AN1113">
        <f>INDEX(census_tract_areas_WA!N:N, MATCH('2014_acs_select'!A1113,census_tract_areas_WA!E:E,0))</f>
        <v>13.000093720000001</v>
      </c>
      <c r="AO1113" t="b">
        <f t="shared" si="232"/>
        <v>1</v>
      </c>
      <c r="AP1113" t="str">
        <f>INDEX('Density Lookup'!B:B,MATCH('2014_acs_select'!AK1113,'Density Lookup'!A:A,1))</f>
        <v>Low</v>
      </c>
      <c r="AQ1113" t="b">
        <f t="shared" si="233"/>
        <v>1</v>
      </c>
    </row>
    <row r="1114" spans="1:43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224"/>
        <v>0.49016354586394878</v>
      </c>
      <c r="I1114" s="2">
        <f t="shared" si="225"/>
        <v>0.50983645413605116</v>
      </c>
      <c r="J1114" s="1">
        <v>2195</v>
      </c>
      <c r="K1114" s="2">
        <f t="shared" si="226"/>
        <v>0.52026546575017774</v>
      </c>
      <c r="L1114" s="1">
        <v>1831</v>
      </c>
      <c r="M1114" s="1">
        <v>133</v>
      </c>
      <c r="N1114" s="1">
        <v>85</v>
      </c>
      <c r="O1114" s="2">
        <f t="shared" si="221"/>
        <v>0.83416856492027336</v>
      </c>
      <c r="P1114" s="2">
        <f t="shared" si="222"/>
        <v>6.0592255125284739E-2</v>
      </c>
      <c r="Q1114" s="2">
        <f t="shared" si="223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 s="1">
        <v>4219</v>
      </c>
      <c r="V1114" s="2">
        <f t="shared" si="227"/>
        <v>1</v>
      </c>
      <c r="W1114" s="2">
        <v>2.6000000000000002E-2</v>
      </c>
      <c r="X1114" s="1">
        <v>872</v>
      </c>
      <c r="Y1114" s="2">
        <f t="shared" si="228"/>
        <v>0.20668404835269022</v>
      </c>
      <c r="Z1114" s="2">
        <v>1.8000000000000002E-2</v>
      </c>
      <c r="AA1114" s="1">
        <v>2911</v>
      </c>
      <c r="AB1114" s="2">
        <f t="shared" si="229"/>
        <v>0.68997392747096464</v>
      </c>
      <c r="AC1114" s="2">
        <f t="shared" si="230"/>
        <v>0.10334202417634519</v>
      </c>
      <c r="AD1114" s="2">
        <v>3.2000000000000001E-2</v>
      </c>
      <c r="AE1114" s="1">
        <v>116118</v>
      </c>
      <c r="AF1114" s="1">
        <v>1540</v>
      </c>
      <c r="AG1114" s="1">
        <v>94333</v>
      </c>
      <c r="AH1114" s="1">
        <v>3430</v>
      </c>
      <c r="AI1114" s="2">
        <v>0.06</v>
      </c>
      <c r="AJ1114">
        <f>VLOOKUP(A1114,census_tract_areas_WA!E:N,10,FALSE)</f>
        <v>8.6824989210000005</v>
      </c>
      <c r="AK1114">
        <f t="shared" si="231"/>
        <v>485.92001431703949</v>
      </c>
      <c r="AL1114" t="str">
        <f>VLOOKUP(AK1114,'Density Lookup'!A:B,2,TRUE)</f>
        <v>Medium</v>
      </c>
      <c r="AM1114" t="str">
        <f>VLOOKUP(A1114,census_tract_county_names_WA!A:B,2,FALSE)</f>
        <v>Pierce County, Washington</v>
      </c>
      <c r="AN1114">
        <f>INDEX(census_tract_areas_WA!N:N, MATCH('2014_acs_select'!A1114,census_tract_areas_WA!E:E,0))</f>
        <v>8.6824989210000005</v>
      </c>
      <c r="AO1114" t="b">
        <f t="shared" si="232"/>
        <v>1</v>
      </c>
      <c r="AP1114" t="str">
        <f>INDEX('Density Lookup'!B:B,MATCH('2014_acs_select'!AK1114,'Density Lookup'!A:A,1))</f>
        <v>Medium</v>
      </c>
      <c r="AQ1114" t="b">
        <f t="shared" si="233"/>
        <v>1</v>
      </c>
    </row>
    <row r="1115" spans="1:43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224"/>
        <v>0.47508038585209006</v>
      </c>
      <c r="I1115" s="2">
        <f t="shared" si="225"/>
        <v>0.52491961414791</v>
      </c>
      <c r="J1115" s="1">
        <v>1768</v>
      </c>
      <c r="K1115" s="2">
        <f t="shared" si="226"/>
        <v>0.4737406216505895</v>
      </c>
      <c r="L1115" s="1">
        <v>1424</v>
      </c>
      <c r="M1115" s="1">
        <v>91</v>
      </c>
      <c r="N1115" s="1">
        <v>79</v>
      </c>
      <c r="O1115" s="2">
        <f t="shared" si="221"/>
        <v>0.80542986425339369</v>
      </c>
      <c r="P1115" s="2">
        <f t="shared" si="222"/>
        <v>5.1470588235294115E-2</v>
      </c>
      <c r="Q1115" s="2">
        <f t="shared" si="223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 s="1">
        <v>3727</v>
      </c>
      <c r="V1115" s="2">
        <f t="shared" si="227"/>
        <v>0.9986602357984995</v>
      </c>
      <c r="W1115" s="2">
        <v>4.5999999999999999E-2</v>
      </c>
      <c r="X1115" s="1">
        <v>868</v>
      </c>
      <c r="Y1115" s="2">
        <f t="shared" si="228"/>
        <v>0.23258306538049303</v>
      </c>
      <c r="Z1115" s="2">
        <v>0.03</v>
      </c>
      <c r="AA1115" s="1">
        <v>2226</v>
      </c>
      <c r="AB1115" s="2">
        <f t="shared" si="229"/>
        <v>0.59646302250803862</v>
      </c>
      <c r="AC1115" s="2">
        <f t="shared" si="230"/>
        <v>0.17095391211146838</v>
      </c>
      <c r="AD1115" s="2">
        <v>4.0999999999999995E-2</v>
      </c>
      <c r="AE1115" s="1">
        <v>71053</v>
      </c>
      <c r="AF1115" s="1">
        <v>1634</v>
      </c>
      <c r="AG1115" s="1">
        <v>59325</v>
      </c>
      <c r="AH1115" s="1">
        <v>3005</v>
      </c>
      <c r="AI1115" s="2">
        <v>9.1999999999999998E-2</v>
      </c>
      <c r="AJ1115">
        <f>VLOOKUP(A1115,census_tract_areas_WA!E:N,10,FALSE)</f>
        <v>3.074850648</v>
      </c>
      <c r="AK1115">
        <f t="shared" si="231"/>
        <v>1213.7174865476588</v>
      </c>
      <c r="AL1115" t="str">
        <f>VLOOKUP(AK1115,'Density Lookup'!A:B,2,TRUE)</f>
        <v>Medium</v>
      </c>
      <c r="AM1115" t="str">
        <f>VLOOKUP(A1115,census_tract_county_names_WA!A:B,2,FALSE)</f>
        <v>Pierce County, Washington</v>
      </c>
      <c r="AN1115">
        <f>INDEX(census_tract_areas_WA!N:N, MATCH('2014_acs_select'!A1115,census_tract_areas_WA!E:E,0))</f>
        <v>3.074850648</v>
      </c>
      <c r="AO1115" t="b">
        <f t="shared" si="232"/>
        <v>1</v>
      </c>
      <c r="AP1115" t="str">
        <f>INDEX('Density Lookup'!B:B,MATCH('2014_acs_select'!AK1115,'Density Lookup'!A:A,1))</f>
        <v>Medium</v>
      </c>
      <c r="AQ1115" t="b">
        <f t="shared" si="233"/>
        <v>1</v>
      </c>
    </row>
    <row r="1116" spans="1:43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224"/>
        <v>0.5055747789311803</v>
      </c>
      <c r="I1116" s="2">
        <f t="shared" si="225"/>
        <v>0.4944252210688197</v>
      </c>
      <c r="J1116" s="1">
        <v>1282</v>
      </c>
      <c r="K1116" s="2">
        <f t="shared" si="226"/>
        <v>0.4928873510188389</v>
      </c>
      <c r="L1116" s="1">
        <v>961</v>
      </c>
      <c r="M1116" s="1">
        <v>124</v>
      </c>
      <c r="N1116" s="1">
        <v>60</v>
      </c>
      <c r="O1116" s="2">
        <f t="shared" si="221"/>
        <v>0.74960998439937598</v>
      </c>
      <c r="P1116" s="2">
        <f t="shared" si="222"/>
        <v>9.6723868954758194E-2</v>
      </c>
      <c r="Q1116" s="2">
        <f t="shared" si="223"/>
        <v>4.6801872074882997E-2</v>
      </c>
      <c r="R1116" s="2">
        <v>0.39600000000000002</v>
      </c>
      <c r="S1116" s="2">
        <v>0.376</v>
      </c>
      <c r="T1116" s="2">
        <v>0.41700000000000004</v>
      </c>
      <c r="U1116" s="1">
        <v>2593</v>
      </c>
      <c r="V1116" s="2">
        <f t="shared" si="227"/>
        <v>0.99692425990003841</v>
      </c>
      <c r="W1116" s="2">
        <v>7.400000000000001E-2</v>
      </c>
      <c r="X1116" s="1">
        <v>603</v>
      </c>
      <c r="Y1116" s="2">
        <f t="shared" si="228"/>
        <v>0.23183391003460208</v>
      </c>
      <c r="Z1116" s="2">
        <v>0.13400000000000001</v>
      </c>
      <c r="AA1116" s="1">
        <v>1656</v>
      </c>
      <c r="AB1116" s="2">
        <f t="shared" si="229"/>
        <v>0.63667820069204151</v>
      </c>
      <c r="AC1116" s="2">
        <f t="shared" si="230"/>
        <v>0.13148788927335642</v>
      </c>
      <c r="AD1116" s="2">
        <v>0.06</v>
      </c>
      <c r="AE1116" s="1">
        <v>107356</v>
      </c>
      <c r="AF1116" s="1">
        <v>964</v>
      </c>
      <c r="AG1116" s="1">
        <v>83942</v>
      </c>
      <c r="AH1116" s="1">
        <v>2121</v>
      </c>
      <c r="AI1116" s="2">
        <v>9.6000000000000002E-2</v>
      </c>
      <c r="AJ1116">
        <f>VLOOKUP(A1116,census_tract_areas_WA!E:N,10,FALSE)</f>
        <v>2.7626648729999999</v>
      </c>
      <c r="AK1116">
        <f t="shared" si="231"/>
        <v>941.48227149084255</v>
      </c>
      <c r="AL1116" t="str">
        <f>VLOOKUP(AK1116,'Density Lookup'!A:B,2,TRUE)</f>
        <v>Medium</v>
      </c>
      <c r="AM1116" t="str">
        <f>VLOOKUP(A1116,census_tract_county_names_WA!A:B,2,FALSE)</f>
        <v>Snohomish County, Washington</v>
      </c>
      <c r="AN1116">
        <f>INDEX(census_tract_areas_WA!N:N, MATCH('2014_acs_select'!A1116,census_tract_areas_WA!E:E,0))</f>
        <v>2.7626648729999999</v>
      </c>
      <c r="AO1116" t="b">
        <f t="shared" si="232"/>
        <v>1</v>
      </c>
      <c r="AP1116" t="str">
        <f>INDEX('Density Lookup'!B:B,MATCH('2014_acs_select'!AK1116,'Density Lookup'!A:A,1))</f>
        <v>Medium</v>
      </c>
      <c r="AQ1116" t="b">
        <f t="shared" si="233"/>
        <v>1</v>
      </c>
    </row>
    <row r="1117" spans="1:43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224"/>
        <v>0.4917808219178082</v>
      </c>
      <c r="I1117" s="2">
        <f t="shared" si="225"/>
        <v>0.50821917808219175</v>
      </c>
      <c r="J1117" s="1">
        <v>1067</v>
      </c>
      <c r="K1117" s="2">
        <f t="shared" si="226"/>
        <v>0.4872146118721461</v>
      </c>
      <c r="L1117" s="1">
        <v>967</v>
      </c>
      <c r="M1117" s="1">
        <v>39</v>
      </c>
      <c r="N1117" s="1">
        <v>10</v>
      </c>
      <c r="O1117" s="2">
        <f t="shared" si="221"/>
        <v>0.9062792877225867</v>
      </c>
      <c r="P1117" s="2">
        <f t="shared" si="222"/>
        <v>3.6551077788191187E-2</v>
      </c>
      <c r="Q1117" s="2">
        <f t="shared" si="223"/>
        <v>9.3720712277413302E-3</v>
      </c>
      <c r="R1117" s="2">
        <v>0.18600000000000003</v>
      </c>
      <c r="S1117" s="2">
        <v>0.193</v>
      </c>
      <c r="T1117" s="2">
        <v>0.17899999999999999</v>
      </c>
      <c r="U1117" s="1">
        <v>2186</v>
      </c>
      <c r="V1117" s="2">
        <f t="shared" si="227"/>
        <v>0.9981735159817352</v>
      </c>
      <c r="W1117" s="2">
        <v>9.5000000000000001E-2</v>
      </c>
      <c r="X1117" s="1">
        <v>426</v>
      </c>
      <c r="Y1117" s="2">
        <f t="shared" si="228"/>
        <v>0.19452054794520549</v>
      </c>
      <c r="Z1117" s="2">
        <v>0.192</v>
      </c>
      <c r="AA1117" s="1">
        <v>1511</v>
      </c>
      <c r="AB1117" s="2">
        <f t="shared" si="229"/>
        <v>0.68995433789954341</v>
      </c>
      <c r="AC1117" s="2">
        <f t="shared" si="230"/>
        <v>0.11552511415525113</v>
      </c>
      <c r="AD1117" s="2">
        <v>0.08</v>
      </c>
      <c r="AE1117" s="1">
        <v>86885</v>
      </c>
      <c r="AF1117" s="1">
        <v>837</v>
      </c>
      <c r="AG1117" s="1">
        <v>74327</v>
      </c>
      <c r="AH1117" s="1">
        <v>1811</v>
      </c>
      <c r="AI1117" s="2">
        <v>8.1000000000000003E-2</v>
      </c>
      <c r="AJ1117">
        <f>VLOOKUP(A1117,census_tract_areas_WA!E:N,10,FALSE)</f>
        <v>7.8823475690000002</v>
      </c>
      <c r="AK1117">
        <f t="shared" si="231"/>
        <v>277.83601025320377</v>
      </c>
      <c r="AL1117" t="str">
        <f>VLOOKUP(AK1117,'Density Lookup'!A:B,2,TRUE)</f>
        <v>Low</v>
      </c>
      <c r="AM1117" t="str">
        <f>VLOOKUP(A1117,census_tract_county_names_WA!A:B,2,FALSE)</f>
        <v>Snohomish County, Washington</v>
      </c>
      <c r="AN1117">
        <f>INDEX(census_tract_areas_WA!N:N, MATCH('2014_acs_select'!A1117,census_tract_areas_WA!E:E,0))</f>
        <v>7.8823475690000002</v>
      </c>
      <c r="AO1117" t="b">
        <f t="shared" si="232"/>
        <v>1</v>
      </c>
      <c r="AP1117" t="str">
        <f>INDEX('Density Lookup'!B:B,MATCH('2014_acs_select'!AK1117,'Density Lookup'!A:A,1))</f>
        <v>Low</v>
      </c>
      <c r="AQ1117" t="b">
        <f t="shared" si="233"/>
        <v>1</v>
      </c>
    </row>
    <row r="1118" spans="1:43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224"/>
        <v>0.47700170357751276</v>
      </c>
      <c r="I1118" s="2">
        <f t="shared" si="225"/>
        <v>0.52299829642248719</v>
      </c>
      <c r="J1118" s="1">
        <v>1420</v>
      </c>
      <c r="K1118" s="2">
        <f t="shared" si="226"/>
        <v>0.34558286687758577</v>
      </c>
      <c r="L1118" s="1">
        <v>1019</v>
      </c>
      <c r="M1118" s="1">
        <v>251</v>
      </c>
      <c r="N1118" s="1">
        <v>6</v>
      </c>
      <c r="O1118" s="2">
        <f t="shared" si="221"/>
        <v>0.71760563380281694</v>
      </c>
      <c r="P1118" s="2">
        <f t="shared" si="222"/>
        <v>0.17676056338028168</v>
      </c>
      <c r="Q1118" s="2">
        <f t="shared" si="223"/>
        <v>4.2253521126760559E-3</v>
      </c>
      <c r="R1118" s="2">
        <v>0.19600000000000001</v>
      </c>
      <c r="S1118" s="2">
        <v>0.19899999999999998</v>
      </c>
      <c r="T1118" s="2">
        <v>0.192</v>
      </c>
      <c r="U1118" s="1">
        <v>4109</v>
      </c>
      <c r="V1118" s="2">
        <f t="shared" si="227"/>
        <v>1</v>
      </c>
      <c r="W1118" s="2">
        <v>0.11</v>
      </c>
      <c r="X1118" s="1">
        <v>1105</v>
      </c>
      <c r="Y1118" s="2">
        <f t="shared" si="228"/>
        <v>0.26892187880262836</v>
      </c>
      <c r="Z1118" s="2">
        <v>0.125</v>
      </c>
      <c r="AA1118" s="1">
        <v>2258</v>
      </c>
      <c r="AB1118" s="2">
        <f t="shared" si="229"/>
        <v>0.54952543197858361</v>
      </c>
      <c r="AC1118" s="2">
        <f t="shared" si="230"/>
        <v>0.18155268921878798</v>
      </c>
      <c r="AD1118" s="2">
        <v>0.12</v>
      </c>
      <c r="AE1118" s="1">
        <v>62047</v>
      </c>
      <c r="AF1118" s="1">
        <v>1607</v>
      </c>
      <c r="AG1118" s="1">
        <v>53429</v>
      </c>
      <c r="AH1118" s="1">
        <v>3176</v>
      </c>
      <c r="AI1118" s="2">
        <v>0.126</v>
      </c>
      <c r="AJ1118">
        <f>VLOOKUP(A1118,census_tract_areas_WA!E:N,10,FALSE)</f>
        <v>484.61000710000002</v>
      </c>
      <c r="AK1118">
        <f t="shared" si="231"/>
        <v>8.4789829755870088</v>
      </c>
      <c r="AL1118" t="str">
        <f>VLOOKUP(AK1118,'Density Lookup'!A:B,2,TRUE)</f>
        <v>Low</v>
      </c>
      <c r="AM1118" t="str">
        <f>VLOOKUP(A1118,census_tract_county_names_WA!A:B,2,FALSE)</f>
        <v>Stevens County, Washington</v>
      </c>
      <c r="AN1118">
        <f>INDEX(census_tract_areas_WA!N:N, MATCH('2014_acs_select'!A1118,census_tract_areas_WA!E:E,0))</f>
        <v>484.61000710000002</v>
      </c>
      <c r="AO1118" t="b">
        <f t="shared" si="232"/>
        <v>1</v>
      </c>
      <c r="AP1118" t="str">
        <f>INDEX('Density Lookup'!B:B,MATCH('2014_acs_select'!AK1118,'Density Lookup'!A:A,1))</f>
        <v>Low</v>
      </c>
      <c r="AQ1118" t="b">
        <f t="shared" si="233"/>
        <v>1</v>
      </c>
    </row>
    <row r="1119" spans="1:43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224"/>
        <v>0.50302297460701328</v>
      </c>
      <c r="I1119" s="2">
        <f t="shared" si="225"/>
        <v>0.49697702539298672</v>
      </c>
      <c r="J1119" s="1">
        <v>2118</v>
      </c>
      <c r="K1119" s="2">
        <f t="shared" si="226"/>
        <v>0.51221281741233371</v>
      </c>
      <c r="L1119" s="1">
        <v>1774</v>
      </c>
      <c r="M1119" s="1">
        <v>156</v>
      </c>
      <c r="N1119" s="1">
        <v>120</v>
      </c>
      <c r="O1119" s="2">
        <f t="shared" ref="O1119:O1182" si="234">L1119/$J1119</f>
        <v>0.83758262511803583</v>
      </c>
      <c r="P1119" s="2">
        <f t="shared" ref="P1119:P1182" si="235">M1119/$J1119</f>
        <v>7.3654390934844188E-2</v>
      </c>
      <c r="Q1119" s="2">
        <f t="shared" ref="Q1119:Q1182" si="236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 s="1">
        <v>4107</v>
      </c>
      <c r="V1119" s="2">
        <f t="shared" si="227"/>
        <v>0.99322853688029022</v>
      </c>
      <c r="W1119" s="2">
        <v>2.6000000000000002E-2</v>
      </c>
      <c r="X1119" s="1">
        <v>836</v>
      </c>
      <c r="Y1119" s="2">
        <f t="shared" si="228"/>
        <v>0.20217654171704957</v>
      </c>
      <c r="Z1119" s="2">
        <v>4.4999999999999998E-2</v>
      </c>
      <c r="AA1119" s="1">
        <v>2781</v>
      </c>
      <c r="AB1119" s="2">
        <f t="shared" si="229"/>
        <v>0.67255139056831925</v>
      </c>
      <c r="AC1119" s="2">
        <f t="shared" si="230"/>
        <v>0.12527206771463117</v>
      </c>
      <c r="AD1119" s="2">
        <v>2.2000000000000002E-2</v>
      </c>
      <c r="AE1119" s="1">
        <v>101856</v>
      </c>
      <c r="AF1119" s="1">
        <v>1489</v>
      </c>
      <c r="AG1119" s="1">
        <v>93007</v>
      </c>
      <c r="AH1119" s="1">
        <v>3389</v>
      </c>
      <c r="AI1119" s="2">
        <v>0.05</v>
      </c>
      <c r="AJ1119">
        <f>VLOOKUP(A1119,census_tract_areas_WA!E:N,10,FALSE)</f>
        <v>6.3016808830000004</v>
      </c>
      <c r="AK1119">
        <f t="shared" si="231"/>
        <v>656.17413461144315</v>
      </c>
      <c r="AL1119" t="str">
        <f>VLOOKUP(AK1119,'Density Lookup'!A:B,2,TRUE)</f>
        <v>Medium</v>
      </c>
      <c r="AM1119" t="str">
        <f>VLOOKUP(A1119,census_tract_county_names_WA!A:B,2,FALSE)</f>
        <v>King County, Washington</v>
      </c>
      <c r="AN1119">
        <f>INDEX(census_tract_areas_WA!N:N, MATCH('2014_acs_select'!A1119,census_tract_areas_WA!E:E,0))</f>
        <v>6.3016808830000004</v>
      </c>
      <c r="AO1119" t="b">
        <f t="shared" si="232"/>
        <v>1</v>
      </c>
      <c r="AP1119" t="str">
        <f>INDEX('Density Lookup'!B:B,MATCH('2014_acs_select'!AK1119,'Density Lookup'!A:A,1))</f>
        <v>Medium</v>
      </c>
      <c r="AQ1119" t="b">
        <f t="shared" si="233"/>
        <v>1</v>
      </c>
    </row>
    <row r="1120" spans="1:43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224"/>
        <v>0.47404462116191737</v>
      </c>
      <c r="I1120" s="2">
        <f t="shared" si="225"/>
        <v>0.52595537883808263</v>
      </c>
      <c r="J1120" s="1">
        <v>2275</v>
      </c>
      <c r="K1120" s="2">
        <f t="shared" si="226"/>
        <v>0.50254031367351448</v>
      </c>
      <c r="L1120" s="1">
        <v>1713</v>
      </c>
      <c r="M1120" s="1">
        <v>308</v>
      </c>
      <c r="N1120" s="1">
        <v>109</v>
      </c>
      <c r="O1120" s="2">
        <f t="shared" si="234"/>
        <v>0.75296703296703293</v>
      </c>
      <c r="P1120" s="2">
        <f t="shared" si="235"/>
        <v>0.13538461538461538</v>
      </c>
      <c r="Q1120" s="2">
        <f t="shared" si="236"/>
        <v>4.7912087912087911E-2</v>
      </c>
      <c r="R1120" s="2">
        <v>0.312</v>
      </c>
      <c r="S1120" s="2">
        <v>0.36899999999999999</v>
      </c>
      <c r="T1120" s="2">
        <v>0.26400000000000001</v>
      </c>
      <c r="U1120" s="1">
        <v>4527</v>
      </c>
      <c r="V1120" s="2">
        <f t="shared" si="227"/>
        <v>1</v>
      </c>
      <c r="W1120" s="2">
        <v>5.7000000000000002E-2</v>
      </c>
      <c r="X1120" s="1">
        <v>930</v>
      </c>
      <c r="Y1120" s="2">
        <f t="shared" si="228"/>
        <v>0.20543406229290923</v>
      </c>
      <c r="Z1120" s="2">
        <v>7.2000000000000008E-2</v>
      </c>
      <c r="AA1120" s="1">
        <v>2958</v>
      </c>
      <c r="AB1120" s="2">
        <f t="shared" si="229"/>
        <v>0.65341285619615641</v>
      </c>
      <c r="AC1120" s="2">
        <f t="shared" si="230"/>
        <v>0.14115308151093431</v>
      </c>
      <c r="AD1120" s="2">
        <v>5.2000000000000005E-2</v>
      </c>
      <c r="AE1120" s="1">
        <v>86547</v>
      </c>
      <c r="AF1120" s="1">
        <v>1676</v>
      </c>
      <c r="AG1120" s="1">
        <v>73529</v>
      </c>
      <c r="AH1120" s="1">
        <v>3835</v>
      </c>
      <c r="AI1120" s="2">
        <v>9.0999999999999998E-2</v>
      </c>
      <c r="AJ1120">
        <f>VLOOKUP(A1120,census_tract_areas_WA!E:N,10,FALSE)</f>
        <v>3.851304952</v>
      </c>
      <c r="AK1120">
        <f t="shared" si="231"/>
        <v>1175.4457401897268</v>
      </c>
      <c r="AL1120" t="str">
        <f>VLOOKUP(AK1120,'Density Lookup'!A:B,2,TRUE)</f>
        <v>Medium</v>
      </c>
      <c r="AM1120" t="str">
        <f>VLOOKUP(A1120,census_tract_county_names_WA!A:B,2,FALSE)</f>
        <v>King County, Washington</v>
      </c>
      <c r="AN1120">
        <f>INDEX(census_tract_areas_WA!N:N, MATCH('2014_acs_select'!A1120,census_tract_areas_WA!E:E,0))</f>
        <v>3.851304952</v>
      </c>
      <c r="AO1120" t="b">
        <f t="shared" si="232"/>
        <v>1</v>
      </c>
      <c r="AP1120" t="str">
        <f>INDEX('Density Lookup'!B:B,MATCH('2014_acs_select'!AK1120,'Density Lookup'!A:A,1))</f>
        <v>Medium</v>
      </c>
      <c r="AQ1120" t="b">
        <f t="shared" si="233"/>
        <v>1</v>
      </c>
    </row>
    <row r="1121" spans="1:43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224"/>
        <v>0.50293368758994794</v>
      </c>
      <c r="I1121" s="2">
        <f t="shared" si="225"/>
        <v>0.49706631241005206</v>
      </c>
      <c r="J1121" s="1">
        <v>2805</v>
      </c>
      <c r="K1121" s="2">
        <f t="shared" si="226"/>
        <v>0.31052806376619063</v>
      </c>
      <c r="L1121" s="1">
        <v>2220</v>
      </c>
      <c r="M1121" s="1">
        <v>299</v>
      </c>
      <c r="N1121" s="1">
        <v>0</v>
      </c>
      <c r="O1121" s="2">
        <f t="shared" si="234"/>
        <v>0.79144385026737973</v>
      </c>
      <c r="P1121" s="2">
        <f t="shared" si="235"/>
        <v>0.10659536541889483</v>
      </c>
      <c r="Q1121" s="2">
        <f t="shared" si="236"/>
        <v>0</v>
      </c>
      <c r="R1121" s="2">
        <v>0.16800000000000001</v>
      </c>
      <c r="S1121" s="2">
        <v>0.17199999999999999</v>
      </c>
      <c r="T1121" s="2">
        <v>0.16500000000000001</v>
      </c>
      <c r="U1121" s="1">
        <v>8963</v>
      </c>
      <c r="V1121" s="2">
        <f t="shared" si="227"/>
        <v>0.99225063655485446</v>
      </c>
      <c r="W1121" s="2">
        <v>0.19699999999999998</v>
      </c>
      <c r="X1121" s="1">
        <v>1970</v>
      </c>
      <c r="Y1121" s="2">
        <f t="shared" si="228"/>
        <v>0.21808922838481123</v>
      </c>
      <c r="Z1121" s="2">
        <v>0.39600000000000002</v>
      </c>
      <c r="AA1121" s="1">
        <v>5316</v>
      </c>
      <c r="AB1121" s="2">
        <f t="shared" si="229"/>
        <v>0.58850880106276982</v>
      </c>
      <c r="AC1121" s="2">
        <f t="shared" si="230"/>
        <v>0.19340197055241892</v>
      </c>
      <c r="AD1121" s="2">
        <v>0.16800000000000001</v>
      </c>
      <c r="AE1121" s="1">
        <v>48718</v>
      </c>
      <c r="AF1121" s="1">
        <v>3525</v>
      </c>
      <c r="AG1121" s="1">
        <v>42795</v>
      </c>
      <c r="AH1121" s="1">
        <v>7175</v>
      </c>
      <c r="AI1121" s="2">
        <v>0.11699999999999999</v>
      </c>
      <c r="AJ1121">
        <f>VLOOKUP(A1121,census_tract_areas_WA!E:N,10,FALSE)</f>
        <v>3362.2420999999999</v>
      </c>
      <c r="AK1121">
        <f t="shared" si="231"/>
        <v>2.6866001112769364</v>
      </c>
      <c r="AL1121" t="str">
        <f>VLOOKUP(AK1121,'Density Lookup'!A:B,2,TRUE)</f>
        <v>Low</v>
      </c>
      <c r="AM1121" t="str">
        <f>VLOOKUP(A1121,census_tract_county_names_WA!A:B,2,FALSE)</f>
        <v>Klickitat County, Washington</v>
      </c>
      <c r="AN1121">
        <f>INDEX(census_tract_areas_WA!N:N, MATCH('2014_acs_select'!A1121,census_tract_areas_WA!E:E,0))</f>
        <v>3362.2420999999999</v>
      </c>
      <c r="AO1121" t="b">
        <f t="shared" si="232"/>
        <v>1</v>
      </c>
      <c r="AP1121" t="str">
        <f>INDEX('Density Lookup'!B:B,MATCH('2014_acs_select'!AK1121,'Density Lookup'!A:A,1))</f>
        <v>Low</v>
      </c>
      <c r="AQ1121" t="b">
        <f t="shared" si="233"/>
        <v>1</v>
      </c>
    </row>
    <row r="1122" spans="1:43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224"/>
        <v>0.50212249848392965</v>
      </c>
      <c r="I1122" s="2">
        <f t="shared" si="225"/>
        <v>0.49787750151607035</v>
      </c>
      <c r="J1122" s="1">
        <v>1318</v>
      </c>
      <c r="K1122" s="2">
        <f t="shared" si="226"/>
        <v>0.39963614311704065</v>
      </c>
      <c r="L1122" s="1">
        <v>956</v>
      </c>
      <c r="M1122" s="1">
        <v>216</v>
      </c>
      <c r="N1122" s="1">
        <v>4</v>
      </c>
      <c r="O1122" s="2">
        <f t="shared" si="234"/>
        <v>0.72534142640364185</v>
      </c>
      <c r="P1122" s="2">
        <f t="shared" si="235"/>
        <v>0.1638846737481032</v>
      </c>
      <c r="Q1122" s="2">
        <f t="shared" si="236"/>
        <v>3.0349013657056147E-3</v>
      </c>
      <c r="R1122" s="2">
        <v>0.20800000000000002</v>
      </c>
      <c r="S1122" s="2">
        <v>0.254</v>
      </c>
      <c r="T1122" s="2">
        <v>0.16</v>
      </c>
      <c r="U1122" s="1">
        <v>3287</v>
      </c>
      <c r="V1122" s="2">
        <f t="shared" si="227"/>
        <v>0.99666464523953913</v>
      </c>
      <c r="W1122" s="2">
        <v>0.13200000000000001</v>
      </c>
      <c r="X1122" s="1">
        <v>868</v>
      </c>
      <c r="Y1122" s="2">
        <f t="shared" si="228"/>
        <v>0.26318981200727715</v>
      </c>
      <c r="Z1122" s="2">
        <v>0.161</v>
      </c>
      <c r="AA1122" s="1">
        <v>1798</v>
      </c>
      <c r="AB1122" s="2">
        <f t="shared" si="229"/>
        <v>0.54517889630078831</v>
      </c>
      <c r="AC1122" s="2">
        <f t="shared" si="230"/>
        <v>0.19163129169193449</v>
      </c>
      <c r="AD1122" s="2">
        <v>0.14199999999999999</v>
      </c>
      <c r="AE1122" s="1">
        <v>65283</v>
      </c>
      <c r="AF1122" s="1">
        <v>1282</v>
      </c>
      <c r="AG1122" s="1">
        <v>59357</v>
      </c>
      <c r="AH1122" s="1">
        <v>2580</v>
      </c>
      <c r="AI1122" s="2">
        <v>0.04</v>
      </c>
      <c r="AJ1122">
        <f>VLOOKUP(A1122,census_tract_areas_WA!E:N,10,FALSE)</f>
        <v>1441.088704</v>
      </c>
      <c r="AK1122">
        <f t="shared" si="231"/>
        <v>2.2885475341287527</v>
      </c>
      <c r="AL1122" t="str">
        <f>VLOOKUP(AK1122,'Density Lookup'!A:B,2,TRUE)</f>
        <v>Low</v>
      </c>
      <c r="AM1122" t="str">
        <f>VLOOKUP(A1122,census_tract_county_names_WA!A:B,2,FALSE)</f>
        <v>Lincoln County, Washington</v>
      </c>
      <c r="AN1122">
        <f>INDEX(census_tract_areas_WA!N:N, MATCH('2014_acs_select'!A1122,census_tract_areas_WA!E:E,0))</f>
        <v>1441.088704</v>
      </c>
      <c r="AO1122" t="b">
        <f t="shared" si="232"/>
        <v>1</v>
      </c>
      <c r="AP1122" t="str">
        <f>INDEX('Density Lookup'!B:B,MATCH('2014_acs_select'!AK1122,'Density Lookup'!A:A,1))</f>
        <v>Low</v>
      </c>
      <c r="AQ1122" t="b">
        <f t="shared" si="233"/>
        <v>1</v>
      </c>
    </row>
    <row r="1123" spans="1:43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224"/>
        <v>0.50798621985593484</v>
      </c>
      <c r="I1123" s="2">
        <f t="shared" si="225"/>
        <v>0.49201378014406516</v>
      </c>
      <c r="J1123" s="1">
        <v>1666</v>
      </c>
      <c r="K1123" s="2">
        <f t="shared" si="226"/>
        <v>0.52176636392107734</v>
      </c>
      <c r="L1123" s="1">
        <v>1326</v>
      </c>
      <c r="M1123" s="1">
        <v>227</v>
      </c>
      <c r="N1123" s="1">
        <v>41</v>
      </c>
      <c r="O1123" s="2">
        <f t="shared" si="234"/>
        <v>0.79591836734693877</v>
      </c>
      <c r="P1123" s="2">
        <f t="shared" si="235"/>
        <v>0.1362545018007203</v>
      </c>
      <c r="Q1123" s="2">
        <f t="shared" si="236"/>
        <v>2.4609843937575031E-2</v>
      </c>
      <c r="R1123" s="2">
        <v>0.154</v>
      </c>
      <c r="S1123" s="2">
        <v>0.115</v>
      </c>
      <c r="T1123" s="2">
        <v>0.19500000000000001</v>
      </c>
      <c r="U1123" s="1">
        <v>3193</v>
      </c>
      <c r="V1123" s="2">
        <f t="shared" si="227"/>
        <v>1</v>
      </c>
      <c r="W1123" s="2">
        <v>9.0999999999999998E-2</v>
      </c>
      <c r="X1123" s="1">
        <v>699</v>
      </c>
      <c r="Y1123" s="2">
        <f t="shared" si="228"/>
        <v>0.21891637958033197</v>
      </c>
      <c r="Z1123" s="2">
        <v>9.4E-2</v>
      </c>
      <c r="AA1123" s="1">
        <v>2176</v>
      </c>
      <c r="AB1123" s="2">
        <f t="shared" si="229"/>
        <v>0.68149076103977446</v>
      </c>
      <c r="AC1123" s="2">
        <f t="shared" si="230"/>
        <v>9.9592859379893595E-2</v>
      </c>
      <c r="AD1123" s="2">
        <v>0.1</v>
      </c>
      <c r="AE1123" s="1">
        <v>75930</v>
      </c>
      <c r="AF1123" s="1">
        <v>1144</v>
      </c>
      <c r="AG1123" s="1">
        <v>66667</v>
      </c>
      <c r="AH1123" s="1">
        <v>2578</v>
      </c>
      <c r="AI1123" s="2">
        <v>0.14599999999999999</v>
      </c>
      <c r="AJ1123">
        <f>VLOOKUP(A1123,census_tract_areas_WA!E:N,10,FALSE)</f>
        <v>19.246535789999999</v>
      </c>
      <c r="AK1123">
        <f t="shared" si="231"/>
        <v>165.89998505907749</v>
      </c>
      <c r="AL1123" t="str">
        <f>VLOOKUP(AK1123,'Density Lookup'!A:B,2,TRUE)</f>
        <v>Low</v>
      </c>
      <c r="AM1123" t="str">
        <f>VLOOKUP(A1123,census_tract_county_names_WA!A:B,2,FALSE)</f>
        <v>Pierce County, Washington</v>
      </c>
      <c r="AN1123">
        <f>INDEX(census_tract_areas_WA!N:N, MATCH('2014_acs_select'!A1123,census_tract_areas_WA!E:E,0))</f>
        <v>19.246535789999999</v>
      </c>
      <c r="AO1123" t="b">
        <f t="shared" si="232"/>
        <v>1</v>
      </c>
      <c r="AP1123" t="str">
        <f>INDEX('Density Lookup'!B:B,MATCH('2014_acs_select'!AK1123,'Density Lookup'!A:A,1))</f>
        <v>Low</v>
      </c>
      <c r="AQ1123" t="b">
        <f t="shared" si="233"/>
        <v>1</v>
      </c>
    </row>
    <row r="1124" spans="1:43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224"/>
        <v>0.50805084745762707</v>
      </c>
      <c r="I1124" s="2">
        <f t="shared" si="225"/>
        <v>0.49194915254237287</v>
      </c>
      <c r="J1124" s="1">
        <v>3365</v>
      </c>
      <c r="K1124" s="2">
        <f t="shared" si="226"/>
        <v>0.47528248587570621</v>
      </c>
      <c r="L1124" s="1">
        <v>2724</v>
      </c>
      <c r="M1124" s="1">
        <v>288</v>
      </c>
      <c r="N1124" s="1">
        <v>15</v>
      </c>
      <c r="O1124" s="2">
        <f t="shared" si="234"/>
        <v>0.80950965824665677</v>
      </c>
      <c r="P1124" s="2">
        <f t="shared" si="235"/>
        <v>8.5586924219910848E-2</v>
      </c>
      <c r="Q1124" s="2">
        <f t="shared" si="236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 s="1">
        <v>7059</v>
      </c>
      <c r="V1124" s="2">
        <f t="shared" si="227"/>
        <v>0.99703389830508471</v>
      </c>
      <c r="W1124" s="2">
        <v>0.03</v>
      </c>
      <c r="X1124" s="1">
        <v>1866</v>
      </c>
      <c r="Y1124" s="2">
        <f t="shared" si="228"/>
        <v>0.26355932203389831</v>
      </c>
      <c r="Z1124" s="2">
        <v>3.7999999999999999E-2</v>
      </c>
      <c r="AA1124" s="1">
        <v>4189</v>
      </c>
      <c r="AB1124" s="2">
        <f t="shared" si="229"/>
        <v>0.59166666666666667</v>
      </c>
      <c r="AC1124" s="2">
        <f t="shared" si="230"/>
        <v>0.14477401129943501</v>
      </c>
      <c r="AD1124" s="2">
        <v>2.6000000000000002E-2</v>
      </c>
      <c r="AE1124" s="1">
        <v>108171</v>
      </c>
      <c r="AF1124" s="1">
        <v>2529</v>
      </c>
      <c r="AG1124" s="1">
        <v>81632</v>
      </c>
      <c r="AH1124" s="1">
        <v>5532</v>
      </c>
      <c r="AI1124" s="2">
        <v>7.0999999999999994E-2</v>
      </c>
      <c r="AJ1124">
        <f>VLOOKUP(A1124,census_tract_areas_WA!E:N,10,FALSE)</f>
        <v>74.516671439999996</v>
      </c>
      <c r="AK1124">
        <f t="shared" si="231"/>
        <v>95.012295412319077</v>
      </c>
      <c r="AL1124" t="str">
        <f>VLOOKUP(AK1124,'Density Lookup'!A:B,2,TRUE)</f>
        <v>Low</v>
      </c>
      <c r="AM1124" t="str">
        <f>VLOOKUP(A1124,census_tract_county_names_WA!A:B,2,FALSE)</f>
        <v>Spokane County, Washington</v>
      </c>
      <c r="AN1124">
        <f>INDEX(census_tract_areas_WA!N:N, MATCH('2014_acs_select'!A1124,census_tract_areas_WA!E:E,0))</f>
        <v>74.516671439999996</v>
      </c>
      <c r="AO1124" t="b">
        <f t="shared" si="232"/>
        <v>1</v>
      </c>
      <c r="AP1124" t="str">
        <f>INDEX('Density Lookup'!B:B,MATCH('2014_acs_select'!AK1124,'Density Lookup'!A:A,1))</f>
        <v>Low</v>
      </c>
      <c r="AQ1124" t="b">
        <f t="shared" si="233"/>
        <v>1</v>
      </c>
    </row>
    <row r="1125" spans="1:43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224"/>
        <v>0.51771205719857005</v>
      </c>
      <c r="I1125" s="2">
        <f t="shared" si="225"/>
        <v>0.48228794280142995</v>
      </c>
      <c r="J1125" s="1">
        <v>1463</v>
      </c>
      <c r="K1125" s="2">
        <f t="shared" si="226"/>
        <v>0.47546311342216446</v>
      </c>
      <c r="L1125" s="1">
        <v>1254</v>
      </c>
      <c r="M1125" s="1">
        <v>90</v>
      </c>
      <c r="N1125" s="1">
        <v>7</v>
      </c>
      <c r="O1125" s="2">
        <f t="shared" si="234"/>
        <v>0.8571428571428571</v>
      </c>
      <c r="P1125" s="2">
        <f t="shared" si="235"/>
        <v>6.1517429938482568E-2</v>
      </c>
      <c r="Q1125" s="2">
        <f t="shared" si="236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 s="1">
        <v>3060</v>
      </c>
      <c r="V1125" s="2">
        <f t="shared" si="227"/>
        <v>0.99447513812154698</v>
      </c>
      <c r="W1125" s="2">
        <v>0.05</v>
      </c>
      <c r="X1125" s="1">
        <v>761</v>
      </c>
      <c r="Y1125" s="2">
        <f t="shared" si="228"/>
        <v>0.24731881702957426</v>
      </c>
      <c r="Z1125" s="2">
        <v>3.7999999999999999E-2</v>
      </c>
      <c r="AA1125" s="1">
        <v>1933</v>
      </c>
      <c r="AB1125" s="2">
        <f t="shared" si="229"/>
        <v>0.62820929476763077</v>
      </c>
      <c r="AC1125" s="2">
        <f t="shared" si="230"/>
        <v>0.12447188820279498</v>
      </c>
      <c r="AD1125" s="2">
        <v>5.2000000000000005E-2</v>
      </c>
      <c r="AE1125" s="1">
        <v>112736</v>
      </c>
      <c r="AF1125" s="1">
        <v>1074</v>
      </c>
      <c r="AG1125" s="1">
        <v>86974</v>
      </c>
      <c r="AH1125" s="1">
        <v>2419</v>
      </c>
      <c r="AI1125" s="2">
        <v>0.08</v>
      </c>
      <c r="AJ1125">
        <f>VLOOKUP(A1125,census_tract_areas_WA!E:N,10,FALSE)</f>
        <v>203.92390589999999</v>
      </c>
      <c r="AK1125">
        <f t="shared" si="231"/>
        <v>15.088961671364299</v>
      </c>
      <c r="AL1125" t="str">
        <f>VLOOKUP(AK1125,'Density Lookup'!A:B,2,TRUE)</f>
        <v>Low</v>
      </c>
      <c r="AM1125" t="str">
        <f>VLOOKUP(A1125,census_tract_county_names_WA!A:B,2,FALSE)</f>
        <v>Spokane County, Washington</v>
      </c>
      <c r="AN1125">
        <f>INDEX(census_tract_areas_WA!N:N, MATCH('2014_acs_select'!A1125,census_tract_areas_WA!E:E,0))</f>
        <v>203.92390589999999</v>
      </c>
      <c r="AO1125" t="b">
        <f t="shared" si="232"/>
        <v>1</v>
      </c>
      <c r="AP1125" t="str">
        <f>INDEX('Density Lookup'!B:B,MATCH('2014_acs_select'!AK1125,'Density Lookup'!A:A,1))</f>
        <v>Low</v>
      </c>
      <c r="AQ1125" t="b">
        <f t="shared" si="233"/>
        <v>1</v>
      </c>
    </row>
    <row r="1126" spans="1:43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224"/>
        <v>0.47690100430416071</v>
      </c>
      <c r="I1126" s="2">
        <f t="shared" si="225"/>
        <v>0.52309899569583929</v>
      </c>
      <c r="J1126" s="1">
        <v>1316</v>
      </c>
      <c r="K1126" s="2">
        <f t="shared" si="226"/>
        <v>0.37761836441893831</v>
      </c>
      <c r="L1126" s="1">
        <v>1089</v>
      </c>
      <c r="M1126" s="1">
        <v>85</v>
      </c>
      <c r="N1126" s="1">
        <v>7</v>
      </c>
      <c r="O1126" s="2">
        <f t="shared" si="234"/>
        <v>0.82750759878419455</v>
      </c>
      <c r="P1126" s="2">
        <f t="shared" si="235"/>
        <v>6.4589665653495443E-2</v>
      </c>
      <c r="Q1126" s="2">
        <f t="shared" si="236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 s="1">
        <v>3418</v>
      </c>
      <c r="V1126" s="2">
        <f t="shared" si="227"/>
        <v>0.98077474892395988</v>
      </c>
      <c r="W1126" s="2">
        <v>6.8000000000000005E-2</v>
      </c>
      <c r="X1126" s="1">
        <v>866</v>
      </c>
      <c r="Y1126" s="2">
        <f t="shared" si="228"/>
        <v>0.24849354375896701</v>
      </c>
      <c r="Z1126" s="2">
        <v>2.7000000000000003E-2</v>
      </c>
      <c r="AA1126" s="1">
        <v>2053</v>
      </c>
      <c r="AB1126" s="2">
        <f t="shared" si="229"/>
        <v>0.58909612625538021</v>
      </c>
      <c r="AC1126" s="2">
        <f t="shared" si="230"/>
        <v>0.16241032998565275</v>
      </c>
      <c r="AD1126" s="2">
        <v>8.4000000000000005E-2</v>
      </c>
      <c r="AE1126" s="1">
        <v>114559</v>
      </c>
      <c r="AF1126" s="1">
        <v>1136</v>
      </c>
      <c r="AG1126" s="1">
        <v>77632</v>
      </c>
      <c r="AH1126" s="1">
        <v>2688</v>
      </c>
      <c r="AI1126" s="2">
        <v>5.2999999999999999E-2</v>
      </c>
      <c r="AJ1126">
        <f>VLOOKUP(A1126,census_tract_areas_WA!E:N,10,FALSE)</f>
        <v>20.324562220000001</v>
      </c>
      <c r="AK1126">
        <f t="shared" si="231"/>
        <v>171.46740787216817</v>
      </c>
      <c r="AL1126" t="str">
        <f>VLOOKUP(AK1126,'Density Lookup'!A:B,2,TRUE)</f>
        <v>Low</v>
      </c>
      <c r="AM1126" t="str">
        <f>VLOOKUP(A1126,census_tract_county_names_WA!A:B,2,FALSE)</f>
        <v>Clark County, Washington</v>
      </c>
      <c r="AN1126">
        <f>INDEX(census_tract_areas_WA!N:N, MATCH('2014_acs_select'!A1126,census_tract_areas_WA!E:E,0))</f>
        <v>20.324562220000001</v>
      </c>
      <c r="AO1126" t="b">
        <f t="shared" si="232"/>
        <v>1</v>
      </c>
      <c r="AP1126" t="str">
        <f>INDEX('Density Lookup'!B:B,MATCH('2014_acs_select'!AK1126,'Density Lookup'!A:A,1))</f>
        <v>Low</v>
      </c>
      <c r="AQ1126" t="b">
        <f t="shared" si="233"/>
        <v>1</v>
      </c>
    </row>
    <row r="1127" spans="1:43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224"/>
        <v>0.52572427572427571</v>
      </c>
      <c r="I1127" s="2">
        <f t="shared" si="225"/>
        <v>0.47427572427572429</v>
      </c>
      <c r="J1127" s="1">
        <v>1492</v>
      </c>
      <c r="K1127" s="2">
        <f t="shared" si="226"/>
        <v>0.37262737262737261</v>
      </c>
      <c r="L1127" s="1">
        <v>1007</v>
      </c>
      <c r="M1127" s="1">
        <v>347</v>
      </c>
      <c r="N1127" s="1">
        <v>24</v>
      </c>
      <c r="O1127" s="2">
        <f t="shared" si="234"/>
        <v>0.67493297587131362</v>
      </c>
      <c r="P1127" s="2">
        <f t="shared" si="235"/>
        <v>0.23257372654155495</v>
      </c>
      <c r="Q1127" s="2">
        <f t="shared" si="236"/>
        <v>1.6085790884718499E-2</v>
      </c>
      <c r="R1127" s="2">
        <v>0.19600000000000001</v>
      </c>
      <c r="S1127" s="2">
        <v>0.21199999999999999</v>
      </c>
      <c r="T1127" s="2">
        <v>0.18</v>
      </c>
      <c r="U1127" s="1">
        <v>4004</v>
      </c>
      <c r="V1127" s="2">
        <f t="shared" si="227"/>
        <v>1</v>
      </c>
      <c r="W1127" s="2">
        <v>4.7E-2</v>
      </c>
      <c r="X1127" s="1">
        <v>737</v>
      </c>
      <c r="Y1127" s="2">
        <f t="shared" si="228"/>
        <v>0.18406593406593408</v>
      </c>
      <c r="Z1127" s="2">
        <v>1.2E-2</v>
      </c>
      <c r="AA1127" s="1">
        <v>2508</v>
      </c>
      <c r="AB1127" s="2">
        <f t="shared" si="229"/>
        <v>0.62637362637362637</v>
      </c>
      <c r="AC1127" s="2">
        <f t="shared" si="230"/>
        <v>0.18956043956043955</v>
      </c>
      <c r="AD1127" s="2">
        <v>4.8000000000000001E-2</v>
      </c>
      <c r="AE1127" s="1">
        <v>65504</v>
      </c>
      <c r="AF1127" s="1">
        <v>1484</v>
      </c>
      <c r="AG1127" s="1">
        <v>62969</v>
      </c>
      <c r="AH1127" s="1">
        <v>3333</v>
      </c>
      <c r="AI1127" s="2">
        <v>0.16699999999999998</v>
      </c>
      <c r="AJ1127">
        <f>VLOOKUP(A1127,census_tract_areas_WA!E:N,10,FALSE)</f>
        <v>73.516079980000001</v>
      </c>
      <c r="AK1127">
        <f t="shared" si="231"/>
        <v>54.464275041450598</v>
      </c>
      <c r="AL1127" t="str">
        <f>VLOOKUP(AK1127,'Density Lookup'!A:B,2,TRUE)</f>
        <v>Low</v>
      </c>
      <c r="AM1127" t="str">
        <f>VLOOKUP(A1127,census_tract_county_names_WA!A:B,2,FALSE)</f>
        <v>Mason County, Washington</v>
      </c>
      <c r="AN1127">
        <f>INDEX(census_tract_areas_WA!N:N, MATCH('2014_acs_select'!A1127,census_tract_areas_WA!E:E,0))</f>
        <v>73.516079980000001</v>
      </c>
      <c r="AO1127" t="b">
        <f t="shared" si="232"/>
        <v>1</v>
      </c>
      <c r="AP1127" t="str">
        <f>INDEX('Density Lookup'!B:B,MATCH('2014_acs_select'!AK1127,'Density Lookup'!A:A,1))</f>
        <v>Low</v>
      </c>
      <c r="AQ1127" t="b">
        <f t="shared" si="233"/>
        <v>1</v>
      </c>
    </row>
    <row r="1128" spans="1:43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224"/>
        <v>0.49959083469721766</v>
      </c>
      <c r="I1128" s="2">
        <f t="shared" si="225"/>
        <v>0.50040916530278234</v>
      </c>
      <c r="J1128" s="1">
        <v>987</v>
      </c>
      <c r="K1128" s="2">
        <f t="shared" si="226"/>
        <v>0.40384615384615385</v>
      </c>
      <c r="L1128" s="1">
        <v>826</v>
      </c>
      <c r="M1128" s="1">
        <v>56</v>
      </c>
      <c r="N1128" s="1">
        <v>8</v>
      </c>
      <c r="O1128" s="2">
        <f t="shared" si="234"/>
        <v>0.83687943262411346</v>
      </c>
      <c r="P1128" s="2">
        <f t="shared" si="235"/>
        <v>5.6737588652482268E-2</v>
      </c>
      <c r="Q1128" s="2">
        <f t="shared" si="236"/>
        <v>8.1053698074974676E-3</v>
      </c>
      <c r="R1128" s="2">
        <v>0.32</v>
      </c>
      <c r="S1128" s="2">
        <v>0.32200000000000001</v>
      </c>
      <c r="T1128" s="2">
        <v>0.318</v>
      </c>
      <c r="U1128" s="1">
        <v>2435</v>
      </c>
      <c r="V1128" s="2">
        <f t="shared" si="227"/>
        <v>0.99631751227495913</v>
      </c>
      <c r="W1128" s="2">
        <v>0.111</v>
      </c>
      <c r="X1128" s="1">
        <v>507</v>
      </c>
      <c r="Y1128" s="2">
        <f t="shared" si="228"/>
        <v>0.20744680851063829</v>
      </c>
      <c r="Z1128" s="2">
        <v>0.17399999999999999</v>
      </c>
      <c r="AA1128" s="1">
        <v>1484</v>
      </c>
      <c r="AB1128" s="2">
        <f t="shared" si="229"/>
        <v>0.60720130932896887</v>
      </c>
      <c r="AC1128" s="2">
        <f t="shared" si="230"/>
        <v>0.18535188216039278</v>
      </c>
      <c r="AD1128" s="2">
        <v>0.111</v>
      </c>
      <c r="AE1128" s="1">
        <v>79952</v>
      </c>
      <c r="AF1128" s="1">
        <v>981</v>
      </c>
      <c r="AG1128" s="1">
        <v>57235</v>
      </c>
      <c r="AH1128" s="1">
        <v>1948</v>
      </c>
      <c r="AI1128" s="2">
        <v>9.5000000000000001E-2</v>
      </c>
      <c r="AJ1128">
        <f>VLOOKUP(A1128,census_tract_areas_WA!E:N,10,FALSE)</f>
        <v>1.947576822</v>
      </c>
      <c r="AK1128">
        <f t="shared" si="231"/>
        <v>1254.8927325445445</v>
      </c>
      <c r="AL1128" t="str">
        <f>VLOOKUP(AK1128,'Density Lookup'!A:B,2,TRUE)</f>
        <v>Medium</v>
      </c>
      <c r="AM1128" t="str">
        <f>VLOOKUP(A1128,census_tract_county_names_WA!A:B,2,FALSE)</f>
        <v>Pierce County, Washington</v>
      </c>
      <c r="AN1128">
        <f>INDEX(census_tract_areas_WA!N:N, MATCH('2014_acs_select'!A1128,census_tract_areas_WA!E:E,0))</f>
        <v>1.947576822</v>
      </c>
      <c r="AO1128" t="b">
        <f t="shared" si="232"/>
        <v>1</v>
      </c>
      <c r="AP1128" t="str">
        <f>INDEX('Density Lookup'!B:B,MATCH('2014_acs_select'!AK1128,'Density Lookup'!A:A,1))</f>
        <v>Medium</v>
      </c>
      <c r="AQ1128" t="b">
        <f t="shared" si="233"/>
        <v>1</v>
      </c>
    </row>
    <row r="1129" spans="1:43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224"/>
        <v>0.4957865168539326</v>
      </c>
      <c r="I1129" s="2">
        <f t="shared" si="225"/>
        <v>0.5042134831460674</v>
      </c>
      <c r="J1129" s="1">
        <v>1507</v>
      </c>
      <c r="K1129" s="2">
        <f t="shared" si="226"/>
        <v>0.42331460674157301</v>
      </c>
      <c r="L1129" s="1">
        <v>1257</v>
      </c>
      <c r="M1129" s="1">
        <v>168</v>
      </c>
      <c r="N1129" s="1">
        <v>21</v>
      </c>
      <c r="O1129" s="2">
        <f t="shared" si="234"/>
        <v>0.834107498341075</v>
      </c>
      <c r="P1129" s="2">
        <f t="shared" si="235"/>
        <v>0.11147976111479761</v>
      </c>
      <c r="Q1129" s="2">
        <f t="shared" si="236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 s="1">
        <v>3550</v>
      </c>
      <c r="V1129" s="2">
        <f t="shared" si="227"/>
        <v>0.9971910112359551</v>
      </c>
      <c r="W1129" s="2">
        <v>5.5E-2</v>
      </c>
      <c r="X1129" s="1">
        <v>877</v>
      </c>
      <c r="Y1129" s="2">
        <f t="shared" si="228"/>
        <v>0.24634831460674159</v>
      </c>
      <c r="Z1129" s="2">
        <v>8.5999999999999993E-2</v>
      </c>
      <c r="AA1129" s="1">
        <v>2143</v>
      </c>
      <c r="AB1129" s="2">
        <f t="shared" si="229"/>
        <v>0.60196629213483144</v>
      </c>
      <c r="AC1129" s="2">
        <f t="shared" si="230"/>
        <v>0.151685393258427</v>
      </c>
      <c r="AD1129" s="2">
        <v>4.4999999999999998E-2</v>
      </c>
      <c r="AE1129" s="1">
        <v>86055</v>
      </c>
      <c r="AF1129" s="1">
        <v>1295</v>
      </c>
      <c r="AG1129" s="1">
        <v>73466</v>
      </c>
      <c r="AH1129" s="1">
        <v>2756</v>
      </c>
      <c r="AI1129" s="2">
        <v>7.9000000000000001E-2</v>
      </c>
      <c r="AJ1129">
        <f>VLOOKUP(A1129,census_tract_areas_WA!E:N,10,FALSE)</f>
        <v>9.3517423369999992</v>
      </c>
      <c r="AK1129">
        <f t="shared" si="231"/>
        <v>380.67772525285739</v>
      </c>
      <c r="AL1129" t="str">
        <f>VLOOKUP(AK1129,'Density Lookup'!A:B,2,TRUE)</f>
        <v>Medium</v>
      </c>
      <c r="AM1129" t="str">
        <f>VLOOKUP(A1129,census_tract_county_names_WA!A:B,2,FALSE)</f>
        <v>Spokane County, Washington</v>
      </c>
      <c r="AN1129">
        <f>INDEX(census_tract_areas_WA!N:N, MATCH('2014_acs_select'!A1129,census_tract_areas_WA!E:E,0))</f>
        <v>9.3517423369999992</v>
      </c>
      <c r="AO1129" t="b">
        <f t="shared" si="232"/>
        <v>1</v>
      </c>
      <c r="AP1129" t="str">
        <f>INDEX('Density Lookup'!B:B,MATCH('2014_acs_select'!AK1129,'Density Lookup'!A:A,1))</f>
        <v>Medium</v>
      </c>
      <c r="AQ1129" t="b">
        <f t="shared" si="233"/>
        <v>1</v>
      </c>
    </row>
    <row r="1130" spans="1:43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224"/>
        <v>0.48975545274289489</v>
      </c>
      <c r="I1130" s="2">
        <f t="shared" si="225"/>
        <v>0.51024454725710511</v>
      </c>
      <c r="J1130" s="1">
        <v>1229</v>
      </c>
      <c r="K1130" s="2">
        <f t="shared" si="226"/>
        <v>0.40614672835426308</v>
      </c>
      <c r="L1130" s="1">
        <v>964</v>
      </c>
      <c r="M1130" s="1">
        <v>154</v>
      </c>
      <c r="N1130" s="1">
        <v>0</v>
      </c>
      <c r="O1130" s="2">
        <f t="shared" si="234"/>
        <v>0.78437754271765658</v>
      </c>
      <c r="P1130" s="2">
        <f t="shared" si="235"/>
        <v>0.12530512611879577</v>
      </c>
      <c r="Q1130" s="2">
        <f t="shared" si="236"/>
        <v>0</v>
      </c>
      <c r="R1130" s="2">
        <v>9.3000000000000013E-2</v>
      </c>
      <c r="S1130" s="2">
        <v>6.5000000000000002E-2</v>
      </c>
      <c r="T1130" s="2">
        <v>0.122</v>
      </c>
      <c r="U1130" s="1">
        <v>3008</v>
      </c>
      <c r="V1130" s="2">
        <f t="shared" si="227"/>
        <v>0.99405155320555183</v>
      </c>
      <c r="W1130" s="2">
        <v>6.8000000000000005E-2</v>
      </c>
      <c r="X1130" s="1">
        <v>712</v>
      </c>
      <c r="Y1130" s="2">
        <f t="shared" si="228"/>
        <v>0.23529411764705882</v>
      </c>
      <c r="Z1130" s="2">
        <v>9.0999999999999998E-2</v>
      </c>
      <c r="AA1130" s="1">
        <v>1814</v>
      </c>
      <c r="AB1130" s="2">
        <f t="shared" si="229"/>
        <v>0.59947124917382688</v>
      </c>
      <c r="AC1130" s="2">
        <f t="shared" si="230"/>
        <v>0.16523463317911435</v>
      </c>
      <c r="AD1130" s="2">
        <v>6.6000000000000003E-2</v>
      </c>
      <c r="AE1130" s="1">
        <v>65357</v>
      </c>
      <c r="AF1130" s="1">
        <v>1137</v>
      </c>
      <c r="AG1130" s="1">
        <v>59554</v>
      </c>
      <c r="AH1130" s="1">
        <v>2360</v>
      </c>
      <c r="AI1130" s="2">
        <v>0.114</v>
      </c>
      <c r="AJ1130">
        <f>VLOOKUP(A1130,census_tract_areas_WA!E:N,10,FALSE)</f>
        <v>2.9787704320000001</v>
      </c>
      <c r="AK1130">
        <f t="shared" si="231"/>
        <v>1015.8553903626232</v>
      </c>
      <c r="AL1130" t="str">
        <f>VLOOKUP(AK1130,'Density Lookup'!A:B,2,TRUE)</f>
        <v>Medium</v>
      </c>
      <c r="AM1130" t="str">
        <f>VLOOKUP(A1130,census_tract_county_names_WA!A:B,2,FALSE)</f>
        <v>Cowlitz County, Washington</v>
      </c>
      <c r="AN1130">
        <f>INDEX(census_tract_areas_WA!N:N, MATCH('2014_acs_select'!A1130,census_tract_areas_WA!E:E,0))</f>
        <v>2.9787704320000001</v>
      </c>
      <c r="AO1130" t="b">
        <f t="shared" si="232"/>
        <v>1</v>
      </c>
      <c r="AP1130" t="str">
        <f>INDEX('Density Lookup'!B:B,MATCH('2014_acs_select'!AK1130,'Density Lookup'!A:A,1))</f>
        <v>Medium</v>
      </c>
      <c r="AQ1130" t="b">
        <f t="shared" si="233"/>
        <v>1</v>
      </c>
    </row>
    <row r="1131" spans="1:43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224"/>
        <v>0.46430123099203474</v>
      </c>
      <c r="I1131" s="2">
        <f t="shared" si="225"/>
        <v>0.5356987690079652</v>
      </c>
      <c r="J1131" s="1">
        <v>2864</v>
      </c>
      <c r="K1131" s="2">
        <f t="shared" si="226"/>
        <v>0.41477190441708905</v>
      </c>
      <c r="L1131" s="1">
        <v>1342</v>
      </c>
      <c r="M1131" s="1">
        <v>112</v>
      </c>
      <c r="N1131" s="1">
        <v>620</v>
      </c>
      <c r="O1131" s="2">
        <f t="shared" si="234"/>
        <v>0.46857541899441341</v>
      </c>
      <c r="P1131" s="2">
        <f t="shared" si="235"/>
        <v>3.9106145251396648E-2</v>
      </c>
      <c r="Q1131" s="2">
        <f t="shared" si="236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 s="1">
        <v>6888</v>
      </c>
      <c r="V1131" s="2">
        <f t="shared" si="227"/>
        <v>0.99753801593048519</v>
      </c>
      <c r="W1131" s="2">
        <v>5.5999999999999994E-2</v>
      </c>
      <c r="X1131" s="1">
        <v>1955</v>
      </c>
      <c r="Y1131" s="2">
        <f t="shared" si="228"/>
        <v>0.28312816799420709</v>
      </c>
      <c r="Z1131" s="2">
        <v>8.0000000000000002E-3</v>
      </c>
      <c r="AA1131" s="1">
        <v>3754</v>
      </c>
      <c r="AB1131" s="2">
        <f t="shared" si="229"/>
        <v>0.54366401158580735</v>
      </c>
      <c r="AC1131" s="2">
        <f t="shared" si="230"/>
        <v>0.17320782041998561</v>
      </c>
      <c r="AD1131" s="2">
        <v>8.4000000000000005E-2</v>
      </c>
      <c r="AE1131" s="1">
        <v>155280</v>
      </c>
      <c r="AF1131" s="1">
        <v>2647</v>
      </c>
      <c r="AG1131" s="1">
        <v>94750</v>
      </c>
      <c r="AH1131" s="1">
        <v>5145</v>
      </c>
      <c r="AI1131" s="2">
        <v>8.8000000000000009E-2</v>
      </c>
      <c r="AJ1131">
        <f>VLOOKUP(A1131,census_tract_areas_WA!E:N,10,FALSE)</f>
        <v>40.558092289999998</v>
      </c>
      <c r="AK1131">
        <f t="shared" si="231"/>
        <v>170.24962492386499</v>
      </c>
      <c r="AL1131" t="str">
        <f>VLOOKUP(AK1131,'Density Lookup'!A:B,2,TRUE)</f>
        <v>Low</v>
      </c>
      <c r="AM1131" t="str">
        <f>VLOOKUP(A1131,census_tract_county_names_WA!A:B,2,FALSE)</f>
        <v>Kitsap County, Washington</v>
      </c>
      <c r="AN1131">
        <f>INDEX(census_tract_areas_WA!N:N, MATCH('2014_acs_select'!A1131,census_tract_areas_WA!E:E,0))</f>
        <v>40.558092289999998</v>
      </c>
      <c r="AO1131" t="b">
        <f t="shared" si="232"/>
        <v>1</v>
      </c>
      <c r="AP1131" t="str">
        <f>INDEX('Density Lookup'!B:B,MATCH('2014_acs_select'!AK1131,'Density Lookup'!A:A,1))</f>
        <v>Low</v>
      </c>
      <c r="AQ1131" t="b">
        <f t="shared" si="233"/>
        <v>1</v>
      </c>
    </row>
    <row r="1132" spans="1:43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224"/>
        <v>0.52592592592592591</v>
      </c>
      <c r="I1132" s="2">
        <f t="shared" si="225"/>
        <v>0.47407407407407409</v>
      </c>
      <c r="J1132" s="1">
        <v>1903</v>
      </c>
      <c r="K1132" s="2">
        <f t="shared" si="226"/>
        <v>0.52208504801097388</v>
      </c>
      <c r="L1132" s="1">
        <v>1440</v>
      </c>
      <c r="M1132" s="1">
        <v>160</v>
      </c>
      <c r="N1132" s="1">
        <v>96</v>
      </c>
      <c r="O1132" s="2">
        <f t="shared" si="234"/>
        <v>0.75669994745139257</v>
      </c>
      <c r="P1132" s="2">
        <f t="shared" si="235"/>
        <v>8.4077771939043616E-2</v>
      </c>
      <c r="Q1132" s="2">
        <f t="shared" si="236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 s="1">
        <v>3645</v>
      </c>
      <c r="V1132" s="2">
        <f t="shared" si="227"/>
        <v>1</v>
      </c>
      <c r="W1132" s="2">
        <v>8.8000000000000009E-2</v>
      </c>
      <c r="X1132" s="1">
        <v>826</v>
      </c>
      <c r="Y1132" s="2">
        <f t="shared" si="228"/>
        <v>0.22661179698216735</v>
      </c>
      <c r="Z1132" s="2">
        <v>0.109</v>
      </c>
      <c r="AA1132" s="1">
        <v>2439</v>
      </c>
      <c r="AB1132" s="2">
        <f t="shared" si="229"/>
        <v>0.66913580246913584</v>
      </c>
      <c r="AC1132" s="2">
        <f t="shared" si="230"/>
        <v>0.10425240054869678</v>
      </c>
      <c r="AD1132" s="2">
        <v>8.6999999999999994E-2</v>
      </c>
      <c r="AE1132" s="1">
        <v>110373</v>
      </c>
      <c r="AF1132" s="1">
        <v>1380</v>
      </c>
      <c r="AG1132" s="1">
        <v>96354</v>
      </c>
      <c r="AH1132" s="1">
        <v>2910</v>
      </c>
      <c r="AI1132" s="2">
        <v>5.7999999999999996E-2</v>
      </c>
      <c r="AJ1132">
        <f>VLOOKUP(A1132,census_tract_areas_WA!E:N,10,FALSE)</f>
        <v>11.63823101</v>
      </c>
      <c r="AK1132">
        <f t="shared" si="231"/>
        <v>313.19192726696014</v>
      </c>
      <c r="AL1132" t="str">
        <f>VLOOKUP(AK1132,'Density Lookup'!A:B,2,TRUE)</f>
        <v>Low</v>
      </c>
      <c r="AM1132" t="str">
        <f>VLOOKUP(A1132,census_tract_county_names_WA!A:B,2,FALSE)</f>
        <v>King County, Washington</v>
      </c>
      <c r="AN1132">
        <f>INDEX(census_tract_areas_WA!N:N, MATCH('2014_acs_select'!A1132,census_tract_areas_WA!E:E,0))</f>
        <v>11.63823101</v>
      </c>
      <c r="AO1132" t="b">
        <f t="shared" si="232"/>
        <v>1</v>
      </c>
      <c r="AP1132" t="str">
        <f>INDEX('Density Lookup'!B:B,MATCH('2014_acs_select'!AK1132,'Density Lookup'!A:A,1))</f>
        <v>Low</v>
      </c>
      <c r="AQ1132" t="b">
        <f t="shared" si="233"/>
        <v>1</v>
      </c>
    </row>
    <row r="1133" spans="1:43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224"/>
        <v>0.50644841269841268</v>
      </c>
      <c r="I1133" s="2">
        <f t="shared" si="225"/>
        <v>0.49355158730158732</v>
      </c>
      <c r="J1133" s="1">
        <v>2716</v>
      </c>
      <c r="K1133" s="2">
        <f t="shared" si="226"/>
        <v>0.44907407407407407</v>
      </c>
      <c r="L1133" s="1">
        <v>2460</v>
      </c>
      <c r="M1133" s="1">
        <v>103</v>
      </c>
      <c r="N1133" s="1">
        <v>0</v>
      </c>
      <c r="O1133" s="2">
        <f t="shared" si="234"/>
        <v>0.90574374079528719</v>
      </c>
      <c r="P1133" s="2">
        <f t="shared" si="235"/>
        <v>3.7923416789396168E-2</v>
      </c>
      <c r="Q1133" s="2">
        <f t="shared" si="236"/>
        <v>0</v>
      </c>
      <c r="R1133" s="2">
        <v>0.17800000000000002</v>
      </c>
      <c r="S1133" s="2">
        <v>0.20399999999999999</v>
      </c>
      <c r="T1133" s="2">
        <v>0.153</v>
      </c>
      <c r="U1133" s="1">
        <v>5998</v>
      </c>
      <c r="V1133" s="2">
        <f t="shared" si="227"/>
        <v>0.99173280423280419</v>
      </c>
      <c r="W1133" s="2">
        <v>0.16699999999999998</v>
      </c>
      <c r="X1133" s="1">
        <v>1210</v>
      </c>
      <c r="Y1133" s="2">
        <f t="shared" si="228"/>
        <v>0.20006613756613756</v>
      </c>
      <c r="Z1133" s="2">
        <v>0.25</v>
      </c>
      <c r="AA1133" s="1">
        <v>3556</v>
      </c>
      <c r="AB1133" s="2">
        <f t="shared" si="229"/>
        <v>0.58796296296296291</v>
      </c>
      <c r="AC1133" s="2">
        <f t="shared" si="230"/>
        <v>0.21197089947089953</v>
      </c>
      <c r="AD1133" s="2">
        <v>0.16200000000000001</v>
      </c>
      <c r="AE1133" s="1">
        <v>55044</v>
      </c>
      <c r="AF1133" s="1">
        <v>2470</v>
      </c>
      <c r="AG1133" s="1">
        <v>48508</v>
      </c>
      <c r="AH1133" s="1">
        <v>4961</v>
      </c>
      <c r="AI1133" s="2">
        <v>8.199999999999999E-2</v>
      </c>
      <c r="AJ1133">
        <f>VLOOKUP(A1133,census_tract_areas_WA!E:N,10,FALSE)</f>
        <v>40.99401538</v>
      </c>
      <c r="AK1133">
        <f t="shared" si="231"/>
        <v>147.53373008077355</v>
      </c>
      <c r="AL1133" t="str">
        <f>VLOOKUP(AK1133,'Density Lookup'!A:B,2,TRUE)</f>
        <v>Low</v>
      </c>
      <c r="AM1133" t="str">
        <f>VLOOKUP(A1133,census_tract_county_names_WA!A:B,2,FALSE)</f>
        <v>Okanogan County, Washington</v>
      </c>
      <c r="AN1133">
        <f>INDEX(census_tract_areas_WA!N:N, MATCH('2014_acs_select'!A1133,census_tract_areas_WA!E:E,0))</f>
        <v>40.99401538</v>
      </c>
      <c r="AO1133" t="b">
        <f t="shared" si="232"/>
        <v>1</v>
      </c>
      <c r="AP1133" t="str">
        <f>INDEX('Density Lookup'!B:B,MATCH('2014_acs_select'!AK1133,'Density Lookup'!A:A,1))</f>
        <v>Low</v>
      </c>
      <c r="AQ1133" t="b">
        <f t="shared" si="233"/>
        <v>1</v>
      </c>
    </row>
    <row r="1134" spans="1:43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224"/>
        <v>0.56594169366034242</v>
      </c>
      <c r="I1134" s="2">
        <f t="shared" si="225"/>
        <v>0.43405830633965758</v>
      </c>
      <c r="J1134" s="1">
        <v>1830</v>
      </c>
      <c r="K1134" s="2">
        <f t="shared" si="226"/>
        <v>0.4234150856085146</v>
      </c>
      <c r="L1134" s="1">
        <v>1394</v>
      </c>
      <c r="M1134" s="1">
        <v>126</v>
      </c>
      <c r="N1134" s="1">
        <v>0</v>
      </c>
      <c r="O1134" s="2">
        <f t="shared" si="234"/>
        <v>0.76174863387978142</v>
      </c>
      <c r="P1134" s="2">
        <f t="shared" si="235"/>
        <v>6.8852459016393447E-2</v>
      </c>
      <c r="Q1134" s="2">
        <f t="shared" si="236"/>
        <v>0</v>
      </c>
      <c r="R1134" s="2">
        <v>0.20300000000000001</v>
      </c>
      <c r="S1134" s="2">
        <v>0.20199999999999999</v>
      </c>
      <c r="T1134" s="2">
        <v>0.20300000000000001</v>
      </c>
      <c r="U1134" s="1">
        <v>4311</v>
      </c>
      <c r="V1134" s="2">
        <f t="shared" si="227"/>
        <v>0.99745488199907451</v>
      </c>
      <c r="W1134" s="2">
        <v>0.20399999999999999</v>
      </c>
      <c r="X1134" s="1">
        <v>753</v>
      </c>
      <c r="Y1134" s="2">
        <f t="shared" si="228"/>
        <v>0.17422489588153633</v>
      </c>
      <c r="Z1134" s="2">
        <v>0.106</v>
      </c>
      <c r="AA1134" s="1">
        <v>3043</v>
      </c>
      <c r="AB1134" s="2">
        <f t="shared" si="229"/>
        <v>0.70407218880148081</v>
      </c>
      <c r="AC1134" s="2">
        <f t="shared" si="230"/>
        <v>0.12170291531698285</v>
      </c>
      <c r="AD1134" s="2">
        <v>0.248</v>
      </c>
      <c r="AE1134" s="1">
        <v>76468</v>
      </c>
      <c r="AF1134" s="1">
        <v>1381</v>
      </c>
      <c r="AG1134" s="1">
        <v>71064</v>
      </c>
      <c r="AH1134" s="1">
        <v>3674</v>
      </c>
      <c r="AI1134" s="2">
        <v>8.4000000000000005E-2</v>
      </c>
      <c r="AJ1134">
        <f>VLOOKUP(A1134,census_tract_areas_WA!E:N,10,FALSE)</f>
        <v>163.37899870000001</v>
      </c>
      <c r="AK1134">
        <f t="shared" si="231"/>
        <v>26.453828425868544</v>
      </c>
      <c r="AL1134" t="str">
        <f>VLOOKUP(AK1134,'Density Lookup'!A:B,2,TRUE)</f>
        <v>Low</v>
      </c>
      <c r="AM1134" t="str">
        <f>VLOOKUP(A1134,census_tract_county_names_WA!A:B,2,FALSE)</f>
        <v>Skagit County, Washington</v>
      </c>
      <c r="AN1134">
        <f>INDEX(census_tract_areas_WA!N:N, MATCH('2014_acs_select'!A1134,census_tract_areas_WA!E:E,0))</f>
        <v>163.37899870000001</v>
      </c>
      <c r="AO1134" t="b">
        <f t="shared" si="232"/>
        <v>1</v>
      </c>
      <c r="AP1134" t="str">
        <f>INDEX('Density Lookup'!B:B,MATCH('2014_acs_select'!AK1134,'Density Lookup'!A:A,1))</f>
        <v>Low</v>
      </c>
      <c r="AQ1134" t="b">
        <f t="shared" si="233"/>
        <v>1</v>
      </c>
    </row>
    <row r="1135" spans="1:43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224"/>
        <v>0.53438818565400847</v>
      </c>
      <c r="I1135" s="2">
        <f t="shared" si="225"/>
        <v>0.46561181434599158</v>
      </c>
      <c r="J1135" s="1">
        <v>2057</v>
      </c>
      <c r="K1135" s="2">
        <f t="shared" si="226"/>
        <v>0.43396624472573841</v>
      </c>
      <c r="L1135" s="1">
        <v>1748</v>
      </c>
      <c r="M1135" s="1">
        <v>119</v>
      </c>
      <c r="N1135" s="1">
        <v>17</v>
      </c>
      <c r="O1135" s="2">
        <f t="shared" si="234"/>
        <v>0.84978123480797274</v>
      </c>
      <c r="P1135" s="2">
        <f t="shared" si="235"/>
        <v>5.7851239669421489E-2</v>
      </c>
      <c r="Q1135" s="2">
        <f t="shared" si="236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 s="1">
        <v>4676</v>
      </c>
      <c r="V1135" s="2">
        <f t="shared" si="227"/>
        <v>0.98649789029535861</v>
      </c>
      <c r="W1135" s="2">
        <v>6.7000000000000004E-2</v>
      </c>
      <c r="X1135" s="1">
        <v>853</v>
      </c>
      <c r="Y1135" s="2">
        <f t="shared" si="228"/>
        <v>0.179957805907173</v>
      </c>
      <c r="Z1135" s="2">
        <v>4.7E-2</v>
      </c>
      <c r="AA1135" s="1">
        <v>3158</v>
      </c>
      <c r="AB1135" s="2">
        <f t="shared" si="229"/>
        <v>0.66624472573839666</v>
      </c>
      <c r="AC1135" s="2">
        <f t="shared" si="230"/>
        <v>0.15379746835443031</v>
      </c>
      <c r="AD1135" s="2">
        <v>8.5000000000000006E-2</v>
      </c>
      <c r="AE1135" s="1">
        <v>90597</v>
      </c>
      <c r="AF1135" s="1">
        <v>1627</v>
      </c>
      <c r="AG1135" s="1">
        <v>80900</v>
      </c>
      <c r="AH1135" s="1">
        <v>3953</v>
      </c>
      <c r="AI1135" s="2">
        <v>0.107</v>
      </c>
      <c r="AJ1135">
        <f>VLOOKUP(A1135,census_tract_areas_WA!E:N,10,FALSE)</f>
        <v>55.563791360000003</v>
      </c>
      <c r="AK1135">
        <f t="shared" si="231"/>
        <v>85.307353655717122</v>
      </c>
      <c r="AL1135" t="str">
        <f>VLOOKUP(AK1135,'Density Lookup'!A:B,2,TRUE)</f>
        <v>Low</v>
      </c>
      <c r="AM1135" t="str">
        <f>VLOOKUP(A1135,census_tract_county_names_WA!A:B,2,FALSE)</f>
        <v>Clark County, Washington</v>
      </c>
      <c r="AN1135">
        <f>INDEX(census_tract_areas_WA!N:N, MATCH('2014_acs_select'!A1135,census_tract_areas_WA!E:E,0))</f>
        <v>55.563791360000003</v>
      </c>
      <c r="AO1135" t="b">
        <f t="shared" si="232"/>
        <v>1</v>
      </c>
      <c r="AP1135" t="str">
        <f>INDEX('Density Lookup'!B:B,MATCH('2014_acs_select'!AK1135,'Density Lookup'!A:A,1))</f>
        <v>Low</v>
      </c>
      <c r="AQ1135" t="b">
        <f t="shared" si="233"/>
        <v>1</v>
      </c>
    </row>
    <row r="1136" spans="1:43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224"/>
        <v>0.51786148238153096</v>
      </c>
      <c r="I1136" s="2">
        <f t="shared" si="225"/>
        <v>0.48213851761846904</v>
      </c>
      <c r="J1136" s="1">
        <v>1984</v>
      </c>
      <c r="K1136" s="2">
        <f t="shared" si="226"/>
        <v>0.48213851761846904</v>
      </c>
      <c r="L1136" s="1">
        <v>1471</v>
      </c>
      <c r="M1136" s="1">
        <v>112</v>
      </c>
      <c r="N1136" s="1">
        <v>124</v>
      </c>
      <c r="O1136" s="2">
        <f t="shared" si="234"/>
        <v>0.74143145161290325</v>
      </c>
      <c r="P1136" s="2">
        <f t="shared" si="235"/>
        <v>5.6451612903225805E-2</v>
      </c>
      <c r="Q1136" s="2">
        <f t="shared" si="236"/>
        <v>6.25E-2</v>
      </c>
      <c r="R1136" s="2">
        <v>0.64599999999999991</v>
      </c>
      <c r="S1136" s="2">
        <v>0.76900000000000002</v>
      </c>
      <c r="T1136" s="2">
        <v>0.53100000000000003</v>
      </c>
      <c r="U1136" s="1">
        <v>4115</v>
      </c>
      <c r="V1136" s="2">
        <f t="shared" si="227"/>
        <v>1</v>
      </c>
      <c r="W1136" s="2">
        <v>6.8000000000000005E-2</v>
      </c>
      <c r="X1136" s="1">
        <v>1109</v>
      </c>
      <c r="Y1136" s="2">
        <f t="shared" si="228"/>
        <v>0.26950182260024302</v>
      </c>
      <c r="Z1136" s="2">
        <v>0.14199999999999999</v>
      </c>
      <c r="AA1136" s="1">
        <v>2546</v>
      </c>
      <c r="AB1136" s="2">
        <f t="shared" si="229"/>
        <v>0.61871202916160384</v>
      </c>
      <c r="AC1136" s="2">
        <f t="shared" si="230"/>
        <v>0.11178614823815314</v>
      </c>
      <c r="AD1136" s="2">
        <v>4.0999999999999995E-2</v>
      </c>
      <c r="AE1136" s="1">
        <v>188696</v>
      </c>
      <c r="AF1136" s="1">
        <v>1392</v>
      </c>
      <c r="AG1136" s="1">
        <v>143344</v>
      </c>
      <c r="AH1136" s="1">
        <v>3164</v>
      </c>
      <c r="AI1136" s="2">
        <v>6.2E-2</v>
      </c>
      <c r="AJ1136">
        <f>VLOOKUP(A1136,census_tract_areas_WA!E:N,10,FALSE)</f>
        <v>10.460415680000001</v>
      </c>
      <c r="AK1136">
        <f t="shared" si="231"/>
        <v>393.38780846613543</v>
      </c>
      <c r="AL1136" t="str">
        <f>VLOOKUP(AK1136,'Density Lookup'!A:B,2,TRUE)</f>
        <v>Medium</v>
      </c>
      <c r="AM1136" t="str">
        <f>VLOOKUP(A1136,census_tract_county_names_WA!A:B,2,FALSE)</f>
        <v>King County, Washington</v>
      </c>
      <c r="AN1136">
        <f>INDEX(census_tract_areas_WA!N:N, MATCH('2014_acs_select'!A1136,census_tract_areas_WA!E:E,0))</f>
        <v>10.460415680000001</v>
      </c>
      <c r="AO1136" t="b">
        <f t="shared" si="232"/>
        <v>1</v>
      </c>
      <c r="AP1136" t="str">
        <f>INDEX('Density Lookup'!B:B,MATCH('2014_acs_select'!AK1136,'Density Lookup'!A:A,1))</f>
        <v>Medium</v>
      </c>
      <c r="AQ1136" t="b">
        <f t="shared" si="233"/>
        <v>1</v>
      </c>
    </row>
    <row r="1137" spans="1:43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224"/>
        <v>0.53090988245537662</v>
      </c>
      <c r="I1137" s="2">
        <f t="shared" si="225"/>
        <v>0.46909011754462343</v>
      </c>
      <c r="J1137" s="1">
        <v>2170</v>
      </c>
      <c r="K1137" s="2">
        <f t="shared" si="226"/>
        <v>0.47235524597300826</v>
      </c>
      <c r="L1137" s="1">
        <v>1661</v>
      </c>
      <c r="M1137" s="1">
        <v>193</v>
      </c>
      <c r="N1137" s="1">
        <v>0</v>
      </c>
      <c r="O1137" s="2">
        <f t="shared" si="234"/>
        <v>0.76543778801843321</v>
      </c>
      <c r="P1137" s="2">
        <f t="shared" si="235"/>
        <v>8.8940092165898613E-2</v>
      </c>
      <c r="Q1137" s="2">
        <f t="shared" si="236"/>
        <v>0</v>
      </c>
      <c r="R1137" s="2">
        <v>0.35</v>
      </c>
      <c r="S1137" s="2">
        <v>0.34200000000000003</v>
      </c>
      <c r="T1137" s="2">
        <v>0.36</v>
      </c>
      <c r="U1137" s="1">
        <v>4575</v>
      </c>
      <c r="V1137" s="2">
        <f t="shared" si="227"/>
        <v>0.9958641706573792</v>
      </c>
      <c r="W1137" s="2">
        <v>0.10300000000000001</v>
      </c>
      <c r="X1137" s="1">
        <v>950</v>
      </c>
      <c r="Y1137" s="2">
        <f t="shared" si="228"/>
        <v>0.20679146713104049</v>
      </c>
      <c r="Z1137" s="2">
        <v>9.6000000000000002E-2</v>
      </c>
      <c r="AA1137" s="1">
        <v>2805</v>
      </c>
      <c r="AB1137" s="2">
        <f t="shared" si="229"/>
        <v>0.61057901610796694</v>
      </c>
      <c r="AC1137" s="2">
        <f t="shared" si="230"/>
        <v>0.18262951676099259</v>
      </c>
      <c r="AD1137" s="2">
        <v>0.115</v>
      </c>
      <c r="AE1137" s="1">
        <v>68319</v>
      </c>
      <c r="AF1137" s="1">
        <v>1889</v>
      </c>
      <c r="AG1137" s="1">
        <v>56369</v>
      </c>
      <c r="AH1137" s="1">
        <v>3769</v>
      </c>
      <c r="AI1137" s="2">
        <v>7.9000000000000001E-2</v>
      </c>
      <c r="AJ1137">
        <f>VLOOKUP(A1137,census_tract_areas_WA!E:N,10,FALSE)</f>
        <v>1548.909535</v>
      </c>
      <c r="AK1137">
        <f t="shared" si="231"/>
        <v>2.9659575954511768</v>
      </c>
      <c r="AL1137" t="str">
        <f>VLOOKUP(AK1137,'Density Lookup'!A:B,2,TRUE)</f>
        <v>Low</v>
      </c>
      <c r="AM1137" t="str">
        <f>VLOOKUP(A1137,census_tract_county_names_WA!A:B,2,FALSE)</f>
        <v>Kittitas County, Washington</v>
      </c>
      <c r="AN1137">
        <f>INDEX(census_tract_areas_WA!N:N, MATCH('2014_acs_select'!A1137,census_tract_areas_WA!E:E,0))</f>
        <v>1548.909535</v>
      </c>
      <c r="AO1137" t="b">
        <f t="shared" si="232"/>
        <v>1</v>
      </c>
      <c r="AP1137" t="str">
        <f>INDEX('Density Lookup'!B:B,MATCH('2014_acs_select'!AK1137,'Density Lookup'!A:A,1))</f>
        <v>Low</v>
      </c>
      <c r="AQ1137" t="b">
        <f t="shared" si="233"/>
        <v>1</v>
      </c>
    </row>
    <row r="1138" spans="1:43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224"/>
        <v>0.49984132021580452</v>
      </c>
      <c r="I1138" s="2">
        <f t="shared" si="225"/>
        <v>0.50015867978419548</v>
      </c>
      <c r="J1138" s="1">
        <v>983</v>
      </c>
      <c r="K1138" s="2">
        <f t="shared" si="226"/>
        <v>0.3119644557283402</v>
      </c>
      <c r="L1138" s="1">
        <v>758</v>
      </c>
      <c r="M1138" s="1">
        <v>113</v>
      </c>
      <c r="N1138" s="1">
        <v>9</v>
      </c>
      <c r="O1138" s="2">
        <f t="shared" si="234"/>
        <v>0.77110885045778232</v>
      </c>
      <c r="P1138" s="2">
        <f t="shared" si="235"/>
        <v>0.11495422177009156</v>
      </c>
      <c r="Q1138" s="2">
        <f t="shared" si="236"/>
        <v>9.1556459816887082E-3</v>
      </c>
      <c r="R1138" s="2">
        <v>0.126</v>
      </c>
      <c r="S1138" s="2">
        <v>0.13200000000000001</v>
      </c>
      <c r="T1138" s="2">
        <v>0.12</v>
      </c>
      <c r="U1138" s="1">
        <v>3134</v>
      </c>
      <c r="V1138" s="2">
        <f t="shared" si="227"/>
        <v>0.99460488733735319</v>
      </c>
      <c r="W1138" s="2">
        <v>0.17300000000000001</v>
      </c>
      <c r="X1138" s="1">
        <v>747</v>
      </c>
      <c r="Y1138" s="2">
        <f t="shared" si="228"/>
        <v>0.23706759758806728</v>
      </c>
      <c r="Z1138" s="2">
        <v>0.18100000000000002</v>
      </c>
      <c r="AA1138" s="1">
        <v>1760</v>
      </c>
      <c r="AB1138" s="2">
        <f t="shared" si="229"/>
        <v>0.55855284036813713</v>
      </c>
      <c r="AC1138" s="2">
        <f t="shared" si="230"/>
        <v>0.20437956204379559</v>
      </c>
      <c r="AD1138" s="2">
        <v>0.21899999999999997</v>
      </c>
      <c r="AE1138" s="1">
        <v>78591</v>
      </c>
      <c r="AF1138" s="1">
        <v>1234</v>
      </c>
      <c r="AG1138" s="1">
        <v>47794</v>
      </c>
      <c r="AH1138" s="1">
        <v>2510</v>
      </c>
      <c r="AI1138" s="2">
        <v>0.22</v>
      </c>
      <c r="AJ1138">
        <f>VLOOKUP(A1138,census_tract_areas_WA!E:N,10,FALSE)</f>
        <v>1693.966046</v>
      </c>
      <c r="AK1138">
        <f t="shared" si="231"/>
        <v>1.8601317348954702</v>
      </c>
      <c r="AL1138" t="str">
        <f>VLOOKUP(AK1138,'Density Lookup'!A:B,2,TRUE)</f>
        <v>Low</v>
      </c>
      <c r="AM1138" t="str">
        <f>VLOOKUP(A1138,census_tract_county_names_WA!A:B,2,FALSE)</f>
        <v>Snohomish County, Washington</v>
      </c>
      <c r="AN1138">
        <f>INDEX(census_tract_areas_WA!N:N, MATCH('2014_acs_select'!A1138,census_tract_areas_WA!E:E,0))</f>
        <v>1693.966046</v>
      </c>
      <c r="AO1138" t="b">
        <f t="shared" si="232"/>
        <v>1</v>
      </c>
      <c r="AP1138" t="str">
        <f>INDEX('Density Lookup'!B:B,MATCH('2014_acs_select'!AK1138,'Density Lookup'!A:A,1))</f>
        <v>Low</v>
      </c>
      <c r="AQ1138" t="b">
        <f t="shared" si="233"/>
        <v>1</v>
      </c>
    </row>
    <row r="1139" spans="1:43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224"/>
        <v>0.52117189288166632</v>
      </c>
      <c r="I1139" s="2">
        <f t="shared" si="225"/>
        <v>0.47882810711833373</v>
      </c>
      <c r="J1139" s="1">
        <v>2115</v>
      </c>
      <c r="K1139" s="2">
        <f t="shared" si="226"/>
        <v>0.48409246967269398</v>
      </c>
      <c r="L1139" s="1">
        <v>1631</v>
      </c>
      <c r="M1139" s="1">
        <v>377</v>
      </c>
      <c r="N1139" s="1">
        <v>1</v>
      </c>
      <c r="O1139" s="2">
        <f t="shared" si="234"/>
        <v>0.77115839243498818</v>
      </c>
      <c r="P1139" s="2">
        <f t="shared" si="235"/>
        <v>0.17825059101654847</v>
      </c>
      <c r="Q1139" s="2">
        <f t="shared" si="236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 s="1">
        <v>4369</v>
      </c>
      <c r="V1139" s="2">
        <f t="shared" si="227"/>
        <v>1</v>
      </c>
      <c r="W1139" s="2">
        <v>0.10800000000000001</v>
      </c>
      <c r="X1139" s="1">
        <v>924</v>
      </c>
      <c r="Y1139" s="2">
        <f t="shared" si="228"/>
        <v>0.2114900434882124</v>
      </c>
      <c r="Z1139" s="2">
        <v>0.14000000000000001</v>
      </c>
      <c r="AA1139" s="1">
        <v>2865</v>
      </c>
      <c r="AB1139" s="2">
        <f t="shared" si="229"/>
        <v>0.65575646601052873</v>
      </c>
      <c r="AC1139" s="2">
        <f t="shared" si="230"/>
        <v>0.13275349050125884</v>
      </c>
      <c r="AD1139" s="2">
        <v>0.10099999999999999</v>
      </c>
      <c r="AE1139" s="1">
        <v>83102</v>
      </c>
      <c r="AF1139" s="1">
        <v>1636</v>
      </c>
      <c r="AG1139" s="1">
        <v>77569</v>
      </c>
      <c r="AH1139" s="1">
        <v>3584</v>
      </c>
      <c r="AI1139" s="2">
        <v>0.12</v>
      </c>
      <c r="AJ1139">
        <f>VLOOKUP(A1139,census_tract_areas_WA!E:N,10,FALSE)</f>
        <v>89.018614999999997</v>
      </c>
      <c r="AK1139">
        <f t="shared" si="231"/>
        <v>49.079622279003104</v>
      </c>
      <c r="AL1139" t="str">
        <f>VLOOKUP(AK1139,'Density Lookup'!A:B,2,TRUE)</f>
        <v>Low</v>
      </c>
      <c r="AM1139" t="str">
        <f>VLOOKUP(A1139,census_tract_county_names_WA!A:B,2,FALSE)</f>
        <v>Thurston County, Washington</v>
      </c>
      <c r="AN1139">
        <f>INDEX(census_tract_areas_WA!N:N, MATCH('2014_acs_select'!A1139,census_tract_areas_WA!E:E,0))</f>
        <v>89.018614999999997</v>
      </c>
      <c r="AO1139" t="b">
        <f t="shared" si="232"/>
        <v>1</v>
      </c>
      <c r="AP1139" t="str">
        <f>INDEX('Density Lookup'!B:B,MATCH('2014_acs_select'!AK1139,'Density Lookup'!A:A,1))</f>
        <v>Low</v>
      </c>
      <c r="AQ1139" t="b">
        <f t="shared" si="233"/>
        <v>1</v>
      </c>
    </row>
    <row r="1140" spans="1:43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224"/>
        <v>0.52029339853300738</v>
      </c>
      <c r="I1140" s="2">
        <f t="shared" si="225"/>
        <v>0.47970660146699268</v>
      </c>
      <c r="J1140" s="1">
        <v>902</v>
      </c>
      <c r="K1140" s="2">
        <f t="shared" si="226"/>
        <v>0.44107579462102692</v>
      </c>
      <c r="L1140" s="1">
        <v>786</v>
      </c>
      <c r="M1140" s="1">
        <v>70</v>
      </c>
      <c r="N1140" s="1">
        <v>0</v>
      </c>
      <c r="O1140" s="2">
        <f t="shared" si="234"/>
        <v>0.87139689578713964</v>
      </c>
      <c r="P1140" s="2">
        <f t="shared" si="235"/>
        <v>7.7605321507760533E-2</v>
      </c>
      <c r="Q1140" s="2">
        <f t="shared" si="236"/>
        <v>0</v>
      </c>
      <c r="R1140" s="2">
        <v>0.249</v>
      </c>
      <c r="S1140" s="2">
        <v>0.23300000000000001</v>
      </c>
      <c r="T1140" s="2">
        <v>0.26600000000000001</v>
      </c>
      <c r="U1140" s="1">
        <v>2045</v>
      </c>
      <c r="V1140" s="2">
        <f t="shared" si="227"/>
        <v>1</v>
      </c>
      <c r="W1140" s="2">
        <v>3.3000000000000002E-2</v>
      </c>
      <c r="X1140" s="1">
        <v>499</v>
      </c>
      <c r="Y1140" s="2">
        <f t="shared" si="228"/>
        <v>0.24400977995110024</v>
      </c>
      <c r="Z1140" s="2">
        <v>5.4000000000000006E-2</v>
      </c>
      <c r="AA1140" s="1">
        <v>1335</v>
      </c>
      <c r="AB1140" s="2">
        <f t="shared" si="229"/>
        <v>0.65281173594132025</v>
      </c>
      <c r="AC1140" s="2">
        <f t="shared" si="230"/>
        <v>0.10317848410757957</v>
      </c>
      <c r="AD1140" s="2">
        <v>0.03</v>
      </c>
      <c r="AE1140" s="1">
        <v>87844</v>
      </c>
      <c r="AF1140" s="1">
        <v>767</v>
      </c>
      <c r="AG1140" s="1">
        <v>82917</v>
      </c>
      <c r="AH1140" s="1">
        <v>1603</v>
      </c>
      <c r="AI1140" s="2">
        <v>3.4000000000000002E-2</v>
      </c>
      <c r="AJ1140">
        <f>VLOOKUP(A1140,census_tract_areas_WA!E:N,10,FALSE)</f>
        <v>37.319612939999999</v>
      </c>
      <c r="AK1140">
        <f t="shared" si="231"/>
        <v>54.796924161239708</v>
      </c>
      <c r="AL1140" t="str">
        <f>VLOOKUP(AK1140,'Density Lookup'!A:B,2,TRUE)</f>
        <v>Low</v>
      </c>
      <c r="AM1140" t="str">
        <f>VLOOKUP(A1140,census_tract_county_names_WA!A:B,2,FALSE)</f>
        <v>Benton County, Washington</v>
      </c>
      <c r="AN1140">
        <f>INDEX(census_tract_areas_WA!N:N, MATCH('2014_acs_select'!A1140,census_tract_areas_WA!E:E,0))</f>
        <v>37.319612939999999</v>
      </c>
      <c r="AO1140" t="b">
        <f t="shared" si="232"/>
        <v>1</v>
      </c>
      <c r="AP1140" t="str">
        <f>INDEX('Density Lookup'!B:B,MATCH('2014_acs_select'!AK1140,'Density Lookup'!A:A,1))</f>
        <v>Low</v>
      </c>
      <c r="AQ1140" t="b">
        <f t="shared" si="233"/>
        <v>1</v>
      </c>
    </row>
    <row r="1141" spans="1:43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224"/>
        <v>0.47216416492494773</v>
      </c>
      <c r="I1141" s="2">
        <f t="shared" si="225"/>
        <v>0.52783583507505227</v>
      </c>
      <c r="J1141" s="1">
        <v>2171</v>
      </c>
      <c r="K1141" s="2">
        <f t="shared" si="226"/>
        <v>0.41250237507125215</v>
      </c>
      <c r="L1141" s="1">
        <v>1629</v>
      </c>
      <c r="M1141" s="1">
        <v>178</v>
      </c>
      <c r="N1141" s="1">
        <v>95</v>
      </c>
      <c r="O1141" s="2">
        <f t="shared" si="234"/>
        <v>0.75034546292031323</v>
      </c>
      <c r="P1141" s="2">
        <f t="shared" si="235"/>
        <v>8.1989866421004143E-2</v>
      </c>
      <c r="Q1141" s="2">
        <f t="shared" si="236"/>
        <v>4.3758636573007832E-2</v>
      </c>
      <c r="R1141" s="2">
        <v>0.21299999999999999</v>
      </c>
      <c r="S1141" s="2">
        <v>0.24299999999999999</v>
      </c>
      <c r="T1141" s="2">
        <v>0.183</v>
      </c>
      <c r="U1141" s="1">
        <v>5132</v>
      </c>
      <c r="V1141" s="2">
        <f t="shared" si="227"/>
        <v>0.97510925327759834</v>
      </c>
      <c r="W1141" s="2">
        <v>0.247</v>
      </c>
      <c r="X1141" s="1">
        <v>881</v>
      </c>
      <c r="Y1141" s="2">
        <f t="shared" si="228"/>
        <v>0.16739502185065552</v>
      </c>
      <c r="Z1141" s="2">
        <v>0.51900000000000002</v>
      </c>
      <c r="AA1141" s="1">
        <v>3370</v>
      </c>
      <c r="AB1141" s="2">
        <f t="shared" si="229"/>
        <v>0.6403192095762873</v>
      </c>
      <c r="AC1141" s="2">
        <f t="shared" si="230"/>
        <v>0.19228576857305724</v>
      </c>
      <c r="AD1141" s="2">
        <v>0.23699999999999999</v>
      </c>
      <c r="AE1141" s="1">
        <v>64334</v>
      </c>
      <c r="AF1141" s="1">
        <v>2461</v>
      </c>
      <c r="AG1141" s="1">
        <v>38090</v>
      </c>
      <c r="AH1141" s="1">
        <v>4425</v>
      </c>
      <c r="AI1141" s="2">
        <v>0.14400000000000002</v>
      </c>
      <c r="AJ1141">
        <f>VLOOKUP(A1141,census_tract_areas_WA!E:N,10,FALSE)</f>
        <v>9.2310546169999999</v>
      </c>
      <c r="AK1141">
        <f t="shared" si="231"/>
        <v>570.14070638338637</v>
      </c>
      <c r="AL1141" t="str">
        <f>VLOOKUP(AK1141,'Density Lookup'!A:B,2,TRUE)</f>
        <v>Medium</v>
      </c>
      <c r="AM1141" t="str">
        <f>VLOOKUP(A1141,census_tract_county_names_WA!A:B,2,FALSE)</f>
        <v>Clark County, Washington</v>
      </c>
      <c r="AN1141">
        <f>INDEX(census_tract_areas_WA!N:N, MATCH('2014_acs_select'!A1141,census_tract_areas_WA!E:E,0))</f>
        <v>9.2310546169999999</v>
      </c>
      <c r="AO1141" t="b">
        <f t="shared" si="232"/>
        <v>1</v>
      </c>
      <c r="AP1141" t="str">
        <f>INDEX('Density Lookup'!B:B,MATCH('2014_acs_select'!AK1141,'Density Lookup'!A:A,1))</f>
        <v>Medium</v>
      </c>
      <c r="AQ1141" t="b">
        <f t="shared" si="233"/>
        <v>1</v>
      </c>
    </row>
    <row r="1142" spans="1:43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224"/>
        <v>0.50817019899692606</v>
      </c>
      <c r="I1142" s="2">
        <f t="shared" si="225"/>
        <v>0.49182980100307394</v>
      </c>
      <c r="J1142" s="1">
        <v>2798</v>
      </c>
      <c r="K1142" s="2">
        <f t="shared" si="226"/>
        <v>0.45267756026532924</v>
      </c>
      <c r="L1142" s="1">
        <v>1840</v>
      </c>
      <c r="M1142" s="1">
        <v>340</v>
      </c>
      <c r="N1142" s="1">
        <v>231</v>
      </c>
      <c r="O1142" s="2">
        <f t="shared" si="234"/>
        <v>0.65761258041458182</v>
      </c>
      <c r="P1142" s="2">
        <f t="shared" si="235"/>
        <v>0.12151536812008577</v>
      </c>
      <c r="Q1142" s="2">
        <f t="shared" si="236"/>
        <v>8.2558970693352399E-2</v>
      </c>
      <c r="R1142" s="2">
        <v>0.30399999999999999</v>
      </c>
      <c r="S1142" s="2">
        <v>0.29199999999999998</v>
      </c>
      <c r="T1142" s="2">
        <v>0.316</v>
      </c>
      <c r="U1142" s="1">
        <v>6012</v>
      </c>
      <c r="V1142" s="2">
        <f t="shared" si="227"/>
        <v>0.97265814593107913</v>
      </c>
      <c r="W1142" s="2">
        <v>7.400000000000001E-2</v>
      </c>
      <c r="X1142" s="1">
        <v>1145</v>
      </c>
      <c r="Y1142" s="2">
        <f t="shared" si="228"/>
        <v>0.18524510596990779</v>
      </c>
      <c r="Z1142" s="2">
        <v>5.5999999999999994E-2</v>
      </c>
      <c r="AA1142" s="1">
        <v>3893</v>
      </c>
      <c r="AB1142" s="2">
        <f t="shared" si="229"/>
        <v>0.62983336029768644</v>
      </c>
      <c r="AC1142" s="2">
        <f t="shared" si="230"/>
        <v>0.18492153373240572</v>
      </c>
      <c r="AD1142" s="2">
        <v>8.1000000000000003E-2</v>
      </c>
      <c r="AE1142" s="1">
        <v>82040</v>
      </c>
      <c r="AF1142" s="1">
        <v>2277</v>
      </c>
      <c r="AG1142" s="1">
        <v>67442</v>
      </c>
      <c r="AH1142" s="1">
        <v>4974</v>
      </c>
      <c r="AI1142" s="2">
        <v>0.10400000000000001</v>
      </c>
      <c r="AJ1142">
        <f>VLOOKUP(A1142,census_tract_areas_WA!E:N,10,FALSE)</f>
        <v>57.63211665</v>
      </c>
      <c r="AK1142">
        <f t="shared" si="231"/>
        <v>107.24922767520808</v>
      </c>
      <c r="AL1142" t="str">
        <f>VLOOKUP(AK1142,'Density Lookup'!A:B,2,TRUE)</f>
        <v>Low</v>
      </c>
      <c r="AM1142" t="str">
        <f>VLOOKUP(A1142,census_tract_county_names_WA!A:B,2,FALSE)</f>
        <v>Kitsap County, Washington</v>
      </c>
      <c r="AN1142">
        <f>INDEX(census_tract_areas_WA!N:N, MATCH('2014_acs_select'!A1142,census_tract_areas_WA!E:E,0))</f>
        <v>57.63211665</v>
      </c>
      <c r="AO1142" t="b">
        <f t="shared" si="232"/>
        <v>1</v>
      </c>
      <c r="AP1142" t="str">
        <f>INDEX('Density Lookup'!B:B,MATCH('2014_acs_select'!AK1142,'Density Lookup'!A:A,1))</f>
        <v>Low</v>
      </c>
      <c r="AQ1142" t="b">
        <f t="shared" si="233"/>
        <v>1</v>
      </c>
    </row>
    <row r="1143" spans="1:43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224"/>
        <v>0.5219546742209632</v>
      </c>
      <c r="I1143" s="2">
        <f t="shared" si="225"/>
        <v>0.4780453257790368</v>
      </c>
      <c r="J1143" s="1">
        <v>1271</v>
      </c>
      <c r="K1143" s="2">
        <f t="shared" si="226"/>
        <v>0.45007082152974504</v>
      </c>
      <c r="L1143" s="1">
        <v>1028</v>
      </c>
      <c r="M1143" s="1">
        <v>97</v>
      </c>
      <c r="N1143" s="1">
        <v>13</v>
      </c>
      <c r="O1143" s="2">
        <f t="shared" si="234"/>
        <v>0.80881195908733283</v>
      </c>
      <c r="P1143" s="2">
        <f t="shared" si="235"/>
        <v>7.6317859952793082E-2</v>
      </c>
      <c r="Q1143" s="2">
        <f t="shared" si="236"/>
        <v>1.0228166797797011E-2</v>
      </c>
      <c r="R1143" s="2">
        <v>0.20300000000000001</v>
      </c>
      <c r="S1143" s="2">
        <v>0.20600000000000002</v>
      </c>
      <c r="T1143" s="2">
        <v>0.2</v>
      </c>
      <c r="U1143" s="1">
        <v>2793</v>
      </c>
      <c r="V1143" s="2">
        <f t="shared" si="227"/>
        <v>0.98902266288951846</v>
      </c>
      <c r="W1143" s="2">
        <v>0.14300000000000002</v>
      </c>
      <c r="X1143" s="1">
        <v>593</v>
      </c>
      <c r="Y1143" s="2">
        <f t="shared" si="228"/>
        <v>0.20998583569405099</v>
      </c>
      <c r="Z1143" s="2">
        <v>0.18</v>
      </c>
      <c r="AA1143" s="1">
        <v>1723</v>
      </c>
      <c r="AB1143" s="2">
        <f t="shared" si="229"/>
        <v>0.61012747875354112</v>
      </c>
      <c r="AC1143" s="2">
        <f t="shared" si="230"/>
        <v>0.17988668555240794</v>
      </c>
      <c r="AD1143" s="2">
        <v>0.121</v>
      </c>
      <c r="AE1143" s="1">
        <v>57747</v>
      </c>
      <c r="AF1143" s="1">
        <v>1140</v>
      </c>
      <c r="AG1143" s="1">
        <v>47571</v>
      </c>
      <c r="AH1143" s="1">
        <v>2286</v>
      </c>
      <c r="AI1143" s="2">
        <v>5.2999999999999999E-2</v>
      </c>
      <c r="AJ1143">
        <f>VLOOKUP(A1143,census_tract_areas_WA!E:N,10,FALSE)</f>
        <v>85.366765770000001</v>
      </c>
      <c r="AK1143">
        <f t="shared" si="231"/>
        <v>33.080789397698183</v>
      </c>
      <c r="AL1143" t="str">
        <f>VLOOKUP(AK1143,'Density Lookup'!A:B,2,TRUE)</f>
        <v>Low</v>
      </c>
      <c r="AM1143" t="str">
        <f>VLOOKUP(A1143,census_tract_county_names_WA!A:B,2,FALSE)</f>
        <v>Pacific County, Washington</v>
      </c>
      <c r="AN1143">
        <f>INDEX(census_tract_areas_WA!N:N, MATCH('2014_acs_select'!A1143,census_tract_areas_WA!E:E,0))</f>
        <v>85.366765770000001</v>
      </c>
      <c r="AO1143" t="b">
        <f t="shared" si="232"/>
        <v>1</v>
      </c>
      <c r="AP1143" t="str">
        <f>INDEX('Density Lookup'!B:B,MATCH('2014_acs_select'!AK1143,'Density Lookup'!A:A,1))</f>
        <v>Low</v>
      </c>
      <c r="AQ1143" t="b">
        <f t="shared" si="233"/>
        <v>1</v>
      </c>
    </row>
    <row r="1144" spans="1:43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224"/>
        <v>0.49618792499484854</v>
      </c>
      <c r="I1144" s="2">
        <f t="shared" si="225"/>
        <v>0.50381207500515146</v>
      </c>
      <c r="J1144" s="1">
        <v>2284</v>
      </c>
      <c r="K1144" s="2">
        <f t="shared" si="226"/>
        <v>0.47063671955491448</v>
      </c>
      <c r="L1144" s="1">
        <v>1835</v>
      </c>
      <c r="M1144" s="1">
        <v>205</v>
      </c>
      <c r="N1144" s="1">
        <v>15</v>
      </c>
      <c r="O1144" s="2">
        <f t="shared" si="234"/>
        <v>0.80341506129597196</v>
      </c>
      <c r="P1144" s="2">
        <f t="shared" si="235"/>
        <v>8.9754816112084065E-2</v>
      </c>
      <c r="Q1144" s="2">
        <f t="shared" si="236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 s="1">
        <v>4818</v>
      </c>
      <c r="V1144" s="2">
        <f t="shared" si="227"/>
        <v>0.99278796620647025</v>
      </c>
      <c r="W1144" s="2">
        <v>3.3000000000000002E-2</v>
      </c>
      <c r="X1144" s="1">
        <v>1192</v>
      </c>
      <c r="Y1144" s="2">
        <f t="shared" si="228"/>
        <v>0.24562126519678548</v>
      </c>
      <c r="Z1144" s="2">
        <v>2.8999999999999998E-2</v>
      </c>
      <c r="AA1144" s="1">
        <v>2941</v>
      </c>
      <c r="AB1144" s="2">
        <f t="shared" si="229"/>
        <v>0.60601689676488768</v>
      </c>
      <c r="AC1144" s="2">
        <f t="shared" si="230"/>
        <v>0.14836183803832681</v>
      </c>
      <c r="AD1144" s="2">
        <v>3.9E-2</v>
      </c>
      <c r="AE1144" s="1">
        <v>125168</v>
      </c>
      <c r="AF1144" s="1">
        <v>1710</v>
      </c>
      <c r="AG1144" s="1">
        <v>96694</v>
      </c>
      <c r="AH1144" s="1">
        <v>3799</v>
      </c>
      <c r="AI1144" s="2">
        <v>8.8000000000000009E-2</v>
      </c>
      <c r="AJ1144">
        <f>VLOOKUP(A1144,census_tract_areas_WA!E:N,10,FALSE)</f>
        <v>20.088250339999998</v>
      </c>
      <c r="AK1144">
        <f t="shared" si="231"/>
        <v>241.58400646454709</v>
      </c>
      <c r="AL1144" t="str">
        <f>VLOOKUP(AK1144,'Density Lookup'!A:B,2,TRUE)</f>
        <v>Low</v>
      </c>
      <c r="AM1144" t="str">
        <f>VLOOKUP(A1144,census_tract_county_names_WA!A:B,2,FALSE)</f>
        <v>Spokane County, Washington</v>
      </c>
      <c r="AN1144">
        <f>INDEX(census_tract_areas_WA!N:N, MATCH('2014_acs_select'!A1144,census_tract_areas_WA!E:E,0))</f>
        <v>20.088250339999998</v>
      </c>
      <c r="AO1144" t="b">
        <f t="shared" si="232"/>
        <v>1</v>
      </c>
      <c r="AP1144" t="str">
        <f>INDEX('Density Lookup'!B:B,MATCH('2014_acs_select'!AK1144,'Density Lookup'!A:A,1))</f>
        <v>Low</v>
      </c>
      <c r="AQ1144" t="b">
        <f t="shared" si="233"/>
        <v>1</v>
      </c>
    </row>
    <row r="1145" spans="1:43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224"/>
        <v>0.47613731509907897</v>
      </c>
      <c r="I1145" s="2">
        <f t="shared" si="225"/>
        <v>0.52386268490092103</v>
      </c>
      <c r="J1145" s="1">
        <v>1357</v>
      </c>
      <c r="K1145" s="2">
        <f t="shared" si="226"/>
        <v>0.37873290538654758</v>
      </c>
      <c r="L1145" s="1">
        <v>990</v>
      </c>
      <c r="M1145" s="1">
        <v>179</v>
      </c>
      <c r="N1145" s="1">
        <v>72</v>
      </c>
      <c r="O1145" s="2">
        <f t="shared" si="234"/>
        <v>0.72955047899778924</v>
      </c>
      <c r="P1145" s="2">
        <f t="shared" si="235"/>
        <v>0.13190862196020633</v>
      </c>
      <c r="Q1145" s="2">
        <f t="shared" si="236"/>
        <v>5.305821665438467E-2</v>
      </c>
      <c r="R1145" s="2">
        <v>0.155</v>
      </c>
      <c r="S1145" s="2">
        <v>0.111</v>
      </c>
      <c r="T1145" s="2">
        <v>0.19</v>
      </c>
      <c r="U1145" s="1">
        <v>3557</v>
      </c>
      <c r="V1145" s="2">
        <f t="shared" si="227"/>
        <v>0.99274351102428138</v>
      </c>
      <c r="W1145" s="2">
        <v>0.20800000000000002</v>
      </c>
      <c r="X1145" s="1">
        <v>689</v>
      </c>
      <c r="Y1145" s="2">
        <f t="shared" si="228"/>
        <v>0.1922969578565448</v>
      </c>
      <c r="Z1145" s="2">
        <v>0.28699999999999998</v>
      </c>
      <c r="AA1145" s="1">
        <v>2245</v>
      </c>
      <c r="AB1145" s="2">
        <f t="shared" si="229"/>
        <v>0.62656991348032376</v>
      </c>
      <c r="AC1145" s="2">
        <f t="shared" si="230"/>
        <v>0.18113312866313147</v>
      </c>
      <c r="AD1145" s="2">
        <v>0.23399999999999999</v>
      </c>
      <c r="AE1145" s="1">
        <v>50131</v>
      </c>
      <c r="AF1145" s="1">
        <v>1603</v>
      </c>
      <c r="AG1145" s="1">
        <v>40017</v>
      </c>
      <c r="AH1145" s="1">
        <v>3015</v>
      </c>
      <c r="AI1145" s="2">
        <v>0.13600000000000001</v>
      </c>
      <c r="AJ1145">
        <f>VLOOKUP(A1145,census_tract_areas_WA!E:N,10,FALSE)</f>
        <v>2.4882612470000001</v>
      </c>
      <c r="AK1145">
        <f t="shared" si="231"/>
        <v>1439.9613402008667</v>
      </c>
      <c r="AL1145" t="str">
        <f>VLOOKUP(AK1145,'Density Lookup'!A:B,2,TRUE)</f>
        <v>High</v>
      </c>
      <c r="AM1145" t="str">
        <f>VLOOKUP(A1145,census_tract_county_names_WA!A:B,2,FALSE)</f>
        <v>Kitsap County, Washington</v>
      </c>
      <c r="AN1145">
        <f>INDEX(census_tract_areas_WA!N:N, MATCH('2014_acs_select'!A1145,census_tract_areas_WA!E:E,0))</f>
        <v>2.4882612470000001</v>
      </c>
      <c r="AO1145" t="b">
        <f t="shared" si="232"/>
        <v>1</v>
      </c>
      <c r="AP1145" t="str">
        <f>INDEX('Density Lookup'!B:B,MATCH('2014_acs_select'!AK1145,'Density Lookup'!A:A,1))</f>
        <v>High</v>
      </c>
      <c r="AQ1145" t="b">
        <f t="shared" si="233"/>
        <v>1</v>
      </c>
    </row>
    <row r="1146" spans="1:43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224"/>
        <v>0.51713491818462487</v>
      </c>
      <c r="I1146" s="2">
        <f t="shared" si="225"/>
        <v>0.48286508181537513</v>
      </c>
      <c r="J1146" s="1">
        <v>1810</v>
      </c>
      <c r="K1146" s="2">
        <f t="shared" si="226"/>
        <v>0.55881444890398269</v>
      </c>
      <c r="L1146" s="1">
        <v>1249</v>
      </c>
      <c r="M1146" s="1">
        <v>125</v>
      </c>
      <c r="N1146" s="1">
        <v>158</v>
      </c>
      <c r="O1146" s="2">
        <f t="shared" si="234"/>
        <v>0.69005524861878453</v>
      </c>
      <c r="P1146" s="2">
        <f t="shared" si="235"/>
        <v>6.9060773480662987E-2</v>
      </c>
      <c r="Q1146" s="2">
        <f t="shared" si="236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 s="1">
        <v>3217</v>
      </c>
      <c r="V1146" s="2">
        <f t="shared" si="227"/>
        <v>0.99320778017906763</v>
      </c>
      <c r="W1146" s="2">
        <v>0.14800000000000002</v>
      </c>
      <c r="X1146" s="1">
        <v>367</v>
      </c>
      <c r="Y1146" s="2">
        <f t="shared" si="228"/>
        <v>0.11330657610373572</v>
      </c>
      <c r="Z1146" s="2">
        <v>0.3</v>
      </c>
      <c r="AA1146" s="1">
        <v>2259</v>
      </c>
      <c r="AB1146" s="2">
        <f t="shared" si="229"/>
        <v>0.69743748070392098</v>
      </c>
      <c r="AC1146" s="2">
        <f t="shared" si="230"/>
        <v>0.18925594319234329</v>
      </c>
      <c r="AD1146" s="2">
        <v>0.14699999999999999</v>
      </c>
      <c r="AE1146" s="1">
        <v>61384</v>
      </c>
      <c r="AF1146" s="1">
        <v>1706</v>
      </c>
      <c r="AG1146" s="1">
        <v>49902</v>
      </c>
      <c r="AH1146" s="1">
        <v>2864</v>
      </c>
      <c r="AI1146" s="2">
        <v>3.7000000000000005E-2</v>
      </c>
      <c r="AJ1146">
        <f>VLOOKUP(A1146,census_tract_areas_WA!E:N,10,FALSE)</f>
        <v>6.6991668359999998</v>
      </c>
      <c r="AK1146">
        <f t="shared" si="231"/>
        <v>483.49295954151398</v>
      </c>
      <c r="AL1146" t="str">
        <f>VLOOKUP(AK1146,'Density Lookup'!A:B,2,TRUE)</f>
        <v>Medium</v>
      </c>
      <c r="AM1146" t="str">
        <f>VLOOKUP(A1146,census_tract_county_names_WA!A:B,2,FALSE)</f>
        <v>Kitsap County, Washington</v>
      </c>
      <c r="AN1146">
        <f>INDEX(census_tract_areas_WA!N:N, MATCH('2014_acs_select'!A1146,census_tract_areas_WA!E:E,0))</f>
        <v>6.6991668359999998</v>
      </c>
      <c r="AO1146" t="b">
        <f t="shared" si="232"/>
        <v>1</v>
      </c>
      <c r="AP1146" t="str">
        <f>INDEX('Density Lookup'!B:B,MATCH('2014_acs_select'!AK1146,'Density Lookup'!A:A,1))</f>
        <v>Medium</v>
      </c>
      <c r="AQ1146" t="b">
        <f t="shared" si="233"/>
        <v>1</v>
      </c>
    </row>
    <row r="1147" spans="1:43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224"/>
        <v>0.46098459477561954</v>
      </c>
      <c r="I1147" s="2">
        <f t="shared" si="225"/>
        <v>0.53901540522438041</v>
      </c>
      <c r="J1147" s="1">
        <v>2734</v>
      </c>
      <c r="K1147" s="2">
        <f t="shared" si="226"/>
        <v>0.4578030810448761</v>
      </c>
      <c r="L1147" s="1">
        <v>2240</v>
      </c>
      <c r="M1147" s="1">
        <v>111</v>
      </c>
      <c r="N1147" s="1">
        <v>147</v>
      </c>
      <c r="O1147" s="2">
        <f t="shared" si="234"/>
        <v>0.81931236283833209</v>
      </c>
      <c r="P1147" s="2">
        <f t="shared" si="235"/>
        <v>4.0599853694220922E-2</v>
      </c>
      <c r="Q1147" s="2">
        <f t="shared" si="236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 s="1">
        <v>5964</v>
      </c>
      <c r="V1147" s="2">
        <f t="shared" si="227"/>
        <v>0.99866041527126592</v>
      </c>
      <c r="W1147" s="2">
        <v>6.0999999999999999E-2</v>
      </c>
      <c r="X1147" s="1">
        <v>1368</v>
      </c>
      <c r="Y1147" s="2">
        <f t="shared" si="228"/>
        <v>0.22906898861352981</v>
      </c>
      <c r="Z1147" s="2">
        <v>0.06</v>
      </c>
      <c r="AA1147" s="1">
        <v>3513</v>
      </c>
      <c r="AB1147" s="2">
        <f t="shared" si="229"/>
        <v>0.58824514400535832</v>
      </c>
      <c r="AC1147" s="2">
        <f t="shared" si="230"/>
        <v>0.18268586738111181</v>
      </c>
      <c r="AD1147" s="2">
        <v>6.7000000000000004E-2</v>
      </c>
      <c r="AE1147" s="1">
        <v>71545</v>
      </c>
      <c r="AF1147" s="1">
        <v>2577</v>
      </c>
      <c r="AG1147" s="1">
        <v>58750</v>
      </c>
      <c r="AH1147" s="1">
        <v>4812</v>
      </c>
      <c r="AI1147" s="2">
        <v>8.900000000000001E-2</v>
      </c>
      <c r="AJ1147">
        <f>VLOOKUP(A1147,census_tract_areas_WA!E:N,10,FALSE)</f>
        <v>4.0665622780000001</v>
      </c>
      <c r="AK1147">
        <f t="shared" si="231"/>
        <v>1468.5622871948551</v>
      </c>
      <c r="AL1147" t="str">
        <f>VLOOKUP(AK1147,'Density Lookup'!A:B,2,TRUE)</f>
        <v>High</v>
      </c>
      <c r="AM1147" t="str">
        <f>VLOOKUP(A1147,census_tract_county_names_WA!A:B,2,FALSE)</f>
        <v>Pierce County, Washington</v>
      </c>
      <c r="AN1147">
        <f>INDEX(census_tract_areas_WA!N:N, MATCH('2014_acs_select'!A1147,census_tract_areas_WA!E:E,0))</f>
        <v>4.0665622780000001</v>
      </c>
      <c r="AO1147" t="b">
        <f t="shared" si="232"/>
        <v>1</v>
      </c>
      <c r="AP1147" t="str">
        <f>INDEX('Density Lookup'!B:B,MATCH('2014_acs_select'!AK1147,'Density Lookup'!A:A,1))</f>
        <v>High</v>
      </c>
      <c r="AQ1147" t="b">
        <f t="shared" si="233"/>
        <v>1</v>
      </c>
    </row>
    <row r="1148" spans="1:43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224"/>
        <v>0.50679253971908822</v>
      </c>
      <c r="I1148" s="2">
        <f t="shared" si="225"/>
        <v>0.49320746028091184</v>
      </c>
      <c r="J1148" s="1">
        <v>2026</v>
      </c>
      <c r="K1148" s="2">
        <f t="shared" si="226"/>
        <v>0.46649781257195488</v>
      </c>
      <c r="L1148" s="1">
        <v>1588</v>
      </c>
      <c r="M1148" s="1">
        <v>181</v>
      </c>
      <c r="N1148" s="1">
        <v>0</v>
      </c>
      <c r="O1148" s="2">
        <f t="shared" si="234"/>
        <v>0.7838104639684107</v>
      </c>
      <c r="P1148" s="2">
        <f t="shared" si="235"/>
        <v>8.9338598223099711E-2</v>
      </c>
      <c r="Q1148" s="2">
        <f t="shared" si="236"/>
        <v>0</v>
      </c>
      <c r="R1148" s="2">
        <v>0.53100000000000003</v>
      </c>
      <c r="S1148" s="2">
        <v>0.58099999999999996</v>
      </c>
      <c r="T1148" s="2">
        <v>0.48100000000000004</v>
      </c>
      <c r="U1148" s="1">
        <v>4343</v>
      </c>
      <c r="V1148" s="2">
        <f t="shared" si="227"/>
        <v>1</v>
      </c>
      <c r="W1148" s="2">
        <v>5.0999999999999997E-2</v>
      </c>
      <c r="X1148" s="1">
        <v>1054</v>
      </c>
      <c r="Y1148" s="2">
        <f t="shared" si="228"/>
        <v>0.24268938521759154</v>
      </c>
      <c r="Z1148" s="2">
        <v>2.4E-2</v>
      </c>
      <c r="AA1148" s="1">
        <v>2627</v>
      </c>
      <c r="AB1148" s="2">
        <f t="shared" si="229"/>
        <v>0.60488141837439557</v>
      </c>
      <c r="AC1148" s="2">
        <f t="shared" si="230"/>
        <v>0.15242919640801289</v>
      </c>
      <c r="AD1148" s="2">
        <v>7.2999999999999995E-2</v>
      </c>
      <c r="AE1148" s="1">
        <v>135003</v>
      </c>
      <c r="AF1148" s="1">
        <v>1523</v>
      </c>
      <c r="AG1148" s="1">
        <v>97798</v>
      </c>
      <c r="AH1148" s="1">
        <v>3446</v>
      </c>
      <c r="AI1148" s="2">
        <v>3.5000000000000003E-2</v>
      </c>
      <c r="AJ1148">
        <f>VLOOKUP(A1148,census_tract_areas_WA!E:N,10,FALSE)</f>
        <v>27.201336600000001</v>
      </c>
      <c r="AK1148">
        <f t="shared" si="231"/>
        <v>159.66127193911493</v>
      </c>
      <c r="AL1148" t="str">
        <f>VLOOKUP(AK1148,'Density Lookup'!A:B,2,TRUE)</f>
        <v>Low</v>
      </c>
      <c r="AM1148" t="str">
        <f>VLOOKUP(A1148,census_tract_county_names_WA!A:B,2,FALSE)</f>
        <v>Pierce County, Washington</v>
      </c>
      <c r="AN1148">
        <f>INDEX(census_tract_areas_WA!N:N, MATCH('2014_acs_select'!A1148,census_tract_areas_WA!E:E,0))</f>
        <v>27.201336600000001</v>
      </c>
      <c r="AO1148" t="b">
        <f t="shared" si="232"/>
        <v>1</v>
      </c>
      <c r="AP1148" t="str">
        <f>INDEX('Density Lookup'!B:B,MATCH('2014_acs_select'!AK1148,'Density Lookup'!A:A,1))</f>
        <v>Low</v>
      </c>
      <c r="AQ1148" t="b">
        <f t="shared" si="233"/>
        <v>1</v>
      </c>
    </row>
    <row r="1149" spans="1:43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224"/>
        <v>0.51614709725592678</v>
      </c>
      <c r="I1149" s="2">
        <f t="shared" si="225"/>
        <v>0.48385290274407317</v>
      </c>
      <c r="J1149" s="1">
        <v>2133</v>
      </c>
      <c r="K1149" s="2">
        <f t="shared" si="226"/>
        <v>0.39817061788314356</v>
      </c>
      <c r="L1149" s="1">
        <v>1730</v>
      </c>
      <c r="M1149" s="1">
        <v>272</v>
      </c>
      <c r="N1149" s="1">
        <v>38</v>
      </c>
      <c r="O1149" s="2">
        <f t="shared" si="234"/>
        <v>0.8110642287857478</v>
      </c>
      <c r="P1149" s="2">
        <f t="shared" si="235"/>
        <v>0.12751992498827941</v>
      </c>
      <c r="Q1149" s="2">
        <f t="shared" si="236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 s="1">
        <v>5318</v>
      </c>
      <c r="V1149" s="2">
        <f t="shared" si="227"/>
        <v>0.99271980586148967</v>
      </c>
      <c r="W1149" s="2">
        <v>0.11800000000000001</v>
      </c>
      <c r="X1149" s="1">
        <v>1148</v>
      </c>
      <c r="Y1149" s="2">
        <f t="shared" si="228"/>
        <v>0.21429904797461266</v>
      </c>
      <c r="Z1149" s="2">
        <v>0.193</v>
      </c>
      <c r="AA1149" s="1">
        <v>3538</v>
      </c>
      <c r="AB1149" s="2">
        <f t="shared" si="229"/>
        <v>0.66044427851409371</v>
      </c>
      <c r="AC1149" s="2">
        <f t="shared" si="230"/>
        <v>0.12525667351129366</v>
      </c>
      <c r="AD1149" s="2">
        <v>0.109</v>
      </c>
      <c r="AE1149" s="1">
        <v>77472</v>
      </c>
      <c r="AF1149" s="1">
        <v>1971</v>
      </c>
      <c r="AG1149" s="1">
        <v>60505</v>
      </c>
      <c r="AH1149" s="1">
        <v>4323</v>
      </c>
      <c r="AI1149" s="2">
        <v>0.13300000000000001</v>
      </c>
      <c r="AJ1149">
        <f>VLOOKUP(A1149,census_tract_areas_WA!E:N,10,FALSE)</f>
        <v>47.114908229999998</v>
      </c>
      <c r="AK1149">
        <f t="shared" si="231"/>
        <v>113.70074146910845</v>
      </c>
      <c r="AL1149" t="str">
        <f>VLOOKUP(AK1149,'Density Lookup'!A:B,2,TRUE)</f>
        <v>Low</v>
      </c>
      <c r="AM1149" t="str">
        <f>VLOOKUP(A1149,census_tract_county_names_WA!A:B,2,FALSE)</f>
        <v>Pierce County, Washington</v>
      </c>
      <c r="AN1149">
        <f>INDEX(census_tract_areas_WA!N:N, MATCH('2014_acs_select'!A1149,census_tract_areas_WA!E:E,0))</f>
        <v>47.114908229999998</v>
      </c>
      <c r="AO1149" t="b">
        <f t="shared" si="232"/>
        <v>1</v>
      </c>
      <c r="AP1149" t="str">
        <f>INDEX('Density Lookup'!B:B,MATCH('2014_acs_select'!AK1149,'Density Lookup'!A:A,1))</f>
        <v>Low</v>
      </c>
      <c r="AQ1149" t="b">
        <f t="shared" si="233"/>
        <v>1</v>
      </c>
    </row>
    <row r="1150" spans="1:43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224"/>
        <v>0.48941425546930134</v>
      </c>
      <c r="I1150" s="2">
        <f t="shared" si="225"/>
        <v>0.5105857445306986</v>
      </c>
      <c r="J1150" s="1">
        <v>1380</v>
      </c>
      <c r="K1150" s="2">
        <f t="shared" si="226"/>
        <v>0.48694424841213835</v>
      </c>
      <c r="L1150" s="1">
        <v>1136</v>
      </c>
      <c r="M1150" s="1">
        <v>87</v>
      </c>
      <c r="N1150" s="1">
        <v>44</v>
      </c>
      <c r="O1150" s="2">
        <f t="shared" si="234"/>
        <v>0.8231884057971014</v>
      </c>
      <c r="P1150" s="2">
        <f t="shared" si="235"/>
        <v>6.3043478260869562E-2</v>
      </c>
      <c r="Q1150" s="2">
        <f t="shared" si="236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 s="1">
        <v>2805</v>
      </c>
      <c r="V1150" s="2">
        <f t="shared" si="227"/>
        <v>0.98976711362032466</v>
      </c>
      <c r="W1150" s="2">
        <v>4.2999999999999997E-2</v>
      </c>
      <c r="X1150" s="1">
        <v>557</v>
      </c>
      <c r="Y1150" s="2">
        <f t="shared" si="228"/>
        <v>0.19654199011997178</v>
      </c>
      <c r="Z1150" s="2">
        <v>5.2000000000000005E-2</v>
      </c>
      <c r="AA1150" s="1">
        <v>1681</v>
      </c>
      <c r="AB1150" s="2">
        <f t="shared" si="229"/>
        <v>0.59315455187014821</v>
      </c>
      <c r="AC1150" s="2">
        <f t="shared" si="230"/>
        <v>0.21030345800988004</v>
      </c>
      <c r="AD1150" s="2">
        <v>4.5999999999999999E-2</v>
      </c>
      <c r="AE1150" s="1">
        <v>83466</v>
      </c>
      <c r="AF1150" s="1">
        <v>1095</v>
      </c>
      <c r="AG1150" s="1">
        <v>69959</v>
      </c>
      <c r="AH1150" s="1">
        <v>2341</v>
      </c>
      <c r="AI1150" s="2">
        <v>6.9000000000000006E-2</v>
      </c>
      <c r="AJ1150">
        <f>VLOOKUP(A1150,census_tract_areas_WA!E:N,10,FALSE)</f>
        <v>7.8918242770000004</v>
      </c>
      <c r="AK1150">
        <f t="shared" si="231"/>
        <v>359.10581641553193</v>
      </c>
      <c r="AL1150" t="str">
        <f>VLOOKUP(AK1150,'Density Lookup'!A:B,2,TRUE)</f>
        <v>Medium</v>
      </c>
      <c r="AM1150" t="str">
        <f>VLOOKUP(A1150,census_tract_county_names_WA!A:B,2,FALSE)</f>
        <v>Pierce County, Washington</v>
      </c>
      <c r="AN1150">
        <f>INDEX(census_tract_areas_WA!N:N, MATCH('2014_acs_select'!A1150,census_tract_areas_WA!E:E,0))</f>
        <v>7.8918242770000004</v>
      </c>
      <c r="AO1150" t="b">
        <f t="shared" si="232"/>
        <v>1</v>
      </c>
      <c r="AP1150" t="str">
        <f>INDEX('Density Lookup'!B:B,MATCH('2014_acs_select'!AK1150,'Density Lookup'!A:A,1))</f>
        <v>Medium</v>
      </c>
      <c r="AQ1150" t="b">
        <f t="shared" si="233"/>
        <v>1</v>
      </c>
    </row>
    <row r="1151" spans="1:43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224"/>
        <v>0.50884955752212391</v>
      </c>
      <c r="I1151" s="2">
        <f t="shared" si="225"/>
        <v>0.49115044247787609</v>
      </c>
      <c r="J1151" s="1">
        <v>1220</v>
      </c>
      <c r="K1151" s="2">
        <f t="shared" si="226"/>
        <v>0.44985250737463128</v>
      </c>
      <c r="L1151" s="1">
        <v>986</v>
      </c>
      <c r="M1151" s="1">
        <v>115</v>
      </c>
      <c r="N1151" s="1">
        <v>6</v>
      </c>
      <c r="O1151" s="2">
        <f t="shared" si="234"/>
        <v>0.80819672131147546</v>
      </c>
      <c r="P1151" s="2">
        <f t="shared" si="235"/>
        <v>9.4262295081967207E-2</v>
      </c>
      <c r="Q1151" s="2">
        <f t="shared" si="236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 s="1">
        <v>2712</v>
      </c>
      <c r="V1151" s="2">
        <f t="shared" si="227"/>
        <v>1</v>
      </c>
      <c r="W1151" s="2">
        <v>0.13100000000000001</v>
      </c>
      <c r="X1151" s="1">
        <v>506</v>
      </c>
      <c r="Y1151" s="2">
        <f t="shared" si="228"/>
        <v>0.18657817109144542</v>
      </c>
      <c r="Z1151" s="2">
        <v>0.13600000000000001</v>
      </c>
      <c r="AA1151" s="1">
        <v>1793</v>
      </c>
      <c r="AB1151" s="2">
        <f t="shared" si="229"/>
        <v>0.66113569321533927</v>
      </c>
      <c r="AC1151" s="2">
        <f t="shared" si="230"/>
        <v>0.15228613569321525</v>
      </c>
      <c r="AD1151" s="2">
        <v>0.151</v>
      </c>
      <c r="AE1151" s="1">
        <v>65682</v>
      </c>
      <c r="AF1151" s="1">
        <v>1063</v>
      </c>
      <c r="AG1151" s="1">
        <v>55823</v>
      </c>
      <c r="AH1151" s="1">
        <v>2231</v>
      </c>
      <c r="AI1151" s="2">
        <v>0.11599999999999999</v>
      </c>
      <c r="AJ1151">
        <f>VLOOKUP(A1151,census_tract_areas_WA!E:N,10,FALSE)</f>
        <v>374.79546590000001</v>
      </c>
      <c r="AK1151">
        <f t="shared" si="231"/>
        <v>7.2359466609011607</v>
      </c>
      <c r="AL1151" t="str">
        <f>VLOOKUP(AK1151,'Density Lookup'!A:B,2,TRUE)</f>
        <v>Low</v>
      </c>
      <c r="AM1151" t="str">
        <f>VLOOKUP(A1151,census_tract_county_names_WA!A:B,2,FALSE)</f>
        <v>Skagit County, Washington</v>
      </c>
      <c r="AN1151">
        <f>INDEX(census_tract_areas_WA!N:N, MATCH('2014_acs_select'!A1151,census_tract_areas_WA!E:E,0))</f>
        <v>374.79546590000001</v>
      </c>
      <c r="AO1151" t="b">
        <f t="shared" si="232"/>
        <v>1</v>
      </c>
      <c r="AP1151" t="str">
        <f>INDEX('Density Lookup'!B:B,MATCH('2014_acs_select'!AK1151,'Density Lookup'!A:A,1))</f>
        <v>Low</v>
      </c>
      <c r="AQ1151" t="b">
        <f t="shared" si="233"/>
        <v>1</v>
      </c>
    </row>
    <row r="1152" spans="1:43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224"/>
        <v>0.48793859649122806</v>
      </c>
      <c r="I1152" s="2">
        <f t="shared" si="225"/>
        <v>0.51206140350877194</v>
      </c>
      <c r="J1152" s="1">
        <v>1918</v>
      </c>
      <c r="K1152" s="2">
        <f t="shared" si="226"/>
        <v>0.52576754385964908</v>
      </c>
      <c r="L1152" s="1">
        <v>1402</v>
      </c>
      <c r="M1152" s="1">
        <v>273</v>
      </c>
      <c r="N1152" s="1">
        <v>0</v>
      </c>
      <c r="O1152" s="2">
        <f t="shared" si="234"/>
        <v>0.73096976016684045</v>
      </c>
      <c r="P1152" s="2">
        <f t="shared" si="235"/>
        <v>0.14233576642335766</v>
      </c>
      <c r="Q1152" s="2">
        <f t="shared" si="236"/>
        <v>0</v>
      </c>
      <c r="R1152" s="2">
        <v>0.19899999999999998</v>
      </c>
      <c r="S1152" s="2">
        <v>0.13800000000000001</v>
      </c>
      <c r="T1152" s="2">
        <v>0.25700000000000001</v>
      </c>
      <c r="U1152" s="1">
        <v>3640</v>
      </c>
      <c r="V1152" s="2">
        <f t="shared" si="227"/>
        <v>0.9978070175438597</v>
      </c>
      <c r="W1152" s="2">
        <v>6.2E-2</v>
      </c>
      <c r="X1152" s="1">
        <v>814</v>
      </c>
      <c r="Y1152" s="2">
        <f t="shared" si="228"/>
        <v>0.22313596491228072</v>
      </c>
      <c r="Z1152" s="2">
        <v>7.400000000000001E-2</v>
      </c>
      <c r="AA1152" s="1">
        <v>2388</v>
      </c>
      <c r="AB1152" s="2">
        <f t="shared" si="229"/>
        <v>0.65460526315789469</v>
      </c>
      <c r="AC1152" s="2">
        <f t="shared" si="230"/>
        <v>0.12225877192982459</v>
      </c>
      <c r="AD1152" s="2">
        <v>6.8000000000000005E-2</v>
      </c>
      <c r="AE1152" s="1">
        <v>93861</v>
      </c>
      <c r="AF1152" s="1">
        <v>1345</v>
      </c>
      <c r="AG1152" s="1">
        <v>80448</v>
      </c>
      <c r="AH1152" s="1">
        <v>2973</v>
      </c>
      <c r="AI1152" s="2">
        <v>7.8E-2</v>
      </c>
      <c r="AJ1152">
        <f>VLOOKUP(A1152,census_tract_areas_WA!E:N,10,FALSE)</f>
        <v>41.468554269999998</v>
      </c>
      <c r="AK1152">
        <f t="shared" si="231"/>
        <v>87.970272034275098</v>
      </c>
      <c r="AL1152" t="str">
        <f>VLOOKUP(AK1152,'Density Lookup'!A:B,2,TRUE)</f>
        <v>Low</v>
      </c>
      <c r="AM1152" t="str">
        <f>VLOOKUP(A1152,census_tract_county_names_WA!A:B,2,FALSE)</f>
        <v>Snohomish County, Washington</v>
      </c>
      <c r="AN1152">
        <f>INDEX(census_tract_areas_WA!N:N, MATCH('2014_acs_select'!A1152,census_tract_areas_WA!E:E,0))</f>
        <v>41.468554269999998</v>
      </c>
      <c r="AO1152" t="b">
        <f t="shared" si="232"/>
        <v>1</v>
      </c>
      <c r="AP1152" t="str">
        <f>INDEX('Density Lookup'!B:B,MATCH('2014_acs_select'!AK1152,'Density Lookup'!A:A,1))</f>
        <v>Low</v>
      </c>
      <c r="AQ1152" t="b">
        <f t="shared" si="233"/>
        <v>1</v>
      </c>
    </row>
    <row r="1153" spans="1:43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224"/>
        <v>0.54284299157999005</v>
      </c>
      <c r="I1153" s="2">
        <f t="shared" si="225"/>
        <v>0.45715700842000989</v>
      </c>
      <c r="J1153" s="1">
        <v>1604</v>
      </c>
      <c r="K1153" s="2">
        <f t="shared" si="226"/>
        <v>0.39722634967805842</v>
      </c>
      <c r="L1153" s="1">
        <v>1247</v>
      </c>
      <c r="M1153" s="1">
        <v>231</v>
      </c>
      <c r="N1153" s="1">
        <v>9</v>
      </c>
      <c r="O1153" s="2">
        <f t="shared" si="234"/>
        <v>0.777431421446384</v>
      </c>
      <c r="P1153" s="2">
        <f t="shared" si="235"/>
        <v>0.1440149625935162</v>
      </c>
      <c r="Q1153" s="2">
        <f t="shared" si="236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 s="1">
        <v>4004</v>
      </c>
      <c r="V1153" s="2">
        <f t="shared" si="227"/>
        <v>0.99157999009410602</v>
      </c>
      <c r="W1153" s="2">
        <v>8.4000000000000005E-2</v>
      </c>
      <c r="X1153" s="1">
        <v>776</v>
      </c>
      <c r="Y1153" s="2">
        <f t="shared" si="228"/>
        <v>0.19217434373452205</v>
      </c>
      <c r="Z1153" s="2">
        <v>6.4000000000000001E-2</v>
      </c>
      <c r="AA1153" s="1">
        <v>2641</v>
      </c>
      <c r="AB1153" s="2">
        <f t="shared" si="229"/>
        <v>0.65403665180782566</v>
      </c>
      <c r="AC1153" s="2">
        <f t="shared" si="230"/>
        <v>0.15378900445765231</v>
      </c>
      <c r="AD1153" s="2">
        <v>9.4E-2</v>
      </c>
      <c r="AE1153" s="1">
        <v>75514</v>
      </c>
      <c r="AF1153" s="1">
        <v>1464</v>
      </c>
      <c r="AG1153" s="1">
        <v>58813</v>
      </c>
      <c r="AH1153" s="1">
        <v>3387</v>
      </c>
      <c r="AI1153" s="2">
        <v>0.13400000000000001</v>
      </c>
      <c r="AJ1153">
        <f>VLOOKUP(A1153,census_tract_areas_WA!E:N,10,FALSE)</f>
        <v>34.372404600000003</v>
      </c>
      <c r="AK1153">
        <f t="shared" si="231"/>
        <v>117.47796079416567</v>
      </c>
      <c r="AL1153" t="str">
        <f>VLOOKUP(AK1153,'Density Lookup'!A:B,2,TRUE)</f>
        <v>Low</v>
      </c>
      <c r="AM1153" t="str">
        <f>VLOOKUP(A1153,census_tract_county_names_WA!A:B,2,FALSE)</f>
        <v>Thurston County, Washington</v>
      </c>
      <c r="AN1153">
        <f>INDEX(census_tract_areas_WA!N:N, MATCH('2014_acs_select'!A1153,census_tract_areas_WA!E:E,0))</f>
        <v>34.372404600000003</v>
      </c>
      <c r="AO1153" t="b">
        <f t="shared" si="232"/>
        <v>1</v>
      </c>
      <c r="AP1153" t="str">
        <f>INDEX('Density Lookup'!B:B,MATCH('2014_acs_select'!AK1153,'Density Lookup'!A:A,1))</f>
        <v>Low</v>
      </c>
      <c r="AQ1153" t="b">
        <f t="shared" si="233"/>
        <v>1</v>
      </c>
    </row>
    <row r="1154" spans="1:43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237">F1154/E1154</f>
        <v>0.49753694581280788</v>
      </c>
      <c r="I1154" s="2">
        <f t="shared" ref="I1154:I1217" si="238">G1154/E1154</f>
        <v>0.50246305418719217</v>
      </c>
      <c r="J1154" s="1">
        <v>1776</v>
      </c>
      <c r="K1154" s="2">
        <f t="shared" ref="K1154:K1217" si="239">J1154/E1154</f>
        <v>0.48604269293924468</v>
      </c>
      <c r="L1154" s="1">
        <v>1102</v>
      </c>
      <c r="M1154" s="1">
        <v>141</v>
      </c>
      <c r="N1154" s="1">
        <v>337</v>
      </c>
      <c r="O1154" s="2">
        <f t="shared" si="234"/>
        <v>0.62049549549549554</v>
      </c>
      <c r="P1154" s="2">
        <f t="shared" si="235"/>
        <v>7.9391891891891886E-2</v>
      </c>
      <c r="Q1154" s="2">
        <f t="shared" si="236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 s="1">
        <v>3567</v>
      </c>
      <c r="V1154" s="2">
        <f t="shared" ref="V1154:V1217" si="240">U1154/E1154</f>
        <v>0.97619047619047616</v>
      </c>
      <c r="W1154" s="2">
        <v>8.8000000000000009E-2</v>
      </c>
      <c r="X1154" s="1">
        <v>638</v>
      </c>
      <c r="Y1154" s="2">
        <f t="shared" ref="Y1154:Y1217" si="241">X1154/E1154</f>
        <v>0.17460317460317459</v>
      </c>
      <c r="Z1154" s="2">
        <v>5.2999999999999999E-2</v>
      </c>
      <c r="AA1154" s="1">
        <v>2341</v>
      </c>
      <c r="AB1154" s="2">
        <f t="shared" ref="AB1154:AB1217" si="242">AA1154/E1154</f>
        <v>0.64066776135741654</v>
      </c>
      <c r="AC1154" s="2">
        <f t="shared" ref="AC1154:AC1217" si="243">1-(AB1154+Y1154)</f>
        <v>0.18472906403940881</v>
      </c>
      <c r="AD1154" s="2">
        <v>0.10300000000000001</v>
      </c>
      <c r="AE1154" s="1">
        <v>122851</v>
      </c>
      <c r="AF1154" s="1">
        <v>1399</v>
      </c>
      <c r="AG1154" s="1">
        <v>57036</v>
      </c>
      <c r="AH1154" s="1">
        <v>3091</v>
      </c>
      <c r="AI1154" s="2">
        <v>0.06</v>
      </c>
      <c r="AJ1154">
        <f>VLOOKUP(A1154,census_tract_areas_WA!E:N,10,FALSE)</f>
        <v>5.4044464330000004</v>
      </c>
      <c r="AK1154">
        <f t="shared" si="231"/>
        <v>676.10994859498862</v>
      </c>
      <c r="AL1154" t="str">
        <f>VLOOKUP(AK1154,'Density Lookup'!A:B,2,TRUE)</f>
        <v>Medium</v>
      </c>
      <c r="AM1154" t="str">
        <f>VLOOKUP(A1154,census_tract_county_names_WA!A:B,2,FALSE)</f>
        <v>King County, Washington</v>
      </c>
      <c r="AN1154">
        <f>INDEX(census_tract_areas_WA!N:N, MATCH('2014_acs_select'!A1154,census_tract_areas_WA!E:E,0))</f>
        <v>5.4044464330000004</v>
      </c>
      <c r="AO1154" t="b">
        <f t="shared" si="232"/>
        <v>1</v>
      </c>
      <c r="AP1154" t="str">
        <f>INDEX('Density Lookup'!B:B,MATCH('2014_acs_select'!AK1154,'Density Lookup'!A:A,1))</f>
        <v>Medium</v>
      </c>
      <c r="AQ1154" t="b">
        <f t="shared" si="233"/>
        <v>1</v>
      </c>
    </row>
    <row r="1155" spans="1:43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237"/>
        <v>0.47629870129870128</v>
      </c>
      <c r="I1155" s="2">
        <f t="shared" si="238"/>
        <v>0.52370129870129867</v>
      </c>
      <c r="J1155" s="1">
        <v>1058</v>
      </c>
      <c r="K1155" s="2">
        <f t="shared" si="239"/>
        <v>0.34350649350649348</v>
      </c>
      <c r="L1155" s="1">
        <v>807</v>
      </c>
      <c r="M1155" s="1">
        <v>106</v>
      </c>
      <c r="N1155" s="1">
        <v>43</v>
      </c>
      <c r="O1155" s="2">
        <f t="shared" si="234"/>
        <v>0.76275992438563323</v>
      </c>
      <c r="P1155" s="2">
        <f t="shared" si="235"/>
        <v>0.1001890359168242</v>
      </c>
      <c r="Q1155" s="2">
        <f t="shared" si="236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 s="1">
        <v>3074</v>
      </c>
      <c r="V1155" s="2">
        <f t="shared" si="240"/>
        <v>0.99805194805194808</v>
      </c>
      <c r="W1155" s="2">
        <v>3.6000000000000004E-2</v>
      </c>
      <c r="X1155" s="1">
        <v>977</v>
      </c>
      <c r="Y1155" s="2">
        <f t="shared" si="241"/>
        <v>0.31720779220779222</v>
      </c>
      <c r="Z1155" s="2">
        <v>4.2999999999999997E-2</v>
      </c>
      <c r="AA1155" s="1">
        <v>1557</v>
      </c>
      <c r="AB1155" s="2">
        <f t="shared" si="242"/>
        <v>0.50551948051948048</v>
      </c>
      <c r="AC1155" s="2">
        <f t="shared" si="243"/>
        <v>0.17727272727272725</v>
      </c>
      <c r="AD1155" s="2">
        <v>3.4000000000000002E-2</v>
      </c>
      <c r="AE1155" s="1">
        <v>310533</v>
      </c>
      <c r="AF1155" s="1">
        <v>1054</v>
      </c>
      <c r="AG1155" s="1">
        <v>182308</v>
      </c>
      <c r="AH1155" s="1">
        <v>2228</v>
      </c>
      <c r="AI1155" s="2">
        <v>2.2000000000000002E-2</v>
      </c>
      <c r="AJ1155">
        <f>VLOOKUP(A1155,census_tract_areas_WA!E:N,10,FALSE)</f>
        <v>14.834481800000001</v>
      </c>
      <c r="AK1155">
        <f t="shared" ref="AK1155:AK1218" si="244">E1155/AJ1155</f>
        <v>207.62437417935286</v>
      </c>
      <c r="AL1155" t="str">
        <f>VLOOKUP(AK1155,'Density Lookup'!A:B,2,TRUE)</f>
        <v>Low</v>
      </c>
      <c r="AM1155" t="str">
        <f>VLOOKUP(A1155,census_tract_county_names_WA!A:B,2,FALSE)</f>
        <v>King County, Washington</v>
      </c>
      <c r="AN1155">
        <f>INDEX(census_tract_areas_WA!N:N, MATCH('2014_acs_select'!A1155,census_tract_areas_WA!E:E,0))</f>
        <v>14.834481800000001</v>
      </c>
      <c r="AO1155" t="b">
        <f t="shared" ref="AO1155:AO1218" si="245">AN1155=AJ1155</f>
        <v>1</v>
      </c>
      <c r="AP1155" t="str">
        <f>INDEX('Density Lookup'!B:B,MATCH('2014_acs_select'!AK1155,'Density Lookup'!A:A,1))</f>
        <v>Low</v>
      </c>
      <c r="AQ1155" t="b">
        <f t="shared" ref="AQ1155:AQ1218" si="246">AP1155=AL1155</f>
        <v>1</v>
      </c>
    </row>
    <row r="1156" spans="1:43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237"/>
        <v>0.48420292471565263</v>
      </c>
      <c r="I1156" s="2">
        <f t="shared" si="238"/>
        <v>0.51579707528434737</v>
      </c>
      <c r="J1156" s="1">
        <v>2356</v>
      </c>
      <c r="K1156" s="2">
        <f t="shared" si="239"/>
        <v>0.42534753565625566</v>
      </c>
      <c r="L1156" s="1">
        <v>1811</v>
      </c>
      <c r="M1156" s="1">
        <v>276</v>
      </c>
      <c r="N1156" s="1">
        <v>4</v>
      </c>
      <c r="O1156" s="2">
        <f t="shared" si="234"/>
        <v>0.76867572156196939</v>
      </c>
      <c r="P1156" s="2">
        <f t="shared" si="235"/>
        <v>0.11714770797962648</v>
      </c>
      <c r="Q1156" s="2">
        <f t="shared" si="236"/>
        <v>1.697792869269949E-3</v>
      </c>
      <c r="R1156" s="2">
        <v>0.21299999999999999</v>
      </c>
      <c r="S1156" s="2">
        <v>0.17</v>
      </c>
      <c r="T1156" s="2">
        <v>0.255</v>
      </c>
      <c r="U1156" s="1">
        <v>5518</v>
      </c>
      <c r="V1156" s="2">
        <f t="shared" si="240"/>
        <v>0.99620870193175659</v>
      </c>
      <c r="W1156" s="2">
        <v>0.11699999999999999</v>
      </c>
      <c r="X1156" s="1">
        <v>1289</v>
      </c>
      <c r="Y1156" s="2">
        <f t="shared" si="241"/>
        <v>0.23271348618884274</v>
      </c>
      <c r="Z1156" s="2">
        <v>7.8E-2</v>
      </c>
      <c r="AA1156" s="1">
        <v>3190</v>
      </c>
      <c r="AB1156" s="2">
        <f t="shared" si="242"/>
        <v>0.5759162303664922</v>
      </c>
      <c r="AC1156" s="2">
        <f t="shared" si="243"/>
        <v>0.19137028344466511</v>
      </c>
      <c r="AD1156" s="2">
        <v>0.156</v>
      </c>
      <c r="AE1156" s="1">
        <v>65447</v>
      </c>
      <c r="AF1156" s="1">
        <v>2400</v>
      </c>
      <c r="AG1156" s="1">
        <v>53730</v>
      </c>
      <c r="AH1156" s="1">
        <v>4380</v>
      </c>
      <c r="AI1156" s="2">
        <v>8.8000000000000009E-2</v>
      </c>
      <c r="AJ1156">
        <f>VLOOKUP(A1156,census_tract_areas_WA!E:N,10,FALSE)</f>
        <v>559.6201542</v>
      </c>
      <c r="AK1156">
        <f t="shared" si="244"/>
        <v>9.8977850572916335</v>
      </c>
      <c r="AL1156" t="str">
        <f>VLOOKUP(AK1156,'Density Lookup'!A:B,2,TRUE)</f>
        <v>Low</v>
      </c>
      <c r="AM1156" t="str">
        <f>VLOOKUP(A1156,census_tract_county_names_WA!A:B,2,FALSE)</f>
        <v>Pierce County, Washington</v>
      </c>
      <c r="AN1156">
        <f>INDEX(census_tract_areas_WA!N:N, MATCH('2014_acs_select'!A1156,census_tract_areas_WA!E:E,0))</f>
        <v>559.6201542</v>
      </c>
      <c r="AO1156" t="b">
        <f t="shared" si="245"/>
        <v>1</v>
      </c>
      <c r="AP1156" t="str">
        <f>INDEX('Density Lookup'!B:B,MATCH('2014_acs_select'!AK1156,'Density Lookup'!A:A,1))</f>
        <v>Low</v>
      </c>
      <c r="AQ1156" t="b">
        <f t="shared" si="246"/>
        <v>1</v>
      </c>
    </row>
    <row r="1157" spans="1:43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237"/>
        <v>0.52114077267451497</v>
      </c>
      <c r="I1157" s="2">
        <f t="shared" si="238"/>
        <v>0.47885922732548497</v>
      </c>
      <c r="J1157" s="1">
        <v>3005</v>
      </c>
      <c r="K1157" s="2">
        <f t="shared" si="239"/>
        <v>0.49825899519151051</v>
      </c>
      <c r="L1157" s="1">
        <v>2374</v>
      </c>
      <c r="M1157" s="1">
        <v>152</v>
      </c>
      <c r="N1157" s="1">
        <v>154</v>
      </c>
      <c r="O1157" s="2">
        <f t="shared" si="234"/>
        <v>0.79001663893510821</v>
      </c>
      <c r="P1157" s="2">
        <f t="shared" si="235"/>
        <v>5.0582362728785357E-2</v>
      </c>
      <c r="Q1157" s="2">
        <f t="shared" si="236"/>
        <v>5.1247920133111483E-2</v>
      </c>
      <c r="R1157" s="2">
        <v>0.371</v>
      </c>
      <c r="S1157" s="2">
        <v>0.45100000000000001</v>
      </c>
      <c r="T1157" s="2">
        <v>0.29799999999999999</v>
      </c>
      <c r="U1157" s="1">
        <v>5997</v>
      </c>
      <c r="V1157" s="2">
        <f t="shared" si="240"/>
        <v>0.99436246062012934</v>
      </c>
      <c r="W1157" s="2">
        <v>5.2999999999999999E-2</v>
      </c>
      <c r="X1157" s="1">
        <v>1495</v>
      </c>
      <c r="Y1157" s="2">
        <f t="shared" si="241"/>
        <v>0.2478859227325485</v>
      </c>
      <c r="Z1157" s="2">
        <v>7.2000000000000008E-2</v>
      </c>
      <c r="AA1157" s="1">
        <v>3765</v>
      </c>
      <c r="AB1157" s="2">
        <f t="shared" si="242"/>
        <v>0.62427458132979607</v>
      </c>
      <c r="AC1157" s="2">
        <f t="shared" si="243"/>
        <v>0.12783949593765542</v>
      </c>
      <c r="AD1157" s="2">
        <v>5.5999999999999994E-2</v>
      </c>
      <c r="AE1157" s="1">
        <v>92059</v>
      </c>
      <c r="AF1157" s="1">
        <v>2301</v>
      </c>
      <c r="AG1157" s="1">
        <v>85351</v>
      </c>
      <c r="AH1157" s="1">
        <v>4820</v>
      </c>
      <c r="AI1157" s="2">
        <v>2.8999999999999998E-2</v>
      </c>
      <c r="AJ1157">
        <f>VLOOKUP(A1157,census_tract_areas_WA!E:N,10,FALSE)</f>
        <v>31.514463540000001</v>
      </c>
      <c r="AK1157">
        <f t="shared" si="244"/>
        <v>191.37244688760455</v>
      </c>
      <c r="AL1157" t="str">
        <f>VLOOKUP(AK1157,'Density Lookup'!A:B,2,TRUE)</f>
        <v>Low</v>
      </c>
      <c r="AM1157" t="str">
        <f>VLOOKUP(A1157,census_tract_county_names_WA!A:B,2,FALSE)</f>
        <v>Spokane County, Washington</v>
      </c>
      <c r="AN1157">
        <f>INDEX(census_tract_areas_WA!N:N, MATCH('2014_acs_select'!A1157,census_tract_areas_WA!E:E,0))</f>
        <v>31.514463540000001</v>
      </c>
      <c r="AO1157" t="b">
        <f t="shared" si="245"/>
        <v>1</v>
      </c>
      <c r="AP1157" t="str">
        <f>INDEX('Density Lookup'!B:B,MATCH('2014_acs_select'!AK1157,'Density Lookup'!A:A,1))</f>
        <v>Low</v>
      </c>
      <c r="AQ1157" t="b">
        <f t="shared" si="246"/>
        <v>1</v>
      </c>
    </row>
    <row r="1158" spans="1:43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237"/>
        <v>0.49042352306447262</v>
      </c>
      <c r="I1158" s="2">
        <f t="shared" si="238"/>
        <v>0.50957647693552743</v>
      </c>
      <c r="J1158" s="1">
        <v>1585</v>
      </c>
      <c r="K1158" s="2">
        <f t="shared" si="239"/>
        <v>0.42756946317777178</v>
      </c>
      <c r="L1158" s="1">
        <v>1073</v>
      </c>
      <c r="M1158" s="1">
        <v>372</v>
      </c>
      <c r="N1158" s="1">
        <v>59</v>
      </c>
      <c r="O1158" s="2">
        <f t="shared" si="234"/>
        <v>0.6769716088328076</v>
      </c>
      <c r="P1158" s="2">
        <f t="shared" si="235"/>
        <v>0.23470031545741324</v>
      </c>
      <c r="Q1158" s="2">
        <f t="shared" si="236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 s="1">
        <v>3678</v>
      </c>
      <c r="V1158" s="2">
        <f t="shared" si="240"/>
        <v>0.99217696250337195</v>
      </c>
      <c r="W1158" s="2">
        <v>0.13400000000000001</v>
      </c>
      <c r="X1158" s="1">
        <v>716</v>
      </c>
      <c r="Y1158" s="2">
        <f t="shared" si="241"/>
        <v>0.19314809819260859</v>
      </c>
      <c r="Z1158" s="2">
        <v>0.27500000000000002</v>
      </c>
      <c r="AA1158" s="1">
        <v>2132</v>
      </c>
      <c r="AB1158" s="2">
        <f t="shared" si="242"/>
        <v>0.57512813595899648</v>
      </c>
      <c r="AC1158" s="2">
        <f t="shared" si="243"/>
        <v>0.23172376584839494</v>
      </c>
      <c r="AD1158" s="2">
        <v>0.13</v>
      </c>
      <c r="AE1158" s="1">
        <v>52159</v>
      </c>
      <c r="AF1158" s="1">
        <v>1643</v>
      </c>
      <c r="AG1158" s="1">
        <v>43381</v>
      </c>
      <c r="AH1158" s="1">
        <v>3095</v>
      </c>
      <c r="AI1158" s="2">
        <v>7.0999999999999994E-2</v>
      </c>
      <c r="AJ1158">
        <f>VLOOKUP(A1158,census_tract_areas_WA!E:N,10,FALSE)</f>
        <v>2.6553193560000001</v>
      </c>
      <c r="AK1158">
        <f t="shared" si="244"/>
        <v>1396.065596261936</v>
      </c>
      <c r="AL1158" t="str">
        <f>VLOOKUP(AK1158,'Density Lookup'!A:B,2,TRUE)</f>
        <v>Medium</v>
      </c>
      <c r="AM1158" t="str">
        <f>VLOOKUP(A1158,census_tract_county_names_WA!A:B,2,FALSE)</f>
        <v>Spokane County, Washington</v>
      </c>
      <c r="AN1158">
        <f>INDEX(census_tract_areas_WA!N:N, MATCH('2014_acs_select'!A1158,census_tract_areas_WA!E:E,0))</f>
        <v>2.6553193560000001</v>
      </c>
      <c r="AO1158" t="b">
        <f t="shared" si="245"/>
        <v>1</v>
      </c>
      <c r="AP1158" t="str">
        <f>INDEX('Density Lookup'!B:B,MATCH('2014_acs_select'!AK1158,'Density Lookup'!A:A,1))</f>
        <v>Medium</v>
      </c>
      <c r="AQ1158" t="b">
        <f t="shared" si="246"/>
        <v>1</v>
      </c>
    </row>
    <row r="1159" spans="1:43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237"/>
        <v>0.46898136328823081</v>
      </c>
      <c r="I1159" s="2">
        <f t="shared" si="238"/>
        <v>0.53101863671176919</v>
      </c>
      <c r="J1159" s="1">
        <v>1796</v>
      </c>
      <c r="K1159" s="2">
        <f t="shared" si="239"/>
        <v>0.45851416900689301</v>
      </c>
      <c r="L1159" s="1">
        <v>1513</v>
      </c>
      <c r="M1159" s="1">
        <v>169</v>
      </c>
      <c r="N1159" s="1">
        <v>18</v>
      </c>
      <c r="O1159" s="2">
        <f t="shared" si="234"/>
        <v>0.84242761692650336</v>
      </c>
      <c r="P1159" s="2">
        <f t="shared" si="235"/>
        <v>9.4097995545657009E-2</v>
      </c>
      <c r="Q1159" s="2">
        <f t="shared" si="236"/>
        <v>1.002227171492205E-2</v>
      </c>
      <c r="R1159" s="2">
        <v>0.28899999999999998</v>
      </c>
      <c r="S1159" s="2">
        <v>0.318</v>
      </c>
      <c r="T1159" s="2">
        <v>0.26500000000000001</v>
      </c>
      <c r="U1159" s="1">
        <v>3915</v>
      </c>
      <c r="V1159" s="2">
        <f t="shared" si="240"/>
        <v>0.9994894051570079</v>
      </c>
      <c r="W1159" s="2">
        <v>8.3000000000000004E-2</v>
      </c>
      <c r="X1159" s="1">
        <v>837</v>
      </c>
      <c r="Y1159" s="2">
        <f t="shared" si="241"/>
        <v>0.21368394179218789</v>
      </c>
      <c r="Z1159" s="2">
        <v>9.3000000000000013E-2</v>
      </c>
      <c r="AA1159" s="1">
        <v>2469</v>
      </c>
      <c r="AB1159" s="2">
        <f t="shared" si="242"/>
        <v>0.6303293336737299</v>
      </c>
      <c r="AC1159" s="2">
        <f t="shared" si="243"/>
        <v>0.15598672453408224</v>
      </c>
      <c r="AD1159" s="2">
        <v>8.900000000000001E-2</v>
      </c>
      <c r="AE1159" s="1">
        <v>69408</v>
      </c>
      <c r="AF1159" s="1">
        <v>1535</v>
      </c>
      <c r="AG1159" s="1">
        <v>62854</v>
      </c>
      <c r="AH1159" s="1">
        <v>3172</v>
      </c>
      <c r="AI1159" s="2">
        <v>9.3000000000000013E-2</v>
      </c>
      <c r="AJ1159">
        <f>VLOOKUP(A1159,census_tract_areas_WA!E:N,10,FALSE)</f>
        <v>2.5067358770000001</v>
      </c>
      <c r="AK1159">
        <f t="shared" si="244"/>
        <v>1562.5898348284579</v>
      </c>
      <c r="AL1159" t="str">
        <f>VLOOKUP(AK1159,'Density Lookup'!A:B,2,TRUE)</f>
        <v>High</v>
      </c>
      <c r="AM1159" t="str">
        <f>VLOOKUP(A1159,census_tract_county_names_WA!A:B,2,FALSE)</f>
        <v>Spokane County, Washington</v>
      </c>
      <c r="AN1159">
        <f>INDEX(census_tract_areas_WA!N:N, MATCH('2014_acs_select'!A1159,census_tract_areas_WA!E:E,0))</f>
        <v>2.5067358770000001</v>
      </c>
      <c r="AO1159" t="b">
        <f t="shared" si="245"/>
        <v>1</v>
      </c>
      <c r="AP1159" t="str">
        <f>INDEX('Density Lookup'!B:B,MATCH('2014_acs_select'!AK1159,'Density Lookup'!A:A,1))</f>
        <v>High</v>
      </c>
      <c r="AQ1159" t="b">
        <f t="shared" si="246"/>
        <v>1</v>
      </c>
    </row>
    <row r="1160" spans="1:43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237"/>
        <v>0.43076923076923079</v>
      </c>
      <c r="I1160" s="2">
        <f t="shared" si="238"/>
        <v>0.56923076923076921</v>
      </c>
      <c r="J1160" s="1">
        <v>1155</v>
      </c>
      <c r="K1160" s="2">
        <f t="shared" si="239"/>
        <v>0.44423076923076921</v>
      </c>
      <c r="L1160" s="1">
        <v>986</v>
      </c>
      <c r="M1160" s="1">
        <v>63</v>
      </c>
      <c r="N1160" s="1">
        <v>23</v>
      </c>
      <c r="O1160" s="2">
        <f t="shared" si="234"/>
        <v>0.8536796536796537</v>
      </c>
      <c r="P1160" s="2">
        <f t="shared" si="235"/>
        <v>5.4545454545454543E-2</v>
      </c>
      <c r="Q1160" s="2">
        <f t="shared" si="236"/>
        <v>1.9913419913419914E-2</v>
      </c>
      <c r="R1160" s="2">
        <v>0.21</v>
      </c>
      <c r="S1160" s="2">
        <v>0.19699999999999998</v>
      </c>
      <c r="T1160" s="2">
        <v>0.221</v>
      </c>
      <c r="U1160" s="1">
        <v>2594</v>
      </c>
      <c r="V1160" s="2">
        <f t="shared" si="240"/>
        <v>0.99769230769230766</v>
      </c>
      <c r="W1160" s="2">
        <v>0.109</v>
      </c>
      <c r="X1160" s="1">
        <v>441</v>
      </c>
      <c r="Y1160" s="2">
        <f t="shared" si="241"/>
        <v>0.16961538461538461</v>
      </c>
      <c r="Z1160" s="2">
        <v>0.16300000000000001</v>
      </c>
      <c r="AA1160" s="1">
        <v>1757</v>
      </c>
      <c r="AB1160" s="2">
        <f t="shared" si="242"/>
        <v>0.67576923076923079</v>
      </c>
      <c r="AC1160" s="2">
        <f t="shared" si="243"/>
        <v>0.1546153846153846</v>
      </c>
      <c r="AD1160" s="2">
        <v>0.106</v>
      </c>
      <c r="AE1160" s="1">
        <v>67725</v>
      </c>
      <c r="AF1160" s="1">
        <v>1130</v>
      </c>
      <c r="AG1160" s="1">
        <v>54654</v>
      </c>
      <c r="AH1160" s="1">
        <v>2176</v>
      </c>
      <c r="AI1160" s="2">
        <v>9.9000000000000005E-2</v>
      </c>
      <c r="AJ1160">
        <f>VLOOKUP(A1160,census_tract_areas_WA!E:N,10,FALSE)</f>
        <v>34.628313970000001</v>
      </c>
      <c r="AK1160">
        <f t="shared" si="244"/>
        <v>75.083066482892932</v>
      </c>
      <c r="AL1160" t="str">
        <f>VLOOKUP(AK1160,'Density Lookup'!A:B,2,TRUE)</f>
        <v>Low</v>
      </c>
      <c r="AM1160" t="str">
        <f>VLOOKUP(A1160,census_tract_county_names_WA!A:B,2,FALSE)</f>
        <v>Island County, Washington</v>
      </c>
      <c r="AN1160">
        <f>INDEX(census_tract_areas_WA!N:N, MATCH('2014_acs_select'!A1160,census_tract_areas_WA!E:E,0))</f>
        <v>34.628313970000001</v>
      </c>
      <c r="AO1160" t="b">
        <f t="shared" si="245"/>
        <v>1</v>
      </c>
      <c r="AP1160" t="str">
        <f>INDEX('Density Lookup'!B:B,MATCH('2014_acs_select'!AK1160,'Density Lookup'!A:A,1))</f>
        <v>Low</v>
      </c>
      <c r="AQ1160" t="b">
        <f t="shared" si="246"/>
        <v>1</v>
      </c>
    </row>
    <row r="1161" spans="1:43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237"/>
        <v>0.52310022721534966</v>
      </c>
      <c r="I1161" s="2">
        <f t="shared" si="238"/>
        <v>0.47689977278465034</v>
      </c>
      <c r="J1161" s="1">
        <v>1840</v>
      </c>
      <c r="K1161" s="2">
        <f t="shared" si="239"/>
        <v>0.46452915930320626</v>
      </c>
      <c r="L1161" s="1">
        <v>1531</v>
      </c>
      <c r="M1161" s="1">
        <v>125</v>
      </c>
      <c r="N1161" s="1">
        <v>0</v>
      </c>
      <c r="O1161" s="2">
        <f t="shared" si="234"/>
        <v>0.83206521739130435</v>
      </c>
      <c r="P1161" s="2">
        <f t="shared" si="235"/>
        <v>6.7934782608695649E-2</v>
      </c>
      <c r="Q1161" s="2">
        <f t="shared" si="236"/>
        <v>0</v>
      </c>
      <c r="R1161" s="2">
        <v>0.17199999999999999</v>
      </c>
      <c r="S1161" s="2">
        <v>0.13699999999999998</v>
      </c>
      <c r="T1161" s="2">
        <v>0.21600000000000003</v>
      </c>
      <c r="U1161" s="1">
        <v>3949</v>
      </c>
      <c r="V1161" s="2">
        <f t="shared" si="240"/>
        <v>0.99697046200454431</v>
      </c>
      <c r="W1161" s="2">
        <v>8.5000000000000006E-2</v>
      </c>
      <c r="X1161" s="1">
        <v>710</v>
      </c>
      <c r="Y1161" s="2">
        <f t="shared" si="241"/>
        <v>0.17924766473112849</v>
      </c>
      <c r="Z1161" s="2">
        <v>0.106</v>
      </c>
      <c r="AA1161" s="1">
        <v>2791</v>
      </c>
      <c r="AB1161" s="2">
        <f t="shared" si="242"/>
        <v>0.70462004544306989</v>
      </c>
      <c r="AC1161" s="2">
        <f t="shared" si="243"/>
        <v>0.11613228982580159</v>
      </c>
      <c r="AD1161" s="2">
        <v>6.2E-2</v>
      </c>
      <c r="AE1161" s="1">
        <v>88517</v>
      </c>
      <c r="AF1161" s="1">
        <v>1509</v>
      </c>
      <c r="AG1161" s="1">
        <v>78581</v>
      </c>
      <c r="AH1161" s="1">
        <v>3313</v>
      </c>
      <c r="AI1161" s="2">
        <v>7.9000000000000001E-2</v>
      </c>
      <c r="AJ1161">
        <f>VLOOKUP(A1161,census_tract_areas_WA!E:N,10,FALSE)</f>
        <v>163.4452589</v>
      </c>
      <c r="AK1161">
        <f t="shared" si="244"/>
        <v>24.234413568541878</v>
      </c>
      <c r="AL1161" t="str">
        <f>VLOOKUP(AK1161,'Density Lookup'!A:B,2,TRUE)</f>
        <v>Low</v>
      </c>
      <c r="AM1161" t="str">
        <f>VLOOKUP(A1161,census_tract_county_names_WA!A:B,2,FALSE)</f>
        <v>King County, Washington</v>
      </c>
      <c r="AN1161">
        <f>INDEX(census_tract_areas_WA!N:N, MATCH('2014_acs_select'!A1161,census_tract_areas_WA!E:E,0))</f>
        <v>163.4452589</v>
      </c>
      <c r="AO1161" t="b">
        <f t="shared" si="245"/>
        <v>1</v>
      </c>
      <c r="AP1161" t="str">
        <f>INDEX('Density Lookup'!B:B,MATCH('2014_acs_select'!AK1161,'Density Lookup'!A:A,1))</f>
        <v>Low</v>
      </c>
      <c r="AQ1161" t="b">
        <f t="shared" si="246"/>
        <v>1</v>
      </c>
    </row>
    <row r="1162" spans="1:43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237"/>
        <v>0.52573691157061153</v>
      </c>
      <c r="I1162" s="2">
        <f t="shared" si="238"/>
        <v>0.47426308842938847</v>
      </c>
      <c r="J1162" s="1">
        <v>3186</v>
      </c>
      <c r="K1162" s="2">
        <f t="shared" si="239"/>
        <v>0.35041794984601848</v>
      </c>
      <c r="L1162" s="1">
        <v>2481</v>
      </c>
      <c r="M1162" s="1">
        <v>356</v>
      </c>
      <c r="N1162" s="1">
        <v>112</v>
      </c>
      <c r="O1162" s="2">
        <f t="shared" si="234"/>
        <v>0.77871939736346518</v>
      </c>
      <c r="P1162" s="2">
        <f t="shared" si="235"/>
        <v>0.11173885750156937</v>
      </c>
      <c r="Q1162" s="2">
        <f t="shared" si="236"/>
        <v>3.5153797865662272E-2</v>
      </c>
      <c r="R1162" s="2">
        <v>0.21299999999999999</v>
      </c>
      <c r="S1162" s="2">
        <v>0.20600000000000002</v>
      </c>
      <c r="T1162" s="2">
        <v>0.22</v>
      </c>
      <c r="U1162" s="1">
        <v>8688</v>
      </c>
      <c r="V1162" s="2">
        <f t="shared" si="240"/>
        <v>0.95556533216014083</v>
      </c>
      <c r="W1162" s="2">
        <v>0.16500000000000001</v>
      </c>
      <c r="X1162" s="1">
        <v>1673</v>
      </c>
      <c r="Y1162" s="2">
        <f t="shared" si="241"/>
        <v>0.18400791904971403</v>
      </c>
      <c r="Z1162" s="2">
        <v>0.247</v>
      </c>
      <c r="AA1162" s="1">
        <v>5138</v>
      </c>
      <c r="AB1162" s="2">
        <f t="shared" si="242"/>
        <v>0.56511218653761552</v>
      </c>
      <c r="AC1162" s="2">
        <f t="shared" si="243"/>
        <v>0.25087989441267045</v>
      </c>
      <c r="AD1162" s="2">
        <v>0.18100000000000002</v>
      </c>
      <c r="AE1162" s="1">
        <v>64431</v>
      </c>
      <c r="AF1162" s="1">
        <v>3369</v>
      </c>
      <c r="AG1162" s="1">
        <v>54874</v>
      </c>
      <c r="AH1162" s="1">
        <v>7477</v>
      </c>
      <c r="AI1162" s="2">
        <v>7.400000000000001E-2</v>
      </c>
      <c r="AJ1162">
        <f>VLOOKUP(A1162,census_tract_areas_WA!E:N,10,FALSE)</f>
        <v>141.77661599999999</v>
      </c>
      <c r="AK1162">
        <f t="shared" si="244"/>
        <v>64.129052142138875</v>
      </c>
      <c r="AL1162" t="str">
        <f>VLOOKUP(AK1162,'Density Lookup'!A:B,2,TRUE)</f>
        <v>Low</v>
      </c>
      <c r="AM1162" t="str">
        <f>VLOOKUP(A1162,census_tract_county_names_WA!A:B,2,FALSE)</f>
        <v>Mason County, Washington</v>
      </c>
      <c r="AN1162">
        <f>INDEX(census_tract_areas_WA!N:N, MATCH('2014_acs_select'!A1162,census_tract_areas_WA!E:E,0))</f>
        <v>141.77661599999999</v>
      </c>
      <c r="AO1162" t="b">
        <f t="shared" si="245"/>
        <v>1</v>
      </c>
      <c r="AP1162" t="str">
        <f>INDEX('Density Lookup'!B:B,MATCH('2014_acs_select'!AK1162,'Density Lookup'!A:A,1))</f>
        <v>Low</v>
      </c>
      <c r="AQ1162" t="b">
        <f t="shared" si="246"/>
        <v>1</v>
      </c>
    </row>
    <row r="1163" spans="1:43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237"/>
        <v>0.46106892958165846</v>
      </c>
      <c r="I1163" s="2">
        <f t="shared" si="238"/>
        <v>0.53893107041834154</v>
      </c>
      <c r="J1163" s="1">
        <v>3073</v>
      </c>
      <c r="K1163" s="2">
        <f t="shared" si="239"/>
        <v>0.45749590591037664</v>
      </c>
      <c r="L1163" s="1">
        <v>2613</v>
      </c>
      <c r="M1163" s="1">
        <v>214</v>
      </c>
      <c r="N1163" s="1">
        <v>1</v>
      </c>
      <c r="O1163" s="2">
        <f t="shared" si="234"/>
        <v>0.85030914415880243</v>
      </c>
      <c r="P1163" s="2">
        <f t="shared" si="235"/>
        <v>6.9638789456557104E-2</v>
      </c>
      <c r="Q1163" s="2">
        <f t="shared" si="236"/>
        <v>3.254149040026033E-4</v>
      </c>
      <c r="R1163" s="2">
        <v>0.23600000000000002</v>
      </c>
      <c r="S1163" s="2">
        <v>0.248</v>
      </c>
      <c r="T1163" s="2">
        <v>0.22399999999999998</v>
      </c>
      <c r="U1163" s="1">
        <v>6655</v>
      </c>
      <c r="V1163" s="2">
        <f t="shared" si="240"/>
        <v>0.99076968884918859</v>
      </c>
      <c r="W1163" s="2">
        <v>6.7000000000000004E-2</v>
      </c>
      <c r="X1163" s="1">
        <v>1448</v>
      </c>
      <c r="Y1163" s="2">
        <f t="shared" si="241"/>
        <v>0.2155724281673366</v>
      </c>
      <c r="Z1163" s="2">
        <v>7.4999999999999997E-2</v>
      </c>
      <c r="AA1163" s="1">
        <v>4055</v>
      </c>
      <c r="AB1163" s="2">
        <f t="shared" si="242"/>
        <v>0.6036921244603245</v>
      </c>
      <c r="AC1163" s="2">
        <f t="shared" si="243"/>
        <v>0.18073544737233893</v>
      </c>
      <c r="AD1163" s="2">
        <v>7.0999999999999994E-2</v>
      </c>
      <c r="AE1163" s="1">
        <v>72565</v>
      </c>
      <c r="AF1163" s="1">
        <v>2715</v>
      </c>
      <c r="AG1163" s="1">
        <v>57786</v>
      </c>
      <c r="AH1163" s="1">
        <v>5408</v>
      </c>
      <c r="AI1163" s="2">
        <v>7.6999999999999999E-2</v>
      </c>
      <c r="AJ1163">
        <f>VLOOKUP(A1163,census_tract_areas_WA!E:N,10,FALSE)</f>
        <v>21.950878150000001</v>
      </c>
      <c r="AK1163">
        <f t="shared" si="244"/>
        <v>306.00142527783106</v>
      </c>
      <c r="AL1163" t="str">
        <f>VLOOKUP(AK1163,'Density Lookup'!A:B,2,TRUE)</f>
        <v>Low</v>
      </c>
      <c r="AM1163" t="str">
        <f>VLOOKUP(A1163,census_tract_county_names_WA!A:B,2,FALSE)</f>
        <v>Yakima County, Washington</v>
      </c>
      <c r="AN1163">
        <f>INDEX(census_tract_areas_WA!N:N, MATCH('2014_acs_select'!A1163,census_tract_areas_WA!E:E,0))</f>
        <v>21.950878150000001</v>
      </c>
      <c r="AO1163" t="b">
        <f t="shared" si="245"/>
        <v>1</v>
      </c>
      <c r="AP1163" t="str">
        <f>INDEX('Density Lookup'!B:B,MATCH('2014_acs_select'!AK1163,'Density Lookup'!A:A,1))</f>
        <v>Low</v>
      </c>
      <c r="AQ1163" t="b">
        <f t="shared" si="246"/>
        <v>1</v>
      </c>
    </row>
    <row r="1164" spans="1:43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237"/>
        <v>0.49515347334410337</v>
      </c>
      <c r="I1164" s="2">
        <f t="shared" si="238"/>
        <v>0.50484652665589658</v>
      </c>
      <c r="J1164" s="1">
        <v>2051</v>
      </c>
      <c r="K1164" s="2">
        <f t="shared" si="239"/>
        <v>0.41417609046849757</v>
      </c>
      <c r="L1164" s="1">
        <v>1545</v>
      </c>
      <c r="M1164" s="1">
        <v>236</v>
      </c>
      <c r="N1164" s="1">
        <v>1</v>
      </c>
      <c r="O1164" s="2">
        <f t="shared" si="234"/>
        <v>0.75329107752315938</v>
      </c>
      <c r="P1164" s="2">
        <f t="shared" si="235"/>
        <v>0.11506582155046319</v>
      </c>
      <c r="Q1164" s="2">
        <f t="shared" si="236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 s="1">
        <v>4937</v>
      </c>
      <c r="V1164" s="2">
        <f t="shared" si="240"/>
        <v>0.99697092084006467</v>
      </c>
      <c r="W1164" s="2">
        <v>0.11</v>
      </c>
      <c r="X1164" s="1">
        <v>1092</v>
      </c>
      <c r="Y1164" s="2">
        <f t="shared" si="241"/>
        <v>0.22051696284329564</v>
      </c>
      <c r="Z1164" s="2">
        <v>5.9000000000000004E-2</v>
      </c>
      <c r="AA1164" s="1">
        <v>3066</v>
      </c>
      <c r="AB1164" s="2">
        <f t="shared" si="242"/>
        <v>0.61914378029079165</v>
      </c>
      <c r="AC1164" s="2">
        <f t="shared" si="243"/>
        <v>0.16033925686591277</v>
      </c>
      <c r="AD1164" s="2">
        <v>0.13</v>
      </c>
      <c r="AE1164" s="1">
        <v>84609</v>
      </c>
      <c r="AF1164" s="1">
        <v>1844</v>
      </c>
      <c r="AG1164" s="1">
        <v>63482</v>
      </c>
      <c r="AH1164" s="1">
        <v>4061</v>
      </c>
      <c r="AI1164" s="2">
        <v>0.11599999999999999</v>
      </c>
      <c r="AJ1164">
        <f>VLOOKUP(A1164,census_tract_areas_WA!E:N,10,FALSE)</f>
        <v>349.80432180000003</v>
      </c>
      <c r="AK1164">
        <f t="shared" si="244"/>
        <v>14.156486044878818</v>
      </c>
      <c r="AL1164" t="str">
        <f>VLOOKUP(AK1164,'Density Lookup'!A:B,2,TRUE)</f>
        <v>Low</v>
      </c>
      <c r="AM1164" t="str">
        <f>VLOOKUP(A1164,census_tract_county_names_WA!A:B,2,FALSE)</f>
        <v>Skamania County, Washington</v>
      </c>
      <c r="AN1164">
        <f>INDEX(census_tract_areas_WA!N:N, MATCH('2014_acs_select'!A1164,census_tract_areas_WA!E:E,0))</f>
        <v>349.80432180000003</v>
      </c>
      <c r="AO1164" t="b">
        <f t="shared" si="245"/>
        <v>1</v>
      </c>
      <c r="AP1164" t="str">
        <f>INDEX('Density Lookup'!B:B,MATCH('2014_acs_select'!AK1164,'Density Lookup'!A:A,1))</f>
        <v>Low</v>
      </c>
      <c r="AQ1164" t="b">
        <f t="shared" si="246"/>
        <v>1</v>
      </c>
    </row>
    <row r="1165" spans="1:43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237"/>
        <v>0.46788990825688076</v>
      </c>
      <c r="I1165" s="2">
        <f t="shared" si="238"/>
        <v>0.5321100917431193</v>
      </c>
      <c r="J1165" s="1">
        <v>2695</v>
      </c>
      <c r="K1165" s="2">
        <f t="shared" si="239"/>
        <v>0.53749501396090948</v>
      </c>
      <c r="L1165" s="1">
        <v>2289</v>
      </c>
      <c r="M1165" s="1">
        <v>120</v>
      </c>
      <c r="N1165" s="1">
        <v>106</v>
      </c>
      <c r="O1165" s="2">
        <f t="shared" si="234"/>
        <v>0.8493506493506493</v>
      </c>
      <c r="P1165" s="2">
        <f t="shared" si="235"/>
        <v>4.4526901669758812E-2</v>
      </c>
      <c r="Q1165" s="2">
        <f t="shared" si="236"/>
        <v>3.9332096474953615E-2</v>
      </c>
      <c r="R1165" s="2">
        <v>0.435</v>
      </c>
      <c r="S1165" s="2">
        <v>0.46</v>
      </c>
      <c r="T1165" s="2">
        <v>0.41200000000000003</v>
      </c>
      <c r="U1165" s="1">
        <v>5009</v>
      </c>
      <c r="V1165" s="2">
        <f t="shared" si="240"/>
        <v>0.9990027921818907</v>
      </c>
      <c r="W1165" s="2">
        <v>3.9E-2</v>
      </c>
      <c r="X1165" s="1">
        <v>1066</v>
      </c>
      <c r="Y1165" s="2">
        <f t="shared" si="241"/>
        <v>0.21260470682090146</v>
      </c>
      <c r="Z1165" s="2">
        <v>2.3E-2</v>
      </c>
      <c r="AA1165" s="1">
        <v>3231</v>
      </c>
      <c r="AB1165" s="2">
        <f t="shared" si="242"/>
        <v>0.6443956920622258</v>
      </c>
      <c r="AC1165" s="2">
        <f t="shared" si="243"/>
        <v>0.14299960111687271</v>
      </c>
      <c r="AD1165" s="2">
        <v>4.5999999999999999E-2</v>
      </c>
      <c r="AE1165" s="1">
        <v>105761</v>
      </c>
      <c r="AF1165" s="1">
        <v>1989</v>
      </c>
      <c r="AG1165" s="1">
        <v>92188</v>
      </c>
      <c r="AH1165" s="1">
        <v>4090</v>
      </c>
      <c r="AI1165" s="2">
        <v>4.0999999999999995E-2</v>
      </c>
      <c r="AJ1165">
        <f>VLOOKUP(A1165,census_tract_areas_WA!E:N,10,FALSE)</f>
        <v>4.4868988339999998</v>
      </c>
      <c r="AK1165">
        <f t="shared" si="244"/>
        <v>1117.4756074297529</v>
      </c>
      <c r="AL1165" t="str">
        <f>VLOOKUP(AK1165,'Density Lookup'!A:B,2,TRUE)</f>
        <v>Medium</v>
      </c>
      <c r="AM1165" t="str">
        <f>VLOOKUP(A1165,census_tract_county_names_WA!A:B,2,FALSE)</f>
        <v>Snohomish County, Washington</v>
      </c>
      <c r="AN1165">
        <f>INDEX(census_tract_areas_WA!N:N, MATCH('2014_acs_select'!A1165,census_tract_areas_WA!E:E,0))</f>
        <v>4.4868988339999998</v>
      </c>
      <c r="AO1165" t="b">
        <f t="shared" si="245"/>
        <v>1</v>
      </c>
      <c r="AP1165" t="str">
        <f>INDEX('Density Lookup'!B:B,MATCH('2014_acs_select'!AK1165,'Density Lookup'!A:A,1))</f>
        <v>Medium</v>
      </c>
      <c r="AQ1165" t="b">
        <f t="shared" si="246"/>
        <v>1</v>
      </c>
    </row>
    <row r="1166" spans="1:43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237"/>
        <v>0.44848782886648636</v>
      </c>
      <c r="I1166" s="2">
        <f t="shared" si="238"/>
        <v>0.5515121711335137</v>
      </c>
      <c r="J1166" s="1">
        <v>1591</v>
      </c>
      <c r="K1166" s="2">
        <f t="shared" si="239"/>
        <v>0.3911974428325547</v>
      </c>
      <c r="L1166" s="1">
        <v>1346</v>
      </c>
      <c r="M1166" s="1">
        <v>140</v>
      </c>
      <c r="N1166" s="1">
        <v>6</v>
      </c>
      <c r="O1166" s="2">
        <f t="shared" si="234"/>
        <v>0.84600879949717156</v>
      </c>
      <c r="P1166" s="2">
        <f t="shared" si="235"/>
        <v>8.7994971715901954E-2</v>
      </c>
      <c r="Q1166" s="2">
        <f t="shared" si="236"/>
        <v>3.771213073538655E-3</v>
      </c>
      <c r="R1166" s="2">
        <v>0.21199999999999999</v>
      </c>
      <c r="S1166" s="2">
        <v>0.28899999999999998</v>
      </c>
      <c r="T1166" s="2">
        <v>0.161</v>
      </c>
      <c r="U1166" s="1">
        <v>3994</v>
      </c>
      <c r="V1166" s="2">
        <f t="shared" si="240"/>
        <v>0.98205065158593563</v>
      </c>
      <c r="W1166" s="2">
        <v>0.16899999999999998</v>
      </c>
      <c r="X1166" s="1">
        <v>666</v>
      </c>
      <c r="Y1166" s="2">
        <f t="shared" si="241"/>
        <v>0.16375706909269733</v>
      </c>
      <c r="Z1166" s="2">
        <v>0.27600000000000002</v>
      </c>
      <c r="AA1166" s="1">
        <v>2539</v>
      </c>
      <c r="AB1166" s="2">
        <f t="shared" si="242"/>
        <v>0.62429309073026806</v>
      </c>
      <c r="AC1166" s="2">
        <f t="shared" si="243"/>
        <v>0.21194984017703455</v>
      </c>
      <c r="AD1166" s="2">
        <v>0.182</v>
      </c>
      <c r="AE1166" s="1">
        <v>60275</v>
      </c>
      <c r="AF1166" s="1">
        <v>1826</v>
      </c>
      <c r="AG1166" s="1">
        <v>50385</v>
      </c>
      <c r="AH1166" s="1">
        <v>3470</v>
      </c>
      <c r="AI1166" s="2">
        <v>7.8E-2</v>
      </c>
      <c r="AJ1166">
        <f>VLOOKUP(A1166,census_tract_areas_WA!E:N,10,FALSE)</f>
        <v>9.3580589730000003</v>
      </c>
      <c r="AK1166">
        <f t="shared" si="244"/>
        <v>434.59867176881062</v>
      </c>
      <c r="AL1166" t="str">
        <f>VLOOKUP(AK1166,'Density Lookup'!A:B,2,TRUE)</f>
        <v>Medium</v>
      </c>
      <c r="AM1166" t="str">
        <f>VLOOKUP(A1166,census_tract_county_names_WA!A:B,2,FALSE)</f>
        <v>Thurston County, Washington</v>
      </c>
      <c r="AN1166">
        <f>INDEX(census_tract_areas_WA!N:N, MATCH('2014_acs_select'!A1166,census_tract_areas_WA!E:E,0))</f>
        <v>9.3580589730000003</v>
      </c>
      <c r="AO1166" t="b">
        <f t="shared" si="245"/>
        <v>1</v>
      </c>
      <c r="AP1166" t="str">
        <f>INDEX('Density Lookup'!B:B,MATCH('2014_acs_select'!AK1166,'Density Lookup'!A:A,1))</f>
        <v>Medium</v>
      </c>
      <c r="AQ1166" t="b">
        <f t="shared" si="246"/>
        <v>1</v>
      </c>
    </row>
    <row r="1167" spans="1:43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237"/>
        <v>0.47568627450980394</v>
      </c>
      <c r="I1167" s="2">
        <f t="shared" si="238"/>
        <v>0.52431372549019606</v>
      </c>
      <c r="J1167" s="1">
        <v>3325</v>
      </c>
      <c r="K1167" s="2">
        <f t="shared" si="239"/>
        <v>0.434640522875817</v>
      </c>
      <c r="L1167" s="1">
        <v>2401</v>
      </c>
      <c r="M1167" s="1">
        <v>274</v>
      </c>
      <c r="N1167" s="1">
        <v>311</v>
      </c>
      <c r="O1167" s="2">
        <f t="shared" si="234"/>
        <v>0.72210526315789469</v>
      </c>
      <c r="P1167" s="2">
        <f t="shared" si="235"/>
        <v>8.2406015037593983E-2</v>
      </c>
      <c r="Q1167" s="2">
        <f t="shared" si="236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 s="1">
        <v>7585</v>
      </c>
      <c r="V1167" s="2">
        <f t="shared" si="240"/>
        <v>0.99150326797385624</v>
      </c>
      <c r="W1167" s="2">
        <v>8.900000000000001E-2</v>
      </c>
      <c r="X1167" s="1">
        <v>1582</v>
      </c>
      <c r="Y1167" s="2">
        <f t="shared" si="241"/>
        <v>0.20679738562091504</v>
      </c>
      <c r="Z1167" s="2">
        <v>0.13800000000000001</v>
      </c>
      <c r="AA1167" s="1">
        <v>4293</v>
      </c>
      <c r="AB1167" s="2">
        <f t="shared" si="242"/>
        <v>0.56117647058823528</v>
      </c>
      <c r="AC1167" s="2">
        <f t="shared" si="243"/>
        <v>0.23202614379084974</v>
      </c>
      <c r="AD1167" s="2">
        <v>5.7999999999999996E-2</v>
      </c>
      <c r="AE1167" s="1">
        <v>149909</v>
      </c>
      <c r="AF1167" s="1">
        <v>3512</v>
      </c>
      <c r="AG1167" s="1">
        <v>100172</v>
      </c>
      <c r="AH1167" s="1">
        <v>6182</v>
      </c>
      <c r="AI1167" s="2">
        <v>4.0999999999999995E-2</v>
      </c>
      <c r="AJ1167">
        <f>VLOOKUP(A1167,census_tract_areas_WA!E:N,10,FALSE)</f>
        <v>13.535604810000001</v>
      </c>
      <c r="AK1167">
        <f t="shared" si="244"/>
        <v>565.17607505415936</v>
      </c>
      <c r="AL1167" t="str">
        <f>VLOOKUP(AK1167,'Density Lookup'!A:B,2,TRUE)</f>
        <v>Medium</v>
      </c>
      <c r="AM1167" t="str">
        <f>VLOOKUP(A1167,census_tract_county_names_WA!A:B,2,FALSE)</f>
        <v>King County, Washington</v>
      </c>
      <c r="AN1167">
        <f>INDEX(census_tract_areas_WA!N:N, MATCH('2014_acs_select'!A1167,census_tract_areas_WA!E:E,0))</f>
        <v>13.535604810000001</v>
      </c>
      <c r="AO1167" t="b">
        <f t="shared" si="245"/>
        <v>1</v>
      </c>
      <c r="AP1167" t="str">
        <f>INDEX('Density Lookup'!B:B,MATCH('2014_acs_select'!AK1167,'Density Lookup'!A:A,1))</f>
        <v>Medium</v>
      </c>
      <c r="AQ1167" t="b">
        <f t="shared" si="246"/>
        <v>1</v>
      </c>
    </row>
    <row r="1168" spans="1:43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237"/>
        <v>0.49557956777996071</v>
      </c>
      <c r="I1168" s="2">
        <f t="shared" si="238"/>
        <v>0.50442043222003929</v>
      </c>
      <c r="J1168" s="1">
        <v>2454</v>
      </c>
      <c r="K1168" s="2">
        <f t="shared" si="239"/>
        <v>0.4017681728880157</v>
      </c>
      <c r="L1168" s="1">
        <v>2001</v>
      </c>
      <c r="M1168" s="1">
        <v>170</v>
      </c>
      <c r="N1168" s="1">
        <v>58</v>
      </c>
      <c r="O1168" s="2">
        <f t="shared" si="234"/>
        <v>0.81540342298288504</v>
      </c>
      <c r="P1168" s="2">
        <f t="shared" si="235"/>
        <v>6.9274653626731866E-2</v>
      </c>
      <c r="Q1168" s="2">
        <f t="shared" si="236"/>
        <v>2.3634881825590873E-2</v>
      </c>
      <c r="R1168" s="2">
        <v>0.25900000000000001</v>
      </c>
      <c r="S1168" s="2">
        <v>0.254</v>
      </c>
      <c r="T1168" s="2">
        <v>0.26500000000000001</v>
      </c>
      <c r="U1168" s="1">
        <v>6006</v>
      </c>
      <c r="V1168" s="2">
        <f t="shared" si="240"/>
        <v>0.98330058939096265</v>
      </c>
      <c r="W1168" s="2">
        <v>0.14300000000000002</v>
      </c>
      <c r="X1168" s="1">
        <v>1423</v>
      </c>
      <c r="Y1168" s="2">
        <f t="shared" si="241"/>
        <v>0.23297314996725607</v>
      </c>
      <c r="Z1168" s="2">
        <v>0.22800000000000001</v>
      </c>
      <c r="AA1168" s="1">
        <v>3848</v>
      </c>
      <c r="AB1168" s="2">
        <f t="shared" si="242"/>
        <v>0.62999345121152583</v>
      </c>
      <c r="AC1168" s="2">
        <f t="shared" si="243"/>
        <v>0.13703339882121812</v>
      </c>
      <c r="AD1168" s="2">
        <v>0.126</v>
      </c>
      <c r="AE1168" s="1">
        <v>95980</v>
      </c>
      <c r="AF1168" s="1">
        <v>2212</v>
      </c>
      <c r="AG1168" s="1">
        <v>75342</v>
      </c>
      <c r="AH1168" s="1">
        <v>4818</v>
      </c>
      <c r="AI1168" s="2">
        <v>9.5000000000000001E-2</v>
      </c>
      <c r="AJ1168">
        <f>VLOOKUP(A1168,census_tract_areas_WA!E:N,10,FALSE)</f>
        <v>67.417072700000006</v>
      </c>
      <c r="AK1168">
        <f t="shared" si="244"/>
        <v>90.6001959945674</v>
      </c>
      <c r="AL1168" t="str">
        <f>VLOOKUP(AK1168,'Density Lookup'!A:B,2,TRUE)</f>
        <v>Low</v>
      </c>
      <c r="AM1168" t="str">
        <f>VLOOKUP(A1168,census_tract_county_names_WA!A:B,2,FALSE)</f>
        <v>King County, Washington</v>
      </c>
      <c r="AN1168">
        <f>INDEX(census_tract_areas_WA!N:N, MATCH('2014_acs_select'!A1168,census_tract_areas_WA!E:E,0))</f>
        <v>67.417072700000006</v>
      </c>
      <c r="AO1168" t="b">
        <f t="shared" si="245"/>
        <v>1</v>
      </c>
      <c r="AP1168" t="str">
        <f>INDEX('Density Lookup'!B:B,MATCH('2014_acs_select'!AK1168,'Density Lookup'!A:A,1))</f>
        <v>Low</v>
      </c>
      <c r="AQ1168" t="b">
        <f t="shared" si="246"/>
        <v>1</v>
      </c>
    </row>
    <row r="1169" spans="1:43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237"/>
        <v>0.48380281690140847</v>
      </c>
      <c r="I1169" s="2">
        <f t="shared" si="238"/>
        <v>0.51619718309859153</v>
      </c>
      <c r="J1169" s="1">
        <v>3651</v>
      </c>
      <c r="K1169" s="2">
        <f t="shared" si="239"/>
        <v>0.51422535211267606</v>
      </c>
      <c r="L1169" s="1">
        <v>2682</v>
      </c>
      <c r="M1169" s="1">
        <v>291</v>
      </c>
      <c r="N1169" s="1">
        <v>431</v>
      </c>
      <c r="O1169" s="2">
        <f t="shared" si="234"/>
        <v>0.73459326211996712</v>
      </c>
      <c r="P1169" s="2">
        <f t="shared" si="235"/>
        <v>7.970419063270337E-2</v>
      </c>
      <c r="Q1169" s="2">
        <f t="shared" si="236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 s="1">
        <v>7056</v>
      </c>
      <c r="V1169" s="2">
        <f t="shared" si="240"/>
        <v>0.99380281690140848</v>
      </c>
      <c r="W1169" s="2">
        <v>4.7E-2</v>
      </c>
      <c r="X1169" s="1">
        <v>1313</v>
      </c>
      <c r="Y1169" s="2">
        <f t="shared" si="241"/>
        <v>0.18492957746478872</v>
      </c>
      <c r="Z1169" s="2">
        <v>7.0000000000000007E-2</v>
      </c>
      <c r="AA1169" s="1">
        <v>4622</v>
      </c>
      <c r="AB1169" s="2">
        <f t="shared" si="242"/>
        <v>0.6509859154929577</v>
      </c>
      <c r="AC1169" s="2">
        <f t="shared" si="243"/>
        <v>0.16408450704225364</v>
      </c>
      <c r="AD1169" s="2">
        <v>3.7000000000000005E-2</v>
      </c>
      <c r="AE1169" s="1">
        <v>105710</v>
      </c>
      <c r="AF1169" s="1">
        <v>3020</v>
      </c>
      <c r="AG1169" s="1">
        <v>76432</v>
      </c>
      <c r="AH1169" s="1">
        <v>5859</v>
      </c>
      <c r="AI1169" s="2">
        <v>4.5999999999999999E-2</v>
      </c>
      <c r="AJ1169">
        <f>VLOOKUP(A1169,census_tract_areas_WA!E:N,10,FALSE)</f>
        <v>3.33390151</v>
      </c>
      <c r="AK1169">
        <f t="shared" si="244"/>
        <v>2129.6369969849529</v>
      </c>
      <c r="AL1169" t="str">
        <f>VLOOKUP(AK1169,'Density Lookup'!A:B,2,TRUE)</f>
        <v>High</v>
      </c>
      <c r="AM1169" t="str">
        <f>VLOOKUP(A1169,census_tract_county_names_WA!A:B,2,FALSE)</f>
        <v>Snohomish County, Washington</v>
      </c>
      <c r="AN1169">
        <f>INDEX(census_tract_areas_WA!N:N, MATCH('2014_acs_select'!A1169,census_tract_areas_WA!E:E,0))</f>
        <v>3.33390151</v>
      </c>
      <c r="AO1169" t="b">
        <f t="shared" si="245"/>
        <v>1</v>
      </c>
      <c r="AP1169" t="str">
        <f>INDEX('Density Lookup'!B:B,MATCH('2014_acs_select'!AK1169,'Density Lookup'!A:A,1))</f>
        <v>High</v>
      </c>
      <c r="AQ1169" t="b">
        <f t="shared" si="246"/>
        <v>1</v>
      </c>
    </row>
    <row r="1170" spans="1:43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237"/>
        <v>0.4255079006772009</v>
      </c>
      <c r="I1170" s="2">
        <f t="shared" si="238"/>
        <v>0.5744920993227991</v>
      </c>
      <c r="J1170" s="1">
        <v>2815</v>
      </c>
      <c r="K1170" s="2">
        <f t="shared" si="239"/>
        <v>0.52953348382242282</v>
      </c>
      <c r="L1170" s="1">
        <v>2067</v>
      </c>
      <c r="M1170" s="1">
        <v>535</v>
      </c>
      <c r="N1170" s="1">
        <v>98</v>
      </c>
      <c r="O1170" s="2">
        <f t="shared" si="234"/>
        <v>0.73428063943161637</v>
      </c>
      <c r="P1170" s="2">
        <f t="shared" si="235"/>
        <v>0.19005328596802842</v>
      </c>
      <c r="Q1170" s="2">
        <f t="shared" si="236"/>
        <v>3.4813499111900535E-2</v>
      </c>
      <c r="R1170" s="2">
        <v>0.47100000000000003</v>
      </c>
      <c r="S1170" s="2">
        <v>0.57600000000000007</v>
      </c>
      <c r="T1170" s="2">
        <v>0.39</v>
      </c>
      <c r="U1170" s="1">
        <v>5316</v>
      </c>
      <c r="V1170" s="2">
        <f t="shared" si="240"/>
        <v>1</v>
      </c>
      <c r="W1170" s="2">
        <v>4.4999999999999998E-2</v>
      </c>
      <c r="X1170" s="1">
        <v>865</v>
      </c>
      <c r="Y1170" s="2">
        <f t="shared" si="241"/>
        <v>0.16271632806621519</v>
      </c>
      <c r="Z1170" s="2">
        <v>6.5000000000000002E-2</v>
      </c>
      <c r="AA1170" s="1">
        <v>3420</v>
      </c>
      <c r="AB1170" s="2">
        <f t="shared" si="242"/>
        <v>0.64334085778781036</v>
      </c>
      <c r="AC1170" s="2">
        <f t="shared" si="243"/>
        <v>0.19394281414597447</v>
      </c>
      <c r="AD1170" s="2">
        <v>4.7E-2</v>
      </c>
      <c r="AE1170" s="1">
        <v>103886</v>
      </c>
      <c r="AF1170" s="1">
        <v>2498</v>
      </c>
      <c r="AG1170" s="1">
        <v>82872</v>
      </c>
      <c r="AH1170" s="1">
        <v>4574</v>
      </c>
      <c r="AI1170" s="2">
        <v>3.2000000000000001E-2</v>
      </c>
      <c r="AJ1170">
        <f>VLOOKUP(A1170,census_tract_areas_WA!E:N,10,FALSE)</f>
        <v>3.5882826739999998</v>
      </c>
      <c r="AK1170">
        <f t="shared" si="244"/>
        <v>1481.4886348053637</v>
      </c>
      <c r="AL1170" t="str">
        <f>VLOOKUP(AK1170,'Density Lookup'!A:B,2,TRUE)</f>
        <v>High</v>
      </c>
      <c r="AM1170" t="str">
        <f>VLOOKUP(A1170,census_tract_county_names_WA!A:B,2,FALSE)</f>
        <v>Snohomish County, Washington</v>
      </c>
      <c r="AN1170">
        <f>INDEX(census_tract_areas_WA!N:N, MATCH('2014_acs_select'!A1170,census_tract_areas_WA!E:E,0))</f>
        <v>3.5882826739999998</v>
      </c>
      <c r="AO1170" t="b">
        <f t="shared" si="245"/>
        <v>1</v>
      </c>
      <c r="AP1170" t="str">
        <f>INDEX('Density Lookup'!B:B,MATCH('2014_acs_select'!AK1170,'Density Lookup'!A:A,1))</f>
        <v>High</v>
      </c>
      <c r="AQ1170" t="b">
        <f t="shared" si="246"/>
        <v>1</v>
      </c>
    </row>
    <row r="1171" spans="1:43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237"/>
        <v>0.46720214190093706</v>
      </c>
      <c r="I1171" s="2">
        <f t="shared" si="238"/>
        <v>0.53279785809906288</v>
      </c>
      <c r="J1171" s="1">
        <v>774</v>
      </c>
      <c r="K1171" s="2">
        <f t="shared" si="239"/>
        <v>0.34538152610441769</v>
      </c>
      <c r="L1171" s="1">
        <v>558</v>
      </c>
      <c r="M1171" s="1">
        <v>97</v>
      </c>
      <c r="N1171" s="1">
        <v>0</v>
      </c>
      <c r="O1171" s="2">
        <f t="shared" si="234"/>
        <v>0.72093023255813948</v>
      </c>
      <c r="P1171" s="2">
        <f t="shared" si="235"/>
        <v>0.12532299741602068</v>
      </c>
      <c r="Q1171" s="2">
        <f t="shared" si="236"/>
        <v>0</v>
      </c>
      <c r="R1171" s="2">
        <v>0.23300000000000001</v>
      </c>
      <c r="S1171" s="2">
        <v>0.23899999999999999</v>
      </c>
      <c r="T1171" s="2">
        <v>0.22899999999999998</v>
      </c>
      <c r="U1171" s="1">
        <v>2153</v>
      </c>
      <c r="V1171" s="2">
        <f t="shared" si="240"/>
        <v>0.96073181615350289</v>
      </c>
      <c r="W1171" s="2">
        <v>0.23499999999999999</v>
      </c>
      <c r="X1171" s="1">
        <v>543</v>
      </c>
      <c r="Y1171" s="2">
        <f t="shared" si="241"/>
        <v>0.24230254350736277</v>
      </c>
      <c r="Z1171" s="2">
        <v>0.26700000000000002</v>
      </c>
      <c r="AA1171" s="1">
        <v>1121</v>
      </c>
      <c r="AB1171" s="2">
        <f t="shared" si="242"/>
        <v>0.50022311468094605</v>
      </c>
      <c r="AC1171" s="2">
        <f t="shared" si="243"/>
        <v>0.25747434181169115</v>
      </c>
      <c r="AD1171" s="2">
        <v>0.221</v>
      </c>
      <c r="AE1171" s="1">
        <v>47808</v>
      </c>
      <c r="AF1171" s="1">
        <v>1032</v>
      </c>
      <c r="AG1171" s="1">
        <v>35109</v>
      </c>
      <c r="AH1171" s="1">
        <v>1736</v>
      </c>
      <c r="AI1171" s="2">
        <v>4.2000000000000003E-2</v>
      </c>
      <c r="AJ1171">
        <f>VLOOKUP(A1171,census_tract_areas_WA!E:N,10,FALSE)</f>
        <v>6.9803736040000004</v>
      </c>
      <c r="AK1171">
        <f t="shared" si="244"/>
        <v>321.04298811682918</v>
      </c>
      <c r="AL1171" t="str">
        <f>VLOOKUP(AK1171,'Density Lookup'!A:B,2,TRUE)</f>
        <v>Low</v>
      </c>
      <c r="AM1171" t="str">
        <f>VLOOKUP(A1171,census_tract_county_names_WA!A:B,2,FALSE)</f>
        <v>Stevens County, Washington</v>
      </c>
      <c r="AN1171">
        <f>INDEX(census_tract_areas_WA!N:N, MATCH('2014_acs_select'!A1171,census_tract_areas_WA!E:E,0))</f>
        <v>6.9803736040000004</v>
      </c>
      <c r="AO1171" t="b">
        <f t="shared" si="245"/>
        <v>1</v>
      </c>
      <c r="AP1171" t="str">
        <f>INDEX('Density Lookup'!B:B,MATCH('2014_acs_select'!AK1171,'Density Lookup'!A:A,1))</f>
        <v>Low</v>
      </c>
      <c r="AQ1171" t="b">
        <f t="shared" si="246"/>
        <v>1</v>
      </c>
    </row>
    <row r="1172" spans="1:43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237"/>
        <v>0.48152786474639953</v>
      </c>
      <c r="I1172" s="2">
        <f t="shared" si="238"/>
        <v>0.51847213525360047</v>
      </c>
      <c r="J1172" s="1">
        <v>1751</v>
      </c>
      <c r="K1172" s="2">
        <f t="shared" si="239"/>
        <v>0.5482154038822793</v>
      </c>
      <c r="L1172" s="1">
        <v>1019</v>
      </c>
      <c r="M1172" s="1">
        <v>82</v>
      </c>
      <c r="N1172" s="1">
        <v>49</v>
      </c>
      <c r="O1172" s="2">
        <f t="shared" si="234"/>
        <v>0.58195316961736154</v>
      </c>
      <c r="P1172" s="2">
        <f t="shared" si="235"/>
        <v>4.6830382638492291E-2</v>
      </c>
      <c r="Q1172" s="2">
        <f t="shared" si="236"/>
        <v>2.7984009137635636E-2</v>
      </c>
      <c r="R1172" s="2">
        <v>0.49700000000000005</v>
      </c>
      <c r="S1172" s="2">
        <v>0.47</v>
      </c>
      <c r="T1172" s="2">
        <v>0.52200000000000002</v>
      </c>
      <c r="U1172" s="1">
        <v>3175</v>
      </c>
      <c r="V1172" s="2">
        <f t="shared" si="240"/>
        <v>0.99405134627426428</v>
      </c>
      <c r="W1172" s="2">
        <v>0.17399999999999999</v>
      </c>
      <c r="X1172" s="1">
        <v>293</v>
      </c>
      <c r="Y1172" s="2">
        <f t="shared" si="241"/>
        <v>9.1734502191609266E-2</v>
      </c>
      <c r="Z1172" s="2">
        <v>0.11599999999999999</v>
      </c>
      <c r="AA1172" s="1">
        <v>2166</v>
      </c>
      <c r="AB1172" s="2">
        <f t="shared" si="242"/>
        <v>0.67814652473387604</v>
      </c>
      <c r="AC1172" s="2">
        <f t="shared" si="243"/>
        <v>0.23011897307451468</v>
      </c>
      <c r="AD1172" s="2">
        <v>0.16300000000000001</v>
      </c>
      <c r="AE1172" s="1">
        <v>55788</v>
      </c>
      <c r="AF1172" s="1">
        <v>1971</v>
      </c>
      <c r="AG1172" s="1">
        <v>33625</v>
      </c>
      <c r="AH1172" s="1">
        <v>2919</v>
      </c>
      <c r="AI1172" s="2">
        <v>0.10800000000000001</v>
      </c>
      <c r="AJ1172">
        <f>VLOOKUP(A1172,census_tract_areas_WA!E:N,10,FALSE)</f>
        <v>5.0049341329999999</v>
      </c>
      <c r="AK1172">
        <f t="shared" si="244"/>
        <v>638.17023663516011</v>
      </c>
      <c r="AL1172" t="str">
        <f>VLOOKUP(AK1172,'Density Lookup'!A:B,2,TRUE)</f>
        <v>Medium</v>
      </c>
      <c r="AM1172" t="str">
        <f>VLOOKUP(A1172,census_tract_county_names_WA!A:B,2,FALSE)</f>
        <v>Thurston County, Washington</v>
      </c>
      <c r="AN1172">
        <f>INDEX(census_tract_areas_WA!N:N, MATCH('2014_acs_select'!A1172,census_tract_areas_WA!E:E,0))</f>
        <v>5.0049341329999999</v>
      </c>
      <c r="AO1172" t="b">
        <f t="shared" si="245"/>
        <v>1</v>
      </c>
      <c r="AP1172" t="str">
        <f>INDEX('Density Lookup'!B:B,MATCH('2014_acs_select'!AK1172,'Density Lookup'!A:A,1))</f>
        <v>Medium</v>
      </c>
      <c r="AQ1172" t="b">
        <f t="shared" si="246"/>
        <v>1</v>
      </c>
    </row>
    <row r="1173" spans="1:43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237"/>
        <v>0.49449618966977138</v>
      </c>
      <c r="I1173" s="2">
        <f t="shared" si="238"/>
        <v>0.50550381033022862</v>
      </c>
      <c r="J1173" s="1">
        <v>2943</v>
      </c>
      <c r="K1173" s="2">
        <f t="shared" si="239"/>
        <v>0.49839119390347164</v>
      </c>
      <c r="L1173" s="1">
        <v>2377</v>
      </c>
      <c r="M1173" s="1">
        <v>399</v>
      </c>
      <c r="N1173" s="1">
        <v>1</v>
      </c>
      <c r="O1173" s="2">
        <f t="shared" si="234"/>
        <v>0.80767923887189941</v>
      </c>
      <c r="P1173" s="2">
        <f t="shared" si="235"/>
        <v>0.13557594291539246</v>
      </c>
      <c r="Q1173" s="2">
        <f t="shared" si="236"/>
        <v>3.3978933061501872E-4</v>
      </c>
      <c r="R1173" s="2">
        <v>0.21</v>
      </c>
      <c r="S1173" s="2">
        <v>0.21199999999999999</v>
      </c>
      <c r="T1173" s="2">
        <v>0.20699999999999999</v>
      </c>
      <c r="U1173" s="1">
        <v>5803</v>
      </c>
      <c r="V1173" s="2">
        <f t="shared" si="240"/>
        <v>0.98272650296359021</v>
      </c>
      <c r="W1173" s="2">
        <v>4.2000000000000003E-2</v>
      </c>
      <c r="X1173" s="1">
        <v>1201</v>
      </c>
      <c r="Y1173" s="2">
        <f t="shared" si="241"/>
        <v>0.20338696020321761</v>
      </c>
      <c r="Z1173" s="2">
        <v>2.7000000000000003E-2</v>
      </c>
      <c r="AA1173" s="1">
        <v>3844</v>
      </c>
      <c r="AB1173" s="2">
        <f t="shared" si="242"/>
        <v>0.65097375105842503</v>
      </c>
      <c r="AC1173" s="2">
        <f t="shared" si="243"/>
        <v>0.1456392887383573</v>
      </c>
      <c r="AD1173" s="2">
        <v>5.2000000000000005E-2</v>
      </c>
      <c r="AE1173" s="1">
        <v>78380</v>
      </c>
      <c r="AF1173" s="1">
        <v>2194</v>
      </c>
      <c r="AG1173" s="1">
        <v>75556</v>
      </c>
      <c r="AH1173" s="1">
        <v>4772</v>
      </c>
      <c r="AI1173" s="2">
        <v>7.2999999999999995E-2</v>
      </c>
      <c r="AJ1173">
        <f>VLOOKUP(A1173,census_tract_areas_WA!E:N,10,FALSE)</f>
        <v>131.771647</v>
      </c>
      <c r="AK1173">
        <f t="shared" si="244"/>
        <v>44.812371511149131</v>
      </c>
      <c r="AL1173" t="str">
        <f>VLOOKUP(AK1173,'Density Lookup'!A:B,2,TRUE)</f>
        <v>Low</v>
      </c>
      <c r="AM1173" t="str">
        <f>VLOOKUP(A1173,census_tract_county_names_WA!A:B,2,FALSE)</f>
        <v>Thurston County, Washington</v>
      </c>
      <c r="AN1173">
        <f>INDEX(census_tract_areas_WA!N:N, MATCH('2014_acs_select'!A1173,census_tract_areas_WA!E:E,0))</f>
        <v>131.771647</v>
      </c>
      <c r="AO1173" t="b">
        <f t="shared" si="245"/>
        <v>1</v>
      </c>
      <c r="AP1173" t="str">
        <f>INDEX('Density Lookup'!B:B,MATCH('2014_acs_select'!AK1173,'Density Lookup'!A:A,1))</f>
        <v>Low</v>
      </c>
      <c r="AQ1173" t="b">
        <f t="shared" si="246"/>
        <v>1</v>
      </c>
    </row>
    <row r="1174" spans="1:43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237"/>
        <v>0.52432853250291944</v>
      </c>
      <c r="I1174" s="2">
        <f t="shared" si="238"/>
        <v>0.47567146749708056</v>
      </c>
      <c r="J1174" s="1">
        <v>1053</v>
      </c>
      <c r="K1174" s="2">
        <f t="shared" si="239"/>
        <v>0.40988711560918645</v>
      </c>
      <c r="L1174" s="1">
        <v>827</v>
      </c>
      <c r="M1174" s="1">
        <v>83</v>
      </c>
      <c r="N1174" s="1">
        <v>0</v>
      </c>
      <c r="O1174" s="2">
        <f t="shared" si="234"/>
        <v>0.785375118708452</v>
      </c>
      <c r="P1174" s="2">
        <f t="shared" si="235"/>
        <v>7.8822412155745494E-2</v>
      </c>
      <c r="Q1174" s="2">
        <f t="shared" si="236"/>
        <v>0</v>
      </c>
      <c r="R1174" s="2">
        <v>0.21</v>
      </c>
      <c r="S1174" s="2">
        <v>0.17699999999999999</v>
      </c>
      <c r="T1174" s="2">
        <v>0.24399999999999999</v>
      </c>
      <c r="U1174" s="1">
        <v>2453</v>
      </c>
      <c r="V1174" s="2">
        <f t="shared" si="240"/>
        <v>0.9548462436745816</v>
      </c>
      <c r="W1174" s="2">
        <v>0.124</v>
      </c>
      <c r="X1174" s="1">
        <v>577</v>
      </c>
      <c r="Y1174" s="2">
        <f t="shared" si="241"/>
        <v>0.22460101206695213</v>
      </c>
      <c r="Z1174" s="2">
        <v>9.5000000000000001E-2</v>
      </c>
      <c r="AA1174" s="1">
        <v>1466</v>
      </c>
      <c r="AB1174" s="2">
        <f t="shared" si="242"/>
        <v>0.57065005838847804</v>
      </c>
      <c r="AC1174" s="2">
        <f t="shared" si="243"/>
        <v>0.2047489295445698</v>
      </c>
      <c r="AD1174" s="2">
        <v>0.13100000000000001</v>
      </c>
      <c r="AE1174" s="1">
        <v>57621</v>
      </c>
      <c r="AF1174" s="1">
        <v>1065</v>
      </c>
      <c r="AG1174" s="1">
        <v>47148</v>
      </c>
      <c r="AH1174" s="1">
        <v>2046</v>
      </c>
      <c r="AI1174" s="2">
        <v>0.11800000000000001</v>
      </c>
      <c r="AJ1174">
        <f>VLOOKUP(A1174,census_tract_areas_WA!E:N,10,FALSE)</f>
        <v>1623.2575939999999</v>
      </c>
      <c r="AK1174">
        <f t="shared" si="244"/>
        <v>1.5826200410185791</v>
      </c>
      <c r="AL1174" t="str">
        <f>VLOOKUP(AK1174,'Density Lookup'!A:B,2,TRUE)</f>
        <v>Low</v>
      </c>
      <c r="AM1174" t="str">
        <f>VLOOKUP(A1174,census_tract_county_names_WA!A:B,2,FALSE)</f>
        <v>Adams County, Washington</v>
      </c>
      <c r="AN1174">
        <f>INDEX(census_tract_areas_WA!N:N, MATCH('2014_acs_select'!A1174,census_tract_areas_WA!E:E,0))</f>
        <v>1623.2575939999999</v>
      </c>
      <c r="AO1174" t="b">
        <f t="shared" si="245"/>
        <v>1</v>
      </c>
      <c r="AP1174" t="str">
        <f>INDEX('Density Lookup'!B:B,MATCH('2014_acs_select'!AK1174,'Density Lookup'!A:A,1))</f>
        <v>Low</v>
      </c>
      <c r="AQ1174" t="b">
        <f t="shared" si="246"/>
        <v>1</v>
      </c>
    </row>
    <row r="1175" spans="1:43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237"/>
        <v>0.47374701670644392</v>
      </c>
      <c r="I1175" s="2">
        <f t="shared" si="238"/>
        <v>0.52625298329355608</v>
      </c>
      <c r="J1175" s="1">
        <v>1343</v>
      </c>
      <c r="K1175" s="2">
        <f t="shared" si="239"/>
        <v>0.53420843277645191</v>
      </c>
      <c r="L1175" s="1">
        <v>773</v>
      </c>
      <c r="M1175" s="1">
        <v>180</v>
      </c>
      <c r="N1175" s="1">
        <v>221</v>
      </c>
      <c r="O1175" s="2">
        <f t="shared" si="234"/>
        <v>0.57557706626954575</v>
      </c>
      <c r="P1175" s="2">
        <f t="shared" si="235"/>
        <v>0.13402829486224871</v>
      </c>
      <c r="Q1175" s="2">
        <f t="shared" si="236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 s="1">
        <v>2433</v>
      </c>
      <c r="V1175" s="2">
        <f t="shared" si="240"/>
        <v>0.96778042959427213</v>
      </c>
      <c r="W1175" s="2">
        <v>8.8000000000000009E-2</v>
      </c>
      <c r="X1175" s="1">
        <v>405</v>
      </c>
      <c r="Y1175" s="2">
        <f t="shared" si="241"/>
        <v>0.1610978520286396</v>
      </c>
      <c r="Z1175" s="2">
        <v>3.2000000000000001E-2</v>
      </c>
      <c r="AA1175" s="1">
        <v>1717</v>
      </c>
      <c r="AB1175" s="2">
        <f t="shared" si="242"/>
        <v>0.68297533810660305</v>
      </c>
      <c r="AC1175" s="2">
        <f t="shared" si="243"/>
        <v>0.15592680986475738</v>
      </c>
      <c r="AD1175" s="2">
        <v>0.11</v>
      </c>
      <c r="AE1175" s="1">
        <v>95494</v>
      </c>
      <c r="AF1175" s="1">
        <v>1010</v>
      </c>
      <c r="AG1175" s="1">
        <v>81500</v>
      </c>
      <c r="AH1175" s="1">
        <v>2099</v>
      </c>
      <c r="AI1175" s="2">
        <v>5.0999999999999997E-2</v>
      </c>
      <c r="AJ1175">
        <f>VLOOKUP(A1175,census_tract_areas_WA!E:N,10,FALSE)</f>
        <v>1.1415886630000001</v>
      </c>
      <c r="AK1175">
        <f t="shared" si="244"/>
        <v>2202.1942591768711</v>
      </c>
      <c r="AL1175" t="str">
        <f>VLOOKUP(AK1175,'Density Lookup'!A:B,2,TRUE)</f>
        <v>High</v>
      </c>
      <c r="AM1175" t="str">
        <f>VLOOKUP(A1175,census_tract_county_names_WA!A:B,2,FALSE)</f>
        <v>King County, Washington</v>
      </c>
      <c r="AN1175">
        <f>INDEX(census_tract_areas_WA!N:N, MATCH('2014_acs_select'!A1175,census_tract_areas_WA!E:E,0))</f>
        <v>1.1415886630000001</v>
      </c>
      <c r="AO1175" t="b">
        <f t="shared" si="245"/>
        <v>1</v>
      </c>
      <c r="AP1175" t="str">
        <f>INDEX('Density Lookup'!B:B,MATCH('2014_acs_select'!AK1175,'Density Lookup'!A:A,1))</f>
        <v>High</v>
      </c>
      <c r="AQ1175" t="b">
        <f t="shared" si="246"/>
        <v>1</v>
      </c>
    </row>
    <row r="1176" spans="1:43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237"/>
        <v>0.46903528250678511</v>
      </c>
      <c r="I1176" s="2">
        <f t="shared" si="238"/>
        <v>0.53096471749321494</v>
      </c>
      <c r="J1176" s="1">
        <v>2182</v>
      </c>
      <c r="K1176" s="2">
        <f t="shared" si="239"/>
        <v>0.53836664199358497</v>
      </c>
      <c r="L1176" s="1">
        <v>1408</v>
      </c>
      <c r="M1176" s="1">
        <v>244</v>
      </c>
      <c r="N1176" s="1">
        <v>261</v>
      </c>
      <c r="O1176" s="2">
        <f t="shared" si="234"/>
        <v>0.64527956003666365</v>
      </c>
      <c r="P1176" s="2">
        <f t="shared" si="235"/>
        <v>0.11182401466544455</v>
      </c>
      <c r="Q1176" s="2">
        <f t="shared" si="236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 s="1">
        <v>4047</v>
      </c>
      <c r="V1176" s="2">
        <f t="shared" si="240"/>
        <v>0.99851961509992593</v>
      </c>
      <c r="W1176" s="2">
        <v>7.4999999999999997E-2</v>
      </c>
      <c r="X1176" s="1">
        <v>768</v>
      </c>
      <c r="Y1176" s="2">
        <f t="shared" si="241"/>
        <v>0.18948926720947445</v>
      </c>
      <c r="Z1176" s="2">
        <v>7.400000000000001E-2</v>
      </c>
      <c r="AA1176" s="1">
        <v>2588</v>
      </c>
      <c r="AB1176" s="2">
        <f t="shared" si="242"/>
        <v>0.63853935356526026</v>
      </c>
      <c r="AC1176" s="2">
        <f t="shared" si="243"/>
        <v>0.17197137922526529</v>
      </c>
      <c r="AD1176" s="2">
        <v>8.5000000000000006E-2</v>
      </c>
      <c r="AE1176" s="1">
        <v>123548</v>
      </c>
      <c r="AF1176" s="1">
        <v>1767</v>
      </c>
      <c r="AG1176" s="1">
        <v>91719</v>
      </c>
      <c r="AH1176" s="1">
        <v>3386</v>
      </c>
      <c r="AI1176" s="2">
        <v>5.7000000000000002E-2</v>
      </c>
      <c r="AJ1176">
        <f>VLOOKUP(A1176,census_tract_areas_WA!E:N,10,FALSE)</f>
        <v>2.4987353329999999</v>
      </c>
      <c r="AK1176">
        <f t="shared" si="244"/>
        <v>1622.0205263331904</v>
      </c>
      <c r="AL1176" t="str">
        <f>VLOOKUP(AK1176,'Density Lookup'!A:B,2,TRUE)</f>
        <v>High</v>
      </c>
      <c r="AM1176" t="str">
        <f>VLOOKUP(A1176,census_tract_county_names_WA!A:B,2,FALSE)</f>
        <v>King County, Washington</v>
      </c>
      <c r="AN1176">
        <f>INDEX(census_tract_areas_WA!N:N, MATCH('2014_acs_select'!A1176,census_tract_areas_WA!E:E,0))</f>
        <v>2.4987353329999999</v>
      </c>
      <c r="AO1176" t="b">
        <f t="shared" si="245"/>
        <v>1</v>
      </c>
      <c r="AP1176" t="str">
        <f>INDEX('Density Lookup'!B:B,MATCH('2014_acs_select'!AK1176,'Density Lookup'!A:A,1))</f>
        <v>High</v>
      </c>
      <c r="AQ1176" t="b">
        <f t="shared" si="246"/>
        <v>1</v>
      </c>
    </row>
    <row r="1177" spans="1:43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237"/>
        <v>0.5002310536044362</v>
      </c>
      <c r="I1177" s="2">
        <f t="shared" si="238"/>
        <v>0.4997689463955638</v>
      </c>
      <c r="J1177" s="1">
        <v>1969</v>
      </c>
      <c r="K1177" s="2">
        <f t="shared" si="239"/>
        <v>0.45494454713493532</v>
      </c>
      <c r="L1177" s="1">
        <v>1570</v>
      </c>
      <c r="M1177" s="1">
        <v>169</v>
      </c>
      <c r="N1177" s="1">
        <v>99</v>
      </c>
      <c r="O1177" s="2">
        <f t="shared" si="234"/>
        <v>0.79735906551549007</v>
      </c>
      <c r="P1177" s="2">
        <f t="shared" si="235"/>
        <v>8.5830370746571863E-2</v>
      </c>
      <c r="Q1177" s="2">
        <f t="shared" si="236"/>
        <v>5.027932960893855E-2</v>
      </c>
      <c r="R1177" s="2">
        <v>0.16899999999999998</v>
      </c>
      <c r="S1177" s="2">
        <v>0.188</v>
      </c>
      <c r="T1177" s="2">
        <v>0.14899999999999999</v>
      </c>
      <c r="U1177" s="1">
        <v>4319</v>
      </c>
      <c r="V1177" s="2">
        <f t="shared" si="240"/>
        <v>0.99792051756007394</v>
      </c>
      <c r="W1177" s="2">
        <v>0.15</v>
      </c>
      <c r="X1177" s="1">
        <v>902</v>
      </c>
      <c r="Y1177" s="2">
        <f t="shared" si="241"/>
        <v>0.20841035120147874</v>
      </c>
      <c r="Z1177" s="2">
        <v>0.32200000000000001</v>
      </c>
      <c r="AA1177" s="1">
        <v>2509</v>
      </c>
      <c r="AB1177" s="2">
        <f t="shared" si="242"/>
        <v>0.57971349353049906</v>
      </c>
      <c r="AC1177" s="2">
        <f t="shared" si="243"/>
        <v>0.21187615526802217</v>
      </c>
      <c r="AD1177" s="2">
        <v>0.111</v>
      </c>
      <c r="AE1177" s="1">
        <v>64005</v>
      </c>
      <c r="AF1177" s="1">
        <v>1798</v>
      </c>
      <c r="AG1177" s="1">
        <v>55435</v>
      </c>
      <c r="AH1177" s="1">
        <v>3639</v>
      </c>
      <c r="AI1177" s="2">
        <v>8.199999999999999E-2</v>
      </c>
      <c r="AJ1177">
        <f>VLOOKUP(A1177,census_tract_areas_WA!E:N,10,FALSE)</f>
        <v>4.2527277149999998</v>
      </c>
      <c r="AK1177">
        <f t="shared" si="244"/>
        <v>1017.6997659018948</v>
      </c>
      <c r="AL1177" t="str">
        <f>VLOOKUP(AK1177,'Density Lookup'!A:B,2,TRUE)</f>
        <v>Medium</v>
      </c>
      <c r="AM1177" t="str">
        <f>VLOOKUP(A1177,census_tract_county_names_WA!A:B,2,FALSE)</f>
        <v>Snohomish County, Washington</v>
      </c>
      <c r="AN1177">
        <f>INDEX(census_tract_areas_WA!N:N, MATCH('2014_acs_select'!A1177,census_tract_areas_WA!E:E,0))</f>
        <v>4.2527277149999998</v>
      </c>
      <c r="AO1177" t="b">
        <f t="shared" si="245"/>
        <v>1</v>
      </c>
      <c r="AP1177" t="str">
        <f>INDEX('Density Lookup'!B:B,MATCH('2014_acs_select'!AK1177,'Density Lookup'!A:A,1))</f>
        <v>Medium</v>
      </c>
      <c r="AQ1177" t="b">
        <f t="shared" si="246"/>
        <v>1</v>
      </c>
    </row>
    <row r="1178" spans="1:43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237"/>
        <v>0.50500349080754015</v>
      </c>
      <c r="I1178" s="2">
        <f t="shared" si="238"/>
        <v>0.49499650919245985</v>
      </c>
      <c r="J1178" s="1">
        <v>1860</v>
      </c>
      <c r="K1178" s="2">
        <f t="shared" si="239"/>
        <v>0.43286013497789155</v>
      </c>
      <c r="L1178" s="1">
        <v>1358</v>
      </c>
      <c r="M1178" s="1">
        <v>189</v>
      </c>
      <c r="N1178" s="1">
        <v>184</v>
      </c>
      <c r="O1178" s="2">
        <f t="shared" si="234"/>
        <v>0.73010752688172043</v>
      </c>
      <c r="P1178" s="2">
        <f t="shared" si="235"/>
        <v>0.10161290322580645</v>
      </c>
      <c r="Q1178" s="2">
        <f t="shared" si="236"/>
        <v>9.8924731182795697E-2</v>
      </c>
      <c r="R1178" s="2">
        <v>0.308</v>
      </c>
      <c r="S1178" s="2">
        <v>0.252</v>
      </c>
      <c r="T1178" s="2">
        <v>0.36899999999999999</v>
      </c>
      <c r="U1178" s="1">
        <v>4297</v>
      </c>
      <c r="V1178" s="2">
        <f t="shared" si="240"/>
        <v>1</v>
      </c>
      <c r="W1178" s="2">
        <v>8.199999999999999E-2</v>
      </c>
      <c r="X1178" s="1">
        <v>956</v>
      </c>
      <c r="Y1178" s="2">
        <f t="shared" si="241"/>
        <v>0.2224808005585292</v>
      </c>
      <c r="Z1178" s="2">
        <v>0.107</v>
      </c>
      <c r="AA1178" s="1">
        <v>2687</v>
      </c>
      <c r="AB1178" s="2">
        <f t="shared" si="242"/>
        <v>0.62531999069117994</v>
      </c>
      <c r="AC1178" s="2">
        <f t="shared" si="243"/>
        <v>0.1521992087502908</v>
      </c>
      <c r="AD1178" s="2">
        <v>8.5000000000000006E-2</v>
      </c>
      <c r="AE1178" s="1">
        <v>102839</v>
      </c>
      <c r="AF1178" s="1">
        <v>1702</v>
      </c>
      <c r="AG1178" s="1">
        <v>76357</v>
      </c>
      <c r="AH1178" s="1">
        <v>3505</v>
      </c>
      <c r="AI1178" s="2">
        <v>7.6999999999999999E-2</v>
      </c>
      <c r="AJ1178">
        <f>VLOOKUP(A1178,census_tract_areas_WA!E:N,10,FALSE)</f>
        <v>18.4758353</v>
      </c>
      <c r="AK1178">
        <f t="shared" si="244"/>
        <v>232.57405850549014</v>
      </c>
      <c r="AL1178" t="str">
        <f>VLOOKUP(AK1178,'Density Lookup'!A:B,2,TRUE)</f>
        <v>Low</v>
      </c>
      <c r="AM1178" t="str">
        <f>VLOOKUP(A1178,census_tract_county_names_WA!A:B,2,FALSE)</f>
        <v>Kitsap County, Washington</v>
      </c>
      <c r="AN1178">
        <f>INDEX(census_tract_areas_WA!N:N, MATCH('2014_acs_select'!A1178,census_tract_areas_WA!E:E,0))</f>
        <v>18.4758353</v>
      </c>
      <c r="AO1178" t="b">
        <f t="shared" si="245"/>
        <v>1</v>
      </c>
      <c r="AP1178" t="str">
        <f>INDEX('Density Lookup'!B:B,MATCH('2014_acs_select'!AK1178,'Density Lookup'!A:A,1))</f>
        <v>Low</v>
      </c>
      <c r="AQ1178" t="b">
        <f t="shared" si="246"/>
        <v>1</v>
      </c>
    </row>
    <row r="1179" spans="1:43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237"/>
        <v>0.50977944236371198</v>
      </c>
      <c r="I1179" s="2">
        <f t="shared" si="238"/>
        <v>0.49022055763628797</v>
      </c>
      <c r="J1179" s="1">
        <v>3273</v>
      </c>
      <c r="K1179" s="2">
        <f t="shared" si="239"/>
        <v>0.45401581356637538</v>
      </c>
      <c r="L1179" s="1">
        <v>2710</v>
      </c>
      <c r="M1179" s="1">
        <v>350</v>
      </c>
      <c r="N1179" s="1">
        <v>79</v>
      </c>
      <c r="O1179" s="2">
        <f t="shared" si="234"/>
        <v>0.82798655667583254</v>
      </c>
      <c r="P1179" s="2">
        <f t="shared" si="235"/>
        <v>0.10693553315001528</v>
      </c>
      <c r="Q1179" s="2">
        <f t="shared" si="236"/>
        <v>2.4136877482432019E-2</v>
      </c>
      <c r="R1179" s="2">
        <v>0.23300000000000001</v>
      </c>
      <c r="S1179" s="2">
        <v>0.24299999999999999</v>
      </c>
      <c r="T1179" s="2">
        <v>0.222</v>
      </c>
      <c r="U1179" s="1">
        <v>7170</v>
      </c>
      <c r="V1179" s="2">
        <f t="shared" si="240"/>
        <v>0.99459009571369117</v>
      </c>
      <c r="W1179" s="2">
        <v>6.9000000000000006E-2</v>
      </c>
      <c r="X1179" s="1">
        <v>1337</v>
      </c>
      <c r="Y1179" s="2">
        <f t="shared" si="241"/>
        <v>0.18546261617422666</v>
      </c>
      <c r="Z1179" s="2">
        <v>0.10099999999999999</v>
      </c>
      <c r="AA1179" s="1">
        <v>4765</v>
      </c>
      <c r="AB1179" s="2">
        <f t="shared" si="242"/>
        <v>0.66097933139131637</v>
      </c>
      <c r="AC1179" s="2">
        <f t="shared" si="243"/>
        <v>0.15355805243445697</v>
      </c>
      <c r="AD1179" s="2">
        <v>6.7000000000000004E-2</v>
      </c>
      <c r="AE1179" s="1">
        <v>90404</v>
      </c>
      <c r="AF1179" s="1">
        <v>2754</v>
      </c>
      <c r="AG1179" s="1">
        <v>79434</v>
      </c>
      <c r="AH1179" s="1">
        <v>6012</v>
      </c>
      <c r="AI1179" s="2">
        <v>9.3000000000000013E-2</v>
      </c>
      <c r="AJ1179">
        <f>VLOOKUP(A1179,census_tract_areas_WA!E:N,10,FALSE)</f>
        <v>16.384384090000001</v>
      </c>
      <c r="AK1179">
        <f t="shared" si="244"/>
        <v>439.9921266738321</v>
      </c>
      <c r="AL1179" t="str">
        <f>VLOOKUP(AK1179,'Density Lookup'!A:B,2,TRUE)</f>
        <v>Medium</v>
      </c>
      <c r="AM1179" t="str">
        <f>VLOOKUP(A1179,census_tract_county_names_WA!A:B,2,FALSE)</f>
        <v>Pierce County, Washington</v>
      </c>
      <c r="AN1179">
        <f>INDEX(census_tract_areas_WA!N:N, MATCH('2014_acs_select'!A1179,census_tract_areas_WA!E:E,0))</f>
        <v>16.384384090000001</v>
      </c>
      <c r="AO1179" t="b">
        <f t="shared" si="245"/>
        <v>1</v>
      </c>
      <c r="AP1179" t="str">
        <f>INDEX('Density Lookup'!B:B,MATCH('2014_acs_select'!AK1179,'Density Lookup'!A:A,1))</f>
        <v>Medium</v>
      </c>
      <c r="AQ1179" t="b">
        <f t="shared" si="246"/>
        <v>1</v>
      </c>
    </row>
    <row r="1180" spans="1:43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237"/>
        <v>0.47236809202300573</v>
      </c>
      <c r="I1180" s="2">
        <f t="shared" si="238"/>
        <v>0.52763190797699422</v>
      </c>
      <c r="J1180" s="1">
        <v>1771</v>
      </c>
      <c r="K1180" s="2">
        <f t="shared" si="239"/>
        <v>0.44286071517879472</v>
      </c>
      <c r="L1180" s="1">
        <v>1376</v>
      </c>
      <c r="M1180" s="1">
        <v>129</v>
      </c>
      <c r="N1180" s="1">
        <v>177</v>
      </c>
      <c r="O1180" s="2">
        <f t="shared" si="234"/>
        <v>0.7769621682665161</v>
      </c>
      <c r="P1180" s="2">
        <f t="shared" si="235"/>
        <v>7.2840203274985887E-2</v>
      </c>
      <c r="Q1180" s="2">
        <f t="shared" si="236"/>
        <v>9.9943534726143424E-2</v>
      </c>
      <c r="R1180" s="2">
        <v>0.40399999999999997</v>
      </c>
      <c r="S1180" s="2">
        <v>0.434</v>
      </c>
      <c r="T1180" s="2">
        <v>0.376</v>
      </c>
      <c r="U1180" s="1">
        <v>3990</v>
      </c>
      <c r="V1180" s="2">
        <f t="shared" si="240"/>
        <v>0.99774943735933985</v>
      </c>
      <c r="W1180" s="2">
        <v>3.6000000000000004E-2</v>
      </c>
      <c r="X1180" s="1">
        <v>842</v>
      </c>
      <c r="Y1180" s="2">
        <f t="shared" si="241"/>
        <v>0.2105526381595399</v>
      </c>
      <c r="Z1180" s="2">
        <v>1E-3</v>
      </c>
      <c r="AA1180" s="1">
        <v>2366</v>
      </c>
      <c r="AB1180" s="2">
        <f t="shared" si="242"/>
        <v>0.59164791197799449</v>
      </c>
      <c r="AC1180" s="2">
        <f t="shared" si="243"/>
        <v>0.19779944986246556</v>
      </c>
      <c r="AD1180" s="2">
        <v>3.1E-2</v>
      </c>
      <c r="AE1180" s="1">
        <v>95064</v>
      </c>
      <c r="AF1180" s="1">
        <v>1545</v>
      </c>
      <c r="AG1180" s="1">
        <v>76647</v>
      </c>
      <c r="AH1180" s="1">
        <v>3268</v>
      </c>
      <c r="AI1180" s="2">
        <v>0.13</v>
      </c>
      <c r="AJ1180">
        <f>VLOOKUP(A1180,census_tract_areas_WA!E:N,10,FALSE)</f>
        <v>2.9558317710000002</v>
      </c>
      <c r="AK1180">
        <f t="shared" si="244"/>
        <v>1352.9186739362644</v>
      </c>
      <c r="AL1180" t="str">
        <f>VLOOKUP(AK1180,'Density Lookup'!A:B,2,TRUE)</f>
        <v>Medium</v>
      </c>
      <c r="AM1180" t="str">
        <f>VLOOKUP(A1180,census_tract_county_names_WA!A:B,2,FALSE)</f>
        <v>Snohomish County, Washington</v>
      </c>
      <c r="AN1180">
        <f>INDEX(census_tract_areas_WA!N:N, MATCH('2014_acs_select'!A1180,census_tract_areas_WA!E:E,0))</f>
        <v>2.9558317710000002</v>
      </c>
      <c r="AO1180" t="b">
        <f t="shared" si="245"/>
        <v>1</v>
      </c>
      <c r="AP1180" t="str">
        <f>INDEX('Density Lookup'!B:B,MATCH('2014_acs_select'!AK1180,'Density Lookup'!A:A,1))</f>
        <v>Medium</v>
      </c>
      <c r="AQ1180" t="b">
        <f t="shared" si="246"/>
        <v>1</v>
      </c>
    </row>
    <row r="1181" spans="1:43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237"/>
        <v>0.45974025974025973</v>
      </c>
      <c r="I1181" s="2">
        <f t="shared" si="238"/>
        <v>0.54025974025974022</v>
      </c>
      <c r="J1181" s="1">
        <v>1933</v>
      </c>
      <c r="K1181" s="2">
        <f t="shared" si="239"/>
        <v>0.45643447461629277</v>
      </c>
      <c r="L1181" s="1">
        <v>1604</v>
      </c>
      <c r="M1181" s="1">
        <v>148</v>
      </c>
      <c r="N1181" s="1">
        <v>27</v>
      </c>
      <c r="O1181" s="2">
        <f t="shared" si="234"/>
        <v>0.8297982410760476</v>
      </c>
      <c r="P1181" s="2">
        <f t="shared" si="235"/>
        <v>7.656492498706674E-2</v>
      </c>
      <c r="Q1181" s="2">
        <f t="shared" si="236"/>
        <v>1.3967925504397309E-2</v>
      </c>
      <c r="R1181" s="2">
        <v>0.26</v>
      </c>
      <c r="S1181" s="2">
        <v>0.26700000000000002</v>
      </c>
      <c r="T1181" s="2">
        <v>0.253</v>
      </c>
      <c r="U1181" s="1">
        <v>3893</v>
      </c>
      <c r="V1181" s="2">
        <f t="shared" si="240"/>
        <v>0.91924439197166474</v>
      </c>
      <c r="W1181" s="2">
        <v>0.11199999999999999</v>
      </c>
      <c r="X1181" s="1">
        <v>868</v>
      </c>
      <c r="Y1181" s="2">
        <f t="shared" si="241"/>
        <v>0.20495867768595041</v>
      </c>
      <c r="Z1181" s="2">
        <v>0.127</v>
      </c>
      <c r="AA1181" s="1">
        <v>2477</v>
      </c>
      <c r="AB1181" s="2">
        <f t="shared" si="242"/>
        <v>0.58488783943329403</v>
      </c>
      <c r="AC1181" s="2">
        <f t="shared" si="243"/>
        <v>0.21015348288075553</v>
      </c>
      <c r="AD1181" s="2">
        <v>0.106</v>
      </c>
      <c r="AE1181" s="1">
        <v>70357</v>
      </c>
      <c r="AF1181" s="1">
        <v>1526</v>
      </c>
      <c r="AG1181" s="1">
        <v>56679</v>
      </c>
      <c r="AH1181" s="1">
        <v>3382</v>
      </c>
      <c r="AI1181" s="2">
        <v>6.6000000000000003E-2</v>
      </c>
      <c r="AJ1181">
        <f>VLOOKUP(A1181,census_tract_areas_WA!E:N,10,FALSE)</f>
        <v>4.1488468530000002</v>
      </c>
      <c r="AK1181">
        <f t="shared" si="244"/>
        <v>1020.7655645176932</v>
      </c>
      <c r="AL1181" t="str">
        <f>VLOOKUP(AK1181,'Density Lookup'!A:B,2,TRUE)</f>
        <v>Medium</v>
      </c>
      <c r="AM1181" t="str">
        <f>VLOOKUP(A1181,census_tract_county_names_WA!A:B,2,FALSE)</f>
        <v>Snohomish County, Washington</v>
      </c>
      <c r="AN1181">
        <f>INDEX(census_tract_areas_WA!N:N, MATCH('2014_acs_select'!A1181,census_tract_areas_WA!E:E,0))</f>
        <v>4.1488468530000002</v>
      </c>
      <c r="AO1181" t="b">
        <f t="shared" si="245"/>
        <v>1</v>
      </c>
      <c r="AP1181" t="str">
        <f>INDEX('Density Lookup'!B:B,MATCH('2014_acs_select'!AK1181,'Density Lookup'!A:A,1))</f>
        <v>Medium</v>
      </c>
      <c r="AQ1181" t="b">
        <f t="shared" si="246"/>
        <v>1</v>
      </c>
    </row>
    <row r="1182" spans="1:43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237"/>
        <v>0.47881808472766108</v>
      </c>
      <c r="I1182" s="2">
        <f t="shared" si="238"/>
        <v>0.52118191527233892</v>
      </c>
      <c r="J1182" s="1">
        <v>1550</v>
      </c>
      <c r="K1182" s="2">
        <f t="shared" si="239"/>
        <v>0.55179779280882879</v>
      </c>
      <c r="L1182" s="1">
        <v>1129</v>
      </c>
      <c r="M1182" s="1">
        <v>110</v>
      </c>
      <c r="N1182" s="1">
        <v>97</v>
      </c>
      <c r="O1182" s="2">
        <f t="shared" si="234"/>
        <v>0.72838709677419355</v>
      </c>
      <c r="P1182" s="2">
        <f t="shared" si="235"/>
        <v>7.0967741935483872E-2</v>
      </c>
      <c r="Q1182" s="2">
        <f t="shared" si="236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 s="1">
        <v>2799</v>
      </c>
      <c r="V1182" s="2">
        <f t="shared" si="240"/>
        <v>0.99644001423994299</v>
      </c>
      <c r="W1182" s="2">
        <v>2.5000000000000001E-2</v>
      </c>
      <c r="X1182" s="1">
        <v>560</v>
      </c>
      <c r="Y1182" s="2">
        <f t="shared" si="241"/>
        <v>0.19935920256318976</v>
      </c>
      <c r="Z1182" s="2">
        <v>0</v>
      </c>
      <c r="AA1182" s="1">
        <v>1712</v>
      </c>
      <c r="AB1182" s="2">
        <f t="shared" si="242"/>
        <v>0.60946956212175152</v>
      </c>
      <c r="AC1182" s="2">
        <f t="shared" si="243"/>
        <v>0.19117123531505875</v>
      </c>
      <c r="AD1182" s="2">
        <v>4.0999999999999995E-2</v>
      </c>
      <c r="AE1182" s="1">
        <v>144913</v>
      </c>
      <c r="AF1182" s="1">
        <v>1141</v>
      </c>
      <c r="AG1182" s="1">
        <v>106696</v>
      </c>
      <c r="AH1182" s="1">
        <v>2303</v>
      </c>
      <c r="AI1182" s="2">
        <v>3.3000000000000002E-2</v>
      </c>
      <c r="AJ1182">
        <f>VLOOKUP(A1182,census_tract_areas_WA!E:N,10,FALSE)</f>
        <v>3.1207983540000002</v>
      </c>
      <c r="AK1182">
        <f t="shared" si="244"/>
        <v>900.09019531801505</v>
      </c>
      <c r="AL1182" t="str">
        <f>VLOOKUP(AK1182,'Density Lookup'!A:B,2,TRUE)</f>
        <v>Medium</v>
      </c>
      <c r="AM1182" t="str">
        <f>VLOOKUP(A1182,census_tract_county_names_WA!A:B,2,FALSE)</f>
        <v>King County, Washington</v>
      </c>
      <c r="AN1182">
        <f>INDEX(census_tract_areas_WA!N:N, MATCH('2014_acs_select'!A1182,census_tract_areas_WA!E:E,0))</f>
        <v>3.1207983540000002</v>
      </c>
      <c r="AO1182" t="b">
        <f t="shared" si="245"/>
        <v>1</v>
      </c>
      <c r="AP1182" t="str">
        <f>INDEX('Density Lookup'!B:B,MATCH('2014_acs_select'!AK1182,'Density Lookup'!A:A,1))</f>
        <v>Medium</v>
      </c>
      <c r="AQ1182" t="b">
        <f t="shared" si="246"/>
        <v>1</v>
      </c>
    </row>
    <row r="1183" spans="1:43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237"/>
        <v>0.52635504724017901</v>
      </c>
      <c r="I1183" s="2">
        <f t="shared" si="238"/>
        <v>0.47364495275982099</v>
      </c>
      <c r="J1183" s="1">
        <v>1868</v>
      </c>
      <c r="K1183" s="2">
        <f t="shared" si="239"/>
        <v>0.4644455494778717</v>
      </c>
      <c r="L1183" s="1">
        <v>1209</v>
      </c>
      <c r="M1183" s="1">
        <v>183</v>
      </c>
      <c r="N1183" s="1">
        <v>216</v>
      </c>
      <c r="O1183" s="2">
        <f t="shared" ref="O1183:O1246" si="247">L1183/$J1183</f>
        <v>0.64721627408993576</v>
      </c>
      <c r="P1183" s="2">
        <f t="shared" ref="P1183:P1246" si="248">M1183/$J1183</f>
        <v>9.7965738758029983E-2</v>
      </c>
      <c r="Q1183" s="2">
        <f t="shared" ref="Q1183:Q1246" si="249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 s="1">
        <v>3997</v>
      </c>
      <c r="V1183" s="2">
        <f t="shared" si="240"/>
        <v>0.99378418697165594</v>
      </c>
      <c r="W1183" s="2">
        <v>0.105</v>
      </c>
      <c r="X1183" s="1">
        <v>746</v>
      </c>
      <c r="Y1183" s="2">
        <f t="shared" si="241"/>
        <v>0.18547986076578815</v>
      </c>
      <c r="Z1183" s="2">
        <v>3.7999999999999999E-2</v>
      </c>
      <c r="AA1183" s="1">
        <v>2613</v>
      </c>
      <c r="AB1183" s="2">
        <f t="shared" si="242"/>
        <v>0.64967677772252608</v>
      </c>
      <c r="AC1183" s="2">
        <f t="shared" si="243"/>
        <v>0.16484336151168577</v>
      </c>
      <c r="AD1183" s="2">
        <v>0.14199999999999999</v>
      </c>
      <c r="AE1183" s="1">
        <v>134631</v>
      </c>
      <c r="AF1183" s="1">
        <v>1442</v>
      </c>
      <c r="AG1183" s="1">
        <v>99286</v>
      </c>
      <c r="AH1183" s="1">
        <v>3329</v>
      </c>
      <c r="AI1183" s="2">
        <v>8.3000000000000004E-2</v>
      </c>
      <c r="AJ1183">
        <f>VLOOKUP(A1183,census_tract_areas_WA!E:N,10,FALSE)</f>
        <v>3.3967040509999999</v>
      </c>
      <c r="AK1183">
        <f t="shared" si="244"/>
        <v>1184.0890285439825</v>
      </c>
      <c r="AL1183" t="str">
        <f>VLOOKUP(AK1183,'Density Lookup'!A:B,2,TRUE)</f>
        <v>Medium</v>
      </c>
      <c r="AM1183" t="str">
        <f>VLOOKUP(A1183,census_tract_county_names_WA!A:B,2,FALSE)</f>
        <v>King County, Washington</v>
      </c>
      <c r="AN1183">
        <f>INDEX(census_tract_areas_WA!N:N, MATCH('2014_acs_select'!A1183,census_tract_areas_WA!E:E,0))</f>
        <v>3.3967040509999999</v>
      </c>
      <c r="AO1183" t="b">
        <f t="shared" si="245"/>
        <v>1</v>
      </c>
      <c r="AP1183" t="str">
        <f>INDEX('Density Lookup'!B:B,MATCH('2014_acs_select'!AK1183,'Density Lookup'!A:A,1))</f>
        <v>Medium</v>
      </c>
      <c r="AQ1183" t="b">
        <f t="shared" si="246"/>
        <v>1</v>
      </c>
    </row>
    <row r="1184" spans="1:43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237"/>
        <v>0.50442271880819367</v>
      </c>
      <c r="I1184" s="2">
        <f t="shared" si="238"/>
        <v>0.49557728119180633</v>
      </c>
      <c r="J1184" s="1">
        <v>2001</v>
      </c>
      <c r="K1184" s="2">
        <f t="shared" si="239"/>
        <v>0.46578212290502791</v>
      </c>
      <c r="L1184" s="1">
        <v>1528</v>
      </c>
      <c r="M1184" s="1">
        <v>210</v>
      </c>
      <c r="N1184" s="1">
        <v>99</v>
      </c>
      <c r="O1184" s="2">
        <f t="shared" si="247"/>
        <v>0.76361819090454774</v>
      </c>
      <c r="P1184" s="2">
        <f t="shared" si="248"/>
        <v>0.10494752623688156</v>
      </c>
      <c r="Q1184" s="2">
        <f t="shared" si="249"/>
        <v>4.9475262368815595E-2</v>
      </c>
      <c r="R1184" s="2">
        <v>0.32</v>
      </c>
      <c r="S1184" s="2">
        <v>0.33600000000000002</v>
      </c>
      <c r="T1184" s="2">
        <v>0.30499999999999999</v>
      </c>
      <c r="U1184" s="1">
        <v>4277</v>
      </c>
      <c r="V1184" s="2">
        <f t="shared" si="240"/>
        <v>0.99557728119180633</v>
      </c>
      <c r="W1184" s="2">
        <v>2.1000000000000001E-2</v>
      </c>
      <c r="X1184" s="1">
        <v>891</v>
      </c>
      <c r="Y1184" s="2">
        <f t="shared" si="241"/>
        <v>0.20740223463687152</v>
      </c>
      <c r="Z1184" s="2">
        <v>8.0000000000000002E-3</v>
      </c>
      <c r="AA1184" s="1">
        <v>2686</v>
      </c>
      <c r="AB1184" s="2">
        <f t="shared" si="242"/>
        <v>0.62523277467411542</v>
      </c>
      <c r="AC1184" s="2">
        <f t="shared" si="243"/>
        <v>0.16736499068901312</v>
      </c>
      <c r="AD1184" s="2">
        <v>3.1E-2</v>
      </c>
      <c r="AE1184" s="1">
        <v>90474</v>
      </c>
      <c r="AF1184" s="1">
        <v>1725</v>
      </c>
      <c r="AG1184" s="1">
        <v>77022</v>
      </c>
      <c r="AH1184" s="1">
        <v>3530</v>
      </c>
      <c r="AI1184" s="2">
        <v>7.4999999999999997E-2</v>
      </c>
      <c r="AJ1184">
        <f>VLOOKUP(A1184,census_tract_areas_WA!E:N,10,FALSE)</f>
        <v>39.56530695</v>
      </c>
      <c r="AK1184">
        <f t="shared" si="244"/>
        <v>108.57997400169292</v>
      </c>
      <c r="AL1184" t="str">
        <f>VLOOKUP(AK1184,'Density Lookup'!A:B,2,TRUE)</f>
        <v>Low</v>
      </c>
      <c r="AM1184" t="str">
        <f>VLOOKUP(A1184,census_tract_county_names_WA!A:B,2,FALSE)</f>
        <v>Kitsap County, Washington</v>
      </c>
      <c r="AN1184">
        <f>INDEX(census_tract_areas_WA!N:N, MATCH('2014_acs_select'!A1184,census_tract_areas_WA!E:E,0))</f>
        <v>39.56530695</v>
      </c>
      <c r="AO1184" t="b">
        <f t="shared" si="245"/>
        <v>1</v>
      </c>
      <c r="AP1184" t="str">
        <f>INDEX('Density Lookup'!B:B,MATCH('2014_acs_select'!AK1184,'Density Lookup'!A:A,1))</f>
        <v>Low</v>
      </c>
      <c r="AQ1184" t="b">
        <f t="shared" si="246"/>
        <v>1</v>
      </c>
    </row>
    <row r="1185" spans="1:43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237"/>
        <v>0.52926351162139462</v>
      </c>
      <c r="I1185" s="2">
        <f t="shared" si="238"/>
        <v>0.47073648837860543</v>
      </c>
      <c r="J1185" s="1">
        <v>1308</v>
      </c>
      <c r="K1185" s="2">
        <f t="shared" si="239"/>
        <v>0.36628395407448894</v>
      </c>
      <c r="L1185" s="1">
        <v>1040</v>
      </c>
      <c r="M1185" s="1">
        <v>198</v>
      </c>
      <c r="N1185" s="1">
        <v>0</v>
      </c>
      <c r="O1185" s="2">
        <f t="shared" si="247"/>
        <v>0.7951070336391437</v>
      </c>
      <c r="P1185" s="2">
        <f t="shared" si="248"/>
        <v>0.15137614678899083</v>
      </c>
      <c r="Q1185" s="2">
        <f t="shared" si="249"/>
        <v>0</v>
      </c>
      <c r="R1185" s="2">
        <v>0.17</v>
      </c>
      <c r="S1185" s="2">
        <v>0.157</v>
      </c>
      <c r="T1185" s="2">
        <v>0.182</v>
      </c>
      <c r="U1185" s="1">
        <v>3571</v>
      </c>
      <c r="V1185" s="2">
        <f t="shared" si="240"/>
        <v>1</v>
      </c>
      <c r="W1185" s="2">
        <v>0.14400000000000002</v>
      </c>
      <c r="X1185" s="1">
        <v>807</v>
      </c>
      <c r="Y1185" s="2">
        <f t="shared" si="241"/>
        <v>0.22598711845421451</v>
      </c>
      <c r="Z1185" s="2">
        <v>0.16</v>
      </c>
      <c r="AA1185" s="1">
        <v>2097</v>
      </c>
      <c r="AB1185" s="2">
        <f t="shared" si="242"/>
        <v>0.58723046765611875</v>
      </c>
      <c r="AC1185" s="2">
        <f t="shared" si="243"/>
        <v>0.18678241388966677</v>
      </c>
      <c r="AD1185" s="2">
        <v>0.16500000000000001</v>
      </c>
      <c r="AE1185" s="1">
        <v>66778</v>
      </c>
      <c r="AF1185" s="1">
        <v>1279</v>
      </c>
      <c r="AG1185" s="1">
        <v>55809</v>
      </c>
      <c r="AH1185" s="1">
        <v>2874</v>
      </c>
      <c r="AI1185" s="2">
        <v>0.14699999999999999</v>
      </c>
      <c r="AJ1185">
        <f>VLOOKUP(A1185,census_tract_areas_WA!E:N,10,FALSE)</f>
        <v>450.94395850000001</v>
      </c>
      <c r="AK1185">
        <f t="shared" si="244"/>
        <v>7.9189441008998456</v>
      </c>
      <c r="AL1185" t="str">
        <f>VLOOKUP(AK1185,'Density Lookup'!A:B,2,TRUE)</f>
        <v>Low</v>
      </c>
      <c r="AM1185" t="str">
        <f>VLOOKUP(A1185,census_tract_county_names_WA!A:B,2,FALSE)</f>
        <v>Lewis County, Washington</v>
      </c>
      <c r="AN1185">
        <f>INDEX(census_tract_areas_WA!N:N, MATCH('2014_acs_select'!A1185,census_tract_areas_WA!E:E,0))</f>
        <v>450.94395850000001</v>
      </c>
      <c r="AO1185" t="b">
        <f t="shared" si="245"/>
        <v>1</v>
      </c>
      <c r="AP1185" t="str">
        <f>INDEX('Density Lookup'!B:B,MATCH('2014_acs_select'!AK1185,'Density Lookup'!A:A,1))</f>
        <v>Low</v>
      </c>
      <c r="AQ1185" t="b">
        <f t="shared" si="246"/>
        <v>1</v>
      </c>
    </row>
    <row r="1186" spans="1:43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237"/>
        <v>0.51125265392781316</v>
      </c>
      <c r="I1186" s="2">
        <f t="shared" si="238"/>
        <v>0.48874734607218684</v>
      </c>
      <c r="J1186" s="1">
        <v>981</v>
      </c>
      <c r="K1186" s="2">
        <f t="shared" si="239"/>
        <v>0.41656050955414015</v>
      </c>
      <c r="L1186" s="1">
        <v>712</v>
      </c>
      <c r="M1186" s="1">
        <v>85</v>
      </c>
      <c r="N1186" s="1">
        <v>72</v>
      </c>
      <c r="O1186" s="2">
        <f t="shared" si="247"/>
        <v>0.72579001019367995</v>
      </c>
      <c r="P1186" s="2">
        <f t="shared" si="248"/>
        <v>8.6646279306829763E-2</v>
      </c>
      <c r="Q1186" s="2">
        <f t="shared" si="249"/>
        <v>7.3394495412844041E-2</v>
      </c>
      <c r="R1186" s="2">
        <v>0.29799999999999999</v>
      </c>
      <c r="S1186" s="2">
        <v>0.27899999999999997</v>
      </c>
      <c r="T1186" s="2">
        <v>0.316</v>
      </c>
      <c r="U1186" s="1">
        <v>2180</v>
      </c>
      <c r="V1186" s="2">
        <f t="shared" si="240"/>
        <v>0.92569002123142252</v>
      </c>
      <c r="W1186" s="2">
        <v>6.6000000000000003E-2</v>
      </c>
      <c r="X1186" s="1">
        <v>372</v>
      </c>
      <c r="Y1186" s="2">
        <f t="shared" si="241"/>
        <v>0.15796178343949044</v>
      </c>
      <c r="Z1186" s="2">
        <v>0.113</v>
      </c>
      <c r="AA1186" s="1">
        <v>1286</v>
      </c>
      <c r="AB1186" s="2">
        <f t="shared" si="242"/>
        <v>0.54607218683651804</v>
      </c>
      <c r="AC1186" s="2">
        <f t="shared" si="243"/>
        <v>0.29596602972399155</v>
      </c>
      <c r="AD1186" s="2">
        <v>7.5999999999999998E-2</v>
      </c>
      <c r="AE1186" s="1">
        <v>70345</v>
      </c>
      <c r="AF1186" s="1">
        <v>912</v>
      </c>
      <c r="AG1186" s="1">
        <v>62037</v>
      </c>
      <c r="AH1186" s="1">
        <v>2011</v>
      </c>
      <c r="AI1186" s="2">
        <v>6.7000000000000004E-2</v>
      </c>
      <c r="AJ1186">
        <f>VLOOKUP(A1186,census_tract_areas_WA!E:N,10,FALSE)</f>
        <v>1.577618615</v>
      </c>
      <c r="AK1186">
        <f t="shared" si="244"/>
        <v>1492.7562197914356</v>
      </c>
      <c r="AL1186" t="str">
        <f>VLOOKUP(AK1186,'Density Lookup'!A:B,2,TRUE)</f>
        <v>High</v>
      </c>
      <c r="AM1186" t="str">
        <f>VLOOKUP(A1186,census_tract_county_names_WA!A:B,2,FALSE)</f>
        <v>Pierce County, Washington</v>
      </c>
      <c r="AN1186">
        <f>INDEX(census_tract_areas_WA!N:N, MATCH('2014_acs_select'!A1186,census_tract_areas_WA!E:E,0))</f>
        <v>1.577618615</v>
      </c>
      <c r="AO1186" t="b">
        <f t="shared" si="245"/>
        <v>1</v>
      </c>
      <c r="AP1186" t="str">
        <f>INDEX('Density Lookup'!B:B,MATCH('2014_acs_select'!AK1186,'Density Lookup'!A:A,1))</f>
        <v>High</v>
      </c>
      <c r="AQ1186" t="b">
        <f t="shared" si="246"/>
        <v>1</v>
      </c>
    </row>
    <row r="1187" spans="1:43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237"/>
        <v>0.45754066721808656</v>
      </c>
      <c r="I1187" s="2">
        <f t="shared" si="238"/>
        <v>0.54245933278191338</v>
      </c>
      <c r="J1187" s="1">
        <v>3226</v>
      </c>
      <c r="K1187" s="2">
        <f t="shared" si="239"/>
        <v>0.44472015439757373</v>
      </c>
      <c r="L1187" s="1">
        <v>2746</v>
      </c>
      <c r="M1187" s="1">
        <v>253</v>
      </c>
      <c r="N1187" s="1">
        <v>35</v>
      </c>
      <c r="O1187" s="2">
        <f t="shared" si="247"/>
        <v>0.85120892746435217</v>
      </c>
      <c r="P1187" s="2">
        <f t="shared" si="248"/>
        <v>7.8425294482331057E-2</v>
      </c>
      <c r="Q1187" s="2">
        <f t="shared" si="249"/>
        <v>1.0849349039057656E-2</v>
      </c>
      <c r="R1187" s="2">
        <v>0.40799999999999997</v>
      </c>
      <c r="S1187" s="2">
        <v>0.46</v>
      </c>
      <c r="T1187" s="2">
        <v>0.36399999999999999</v>
      </c>
      <c r="U1187" s="1">
        <v>7233</v>
      </c>
      <c r="V1187" s="2">
        <f t="shared" si="240"/>
        <v>0.99710504549214229</v>
      </c>
      <c r="W1187" s="2">
        <v>3.1E-2</v>
      </c>
      <c r="X1187" s="1">
        <v>1613</v>
      </c>
      <c r="Y1187" s="2">
        <f t="shared" si="241"/>
        <v>0.22236007719878687</v>
      </c>
      <c r="Z1187" s="2">
        <v>0</v>
      </c>
      <c r="AA1187" s="1">
        <v>4436</v>
      </c>
      <c r="AB1187" s="2">
        <f t="shared" si="242"/>
        <v>0.61152467604080507</v>
      </c>
      <c r="AC1187" s="2">
        <f t="shared" si="243"/>
        <v>0.16611524676040812</v>
      </c>
      <c r="AD1187" s="2">
        <v>3.4000000000000002E-2</v>
      </c>
      <c r="AE1187" s="1">
        <v>125754</v>
      </c>
      <c r="AF1187" s="1">
        <v>2821</v>
      </c>
      <c r="AG1187" s="1">
        <v>82213</v>
      </c>
      <c r="AH1187" s="1">
        <v>5853</v>
      </c>
      <c r="AI1187" s="2">
        <v>7.9000000000000001E-2</v>
      </c>
      <c r="AJ1187">
        <f>VLOOKUP(A1187,census_tract_areas_WA!E:N,10,FALSE)</f>
        <v>21.664271320000001</v>
      </c>
      <c r="AK1187">
        <f t="shared" si="244"/>
        <v>334.83701772619787</v>
      </c>
      <c r="AL1187" t="str">
        <f>VLOOKUP(AK1187,'Density Lookup'!A:B,2,TRUE)</f>
        <v>Low</v>
      </c>
      <c r="AM1187" t="str">
        <f>VLOOKUP(A1187,census_tract_county_names_WA!A:B,2,FALSE)</f>
        <v>Pierce County, Washington</v>
      </c>
      <c r="AN1187">
        <f>INDEX(census_tract_areas_WA!N:N, MATCH('2014_acs_select'!A1187,census_tract_areas_WA!E:E,0))</f>
        <v>21.664271320000001</v>
      </c>
      <c r="AO1187" t="b">
        <f t="shared" si="245"/>
        <v>1</v>
      </c>
      <c r="AP1187" t="str">
        <f>INDEX('Density Lookup'!B:B,MATCH('2014_acs_select'!AK1187,'Density Lookup'!A:A,1))</f>
        <v>Low</v>
      </c>
      <c r="AQ1187" t="b">
        <f t="shared" si="246"/>
        <v>1</v>
      </c>
    </row>
    <row r="1188" spans="1:43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237"/>
        <v>0.48000859845227861</v>
      </c>
      <c r="I1188" s="2">
        <f t="shared" si="238"/>
        <v>0.51999140154772139</v>
      </c>
      <c r="J1188" s="1">
        <v>2066</v>
      </c>
      <c r="K1188" s="2">
        <f t="shared" si="239"/>
        <v>0.44411006018916593</v>
      </c>
      <c r="L1188" s="1">
        <v>1503</v>
      </c>
      <c r="M1188" s="1">
        <v>303</v>
      </c>
      <c r="N1188" s="1">
        <v>0</v>
      </c>
      <c r="O1188" s="2">
        <f t="shared" si="247"/>
        <v>0.7274927395934172</v>
      </c>
      <c r="P1188" s="2">
        <f t="shared" si="248"/>
        <v>0.14666021297192644</v>
      </c>
      <c r="Q1188" s="2">
        <f t="shared" si="249"/>
        <v>0</v>
      </c>
      <c r="R1188" s="2">
        <v>0.27399999999999997</v>
      </c>
      <c r="S1188" s="2">
        <v>0.29899999999999999</v>
      </c>
      <c r="T1188" s="2">
        <v>0.25</v>
      </c>
      <c r="U1188" s="1">
        <v>4628</v>
      </c>
      <c r="V1188" s="2">
        <f t="shared" si="240"/>
        <v>0.99484092863284612</v>
      </c>
      <c r="W1188" s="2">
        <v>0.121</v>
      </c>
      <c r="X1188" s="1">
        <v>1052</v>
      </c>
      <c r="Y1188" s="2">
        <f t="shared" si="241"/>
        <v>0.22613929492691315</v>
      </c>
      <c r="Z1188" s="2">
        <v>0.17300000000000001</v>
      </c>
      <c r="AA1188" s="1">
        <v>2788</v>
      </c>
      <c r="AB1188" s="2">
        <f t="shared" si="242"/>
        <v>0.59931212381771282</v>
      </c>
      <c r="AC1188" s="2">
        <f t="shared" si="243"/>
        <v>0.17454858125537398</v>
      </c>
      <c r="AD1188" s="2">
        <v>0.109</v>
      </c>
      <c r="AE1188" s="1">
        <v>73897</v>
      </c>
      <c r="AF1188" s="1">
        <v>1845</v>
      </c>
      <c r="AG1188" s="1">
        <v>58750</v>
      </c>
      <c r="AH1188" s="1">
        <v>3749</v>
      </c>
      <c r="AI1188" s="2">
        <v>3.5000000000000003E-2</v>
      </c>
      <c r="AJ1188">
        <f>VLOOKUP(A1188,census_tract_areas_WA!E:N,10,FALSE)</f>
        <v>1471.849003</v>
      </c>
      <c r="AK1188">
        <f t="shared" si="244"/>
        <v>3.160650304832934</v>
      </c>
      <c r="AL1188" t="str">
        <f>VLOOKUP(AK1188,'Density Lookup'!A:B,2,TRUE)</f>
        <v>Low</v>
      </c>
      <c r="AM1188" t="str">
        <f>VLOOKUP(A1188,census_tract_county_names_WA!A:B,2,FALSE)</f>
        <v>Walla Walla County, Washington</v>
      </c>
      <c r="AN1188">
        <f>INDEX(census_tract_areas_WA!N:N, MATCH('2014_acs_select'!A1188,census_tract_areas_WA!E:E,0))</f>
        <v>1471.849003</v>
      </c>
      <c r="AO1188" t="b">
        <f t="shared" si="245"/>
        <v>1</v>
      </c>
      <c r="AP1188" t="str">
        <f>INDEX('Density Lookup'!B:B,MATCH('2014_acs_select'!AK1188,'Density Lookup'!A:A,1))</f>
        <v>Low</v>
      </c>
      <c r="AQ1188" t="b">
        <f t="shared" si="246"/>
        <v>1</v>
      </c>
    </row>
    <row r="1189" spans="1:43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237"/>
        <v>0.4862220447284345</v>
      </c>
      <c r="I1189" s="2">
        <f t="shared" si="238"/>
        <v>0.51377795527156545</v>
      </c>
      <c r="J1189" s="1">
        <v>2225</v>
      </c>
      <c r="K1189" s="2">
        <f t="shared" si="239"/>
        <v>0.44428913738019171</v>
      </c>
      <c r="L1189" s="1">
        <v>1892</v>
      </c>
      <c r="M1189" s="1">
        <v>173</v>
      </c>
      <c r="N1189" s="1">
        <v>0</v>
      </c>
      <c r="O1189" s="2">
        <f t="shared" si="247"/>
        <v>0.8503370786516854</v>
      </c>
      <c r="P1189" s="2">
        <f t="shared" si="248"/>
        <v>7.7752808988764049E-2</v>
      </c>
      <c r="Q1189" s="2">
        <f t="shared" si="249"/>
        <v>0</v>
      </c>
      <c r="R1189" s="2">
        <v>0.29600000000000004</v>
      </c>
      <c r="S1189" s="2">
        <v>0.26899999999999996</v>
      </c>
      <c r="T1189" s="2">
        <v>0.32299999999999995</v>
      </c>
      <c r="U1189" s="1">
        <v>4920</v>
      </c>
      <c r="V1189" s="2">
        <f t="shared" si="240"/>
        <v>0.98242811501597449</v>
      </c>
      <c r="W1189" s="2">
        <v>6.3E-2</v>
      </c>
      <c r="X1189" s="1">
        <v>901</v>
      </c>
      <c r="Y1189" s="2">
        <f t="shared" si="241"/>
        <v>0.17991214057507987</v>
      </c>
      <c r="Z1189" s="2">
        <v>5.9000000000000004E-2</v>
      </c>
      <c r="AA1189" s="1">
        <v>3188</v>
      </c>
      <c r="AB1189" s="2">
        <f t="shared" si="242"/>
        <v>0.63658146964856233</v>
      </c>
      <c r="AC1189" s="2">
        <f t="shared" si="243"/>
        <v>0.1835063897763578</v>
      </c>
      <c r="AD1189" s="2">
        <v>7.0999999999999994E-2</v>
      </c>
      <c r="AE1189" s="1">
        <v>88461</v>
      </c>
      <c r="AF1189" s="1">
        <v>1814</v>
      </c>
      <c r="AG1189" s="1">
        <v>77727</v>
      </c>
      <c r="AH1189" s="1">
        <v>4160</v>
      </c>
      <c r="AI1189" s="2">
        <v>9.4E-2</v>
      </c>
      <c r="AJ1189">
        <f>VLOOKUP(A1189,census_tract_areas_WA!E:N,10,FALSE)</f>
        <v>47.545858870000004</v>
      </c>
      <c r="AK1189">
        <f t="shared" si="244"/>
        <v>105.32988821787582</v>
      </c>
      <c r="AL1189" t="str">
        <f>VLOOKUP(AK1189,'Density Lookup'!A:B,2,TRUE)</f>
        <v>Low</v>
      </c>
      <c r="AM1189" t="str">
        <f>VLOOKUP(A1189,census_tract_county_names_WA!A:B,2,FALSE)</f>
        <v>Clark County, Washington</v>
      </c>
      <c r="AN1189">
        <f>INDEX(census_tract_areas_WA!N:N, MATCH('2014_acs_select'!A1189,census_tract_areas_WA!E:E,0))</f>
        <v>47.545858870000004</v>
      </c>
      <c r="AO1189" t="b">
        <f t="shared" si="245"/>
        <v>1</v>
      </c>
      <c r="AP1189" t="str">
        <f>INDEX('Density Lookup'!B:B,MATCH('2014_acs_select'!AK1189,'Density Lookup'!A:A,1))</f>
        <v>Low</v>
      </c>
      <c r="AQ1189" t="b">
        <f t="shared" si="246"/>
        <v>1</v>
      </c>
    </row>
    <row r="1190" spans="1:43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237"/>
        <v>0.46476333583771601</v>
      </c>
      <c r="I1190" s="2">
        <f t="shared" si="238"/>
        <v>0.53523666416228399</v>
      </c>
      <c r="J1190" s="1">
        <v>3759</v>
      </c>
      <c r="K1190" s="2">
        <f t="shared" si="239"/>
        <v>0.56483846731780618</v>
      </c>
      <c r="L1190" s="1">
        <v>2597</v>
      </c>
      <c r="M1190" s="1">
        <v>331</v>
      </c>
      <c r="N1190" s="1">
        <v>394</v>
      </c>
      <c r="O1190" s="2">
        <f t="shared" si="247"/>
        <v>0.69087523277467411</v>
      </c>
      <c r="P1190" s="2">
        <f t="shared" si="248"/>
        <v>8.8055333865389732E-2</v>
      </c>
      <c r="Q1190" s="2">
        <f t="shared" si="249"/>
        <v>0.10481511040170258</v>
      </c>
      <c r="R1190" s="2">
        <v>0.52600000000000002</v>
      </c>
      <c r="S1190" s="2">
        <v>0.504</v>
      </c>
      <c r="T1190" s="2">
        <v>0.54600000000000004</v>
      </c>
      <c r="U1190" s="1">
        <v>6579</v>
      </c>
      <c r="V1190" s="2">
        <f t="shared" si="240"/>
        <v>0.988580015026296</v>
      </c>
      <c r="W1190" s="2">
        <v>4.5999999999999999E-2</v>
      </c>
      <c r="X1190" s="1">
        <v>1205</v>
      </c>
      <c r="Y1190" s="2">
        <f t="shared" si="241"/>
        <v>0.18106686701728025</v>
      </c>
      <c r="Z1190" s="2">
        <v>2.2000000000000002E-2</v>
      </c>
      <c r="AA1190" s="1">
        <v>4469</v>
      </c>
      <c r="AB1190" s="2">
        <f t="shared" si="242"/>
        <v>0.67152516904583015</v>
      </c>
      <c r="AC1190" s="2">
        <f t="shared" si="243"/>
        <v>0.1474079639368896</v>
      </c>
      <c r="AD1190" s="2">
        <v>5.2999999999999999E-2</v>
      </c>
      <c r="AE1190" s="1">
        <v>130649</v>
      </c>
      <c r="AF1190" s="1">
        <v>2948</v>
      </c>
      <c r="AG1190" s="1">
        <v>100588</v>
      </c>
      <c r="AH1190" s="1">
        <v>5573</v>
      </c>
      <c r="AI1190" s="2">
        <v>4.5999999999999999E-2</v>
      </c>
      <c r="AJ1190">
        <f>VLOOKUP(A1190,census_tract_areas_WA!E:N,10,FALSE)</f>
        <v>4.0811070789999997</v>
      </c>
      <c r="AK1190">
        <f t="shared" si="244"/>
        <v>1630.6849762027528</v>
      </c>
      <c r="AL1190" t="str">
        <f>VLOOKUP(AK1190,'Density Lookup'!A:B,2,TRUE)</f>
        <v>High</v>
      </c>
      <c r="AM1190" t="str">
        <f>VLOOKUP(A1190,census_tract_county_names_WA!A:B,2,FALSE)</f>
        <v>King County, Washington</v>
      </c>
      <c r="AN1190">
        <f>INDEX(census_tract_areas_WA!N:N, MATCH('2014_acs_select'!A1190,census_tract_areas_WA!E:E,0))</f>
        <v>4.0811070789999997</v>
      </c>
      <c r="AO1190" t="b">
        <f t="shared" si="245"/>
        <v>1</v>
      </c>
      <c r="AP1190" t="str">
        <f>INDEX('Density Lookup'!B:B,MATCH('2014_acs_select'!AK1190,'Density Lookup'!A:A,1))</f>
        <v>High</v>
      </c>
      <c r="AQ1190" t="b">
        <f t="shared" si="246"/>
        <v>1</v>
      </c>
    </row>
    <row r="1191" spans="1:43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237"/>
        <v>0.47947303921568629</v>
      </c>
      <c r="I1191" s="2">
        <f t="shared" si="238"/>
        <v>0.52052696078431371</v>
      </c>
      <c r="J1191" s="1">
        <v>1754</v>
      </c>
      <c r="K1191" s="2">
        <f t="shared" si="239"/>
        <v>0.53737745098039214</v>
      </c>
      <c r="L1191" s="1">
        <v>1135</v>
      </c>
      <c r="M1191" s="1">
        <v>257</v>
      </c>
      <c r="N1191" s="1">
        <v>216</v>
      </c>
      <c r="O1191" s="2">
        <f t="shared" si="247"/>
        <v>0.6470923603192702</v>
      </c>
      <c r="P1191" s="2">
        <f t="shared" si="248"/>
        <v>0.14652223489167618</v>
      </c>
      <c r="Q1191" s="2">
        <f t="shared" si="249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 s="1">
        <v>3225</v>
      </c>
      <c r="V1191" s="2">
        <f t="shared" si="240"/>
        <v>0.98805147058823528</v>
      </c>
      <c r="W1191" s="2">
        <v>6.8000000000000005E-2</v>
      </c>
      <c r="X1191" s="1">
        <v>529</v>
      </c>
      <c r="Y1191" s="2">
        <f t="shared" si="241"/>
        <v>0.16207107843137256</v>
      </c>
      <c r="Z1191" s="2">
        <v>8.3000000000000004E-2</v>
      </c>
      <c r="AA1191" s="1">
        <v>2091</v>
      </c>
      <c r="AB1191" s="2">
        <f t="shared" si="242"/>
        <v>0.640625</v>
      </c>
      <c r="AC1191" s="2">
        <f t="shared" si="243"/>
        <v>0.19730392156862742</v>
      </c>
      <c r="AD1191" s="2">
        <v>7.9000000000000001E-2</v>
      </c>
      <c r="AE1191" s="1">
        <v>75869</v>
      </c>
      <c r="AF1191" s="1">
        <v>1480</v>
      </c>
      <c r="AG1191" s="1">
        <v>65294</v>
      </c>
      <c r="AH1191" s="1">
        <v>2805</v>
      </c>
      <c r="AI1191" s="2">
        <v>5.7000000000000002E-2</v>
      </c>
      <c r="AJ1191">
        <f>VLOOKUP(A1191,census_tract_areas_WA!E:N,10,FALSE)</f>
        <v>2.7111757920000001</v>
      </c>
      <c r="AK1191">
        <f t="shared" si="244"/>
        <v>1203.9057038024778</v>
      </c>
      <c r="AL1191" t="str">
        <f>VLOOKUP(AK1191,'Density Lookup'!A:B,2,TRUE)</f>
        <v>Medium</v>
      </c>
      <c r="AM1191" t="str">
        <f>VLOOKUP(A1191,census_tract_county_names_WA!A:B,2,FALSE)</f>
        <v>King County, Washington</v>
      </c>
      <c r="AN1191">
        <f>INDEX(census_tract_areas_WA!N:N, MATCH('2014_acs_select'!A1191,census_tract_areas_WA!E:E,0))</f>
        <v>2.7111757920000001</v>
      </c>
      <c r="AO1191" t="b">
        <f t="shared" si="245"/>
        <v>1</v>
      </c>
      <c r="AP1191" t="str">
        <f>INDEX('Density Lookup'!B:B,MATCH('2014_acs_select'!AK1191,'Density Lookup'!A:A,1))</f>
        <v>Medium</v>
      </c>
      <c r="AQ1191" t="b">
        <f t="shared" si="246"/>
        <v>1</v>
      </c>
    </row>
    <row r="1192" spans="1:43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237"/>
        <v>0.49457881567973311</v>
      </c>
      <c r="I1192" s="2">
        <f t="shared" si="238"/>
        <v>0.50542118432026684</v>
      </c>
      <c r="J1192" s="1">
        <v>1570</v>
      </c>
      <c r="K1192" s="2">
        <f t="shared" si="239"/>
        <v>0.43647484014456489</v>
      </c>
      <c r="L1192" s="1">
        <v>1282</v>
      </c>
      <c r="M1192" s="1">
        <v>39</v>
      </c>
      <c r="N1192" s="1">
        <v>78</v>
      </c>
      <c r="O1192" s="2">
        <f t="shared" si="247"/>
        <v>0.81656050955414017</v>
      </c>
      <c r="P1192" s="2">
        <f t="shared" si="248"/>
        <v>2.4840764331210193E-2</v>
      </c>
      <c r="Q1192" s="2">
        <f t="shared" si="249"/>
        <v>4.9681528662420385E-2</v>
      </c>
      <c r="R1192" s="2">
        <v>0.36399999999999999</v>
      </c>
      <c r="S1192" s="2">
        <v>0.373</v>
      </c>
      <c r="T1192" s="2">
        <v>0.35499999999999998</v>
      </c>
      <c r="U1192" s="1">
        <v>3509</v>
      </c>
      <c r="V1192" s="2">
        <f t="shared" si="240"/>
        <v>0.97553516819571862</v>
      </c>
      <c r="W1192" s="2">
        <v>4.7E-2</v>
      </c>
      <c r="X1192" s="1">
        <v>690</v>
      </c>
      <c r="Y1192" s="2">
        <f t="shared" si="241"/>
        <v>0.19182652210175147</v>
      </c>
      <c r="Z1192" s="2">
        <v>4.2000000000000003E-2</v>
      </c>
      <c r="AA1192" s="1">
        <v>2104</v>
      </c>
      <c r="AB1192" s="2">
        <f t="shared" si="242"/>
        <v>0.58493188768418125</v>
      </c>
      <c r="AC1192" s="2">
        <f t="shared" si="243"/>
        <v>0.22324159021406731</v>
      </c>
      <c r="AD1192" s="2">
        <v>5.2000000000000005E-2</v>
      </c>
      <c r="AE1192" s="1">
        <v>88684</v>
      </c>
      <c r="AF1192" s="1">
        <v>1602</v>
      </c>
      <c r="AG1192" s="1">
        <v>59429</v>
      </c>
      <c r="AH1192" s="1">
        <v>3064</v>
      </c>
      <c r="AI1192" s="2">
        <v>3.2000000000000001E-2</v>
      </c>
      <c r="AJ1192">
        <f>VLOOKUP(A1192,census_tract_areas_WA!E:N,10,FALSE)</f>
        <v>14.6135286</v>
      </c>
      <c r="AK1192">
        <f t="shared" si="244"/>
        <v>246.14178399048672</v>
      </c>
      <c r="AL1192" t="str">
        <f>VLOOKUP(AK1192,'Density Lookup'!A:B,2,TRUE)</f>
        <v>Low</v>
      </c>
      <c r="AM1192" t="str">
        <f>VLOOKUP(A1192,census_tract_county_names_WA!A:B,2,FALSE)</f>
        <v>Pierce County, Washington</v>
      </c>
      <c r="AN1192">
        <f>INDEX(census_tract_areas_WA!N:N, MATCH('2014_acs_select'!A1192,census_tract_areas_WA!E:E,0))</f>
        <v>14.6135286</v>
      </c>
      <c r="AO1192" t="b">
        <f t="shared" si="245"/>
        <v>1</v>
      </c>
      <c r="AP1192" t="str">
        <f>INDEX('Density Lookup'!B:B,MATCH('2014_acs_select'!AK1192,'Density Lookup'!A:A,1))</f>
        <v>Low</v>
      </c>
      <c r="AQ1192" t="b">
        <f t="shared" si="246"/>
        <v>1</v>
      </c>
    </row>
    <row r="1193" spans="1:43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237"/>
        <v>0.50143149284253574</v>
      </c>
      <c r="I1193" s="2">
        <f t="shared" si="238"/>
        <v>0.4985685071574642</v>
      </c>
      <c r="J1193" s="1">
        <v>2572</v>
      </c>
      <c r="K1193" s="2">
        <f t="shared" si="239"/>
        <v>0.52597137014314932</v>
      </c>
      <c r="L1193" s="1">
        <v>2015</v>
      </c>
      <c r="M1193" s="1">
        <v>301</v>
      </c>
      <c r="N1193" s="1">
        <v>45</v>
      </c>
      <c r="O1193" s="2">
        <f t="shared" si="247"/>
        <v>0.78343701399688959</v>
      </c>
      <c r="P1193" s="2">
        <f t="shared" si="248"/>
        <v>0.11702954898911352</v>
      </c>
      <c r="Q1193" s="2">
        <f t="shared" si="249"/>
        <v>1.7496111975116642E-2</v>
      </c>
      <c r="R1193" s="2">
        <v>0.34499999999999997</v>
      </c>
      <c r="S1193" s="2">
        <v>0.371</v>
      </c>
      <c r="T1193" s="2">
        <v>0.317</v>
      </c>
      <c r="U1193" s="1">
        <v>4866</v>
      </c>
      <c r="V1193" s="2">
        <f t="shared" si="240"/>
        <v>0.99509202453987733</v>
      </c>
      <c r="W1193" s="2">
        <v>5.0999999999999997E-2</v>
      </c>
      <c r="X1193" s="1">
        <v>866</v>
      </c>
      <c r="Y1193" s="2">
        <f t="shared" si="241"/>
        <v>0.17709611451942742</v>
      </c>
      <c r="Z1193" s="2">
        <v>9.1999999999999998E-2</v>
      </c>
      <c r="AA1193" s="1">
        <v>3231</v>
      </c>
      <c r="AB1193" s="2">
        <f t="shared" si="242"/>
        <v>0.66073619631901837</v>
      </c>
      <c r="AC1193" s="2">
        <f t="shared" si="243"/>
        <v>0.16216768916155422</v>
      </c>
      <c r="AD1193" s="2">
        <v>4.2999999999999997E-2</v>
      </c>
      <c r="AE1193" s="1">
        <v>105334</v>
      </c>
      <c r="AF1193" s="1">
        <v>1790</v>
      </c>
      <c r="AG1193" s="1">
        <v>102819</v>
      </c>
      <c r="AH1193" s="1">
        <v>4079</v>
      </c>
      <c r="AI1193" s="2">
        <v>0.08</v>
      </c>
      <c r="AJ1193">
        <f>VLOOKUP(A1193,census_tract_areas_WA!E:N,10,FALSE)</f>
        <v>28.173874949999998</v>
      </c>
      <c r="AK1193">
        <f t="shared" si="244"/>
        <v>173.56504948922549</v>
      </c>
      <c r="AL1193" t="str">
        <f>VLOOKUP(AK1193,'Density Lookup'!A:B,2,TRUE)</f>
        <v>Low</v>
      </c>
      <c r="AM1193" t="str">
        <f>VLOOKUP(A1193,census_tract_county_names_WA!A:B,2,FALSE)</f>
        <v>King County, Washington</v>
      </c>
      <c r="AN1193">
        <f>INDEX(census_tract_areas_WA!N:N, MATCH('2014_acs_select'!A1193,census_tract_areas_WA!E:E,0))</f>
        <v>28.173874949999998</v>
      </c>
      <c r="AO1193" t="b">
        <f t="shared" si="245"/>
        <v>1</v>
      </c>
      <c r="AP1193" t="str">
        <f>INDEX('Density Lookup'!B:B,MATCH('2014_acs_select'!AK1193,'Density Lookup'!A:A,1))</f>
        <v>Low</v>
      </c>
      <c r="AQ1193" t="b">
        <f t="shared" si="246"/>
        <v>1</v>
      </c>
    </row>
    <row r="1194" spans="1:43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237"/>
        <v>0.46191385529386803</v>
      </c>
      <c r="I1194" s="2">
        <f t="shared" si="238"/>
        <v>0.53808614470613203</v>
      </c>
      <c r="J1194" s="1">
        <v>2049</v>
      </c>
      <c r="K1194" s="2">
        <f t="shared" si="239"/>
        <v>0.4347549331635901</v>
      </c>
      <c r="L1194" s="1">
        <v>1557</v>
      </c>
      <c r="M1194" s="1">
        <v>127</v>
      </c>
      <c r="N1194" s="1">
        <v>137</v>
      </c>
      <c r="O1194" s="2">
        <f t="shared" si="247"/>
        <v>0.75988286969253294</v>
      </c>
      <c r="P1194" s="2">
        <f t="shared" si="248"/>
        <v>6.1981454367984384E-2</v>
      </c>
      <c r="Q1194" s="2">
        <f t="shared" si="249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 s="1">
        <v>4570</v>
      </c>
      <c r="V1194" s="2">
        <f t="shared" si="240"/>
        <v>0.96965839168258006</v>
      </c>
      <c r="W1194" s="2">
        <v>8.1000000000000003E-2</v>
      </c>
      <c r="X1194" s="1">
        <v>866</v>
      </c>
      <c r="Y1194" s="2">
        <f t="shared" si="241"/>
        <v>0.18374708253766178</v>
      </c>
      <c r="Z1194" s="2">
        <v>1.3000000000000001E-2</v>
      </c>
      <c r="AA1194" s="1">
        <v>2928</v>
      </c>
      <c r="AB1194" s="2">
        <f t="shared" si="242"/>
        <v>0.62126034373010819</v>
      </c>
      <c r="AC1194" s="2">
        <f t="shared" si="243"/>
        <v>0.19499257373223</v>
      </c>
      <c r="AD1194" s="2">
        <v>9.4E-2</v>
      </c>
      <c r="AE1194" s="1">
        <v>84798</v>
      </c>
      <c r="AF1194" s="1">
        <v>1962</v>
      </c>
      <c r="AG1194" s="1">
        <v>56371</v>
      </c>
      <c r="AH1194" s="1">
        <v>3891</v>
      </c>
      <c r="AI1194" s="2">
        <v>9.1999999999999998E-2</v>
      </c>
      <c r="AJ1194">
        <f>VLOOKUP(A1194,census_tract_areas_WA!E:N,10,FALSE)</f>
        <v>9.5206950700000004</v>
      </c>
      <c r="AK1194">
        <f t="shared" si="244"/>
        <v>495.02688252781104</v>
      </c>
      <c r="AL1194" t="str">
        <f>VLOOKUP(AK1194,'Density Lookup'!A:B,2,TRUE)</f>
        <v>Medium</v>
      </c>
      <c r="AM1194" t="str">
        <f>VLOOKUP(A1194,census_tract_county_names_WA!A:B,2,FALSE)</f>
        <v>Pierce County, Washington</v>
      </c>
      <c r="AN1194">
        <f>INDEX(census_tract_areas_WA!N:N, MATCH('2014_acs_select'!A1194,census_tract_areas_WA!E:E,0))</f>
        <v>9.5206950700000004</v>
      </c>
      <c r="AO1194" t="b">
        <f t="shared" si="245"/>
        <v>1</v>
      </c>
      <c r="AP1194" t="str">
        <f>INDEX('Density Lookup'!B:B,MATCH('2014_acs_select'!AK1194,'Density Lookup'!A:A,1))</f>
        <v>Medium</v>
      </c>
      <c r="AQ1194" t="b">
        <f t="shared" si="246"/>
        <v>1</v>
      </c>
    </row>
    <row r="1195" spans="1:43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237"/>
        <v>0.48406412980490632</v>
      </c>
      <c r="I1195" s="2">
        <f t="shared" si="238"/>
        <v>0.51593587019509368</v>
      </c>
      <c r="J1195" s="1">
        <v>2426</v>
      </c>
      <c r="K1195" s="2">
        <f t="shared" si="239"/>
        <v>0.46861116476723974</v>
      </c>
      <c r="L1195" s="1">
        <v>2026</v>
      </c>
      <c r="M1195" s="1">
        <v>74</v>
      </c>
      <c r="N1195" s="1">
        <v>0</v>
      </c>
      <c r="O1195" s="2">
        <f t="shared" si="247"/>
        <v>0.83511953833470731</v>
      </c>
      <c r="P1195" s="2">
        <f t="shared" si="248"/>
        <v>3.0502885408079144E-2</v>
      </c>
      <c r="Q1195" s="2">
        <f t="shared" si="249"/>
        <v>0</v>
      </c>
      <c r="R1195" s="2">
        <v>0.32700000000000001</v>
      </c>
      <c r="S1195" s="2">
        <v>0.29399999999999998</v>
      </c>
      <c r="T1195" s="2">
        <v>0.35399999999999998</v>
      </c>
      <c r="U1195" s="1">
        <v>5177</v>
      </c>
      <c r="V1195" s="2">
        <f t="shared" si="240"/>
        <v>1</v>
      </c>
      <c r="W1195" s="2">
        <v>5.5999999999999994E-2</v>
      </c>
      <c r="X1195" s="1">
        <v>1190</v>
      </c>
      <c r="Y1195" s="2">
        <f t="shared" si="241"/>
        <v>0.22986285493529071</v>
      </c>
      <c r="Z1195" s="2">
        <v>0.05</v>
      </c>
      <c r="AA1195" s="1">
        <v>3308</v>
      </c>
      <c r="AB1195" s="2">
        <f t="shared" si="242"/>
        <v>0.63898010430751395</v>
      </c>
      <c r="AC1195" s="2">
        <f t="shared" si="243"/>
        <v>0.13115704075719536</v>
      </c>
      <c r="AD1195" s="2">
        <v>6.4000000000000001E-2</v>
      </c>
      <c r="AE1195" s="1">
        <v>78778</v>
      </c>
      <c r="AF1195" s="1">
        <v>2051</v>
      </c>
      <c r="AG1195" s="1">
        <v>66311</v>
      </c>
      <c r="AH1195" s="1">
        <v>4159</v>
      </c>
      <c r="AI1195" s="2">
        <v>5.2000000000000005E-2</v>
      </c>
      <c r="AJ1195">
        <f>VLOOKUP(A1195,census_tract_areas_WA!E:N,10,FALSE)</f>
        <v>87.005416479999994</v>
      </c>
      <c r="AK1195">
        <f t="shared" si="244"/>
        <v>59.502042625013367</v>
      </c>
      <c r="AL1195" t="str">
        <f>VLOOKUP(AK1195,'Density Lookup'!A:B,2,TRUE)</f>
        <v>Low</v>
      </c>
      <c r="AM1195" t="str">
        <f>VLOOKUP(A1195,census_tract_county_names_WA!A:B,2,FALSE)</f>
        <v>Whatcom County, Washington</v>
      </c>
      <c r="AN1195">
        <f>INDEX(census_tract_areas_WA!N:N, MATCH('2014_acs_select'!A1195,census_tract_areas_WA!E:E,0))</f>
        <v>87.005416479999994</v>
      </c>
      <c r="AO1195" t="b">
        <f t="shared" si="245"/>
        <v>1</v>
      </c>
      <c r="AP1195" t="str">
        <f>INDEX('Density Lookup'!B:B,MATCH('2014_acs_select'!AK1195,'Density Lookup'!A:A,1))</f>
        <v>Low</v>
      </c>
      <c r="AQ1195" t="b">
        <f t="shared" si="246"/>
        <v>1</v>
      </c>
    </row>
    <row r="1196" spans="1:43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237"/>
        <v>0.47229357798165139</v>
      </c>
      <c r="I1196" s="2">
        <f t="shared" si="238"/>
        <v>0.52770642201834861</v>
      </c>
      <c r="J1196" s="1">
        <v>1257</v>
      </c>
      <c r="K1196" s="2">
        <f t="shared" si="239"/>
        <v>0.46128440366972479</v>
      </c>
      <c r="L1196" s="1">
        <v>955</v>
      </c>
      <c r="M1196" s="1">
        <v>64</v>
      </c>
      <c r="N1196" s="1">
        <v>42</v>
      </c>
      <c r="O1196" s="2">
        <f t="shared" si="247"/>
        <v>0.75974542561654734</v>
      </c>
      <c r="P1196" s="2">
        <f t="shared" si="248"/>
        <v>5.0914876690533017E-2</v>
      </c>
      <c r="Q1196" s="2">
        <f t="shared" si="249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 s="1">
        <v>2680</v>
      </c>
      <c r="V1196" s="2">
        <f t="shared" si="240"/>
        <v>0.98348623853211015</v>
      </c>
      <c r="W1196" s="2">
        <v>0.17800000000000002</v>
      </c>
      <c r="X1196" s="1">
        <v>467</v>
      </c>
      <c r="Y1196" s="2">
        <f t="shared" si="241"/>
        <v>0.17137614678899082</v>
      </c>
      <c r="Z1196" s="2">
        <v>0.20600000000000002</v>
      </c>
      <c r="AA1196" s="1">
        <v>1762</v>
      </c>
      <c r="AB1196" s="2">
        <f t="shared" si="242"/>
        <v>0.64660550458715593</v>
      </c>
      <c r="AC1196" s="2">
        <f t="shared" si="243"/>
        <v>0.18201834862385324</v>
      </c>
      <c r="AD1196" s="2">
        <v>0.20399999999999999</v>
      </c>
      <c r="AE1196" s="1">
        <v>47374</v>
      </c>
      <c r="AF1196" s="1">
        <v>1287</v>
      </c>
      <c r="AG1196" s="1">
        <v>36736</v>
      </c>
      <c r="AH1196" s="1">
        <v>2288</v>
      </c>
      <c r="AI1196" s="2">
        <v>7.400000000000001E-2</v>
      </c>
      <c r="AJ1196">
        <f>VLOOKUP(A1196,census_tract_areas_WA!E:N,10,FALSE)</f>
        <v>2.3172497999999999</v>
      </c>
      <c r="AK1196">
        <f t="shared" si="244"/>
        <v>1175.962988539259</v>
      </c>
      <c r="AL1196" t="str">
        <f>VLOOKUP(AK1196,'Density Lookup'!A:B,2,TRUE)</f>
        <v>Medium</v>
      </c>
      <c r="AM1196" t="str">
        <f>VLOOKUP(A1196,census_tract_county_names_WA!A:B,2,FALSE)</f>
        <v>Clallam County, Washington</v>
      </c>
      <c r="AN1196">
        <f>INDEX(census_tract_areas_WA!N:N, MATCH('2014_acs_select'!A1196,census_tract_areas_WA!E:E,0))</f>
        <v>2.3172497999999999</v>
      </c>
      <c r="AO1196" t="b">
        <f t="shared" si="245"/>
        <v>1</v>
      </c>
      <c r="AP1196" t="str">
        <f>INDEX('Density Lookup'!B:B,MATCH('2014_acs_select'!AK1196,'Density Lookup'!A:A,1))</f>
        <v>Medium</v>
      </c>
      <c r="AQ1196" t="b">
        <f t="shared" si="246"/>
        <v>1</v>
      </c>
    </row>
    <row r="1197" spans="1:43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237"/>
        <v>0.49862550222034258</v>
      </c>
      <c r="I1197" s="2">
        <f t="shared" si="238"/>
        <v>0.50137449777965748</v>
      </c>
      <c r="J1197" s="1">
        <v>2309</v>
      </c>
      <c r="K1197" s="2">
        <f t="shared" si="239"/>
        <v>0.4882639035736942</v>
      </c>
      <c r="L1197" s="1">
        <v>1924</v>
      </c>
      <c r="M1197" s="1">
        <v>99</v>
      </c>
      <c r="N1197" s="1">
        <v>86</v>
      </c>
      <c r="O1197" s="2">
        <f t="shared" si="247"/>
        <v>0.83326115201385886</v>
      </c>
      <c r="P1197" s="2">
        <f t="shared" si="248"/>
        <v>4.2875703767864877E-2</v>
      </c>
      <c r="Q1197" s="2">
        <f t="shared" si="249"/>
        <v>3.7245560848852319E-2</v>
      </c>
      <c r="R1197" s="2">
        <v>0.25600000000000001</v>
      </c>
      <c r="S1197" s="2">
        <v>0.31900000000000001</v>
      </c>
      <c r="T1197" s="2">
        <v>0.187</v>
      </c>
      <c r="U1197" s="1">
        <v>4715</v>
      </c>
      <c r="V1197" s="2">
        <f t="shared" si="240"/>
        <v>0.99703954324381472</v>
      </c>
      <c r="W1197" s="2">
        <v>7.5999999999999998E-2</v>
      </c>
      <c r="X1197" s="1">
        <v>873</v>
      </c>
      <c r="Y1197" s="2">
        <f t="shared" si="241"/>
        <v>0.18460562486783674</v>
      </c>
      <c r="Z1197" s="2">
        <v>0.13500000000000001</v>
      </c>
      <c r="AA1197" s="1">
        <v>3122</v>
      </c>
      <c r="AB1197" s="2">
        <f t="shared" si="242"/>
        <v>0.66018185662930851</v>
      </c>
      <c r="AC1197" s="2">
        <f t="shared" si="243"/>
        <v>0.15521251850285478</v>
      </c>
      <c r="AD1197" s="2">
        <v>6.6000000000000003E-2</v>
      </c>
      <c r="AE1197" s="1">
        <v>72675</v>
      </c>
      <c r="AF1197" s="1">
        <v>1941</v>
      </c>
      <c r="AG1197" s="1">
        <v>61649</v>
      </c>
      <c r="AH1197" s="1">
        <v>3898</v>
      </c>
      <c r="AI1197" s="2">
        <v>0.13800000000000001</v>
      </c>
      <c r="AJ1197">
        <f>VLOOKUP(A1197,census_tract_areas_WA!E:N,10,FALSE)</f>
        <v>3.1025401420000001</v>
      </c>
      <c r="AK1197">
        <f t="shared" si="244"/>
        <v>1524.2349118975558</v>
      </c>
      <c r="AL1197" t="str">
        <f>VLOOKUP(AK1197,'Density Lookup'!A:B,2,TRUE)</f>
        <v>High</v>
      </c>
      <c r="AM1197" t="str">
        <f>VLOOKUP(A1197,census_tract_county_names_WA!A:B,2,FALSE)</f>
        <v>Clark County, Washington</v>
      </c>
      <c r="AN1197">
        <f>INDEX(census_tract_areas_WA!N:N, MATCH('2014_acs_select'!A1197,census_tract_areas_WA!E:E,0))</f>
        <v>3.1025401420000001</v>
      </c>
      <c r="AO1197" t="b">
        <f t="shared" si="245"/>
        <v>1</v>
      </c>
      <c r="AP1197" t="str">
        <f>INDEX('Density Lookup'!B:B,MATCH('2014_acs_select'!AK1197,'Density Lookup'!A:A,1))</f>
        <v>High</v>
      </c>
      <c r="AQ1197" t="b">
        <f t="shared" si="246"/>
        <v>1</v>
      </c>
    </row>
    <row r="1198" spans="1:43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237"/>
        <v>0.50760986066452307</v>
      </c>
      <c r="I1198" s="2">
        <f t="shared" si="238"/>
        <v>0.49239013933547693</v>
      </c>
      <c r="J1198" s="1">
        <v>1842</v>
      </c>
      <c r="K1198" s="2">
        <f t="shared" si="239"/>
        <v>0.39485530546623793</v>
      </c>
      <c r="L1198" s="1">
        <v>1447</v>
      </c>
      <c r="M1198" s="1">
        <v>91</v>
      </c>
      <c r="N1198" s="1">
        <v>88</v>
      </c>
      <c r="O1198" s="2">
        <f t="shared" si="247"/>
        <v>0.78555917480998916</v>
      </c>
      <c r="P1198" s="2">
        <f t="shared" si="248"/>
        <v>4.9402823018458199E-2</v>
      </c>
      <c r="Q1198" s="2">
        <f t="shared" si="249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 s="1">
        <v>4661</v>
      </c>
      <c r="V1198" s="2">
        <f t="shared" si="240"/>
        <v>0.99914255091103965</v>
      </c>
      <c r="W1198" s="2">
        <v>2.7000000000000003E-2</v>
      </c>
      <c r="X1198" s="1">
        <v>1364</v>
      </c>
      <c r="Y1198" s="2">
        <f t="shared" si="241"/>
        <v>0.29239013933547697</v>
      </c>
      <c r="Z1198" s="2">
        <v>1.2E-2</v>
      </c>
      <c r="AA1198" s="1">
        <v>2451</v>
      </c>
      <c r="AB1198" s="2">
        <f t="shared" si="242"/>
        <v>0.52540192926045015</v>
      </c>
      <c r="AC1198" s="2">
        <f t="shared" si="243"/>
        <v>0.18220793140407288</v>
      </c>
      <c r="AD1198" s="2">
        <v>3.3000000000000002E-2</v>
      </c>
      <c r="AE1198" s="1">
        <v>301329</v>
      </c>
      <c r="AF1198" s="1">
        <v>1586</v>
      </c>
      <c r="AG1198" s="1">
        <v>188077</v>
      </c>
      <c r="AH1198" s="1">
        <v>3520</v>
      </c>
      <c r="AI1198" s="2">
        <v>8.4000000000000005E-2</v>
      </c>
      <c r="AJ1198">
        <f>VLOOKUP(A1198,census_tract_areas_WA!E:N,10,FALSE)</f>
        <v>6.1026345190000004</v>
      </c>
      <c r="AK1198">
        <f t="shared" si="244"/>
        <v>764.42395255294161</v>
      </c>
      <c r="AL1198" t="str">
        <f>VLOOKUP(AK1198,'Density Lookup'!A:B,2,TRUE)</f>
        <v>Medium</v>
      </c>
      <c r="AM1198" t="str">
        <f>VLOOKUP(A1198,census_tract_county_names_WA!A:B,2,FALSE)</f>
        <v>King County, Washington</v>
      </c>
      <c r="AN1198">
        <f>INDEX(census_tract_areas_WA!N:N, MATCH('2014_acs_select'!A1198,census_tract_areas_WA!E:E,0))</f>
        <v>6.1026345190000004</v>
      </c>
      <c r="AO1198" t="b">
        <f t="shared" si="245"/>
        <v>1</v>
      </c>
      <c r="AP1198" t="str">
        <f>INDEX('Density Lookup'!B:B,MATCH('2014_acs_select'!AK1198,'Density Lookup'!A:A,1))</f>
        <v>Medium</v>
      </c>
      <c r="AQ1198" t="b">
        <f t="shared" si="246"/>
        <v>1</v>
      </c>
    </row>
    <row r="1199" spans="1:43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237"/>
        <v>0.46928653185806946</v>
      </c>
      <c r="I1199" s="2">
        <f t="shared" si="238"/>
        <v>0.53071346814193054</v>
      </c>
      <c r="J1199" s="1">
        <v>1056</v>
      </c>
      <c r="K1199" s="2">
        <f t="shared" si="239"/>
        <v>0.40289965661961086</v>
      </c>
      <c r="L1199" s="1">
        <v>767</v>
      </c>
      <c r="M1199" s="1">
        <v>127</v>
      </c>
      <c r="N1199" s="1">
        <v>0</v>
      </c>
      <c r="O1199" s="2">
        <f t="shared" si="247"/>
        <v>0.72632575757575757</v>
      </c>
      <c r="P1199" s="2">
        <f t="shared" si="248"/>
        <v>0.12026515151515152</v>
      </c>
      <c r="Q1199" s="2">
        <f t="shared" si="249"/>
        <v>0</v>
      </c>
      <c r="R1199" s="2">
        <v>0.21100000000000002</v>
      </c>
      <c r="S1199" s="2">
        <v>0.23800000000000002</v>
      </c>
      <c r="T1199" s="2">
        <v>0.183</v>
      </c>
      <c r="U1199" s="1">
        <v>2619</v>
      </c>
      <c r="V1199" s="2">
        <f t="shared" si="240"/>
        <v>0.99923693246852341</v>
      </c>
      <c r="W1199" s="2">
        <v>0.11</v>
      </c>
      <c r="X1199" s="1">
        <v>673</v>
      </c>
      <c r="Y1199" s="2">
        <f t="shared" si="241"/>
        <v>0.25677222434185426</v>
      </c>
      <c r="Z1199" s="2">
        <v>0.223</v>
      </c>
      <c r="AA1199" s="1">
        <v>1504</v>
      </c>
      <c r="AB1199" s="2">
        <f t="shared" si="242"/>
        <v>0.57382678367035478</v>
      </c>
      <c r="AC1199" s="2">
        <f t="shared" si="243"/>
        <v>0.16940099198779102</v>
      </c>
      <c r="AD1199" s="2">
        <v>7.8E-2</v>
      </c>
      <c r="AE1199" s="1">
        <v>100898</v>
      </c>
      <c r="AF1199" s="1">
        <v>990</v>
      </c>
      <c r="AG1199" s="1">
        <v>79519</v>
      </c>
      <c r="AH1199" s="1">
        <v>2003</v>
      </c>
      <c r="AI1199" s="2">
        <v>8.3000000000000004E-2</v>
      </c>
      <c r="AJ1199">
        <f>VLOOKUP(A1199,census_tract_areas_WA!E:N,10,FALSE)</f>
        <v>33.343016370000001</v>
      </c>
      <c r="AK1199">
        <f t="shared" si="244"/>
        <v>78.60716531807887</v>
      </c>
      <c r="AL1199" t="str">
        <f>VLOOKUP(AK1199,'Density Lookup'!A:B,2,TRUE)</f>
        <v>Low</v>
      </c>
      <c r="AM1199" t="str">
        <f>VLOOKUP(A1199,census_tract_county_names_WA!A:B,2,FALSE)</f>
        <v>King County, Washington</v>
      </c>
      <c r="AN1199">
        <f>INDEX(census_tract_areas_WA!N:N, MATCH('2014_acs_select'!A1199,census_tract_areas_WA!E:E,0))</f>
        <v>33.343016370000001</v>
      </c>
      <c r="AO1199" t="b">
        <f t="shared" si="245"/>
        <v>1</v>
      </c>
      <c r="AP1199" t="str">
        <f>INDEX('Density Lookup'!B:B,MATCH('2014_acs_select'!AK1199,'Density Lookup'!A:A,1))</f>
        <v>Low</v>
      </c>
      <c r="AQ1199" t="b">
        <f t="shared" si="246"/>
        <v>1</v>
      </c>
    </row>
    <row r="1200" spans="1:43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237"/>
        <v>0.57898758357211078</v>
      </c>
      <c r="I1200" s="2">
        <f t="shared" si="238"/>
        <v>0.42101241642788922</v>
      </c>
      <c r="J1200" s="1">
        <v>2633</v>
      </c>
      <c r="K1200" s="2">
        <f t="shared" si="239"/>
        <v>0.50296084049665712</v>
      </c>
      <c r="L1200" s="1">
        <v>2083</v>
      </c>
      <c r="M1200" s="1">
        <v>184</v>
      </c>
      <c r="N1200" s="1">
        <v>55</v>
      </c>
      <c r="O1200" s="2">
        <f t="shared" si="247"/>
        <v>0.79111279908849219</v>
      </c>
      <c r="P1200" s="2">
        <f t="shared" si="248"/>
        <v>6.9882263577668066E-2</v>
      </c>
      <c r="Q1200" s="2">
        <f t="shared" si="249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 s="1">
        <v>5221</v>
      </c>
      <c r="V1200" s="2">
        <f t="shared" si="240"/>
        <v>0.99732569245463232</v>
      </c>
      <c r="W1200" s="2">
        <v>7.5999999999999998E-2</v>
      </c>
      <c r="X1200" s="1">
        <v>1169</v>
      </c>
      <c r="Y1200" s="2">
        <f t="shared" si="241"/>
        <v>0.22330468003820439</v>
      </c>
      <c r="Z1200" s="2">
        <v>0.17100000000000001</v>
      </c>
      <c r="AA1200" s="1">
        <v>3385</v>
      </c>
      <c r="AB1200" s="2">
        <f t="shared" si="242"/>
        <v>0.64660936007640879</v>
      </c>
      <c r="AC1200" s="2">
        <f t="shared" si="243"/>
        <v>0.13008595988538685</v>
      </c>
      <c r="AD1200" s="2">
        <v>4.8000000000000001E-2</v>
      </c>
      <c r="AE1200" s="1">
        <v>101715</v>
      </c>
      <c r="AF1200" s="1">
        <v>2066</v>
      </c>
      <c r="AG1200" s="1">
        <v>82813</v>
      </c>
      <c r="AH1200" s="1">
        <v>4301</v>
      </c>
      <c r="AI1200" s="2">
        <v>0.08</v>
      </c>
      <c r="AJ1200">
        <f>VLOOKUP(A1200,census_tract_areas_WA!E:N,10,FALSE)</f>
        <v>6.2781458370000003</v>
      </c>
      <c r="AK1200">
        <f t="shared" si="244"/>
        <v>833.8449178972138</v>
      </c>
      <c r="AL1200" t="str">
        <f>VLOOKUP(AK1200,'Density Lookup'!A:B,2,TRUE)</f>
        <v>Medium</v>
      </c>
      <c r="AM1200" t="str">
        <f>VLOOKUP(A1200,census_tract_county_names_WA!A:B,2,FALSE)</f>
        <v>Snohomish County, Washington</v>
      </c>
      <c r="AN1200">
        <f>INDEX(census_tract_areas_WA!N:N, MATCH('2014_acs_select'!A1200,census_tract_areas_WA!E:E,0))</f>
        <v>6.2781458370000003</v>
      </c>
      <c r="AO1200" t="b">
        <f t="shared" si="245"/>
        <v>1</v>
      </c>
      <c r="AP1200" t="str">
        <f>INDEX('Density Lookup'!B:B,MATCH('2014_acs_select'!AK1200,'Density Lookup'!A:A,1))</f>
        <v>Medium</v>
      </c>
      <c r="AQ1200" t="b">
        <f t="shared" si="246"/>
        <v>1</v>
      </c>
    </row>
    <row r="1201" spans="1:43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237"/>
        <v>0.49235433693646191</v>
      </c>
      <c r="I1201" s="2">
        <f t="shared" si="238"/>
        <v>0.50764566306353809</v>
      </c>
      <c r="J1201" s="1">
        <v>3348</v>
      </c>
      <c r="K1201" s="2">
        <f t="shared" si="239"/>
        <v>0.44133930925388876</v>
      </c>
      <c r="L1201" s="1">
        <v>2502</v>
      </c>
      <c r="M1201" s="1">
        <v>349</v>
      </c>
      <c r="N1201" s="1">
        <v>108</v>
      </c>
      <c r="O1201" s="2">
        <f t="shared" si="247"/>
        <v>0.74731182795698925</v>
      </c>
      <c r="P1201" s="2">
        <f t="shared" si="248"/>
        <v>0.10424133811230585</v>
      </c>
      <c r="Q1201" s="2">
        <f t="shared" si="249"/>
        <v>3.2258064516129031E-2</v>
      </c>
      <c r="R1201" s="2">
        <v>0.185</v>
      </c>
      <c r="S1201" s="2">
        <v>0.20100000000000001</v>
      </c>
      <c r="T1201" s="2">
        <v>0.16800000000000001</v>
      </c>
      <c r="U1201" s="1">
        <v>7586</v>
      </c>
      <c r="V1201" s="2">
        <f t="shared" si="240"/>
        <v>1</v>
      </c>
      <c r="W1201" s="2">
        <v>9.9000000000000005E-2</v>
      </c>
      <c r="X1201" s="1">
        <v>1653</v>
      </c>
      <c r="Y1201" s="2">
        <f t="shared" si="241"/>
        <v>0.21790139731083574</v>
      </c>
      <c r="Z1201" s="2">
        <v>8.199999999999999E-2</v>
      </c>
      <c r="AA1201" s="1">
        <v>4736</v>
      </c>
      <c r="AB1201" s="2">
        <f t="shared" si="242"/>
        <v>0.62430793567097287</v>
      </c>
      <c r="AC1201" s="2">
        <f t="shared" si="243"/>
        <v>0.15779066701819144</v>
      </c>
      <c r="AD1201" s="2">
        <v>9.9000000000000005E-2</v>
      </c>
      <c r="AE1201" s="1">
        <v>61470</v>
      </c>
      <c r="AF1201" s="1">
        <v>2772</v>
      </c>
      <c r="AG1201" s="1">
        <v>55411</v>
      </c>
      <c r="AH1201" s="1">
        <v>6160</v>
      </c>
      <c r="AI1201" s="2">
        <v>7.5999999999999998E-2</v>
      </c>
      <c r="AJ1201">
        <f>VLOOKUP(A1201,census_tract_areas_WA!E:N,10,FALSE)</f>
        <v>27.73375777</v>
      </c>
      <c r="AK1201">
        <f t="shared" si="244"/>
        <v>273.5294676946333</v>
      </c>
      <c r="AL1201" t="str">
        <f>VLOOKUP(AK1201,'Density Lookup'!A:B,2,TRUE)</f>
        <v>Low</v>
      </c>
      <c r="AM1201" t="str">
        <f>VLOOKUP(A1201,census_tract_county_names_WA!A:B,2,FALSE)</f>
        <v>Spokane County, Washington</v>
      </c>
      <c r="AN1201">
        <f>INDEX(census_tract_areas_WA!N:N, MATCH('2014_acs_select'!A1201,census_tract_areas_WA!E:E,0))</f>
        <v>27.73375777</v>
      </c>
      <c r="AO1201" t="b">
        <f t="shared" si="245"/>
        <v>1</v>
      </c>
      <c r="AP1201" t="str">
        <f>INDEX('Density Lookup'!B:B,MATCH('2014_acs_select'!AK1201,'Density Lookup'!A:A,1))</f>
        <v>Low</v>
      </c>
      <c r="AQ1201" t="b">
        <f t="shared" si="246"/>
        <v>1</v>
      </c>
    </row>
    <row r="1202" spans="1:43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237"/>
        <v>0.43321172178415912</v>
      </c>
      <c r="I1202" s="2">
        <f t="shared" si="238"/>
        <v>0.56678827821584088</v>
      </c>
      <c r="J1202" s="1">
        <v>3564</v>
      </c>
      <c r="K1202" s="2">
        <f t="shared" si="239"/>
        <v>0.41944215605507829</v>
      </c>
      <c r="L1202" s="1">
        <v>2602</v>
      </c>
      <c r="M1202" s="1">
        <v>331</v>
      </c>
      <c r="N1202" s="1">
        <v>205</v>
      </c>
      <c r="O1202" s="2">
        <f t="shared" si="247"/>
        <v>0.7300785634118967</v>
      </c>
      <c r="P1202" s="2">
        <f t="shared" si="248"/>
        <v>9.2873176206509533E-2</v>
      </c>
      <c r="Q1202" s="2">
        <f t="shared" si="249"/>
        <v>5.7519640852974188E-2</v>
      </c>
      <c r="R1202" s="2">
        <v>0.57600000000000007</v>
      </c>
      <c r="S1202" s="2">
        <v>0.68299999999999994</v>
      </c>
      <c r="T1202" s="2">
        <v>0.502</v>
      </c>
      <c r="U1202" s="1">
        <v>8357</v>
      </c>
      <c r="V1202" s="2">
        <f t="shared" si="240"/>
        <v>0.98352359656349297</v>
      </c>
      <c r="W1202" s="2">
        <v>4.4999999999999998E-2</v>
      </c>
      <c r="X1202" s="1">
        <v>1682</v>
      </c>
      <c r="Y1202" s="2">
        <f t="shared" si="241"/>
        <v>0.19795221843003413</v>
      </c>
      <c r="Z1202" s="2">
        <v>0</v>
      </c>
      <c r="AA1202" s="1">
        <v>4714</v>
      </c>
      <c r="AB1202" s="2">
        <f t="shared" si="242"/>
        <v>0.55478404142638582</v>
      </c>
      <c r="AC1202" s="2">
        <f t="shared" si="243"/>
        <v>0.24726374014357999</v>
      </c>
      <c r="AD1202" s="2">
        <v>5.2999999999999999E-2</v>
      </c>
      <c r="AE1202" s="1">
        <v>104224</v>
      </c>
      <c r="AF1202" s="1">
        <v>4024</v>
      </c>
      <c r="AG1202" s="1">
        <v>76299</v>
      </c>
      <c r="AH1202" s="1">
        <v>6962</v>
      </c>
      <c r="AI1202" s="2">
        <v>7.2000000000000008E-2</v>
      </c>
      <c r="AJ1202">
        <f>VLOOKUP(A1202,census_tract_areas_WA!E:N,10,FALSE)</f>
        <v>12.3228226</v>
      </c>
      <c r="AK1202">
        <f t="shared" si="244"/>
        <v>689.53358137282601</v>
      </c>
      <c r="AL1202" t="str">
        <f>VLOOKUP(AK1202,'Density Lookup'!A:B,2,TRUE)</f>
        <v>Medium</v>
      </c>
      <c r="AM1202" t="str">
        <f>VLOOKUP(A1202,census_tract_county_names_WA!A:B,2,FALSE)</f>
        <v>King County, Washington</v>
      </c>
      <c r="AN1202">
        <f>INDEX(census_tract_areas_WA!N:N, MATCH('2014_acs_select'!A1202,census_tract_areas_WA!E:E,0))</f>
        <v>12.3228226</v>
      </c>
      <c r="AO1202" t="b">
        <f t="shared" si="245"/>
        <v>1</v>
      </c>
      <c r="AP1202" t="str">
        <f>INDEX('Density Lookup'!B:B,MATCH('2014_acs_select'!AK1202,'Density Lookup'!A:A,1))</f>
        <v>Medium</v>
      </c>
      <c r="AQ1202" t="b">
        <f t="shared" si="246"/>
        <v>1</v>
      </c>
    </row>
    <row r="1203" spans="1:43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237"/>
        <v>0.49126530612244895</v>
      </c>
      <c r="I1203" s="2">
        <f t="shared" si="238"/>
        <v>0.50873469387755099</v>
      </c>
      <c r="J1203" s="1">
        <v>1994</v>
      </c>
      <c r="K1203" s="2">
        <f t="shared" si="239"/>
        <v>0.32555102040816325</v>
      </c>
      <c r="L1203" s="1">
        <v>1548</v>
      </c>
      <c r="M1203" s="1">
        <v>232</v>
      </c>
      <c r="N1203" s="1">
        <v>13</v>
      </c>
      <c r="O1203" s="2">
        <f t="shared" si="247"/>
        <v>0.77632898696088259</v>
      </c>
      <c r="P1203" s="2">
        <f t="shared" si="248"/>
        <v>0.11634904714142427</v>
      </c>
      <c r="Q1203" s="2">
        <f t="shared" si="249"/>
        <v>6.5195586760280842E-3</v>
      </c>
      <c r="R1203" s="2">
        <v>0.12</v>
      </c>
      <c r="S1203" s="2">
        <v>0.17899999999999999</v>
      </c>
      <c r="T1203" s="2">
        <v>5.7999999999999996E-2</v>
      </c>
      <c r="U1203" s="1">
        <v>6125</v>
      </c>
      <c r="V1203" s="2">
        <f t="shared" si="240"/>
        <v>1</v>
      </c>
      <c r="W1203" s="2">
        <v>0.16699999999999998</v>
      </c>
      <c r="X1203" s="1">
        <v>1174</v>
      </c>
      <c r="Y1203" s="2">
        <f t="shared" si="241"/>
        <v>0.19167346938775509</v>
      </c>
      <c r="Z1203" s="2">
        <v>0.31</v>
      </c>
      <c r="AA1203" s="1">
        <v>3838</v>
      </c>
      <c r="AB1203" s="2">
        <f t="shared" si="242"/>
        <v>0.62661224489795919</v>
      </c>
      <c r="AC1203" s="2">
        <f t="shared" si="243"/>
        <v>0.18171428571428572</v>
      </c>
      <c r="AD1203" s="2">
        <v>0.157</v>
      </c>
      <c r="AE1203" s="1">
        <v>60271</v>
      </c>
      <c r="AF1203" s="1">
        <v>2461</v>
      </c>
      <c r="AG1203" s="1">
        <v>51439</v>
      </c>
      <c r="AH1203" s="1">
        <v>5024</v>
      </c>
      <c r="AI1203" s="2">
        <v>0.16500000000000001</v>
      </c>
      <c r="AJ1203">
        <f>VLOOKUP(A1203,census_tract_areas_WA!E:N,10,FALSE)</f>
        <v>273.15311600000001</v>
      </c>
      <c r="AK1203">
        <f t="shared" si="244"/>
        <v>22.423320991879148</v>
      </c>
      <c r="AL1203" t="str">
        <f>VLOOKUP(AK1203,'Density Lookup'!A:B,2,TRUE)</f>
        <v>Low</v>
      </c>
      <c r="AM1203" t="str">
        <f>VLOOKUP(A1203,census_tract_county_names_WA!A:B,2,FALSE)</f>
        <v>Mason County, Washington</v>
      </c>
      <c r="AN1203">
        <f>INDEX(census_tract_areas_WA!N:N, MATCH('2014_acs_select'!A1203,census_tract_areas_WA!E:E,0))</f>
        <v>273.15311600000001</v>
      </c>
      <c r="AO1203" t="b">
        <f t="shared" si="245"/>
        <v>1</v>
      </c>
      <c r="AP1203" t="str">
        <f>INDEX('Density Lookup'!B:B,MATCH('2014_acs_select'!AK1203,'Density Lookup'!A:A,1))</f>
        <v>Low</v>
      </c>
      <c r="AQ1203" t="b">
        <f t="shared" si="246"/>
        <v>1</v>
      </c>
    </row>
    <row r="1204" spans="1:43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237"/>
        <v>0.47196128664958725</v>
      </c>
      <c r="I1204" s="2">
        <f t="shared" si="238"/>
        <v>0.52803871335041275</v>
      </c>
      <c r="J1204" s="1">
        <v>1685</v>
      </c>
      <c r="K1204" s="2">
        <f t="shared" si="239"/>
        <v>0.47964702533447195</v>
      </c>
      <c r="L1204" s="1">
        <v>1450</v>
      </c>
      <c r="M1204" s="1">
        <v>93</v>
      </c>
      <c r="N1204" s="1">
        <v>69</v>
      </c>
      <c r="O1204" s="2">
        <f t="shared" si="247"/>
        <v>0.86053412462908008</v>
      </c>
      <c r="P1204" s="2">
        <f t="shared" si="248"/>
        <v>5.5192878338278933E-2</v>
      </c>
      <c r="Q1204" s="2">
        <f t="shared" si="249"/>
        <v>4.094955489614243E-2</v>
      </c>
      <c r="R1204" s="2">
        <v>0.41299999999999998</v>
      </c>
      <c r="S1204" s="2">
        <v>0.44</v>
      </c>
      <c r="T1204" s="2">
        <v>0.39100000000000001</v>
      </c>
      <c r="U1204" s="1">
        <v>3513</v>
      </c>
      <c r="V1204" s="2">
        <f t="shared" si="240"/>
        <v>1</v>
      </c>
      <c r="W1204" s="2">
        <v>5.7000000000000002E-2</v>
      </c>
      <c r="X1204" s="1">
        <v>795</v>
      </c>
      <c r="Y1204" s="2">
        <f t="shared" si="241"/>
        <v>0.22630230572160548</v>
      </c>
      <c r="Z1204" s="2">
        <v>7.9000000000000001E-2</v>
      </c>
      <c r="AA1204" s="1">
        <v>2045</v>
      </c>
      <c r="AB1204" s="2">
        <f t="shared" si="242"/>
        <v>0.58212354113293485</v>
      </c>
      <c r="AC1204" s="2">
        <f t="shared" si="243"/>
        <v>0.19157415314545967</v>
      </c>
      <c r="AD1204" s="2">
        <v>5.7999999999999996E-2</v>
      </c>
      <c r="AE1204" s="1">
        <v>93794</v>
      </c>
      <c r="AF1204" s="1">
        <v>1377</v>
      </c>
      <c r="AG1204" s="1">
        <v>67161</v>
      </c>
      <c r="AH1204" s="1">
        <v>2814</v>
      </c>
      <c r="AI1204" s="2">
        <v>8.900000000000001E-2</v>
      </c>
      <c r="AJ1204">
        <f>VLOOKUP(A1204,census_tract_areas_WA!E:N,10,FALSE)</f>
        <v>2.558622476</v>
      </c>
      <c r="AK1204">
        <f t="shared" si="244"/>
        <v>1373.0044322490348</v>
      </c>
      <c r="AL1204" t="str">
        <f>VLOOKUP(AK1204,'Density Lookup'!A:B,2,TRUE)</f>
        <v>Medium</v>
      </c>
      <c r="AM1204" t="str">
        <f>VLOOKUP(A1204,census_tract_county_names_WA!A:B,2,FALSE)</f>
        <v>Pierce County, Washington</v>
      </c>
      <c r="AN1204">
        <f>INDEX(census_tract_areas_WA!N:N, MATCH('2014_acs_select'!A1204,census_tract_areas_WA!E:E,0))</f>
        <v>2.558622476</v>
      </c>
      <c r="AO1204" t="b">
        <f t="shared" si="245"/>
        <v>1</v>
      </c>
      <c r="AP1204" t="str">
        <f>INDEX('Density Lookup'!B:B,MATCH('2014_acs_select'!AK1204,'Density Lookup'!A:A,1))</f>
        <v>Medium</v>
      </c>
      <c r="AQ1204" t="b">
        <f t="shared" si="246"/>
        <v>1</v>
      </c>
    </row>
    <row r="1205" spans="1:43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237"/>
        <v>0.49255846917080087</v>
      </c>
      <c r="I1205" s="2">
        <f t="shared" si="238"/>
        <v>0.50744153082919918</v>
      </c>
      <c r="J1205" s="1">
        <v>2861</v>
      </c>
      <c r="K1205" s="2">
        <f t="shared" si="239"/>
        <v>0.50690999291282779</v>
      </c>
      <c r="L1205" s="1">
        <v>1666</v>
      </c>
      <c r="M1205" s="1">
        <v>306</v>
      </c>
      <c r="N1205" s="1">
        <v>435</v>
      </c>
      <c r="O1205" s="2">
        <f t="shared" si="247"/>
        <v>0.58231387626703945</v>
      </c>
      <c r="P1205" s="2">
        <f t="shared" si="248"/>
        <v>0.1069556099265991</v>
      </c>
      <c r="Q1205" s="2">
        <f t="shared" si="249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 s="1">
        <v>5594</v>
      </c>
      <c r="V1205" s="2">
        <f t="shared" si="240"/>
        <v>0.99114103472714388</v>
      </c>
      <c r="W1205" s="2">
        <v>3.4000000000000002E-2</v>
      </c>
      <c r="X1205" s="1">
        <v>1200</v>
      </c>
      <c r="Y1205" s="2">
        <f t="shared" si="241"/>
        <v>0.21261516654854712</v>
      </c>
      <c r="Z1205" s="2">
        <v>0</v>
      </c>
      <c r="AA1205" s="1">
        <v>3495</v>
      </c>
      <c r="AB1205" s="2">
        <f t="shared" si="242"/>
        <v>0.61924167257264351</v>
      </c>
      <c r="AC1205" s="2">
        <f t="shared" si="243"/>
        <v>0.16814316087880932</v>
      </c>
      <c r="AD1205" s="2">
        <v>5.4000000000000006E-2</v>
      </c>
      <c r="AE1205" s="1">
        <v>143290</v>
      </c>
      <c r="AF1205" s="1">
        <v>2187</v>
      </c>
      <c r="AG1205" s="1">
        <v>116005</v>
      </c>
      <c r="AH1205" s="1">
        <v>4575</v>
      </c>
      <c r="AI1205" s="2">
        <v>3.5000000000000003E-2</v>
      </c>
      <c r="AJ1205">
        <f>VLOOKUP(A1205,census_tract_areas_WA!E:N,10,FALSE)</f>
        <v>4.2571813049999996</v>
      </c>
      <c r="AK1205">
        <f t="shared" si="244"/>
        <v>1325.7598386451621</v>
      </c>
      <c r="AL1205" t="str">
        <f>VLOOKUP(AK1205,'Density Lookup'!A:B,2,TRUE)</f>
        <v>Medium</v>
      </c>
      <c r="AM1205" t="str">
        <f>VLOOKUP(A1205,census_tract_county_names_WA!A:B,2,FALSE)</f>
        <v>King County, Washington</v>
      </c>
      <c r="AN1205">
        <f>INDEX(census_tract_areas_WA!N:N, MATCH('2014_acs_select'!A1205,census_tract_areas_WA!E:E,0))</f>
        <v>4.2571813049999996</v>
      </c>
      <c r="AO1205" t="b">
        <f t="shared" si="245"/>
        <v>1</v>
      </c>
      <c r="AP1205" t="str">
        <f>INDEX('Density Lookup'!B:B,MATCH('2014_acs_select'!AK1205,'Density Lookup'!A:A,1))</f>
        <v>Medium</v>
      </c>
      <c r="AQ1205" t="b">
        <f t="shared" si="246"/>
        <v>1</v>
      </c>
    </row>
    <row r="1206" spans="1:43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237"/>
        <v>0.49828317511613818</v>
      </c>
      <c r="I1206" s="2">
        <f t="shared" si="238"/>
        <v>0.50171682488386182</v>
      </c>
      <c r="J1206" s="1">
        <v>2509</v>
      </c>
      <c r="K1206" s="2">
        <f t="shared" si="239"/>
        <v>0.5067663098363967</v>
      </c>
      <c r="L1206" s="1">
        <v>1938</v>
      </c>
      <c r="M1206" s="1">
        <v>156</v>
      </c>
      <c r="N1206" s="1">
        <v>196</v>
      </c>
      <c r="O1206" s="2">
        <f t="shared" si="247"/>
        <v>0.7724192905540056</v>
      </c>
      <c r="P1206" s="2">
        <f t="shared" si="248"/>
        <v>6.2176165803108807E-2</v>
      </c>
      <c r="Q1206" s="2">
        <f t="shared" si="249"/>
        <v>7.811877241929055E-2</v>
      </c>
      <c r="R1206" s="2">
        <v>0.54899999999999993</v>
      </c>
      <c r="S1206" s="2">
        <v>0.59899999999999998</v>
      </c>
      <c r="T1206" s="2">
        <v>0.502</v>
      </c>
      <c r="U1206" s="1">
        <v>4944</v>
      </c>
      <c r="V1206" s="2">
        <f t="shared" si="240"/>
        <v>0.99858614421329028</v>
      </c>
      <c r="W1206" s="2">
        <v>3.3000000000000002E-2</v>
      </c>
      <c r="X1206" s="1">
        <v>950</v>
      </c>
      <c r="Y1206" s="2">
        <f t="shared" si="241"/>
        <v>0.19188042819632398</v>
      </c>
      <c r="Z1206" s="2">
        <v>3.4000000000000002E-2</v>
      </c>
      <c r="AA1206" s="1">
        <v>3046</v>
      </c>
      <c r="AB1206" s="2">
        <f t="shared" si="242"/>
        <v>0.61522924661684508</v>
      </c>
      <c r="AC1206" s="2">
        <f t="shared" si="243"/>
        <v>0.19289032518683091</v>
      </c>
      <c r="AD1206" s="2">
        <v>3.7999999999999999E-2</v>
      </c>
      <c r="AE1206" s="1">
        <v>136180</v>
      </c>
      <c r="AF1206" s="1">
        <v>1793</v>
      </c>
      <c r="AG1206" s="1">
        <v>107132</v>
      </c>
      <c r="AH1206" s="1">
        <v>4134</v>
      </c>
      <c r="AI1206" s="2">
        <v>5.9000000000000004E-2</v>
      </c>
      <c r="AJ1206">
        <f>VLOOKUP(A1206,census_tract_areas_WA!E:N,10,FALSE)</f>
        <v>5.8495948069999999</v>
      </c>
      <c r="AK1206">
        <f t="shared" si="244"/>
        <v>846.3834100227449</v>
      </c>
      <c r="AL1206" t="str">
        <f>VLOOKUP(AK1206,'Density Lookup'!A:B,2,TRUE)</f>
        <v>Medium</v>
      </c>
      <c r="AM1206" t="str">
        <f>VLOOKUP(A1206,census_tract_county_names_WA!A:B,2,FALSE)</f>
        <v>King County, Washington</v>
      </c>
      <c r="AN1206">
        <f>INDEX(census_tract_areas_WA!N:N, MATCH('2014_acs_select'!A1206,census_tract_areas_WA!E:E,0))</f>
        <v>5.8495948069999999</v>
      </c>
      <c r="AO1206" t="b">
        <f t="shared" si="245"/>
        <v>1</v>
      </c>
      <c r="AP1206" t="str">
        <f>INDEX('Density Lookup'!B:B,MATCH('2014_acs_select'!AK1206,'Density Lookup'!A:A,1))</f>
        <v>Medium</v>
      </c>
      <c r="AQ1206" t="b">
        <f t="shared" si="246"/>
        <v>1</v>
      </c>
    </row>
    <row r="1207" spans="1:43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237"/>
        <v>0.5033286261851927</v>
      </c>
      <c r="I1207" s="2">
        <f t="shared" si="238"/>
        <v>0.49667137381480736</v>
      </c>
      <c r="J1207" s="1">
        <v>2024</v>
      </c>
      <c r="K1207" s="2">
        <f t="shared" si="239"/>
        <v>0.40831147871696588</v>
      </c>
      <c r="L1207" s="1">
        <v>1412</v>
      </c>
      <c r="M1207" s="1">
        <v>202</v>
      </c>
      <c r="N1207" s="1">
        <v>140</v>
      </c>
      <c r="O1207" s="2">
        <f t="shared" si="247"/>
        <v>0.69762845849802368</v>
      </c>
      <c r="P1207" s="2">
        <f t="shared" si="248"/>
        <v>9.9802371541501983E-2</v>
      </c>
      <c r="Q1207" s="2">
        <f t="shared" si="249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 s="1">
        <v>4943</v>
      </c>
      <c r="V1207" s="2">
        <f t="shared" si="240"/>
        <v>0.99717571111559411</v>
      </c>
      <c r="W1207" s="2">
        <v>3.9E-2</v>
      </c>
      <c r="X1207" s="1">
        <v>1250</v>
      </c>
      <c r="Y1207" s="2">
        <f t="shared" si="241"/>
        <v>0.2521686503933831</v>
      </c>
      <c r="Z1207" s="2">
        <v>2.2000000000000002E-2</v>
      </c>
      <c r="AA1207" s="1">
        <v>2810</v>
      </c>
      <c r="AB1207" s="2">
        <f t="shared" si="242"/>
        <v>0.56687512608432522</v>
      </c>
      <c r="AC1207" s="2">
        <f t="shared" si="243"/>
        <v>0.18095622352229168</v>
      </c>
      <c r="AD1207" s="2">
        <v>5.5999999999999994E-2</v>
      </c>
      <c r="AE1207" s="1">
        <v>160599</v>
      </c>
      <c r="AF1207" s="1">
        <v>1736</v>
      </c>
      <c r="AG1207" s="1">
        <v>129306</v>
      </c>
      <c r="AH1207" s="1">
        <v>3900</v>
      </c>
      <c r="AI1207" s="2">
        <v>9.4E-2</v>
      </c>
      <c r="AJ1207">
        <f>VLOOKUP(A1207,census_tract_areas_WA!E:N,10,FALSE)</f>
        <v>3.1837488189999998</v>
      </c>
      <c r="AK1207">
        <f t="shared" si="244"/>
        <v>1556.9695606693526</v>
      </c>
      <c r="AL1207" t="str">
        <f>VLOOKUP(AK1207,'Density Lookup'!A:B,2,TRUE)</f>
        <v>High</v>
      </c>
      <c r="AM1207" t="str">
        <f>VLOOKUP(A1207,census_tract_county_names_WA!A:B,2,FALSE)</f>
        <v>King County, Washington</v>
      </c>
      <c r="AN1207">
        <f>INDEX(census_tract_areas_WA!N:N, MATCH('2014_acs_select'!A1207,census_tract_areas_WA!E:E,0))</f>
        <v>3.1837488189999998</v>
      </c>
      <c r="AO1207" t="b">
        <f t="shared" si="245"/>
        <v>1</v>
      </c>
      <c r="AP1207" t="str">
        <f>INDEX('Density Lookup'!B:B,MATCH('2014_acs_select'!AK1207,'Density Lookup'!A:A,1))</f>
        <v>High</v>
      </c>
      <c r="AQ1207" t="b">
        <f t="shared" si="246"/>
        <v>1</v>
      </c>
    </row>
    <row r="1208" spans="1:43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237"/>
        <v>0.50416424559364714</v>
      </c>
      <c r="I1208" s="2">
        <f t="shared" si="238"/>
        <v>0.49583575440635291</v>
      </c>
      <c r="J1208" s="1">
        <v>2792</v>
      </c>
      <c r="K1208" s="2">
        <f t="shared" si="239"/>
        <v>0.54077086964942866</v>
      </c>
      <c r="L1208" s="1">
        <v>2096</v>
      </c>
      <c r="M1208" s="1">
        <v>320</v>
      </c>
      <c r="N1208" s="1">
        <v>114</v>
      </c>
      <c r="O1208" s="2">
        <f t="shared" si="247"/>
        <v>0.75071633237822355</v>
      </c>
      <c r="P1208" s="2">
        <f t="shared" si="248"/>
        <v>0.11461318051575932</v>
      </c>
      <c r="Q1208" s="2">
        <f t="shared" si="249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 s="1">
        <v>5152</v>
      </c>
      <c r="V1208" s="2">
        <f t="shared" si="240"/>
        <v>0.99786945574278518</v>
      </c>
      <c r="W1208" s="2">
        <v>5.2999999999999999E-2</v>
      </c>
      <c r="X1208" s="1">
        <v>1240</v>
      </c>
      <c r="Y1208" s="2">
        <f t="shared" si="241"/>
        <v>0.24017044354057718</v>
      </c>
      <c r="Z1208" s="2">
        <v>8.4000000000000005E-2</v>
      </c>
      <c r="AA1208" s="1">
        <v>3313</v>
      </c>
      <c r="AB1208" s="2">
        <f t="shared" si="242"/>
        <v>0.641681193104784</v>
      </c>
      <c r="AC1208" s="2">
        <f t="shared" si="243"/>
        <v>0.11814836335463885</v>
      </c>
      <c r="AD1208" s="2">
        <v>3.7999999999999999E-2</v>
      </c>
      <c r="AE1208" s="1">
        <v>144878</v>
      </c>
      <c r="AF1208" s="1">
        <v>1772</v>
      </c>
      <c r="AG1208" s="1">
        <v>135568</v>
      </c>
      <c r="AH1208" s="1">
        <v>4180</v>
      </c>
      <c r="AI1208" s="2">
        <v>1.7000000000000001E-2</v>
      </c>
      <c r="AJ1208">
        <f>VLOOKUP(A1208,census_tract_areas_WA!E:N,10,FALSE)</f>
        <v>7.1956151159999999</v>
      </c>
      <c r="AK1208">
        <f t="shared" si="244"/>
        <v>717.52031157415229</v>
      </c>
      <c r="AL1208" t="str">
        <f>VLOOKUP(AK1208,'Density Lookup'!A:B,2,TRUE)</f>
        <v>Medium</v>
      </c>
      <c r="AM1208" t="str">
        <f>VLOOKUP(A1208,census_tract_county_names_WA!A:B,2,FALSE)</f>
        <v>Snohomish County, Washington</v>
      </c>
      <c r="AN1208">
        <f>INDEX(census_tract_areas_WA!N:N, MATCH('2014_acs_select'!A1208,census_tract_areas_WA!E:E,0))</f>
        <v>7.1956151159999999</v>
      </c>
      <c r="AO1208" t="b">
        <f t="shared" si="245"/>
        <v>1</v>
      </c>
      <c r="AP1208" t="str">
        <f>INDEX('Density Lookup'!B:B,MATCH('2014_acs_select'!AK1208,'Density Lookup'!A:A,1))</f>
        <v>Medium</v>
      </c>
      <c r="AQ1208" t="b">
        <f t="shared" si="246"/>
        <v>1</v>
      </c>
    </row>
    <row r="1209" spans="1:43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237"/>
        <v>0.54847032805012896</v>
      </c>
      <c r="I1209" s="2">
        <f t="shared" si="238"/>
        <v>0.45152967194987098</v>
      </c>
      <c r="J1209" s="1">
        <v>1157</v>
      </c>
      <c r="K1209" s="2">
        <f t="shared" si="239"/>
        <v>0.426465167711021</v>
      </c>
      <c r="L1209" s="1">
        <v>876</v>
      </c>
      <c r="M1209" s="1">
        <v>165</v>
      </c>
      <c r="N1209" s="1">
        <v>50</v>
      </c>
      <c r="O1209" s="2">
        <f t="shared" si="247"/>
        <v>0.75713050993949871</v>
      </c>
      <c r="P1209" s="2">
        <f t="shared" si="248"/>
        <v>0.14261019878997408</v>
      </c>
      <c r="Q1209" s="2">
        <f t="shared" si="249"/>
        <v>4.3215211754537596E-2</v>
      </c>
      <c r="R1209" s="2">
        <v>0.184</v>
      </c>
      <c r="S1209" s="2">
        <v>0.19</v>
      </c>
      <c r="T1209" s="2">
        <v>0.17699999999999999</v>
      </c>
      <c r="U1209" s="1">
        <v>2644</v>
      </c>
      <c r="V1209" s="2">
        <f t="shared" si="240"/>
        <v>0.97456690011057867</v>
      </c>
      <c r="W1209" s="2">
        <v>0.16300000000000001</v>
      </c>
      <c r="X1209" s="1">
        <v>449</v>
      </c>
      <c r="Y1209" s="2">
        <f t="shared" si="241"/>
        <v>0.16549944710652414</v>
      </c>
      <c r="Z1209" s="2">
        <v>0.27600000000000002</v>
      </c>
      <c r="AA1209" s="1">
        <v>1736</v>
      </c>
      <c r="AB1209" s="2">
        <f t="shared" si="242"/>
        <v>0.63988204939181714</v>
      </c>
      <c r="AC1209" s="2">
        <f t="shared" si="243"/>
        <v>0.19461850350165877</v>
      </c>
      <c r="AD1209" s="2">
        <v>0.16</v>
      </c>
      <c r="AE1209" s="1">
        <v>72641</v>
      </c>
      <c r="AF1209" s="1">
        <v>1000</v>
      </c>
      <c r="AG1209" s="1">
        <v>62833</v>
      </c>
      <c r="AH1209" s="1">
        <v>2248</v>
      </c>
      <c r="AI1209" s="2">
        <v>0.129</v>
      </c>
      <c r="AJ1209">
        <f>VLOOKUP(A1209,census_tract_areas_WA!E:N,10,FALSE)</f>
        <v>18.821560689999998</v>
      </c>
      <c r="AK1209">
        <f t="shared" si="244"/>
        <v>144.1432006986239</v>
      </c>
      <c r="AL1209" t="str">
        <f>VLOOKUP(AK1209,'Density Lookup'!A:B,2,TRUE)</f>
        <v>Low</v>
      </c>
      <c r="AM1209" t="str">
        <f>VLOOKUP(A1209,census_tract_county_names_WA!A:B,2,FALSE)</f>
        <v>Kitsap County, Washington</v>
      </c>
      <c r="AN1209">
        <f>INDEX(census_tract_areas_WA!N:N, MATCH('2014_acs_select'!A1209,census_tract_areas_WA!E:E,0))</f>
        <v>18.821560689999998</v>
      </c>
      <c r="AO1209" t="b">
        <f t="shared" si="245"/>
        <v>1</v>
      </c>
      <c r="AP1209" t="str">
        <f>INDEX('Density Lookup'!B:B,MATCH('2014_acs_select'!AK1209,'Density Lookup'!A:A,1))</f>
        <v>Low</v>
      </c>
      <c r="AQ1209" t="b">
        <f t="shared" si="246"/>
        <v>1</v>
      </c>
    </row>
    <row r="1210" spans="1:43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237"/>
        <v>0.48396334478808706</v>
      </c>
      <c r="I1210" s="2">
        <f t="shared" si="238"/>
        <v>0.516036655211913</v>
      </c>
      <c r="J1210" s="1">
        <v>695</v>
      </c>
      <c r="K1210" s="2">
        <f t="shared" si="239"/>
        <v>0.39805269186712483</v>
      </c>
      <c r="L1210" s="1">
        <v>513</v>
      </c>
      <c r="M1210" s="1">
        <v>30</v>
      </c>
      <c r="N1210" s="1">
        <v>0</v>
      </c>
      <c r="O1210" s="2">
        <f t="shared" si="247"/>
        <v>0.73812949640287773</v>
      </c>
      <c r="P1210" s="2">
        <f t="shared" si="248"/>
        <v>4.3165467625899283E-2</v>
      </c>
      <c r="Q1210" s="2">
        <f t="shared" si="249"/>
        <v>0</v>
      </c>
      <c r="R1210" s="2">
        <v>0.29100000000000004</v>
      </c>
      <c r="S1210" s="2">
        <v>0.24</v>
      </c>
      <c r="T1210" s="2">
        <v>0.34100000000000003</v>
      </c>
      <c r="U1210" s="1">
        <v>1705</v>
      </c>
      <c r="V1210" s="2">
        <f t="shared" si="240"/>
        <v>0.9765177548682703</v>
      </c>
      <c r="W1210" s="2">
        <v>0.223</v>
      </c>
      <c r="X1210" s="1">
        <v>362</v>
      </c>
      <c r="Y1210" s="2">
        <f t="shared" si="241"/>
        <v>0.20733104238258879</v>
      </c>
      <c r="Z1210" s="2">
        <v>0.35399999999999998</v>
      </c>
      <c r="AA1210" s="1">
        <v>1051</v>
      </c>
      <c r="AB1210" s="2">
        <f t="shared" si="242"/>
        <v>0.60194730813287511</v>
      </c>
      <c r="AC1210" s="2">
        <f t="shared" si="243"/>
        <v>0.19072164948453607</v>
      </c>
      <c r="AD1210" s="2">
        <v>0.217</v>
      </c>
      <c r="AE1210" s="1">
        <v>57244</v>
      </c>
      <c r="AF1210" s="1">
        <v>798</v>
      </c>
      <c r="AG1210" s="1">
        <v>47262</v>
      </c>
      <c r="AH1210" s="1">
        <v>1406</v>
      </c>
      <c r="AI1210" s="2">
        <v>9.5000000000000001E-2</v>
      </c>
      <c r="AJ1210">
        <f>VLOOKUP(A1210,census_tract_areas_WA!E:N,10,FALSE)</f>
        <v>82.126543170000005</v>
      </c>
      <c r="AK1210">
        <f t="shared" si="244"/>
        <v>21.259874488882616</v>
      </c>
      <c r="AL1210" t="str">
        <f>VLOOKUP(AK1210,'Density Lookup'!A:B,2,TRUE)</f>
        <v>Low</v>
      </c>
      <c r="AM1210" t="str">
        <f>VLOOKUP(A1210,census_tract_county_names_WA!A:B,2,FALSE)</f>
        <v>Skamania County, Washington</v>
      </c>
      <c r="AN1210">
        <f>INDEX(census_tract_areas_WA!N:N, MATCH('2014_acs_select'!A1210,census_tract_areas_WA!E:E,0))</f>
        <v>82.126543170000005</v>
      </c>
      <c r="AO1210" t="b">
        <f t="shared" si="245"/>
        <v>1</v>
      </c>
      <c r="AP1210" t="str">
        <f>INDEX('Density Lookup'!B:B,MATCH('2014_acs_select'!AK1210,'Density Lookup'!A:A,1))</f>
        <v>Low</v>
      </c>
      <c r="AQ1210" t="b">
        <f t="shared" si="246"/>
        <v>1</v>
      </c>
    </row>
    <row r="1211" spans="1:43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237"/>
        <v>0.55424249586386198</v>
      </c>
      <c r="I1211" s="2">
        <f t="shared" si="238"/>
        <v>0.44575750413613802</v>
      </c>
      <c r="J1211" s="1">
        <v>1919</v>
      </c>
      <c r="K1211" s="2">
        <f t="shared" si="239"/>
        <v>0.45355707870479794</v>
      </c>
      <c r="L1211" s="1">
        <v>1570</v>
      </c>
      <c r="M1211" s="1">
        <v>145</v>
      </c>
      <c r="N1211" s="1">
        <v>47</v>
      </c>
      <c r="O1211" s="2">
        <f t="shared" si="247"/>
        <v>0.81813444502344967</v>
      </c>
      <c r="P1211" s="2">
        <f t="shared" si="248"/>
        <v>7.5560187597707135E-2</v>
      </c>
      <c r="Q1211" s="2">
        <f t="shared" si="249"/>
        <v>2.4491922876498175E-2</v>
      </c>
      <c r="R1211" s="2">
        <v>0.222</v>
      </c>
      <c r="S1211" s="2">
        <v>0.21</v>
      </c>
      <c r="T1211" s="2">
        <v>0.23800000000000002</v>
      </c>
      <c r="U1211" s="1">
        <v>4231</v>
      </c>
      <c r="V1211" s="2">
        <f t="shared" si="240"/>
        <v>1</v>
      </c>
      <c r="W1211" s="2">
        <v>9.3000000000000013E-2</v>
      </c>
      <c r="X1211" s="1">
        <v>901</v>
      </c>
      <c r="Y1211" s="2">
        <f t="shared" si="241"/>
        <v>0.21295202079886552</v>
      </c>
      <c r="Z1211" s="2">
        <v>0.16399999999999998</v>
      </c>
      <c r="AA1211" s="1">
        <v>2819</v>
      </c>
      <c r="AB1211" s="2">
        <f t="shared" si="242"/>
        <v>0.66627274875915854</v>
      </c>
      <c r="AC1211" s="2">
        <f t="shared" si="243"/>
        <v>0.12077523044197591</v>
      </c>
      <c r="AD1211" s="2">
        <v>8.199999999999999E-2</v>
      </c>
      <c r="AE1211" s="1">
        <v>88153</v>
      </c>
      <c r="AF1211" s="1">
        <v>1529</v>
      </c>
      <c r="AG1211" s="1">
        <v>76875</v>
      </c>
      <c r="AH1211" s="1">
        <v>3444</v>
      </c>
      <c r="AI1211" s="2">
        <v>0.1</v>
      </c>
      <c r="AJ1211">
        <f>VLOOKUP(A1211,census_tract_areas_WA!E:N,10,FALSE)</f>
        <v>26.645013089999999</v>
      </c>
      <c r="AK1211">
        <f t="shared" si="244"/>
        <v>158.79144009833175</v>
      </c>
      <c r="AL1211" t="str">
        <f>VLOOKUP(AK1211,'Density Lookup'!A:B,2,TRUE)</f>
        <v>Low</v>
      </c>
      <c r="AM1211" t="str">
        <f>VLOOKUP(A1211,census_tract_county_names_WA!A:B,2,FALSE)</f>
        <v>Snohomish County, Washington</v>
      </c>
      <c r="AN1211">
        <f>INDEX(census_tract_areas_WA!N:N, MATCH('2014_acs_select'!A1211,census_tract_areas_WA!E:E,0))</f>
        <v>26.645013089999999</v>
      </c>
      <c r="AO1211" t="b">
        <f t="shared" si="245"/>
        <v>1</v>
      </c>
      <c r="AP1211" t="str">
        <f>INDEX('Density Lookup'!B:B,MATCH('2014_acs_select'!AK1211,'Density Lookup'!A:A,1))</f>
        <v>Low</v>
      </c>
      <c r="AQ1211" t="b">
        <f t="shared" si="246"/>
        <v>1</v>
      </c>
    </row>
    <row r="1212" spans="1:43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237"/>
        <v>0.49069767441860462</v>
      </c>
      <c r="I1212" s="2">
        <f t="shared" si="238"/>
        <v>0.50930232558139532</v>
      </c>
      <c r="J1212" s="1">
        <v>720</v>
      </c>
      <c r="K1212" s="2">
        <f t="shared" si="239"/>
        <v>0.41860465116279072</v>
      </c>
      <c r="L1212" s="1">
        <v>523</v>
      </c>
      <c r="M1212" s="1">
        <v>21</v>
      </c>
      <c r="N1212" s="1">
        <v>0</v>
      </c>
      <c r="O1212" s="2">
        <f t="shared" si="247"/>
        <v>0.72638888888888886</v>
      </c>
      <c r="P1212" s="2">
        <f t="shared" si="248"/>
        <v>2.9166666666666667E-2</v>
      </c>
      <c r="Q1212" s="2">
        <f t="shared" si="249"/>
        <v>0</v>
      </c>
      <c r="R1212" s="2">
        <v>0.21100000000000002</v>
      </c>
      <c r="S1212" s="2">
        <v>0.21</v>
      </c>
      <c r="T1212" s="2">
        <v>0.21100000000000002</v>
      </c>
      <c r="U1212" s="1">
        <v>1720</v>
      </c>
      <c r="V1212" s="2">
        <f t="shared" si="240"/>
        <v>1</v>
      </c>
      <c r="W1212" s="2">
        <v>0.21600000000000003</v>
      </c>
      <c r="X1212" s="1">
        <v>458</v>
      </c>
      <c r="Y1212" s="2">
        <f t="shared" si="241"/>
        <v>0.26627906976744187</v>
      </c>
      <c r="Z1212" s="2">
        <v>0.23600000000000002</v>
      </c>
      <c r="AA1212" s="1">
        <v>999</v>
      </c>
      <c r="AB1212" s="2">
        <f t="shared" si="242"/>
        <v>0.58081395348837206</v>
      </c>
      <c r="AC1212" s="2">
        <f t="shared" si="243"/>
        <v>0.15290697674418607</v>
      </c>
      <c r="AD1212" s="2">
        <v>0.193</v>
      </c>
      <c r="AE1212" s="1">
        <v>61393</v>
      </c>
      <c r="AF1212" s="1">
        <v>666</v>
      </c>
      <c r="AG1212" s="1">
        <v>47833</v>
      </c>
      <c r="AH1212" s="1">
        <v>1356</v>
      </c>
      <c r="AI1212" s="2">
        <v>0.06</v>
      </c>
      <c r="AJ1212">
        <f>VLOOKUP(A1212,census_tract_areas_WA!E:N,10,FALSE)</f>
        <v>2631.6911869999999</v>
      </c>
      <c r="AK1212">
        <f t="shared" si="244"/>
        <v>0.65357212445610557</v>
      </c>
      <c r="AL1212" t="str">
        <f>VLOOKUP(AK1212,'Density Lookup'!A:B,2,TRUE)</f>
        <v>Low</v>
      </c>
      <c r="AM1212" t="str">
        <f>VLOOKUP(A1212,census_tract_county_names_WA!A:B,2,FALSE)</f>
        <v>Adams County, Washington</v>
      </c>
      <c r="AN1212">
        <f>INDEX(census_tract_areas_WA!N:N, MATCH('2014_acs_select'!A1212,census_tract_areas_WA!E:E,0))</f>
        <v>2631.6911869999999</v>
      </c>
      <c r="AO1212" t="b">
        <f t="shared" si="245"/>
        <v>1</v>
      </c>
      <c r="AP1212" t="str">
        <f>INDEX('Density Lookup'!B:B,MATCH('2014_acs_select'!AK1212,'Density Lookup'!A:A,1))</f>
        <v>Low</v>
      </c>
      <c r="AQ1212" t="b">
        <f t="shared" si="246"/>
        <v>1</v>
      </c>
    </row>
    <row r="1213" spans="1:43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237"/>
        <v>0.53670745272525033</v>
      </c>
      <c r="I1213" s="2">
        <f t="shared" si="238"/>
        <v>0.46329254727474972</v>
      </c>
      <c r="J1213" s="1">
        <v>2465</v>
      </c>
      <c r="K1213" s="2">
        <f t="shared" si="239"/>
        <v>0.45698924731182794</v>
      </c>
      <c r="L1213" s="1">
        <v>2064</v>
      </c>
      <c r="M1213" s="1">
        <v>167</v>
      </c>
      <c r="N1213" s="1">
        <v>0</v>
      </c>
      <c r="O1213" s="2">
        <f t="shared" si="247"/>
        <v>0.83732251521298173</v>
      </c>
      <c r="P1213" s="2">
        <f t="shared" si="248"/>
        <v>6.7748478701825557E-2</v>
      </c>
      <c r="Q1213" s="2">
        <f t="shared" si="249"/>
        <v>0</v>
      </c>
      <c r="R1213" s="2">
        <v>0.19600000000000001</v>
      </c>
      <c r="S1213" s="2">
        <v>0.19</v>
      </c>
      <c r="T1213" s="2">
        <v>0.20399999999999999</v>
      </c>
      <c r="U1213" s="1">
        <v>5366</v>
      </c>
      <c r="V1213" s="2">
        <f t="shared" si="240"/>
        <v>0.99480904708935858</v>
      </c>
      <c r="W1213" s="2">
        <v>0.10300000000000001</v>
      </c>
      <c r="X1213" s="1">
        <v>1196</v>
      </c>
      <c r="Y1213" s="2">
        <f t="shared" si="241"/>
        <v>0.22172784575454207</v>
      </c>
      <c r="Z1213" s="2">
        <v>0.11599999999999999</v>
      </c>
      <c r="AA1213" s="1">
        <v>3417</v>
      </c>
      <c r="AB1213" s="2">
        <f t="shared" si="242"/>
        <v>0.63348164627363734</v>
      </c>
      <c r="AC1213" s="2">
        <f t="shared" si="243"/>
        <v>0.14479050797182058</v>
      </c>
      <c r="AD1213" s="2">
        <v>0.11199999999999999</v>
      </c>
      <c r="AE1213" s="1">
        <v>84580</v>
      </c>
      <c r="AF1213" s="1">
        <v>1942</v>
      </c>
      <c r="AG1213" s="1">
        <v>78990</v>
      </c>
      <c r="AH1213" s="1">
        <v>4399</v>
      </c>
      <c r="AI1213" s="2">
        <v>7.400000000000001E-2</v>
      </c>
      <c r="AJ1213">
        <f>VLOOKUP(A1213,census_tract_areas_WA!E:N,10,FALSE)</f>
        <v>130.13818660000001</v>
      </c>
      <c r="AK1213">
        <f t="shared" si="244"/>
        <v>41.448249287346371</v>
      </c>
      <c r="AL1213" t="str">
        <f>VLOOKUP(AK1213,'Density Lookup'!A:B,2,TRUE)</f>
        <v>Low</v>
      </c>
      <c r="AM1213" t="str">
        <f>VLOOKUP(A1213,census_tract_county_names_WA!A:B,2,FALSE)</f>
        <v>Snohomish County, Washington</v>
      </c>
      <c r="AN1213">
        <f>INDEX(census_tract_areas_WA!N:N, MATCH('2014_acs_select'!A1213,census_tract_areas_WA!E:E,0))</f>
        <v>130.13818660000001</v>
      </c>
      <c r="AO1213" t="b">
        <f t="shared" si="245"/>
        <v>1</v>
      </c>
      <c r="AP1213" t="str">
        <f>INDEX('Density Lookup'!B:B,MATCH('2014_acs_select'!AK1213,'Density Lookup'!A:A,1))</f>
        <v>Low</v>
      </c>
      <c r="AQ1213" t="b">
        <f t="shared" si="246"/>
        <v>1</v>
      </c>
    </row>
    <row r="1214" spans="1:43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237"/>
        <v>0.47942508367788933</v>
      </c>
      <c r="I1214" s="2">
        <f t="shared" si="238"/>
        <v>0.52057491632211061</v>
      </c>
      <c r="J1214" s="1">
        <v>2501</v>
      </c>
      <c r="K1214" s="2">
        <f t="shared" si="239"/>
        <v>0.49241976767080131</v>
      </c>
      <c r="L1214" s="1">
        <v>1646</v>
      </c>
      <c r="M1214" s="1">
        <v>167</v>
      </c>
      <c r="N1214" s="1">
        <v>232</v>
      </c>
      <c r="O1214" s="2">
        <f t="shared" si="247"/>
        <v>0.65813674530187927</v>
      </c>
      <c r="P1214" s="2">
        <f t="shared" si="248"/>
        <v>6.6773290683726505E-2</v>
      </c>
      <c r="Q1214" s="2">
        <f t="shared" si="249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 s="1">
        <v>5050</v>
      </c>
      <c r="V1214" s="2">
        <f t="shared" si="240"/>
        <v>0.99429021460917499</v>
      </c>
      <c r="W1214" s="2">
        <v>4.2999999999999997E-2</v>
      </c>
      <c r="X1214" s="1">
        <v>867</v>
      </c>
      <c r="Y1214" s="2">
        <f t="shared" si="241"/>
        <v>0.17070289427052571</v>
      </c>
      <c r="Z1214" s="2">
        <v>0</v>
      </c>
      <c r="AA1214" s="1">
        <v>2929</v>
      </c>
      <c r="AB1214" s="2">
        <f t="shared" si="242"/>
        <v>0.57668832447332152</v>
      </c>
      <c r="AC1214" s="2">
        <f t="shared" si="243"/>
        <v>0.25260878125615283</v>
      </c>
      <c r="AD1214" s="2">
        <v>5.7000000000000002E-2</v>
      </c>
      <c r="AE1214" s="1">
        <v>200806</v>
      </c>
      <c r="AF1214" s="1">
        <v>2471</v>
      </c>
      <c r="AG1214" s="1">
        <v>118458</v>
      </c>
      <c r="AH1214" s="1">
        <v>4314</v>
      </c>
      <c r="AI1214" s="2">
        <v>7.0999999999999994E-2</v>
      </c>
      <c r="AJ1214">
        <f>VLOOKUP(A1214,census_tract_areas_WA!E:N,10,FALSE)</f>
        <v>5.7970940569999998</v>
      </c>
      <c r="AK1214">
        <f t="shared" si="244"/>
        <v>876.12861721073853</v>
      </c>
      <c r="AL1214" t="str">
        <f>VLOOKUP(AK1214,'Density Lookup'!A:B,2,TRUE)</f>
        <v>Medium</v>
      </c>
      <c r="AM1214" t="str">
        <f>VLOOKUP(A1214,census_tract_county_names_WA!A:B,2,FALSE)</f>
        <v>King County, Washington</v>
      </c>
      <c r="AN1214">
        <f>INDEX(census_tract_areas_WA!N:N, MATCH('2014_acs_select'!A1214,census_tract_areas_WA!E:E,0))</f>
        <v>5.7970940569999998</v>
      </c>
      <c r="AO1214" t="b">
        <f t="shared" si="245"/>
        <v>1</v>
      </c>
      <c r="AP1214" t="str">
        <f>INDEX('Density Lookup'!B:B,MATCH('2014_acs_select'!AK1214,'Density Lookup'!A:A,1))</f>
        <v>Medium</v>
      </c>
      <c r="AQ1214" t="b">
        <f t="shared" si="246"/>
        <v>1</v>
      </c>
    </row>
    <row r="1215" spans="1:43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237"/>
        <v>0.4963954685890834</v>
      </c>
      <c r="I1215" s="2">
        <f t="shared" si="238"/>
        <v>0.50360453141091654</v>
      </c>
      <c r="J1215" s="1">
        <v>2242</v>
      </c>
      <c r="K1215" s="2">
        <f t="shared" si="239"/>
        <v>0.46179196704428427</v>
      </c>
      <c r="L1215" s="1">
        <v>1457</v>
      </c>
      <c r="M1215" s="1">
        <v>167</v>
      </c>
      <c r="N1215" s="1">
        <v>149</v>
      </c>
      <c r="O1215" s="2">
        <f t="shared" si="247"/>
        <v>0.6498661909009813</v>
      </c>
      <c r="P1215" s="2">
        <f t="shared" si="248"/>
        <v>7.4487065120428186E-2</v>
      </c>
      <c r="Q1215" s="2">
        <f t="shared" si="249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 s="1">
        <v>4855</v>
      </c>
      <c r="V1215" s="2">
        <f t="shared" si="240"/>
        <v>1</v>
      </c>
      <c r="W1215" s="2">
        <v>1.8000000000000002E-2</v>
      </c>
      <c r="X1215" s="1">
        <v>1337</v>
      </c>
      <c r="Y1215" s="2">
        <f t="shared" si="241"/>
        <v>0.27538619979402679</v>
      </c>
      <c r="Z1215" s="2">
        <v>1.6E-2</v>
      </c>
      <c r="AA1215" s="1">
        <v>2656</v>
      </c>
      <c r="AB1215" s="2">
        <f t="shared" si="242"/>
        <v>0.54706488156539645</v>
      </c>
      <c r="AC1215" s="2">
        <f t="shared" si="243"/>
        <v>0.17754891864057676</v>
      </c>
      <c r="AD1215" s="2">
        <v>1.1000000000000001E-2</v>
      </c>
      <c r="AE1215" s="1">
        <v>233111</v>
      </c>
      <c r="AF1215" s="1">
        <v>1695</v>
      </c>
      <c r="AG1215" s="1">
        <v>154025</v>
      </c>
      <c r="AH1215" s="1">
        <v>3714</v>
      </c>
      <c r="AI1215" s="2">
        <v>0.02</v>
      </c>
      <c r="AJ1215">
        <f>VLOOKUP(A1215,census_tract_areas_WA!E:N,10,FALSE)</f>
        <v>6.0129543229999998</v>
      </c>
      <c r="AK1215">
        <f t="shared" si="244"/>
        <v>807.42339608821942</v>
      </c>
      <c r="AL1215" t="str">
        <f>VLOOKUP(AK1215,'Density Lookup'!A:B,2,TRUE)</f>
        <v>Medium</v>
      </c>
      <c r="AM1215" t="str">
        <f>VLOOKUP(A1215,census_tract_county_names_WA!A:B,2,FALSE)</f>
        <v>King County, Washington</v>
      </c>
      <c r="AN1215">
        <f>INDEX(census_tract_areas_WA!N:N, MATCH('2014_acs_select'!A1215,census_tract_areas_WA!E:E,0))</f>
        <v>6.0129543229999998</v>
      </c>
      <c r="AO1215" t="b">
        <f t="shared" si="245"/>
        <v>1</v>
      </c>
      <c r="AP1215" t="str">
        <f>INDEX('Density Lookup'!B:B,MATCH('2014_acs_select'!AK1215,'Density Lookup'!A:A,1))</f>
        <v>Medium</v>
      </c>
      <c r="AQ1215" t="b">
        <f t="shared" si="246"/>
        <v>1</v>
      </c>
    </row>
    <row r="1216" spans="1:43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237"/>
        <v>0.49934697431432301</v>
      </c>
      <c r="I1216" s="2">
        <f t="shared" si="238"/>
        <v>0.50065302568567693</v>
      </c>
      <c r="J1216" s="1">
        <v>1706</v>
      </c>
      <c r="K1216" s="2">
        <f t="shared" si="239"/>
        <v>0.3713539399216369</v>
      </c>
      <c r="L1216" s="1">
        <v>1373</v>
      </c>
      <c r="M1216" s="1">
        <v>221</v>
      </c>
      <c r="N1216" s="1">
        <v>0</v>
      </c>
      <c r="O1216" s="2">
        <f t="shared" si="247"/>
        <v>0.80480656506447834</v>
      </c>
      <c r="P1216" s="2">
        <f t="shared" si="248"/>
        <v>0.12954279015240328</v>
      </c>
      <c r="Q1216" s="2">
        <f t="shared" si="249"/>
        <v>0</v>
      </c>
      <c r="R1216" s="2">
        <v>0.11800000000000001</v>
      </c>
      <c r="S1216" s="2">
        <v>0.113</v>
      </c>
      <c r="T1216" s="2">
        <v>0.124</v>
      </c>
      <c r="U1216" s="1">
        <v>4553</v>
      </c>
      <c r="V1216" s="2">
        <f t="shared" si="240"/>
        <v>0.99107531562908147</v>
      </c>
      <c r="W1216" s="2">
        <v>0.20100000000000001</v>
      </c>
      <c r="X1216" s="1">
        <v>913</v>
      </c>
      <c r="Y1216" s="2">
        <f t="shared" si="241"/>
        <v>0.19873748367435787</v>
      </c>
      <c r="Z1216" s="2">
        <v>0.27699999999999997</v>
      </c>
      <c r="AA1216" s="1">
        <v>2732</v>
      </c>
      <c r="AB1216" s="2">
        <f t="shared" si="242"/>
        <v>0.59468872442316068</v>
      </c>
      <c r="AC1216" s="2">
        <f t="shared" si="243"/>
        <v>0.20657379190248149</v>
      </c>
      <c r="AD1216" s="2">
        <v>0.21600000000000003</v>
      </c>
      <c r="AE1216" s="1">
        <v>50181</v>
      </c>
      <c r="AF1216" s="1">
        <v>1862</v>
      </c>
      <c r="AG1216" s="1">
        <v>39419</v>
      </c>
      <c r="AH1216" s="1">
        <v>3759</v>
      </c>
      <c r="AI1216" s="2">
        <v>6.0999999999999999E-2</v>
      </c>
      <c r="AJ1216">
        <f>VLOOKUP(A1216,census_tract_areas_WA!E:N,10,FALSE)</f>
        <v>416.71524590000001</v>
      </c>
      <c r="AK1216">
        <f t="shared" si="244"/>
        <v>11.024314673388339</v>
      </c>
      <c r="AL1216" t="str">
        <f>VLOOKUP(AK1216,'Density Lookup'!A:B,2,TRUE)</f>
        <v>Low</v>
      </c>
      <c r="AM1216" t="str">
        <f>VLOOKUP(A1216,census_tract_county_names_WA!A:B,2,FALSE)</f>
        <v>Pacific County, Washington</v>
      </c>
      <c r="AN1216">
        <f>INDEX(census_tract_areas_WA!N:N, MATCH('2014_acs_select'!A1216,census_tract_areas_WA!E:E,0))</f>
        <v>416.71524590000001</v>
      </c>
      <c r="AO1216" t="b">
        <f t="shared" si="245"/>
        <v>1</v>
      </c>
      <c r="AP1216" t="str">
        <f>INDEX('Density Lookup'!B:B,MATCH('2014_acs_select'!AK1216,'Density Lookup'!A:A,1))</f>
        <v>Low</v>
      </c>
      <c r="AQ1216" t="b">
        <f t="shared" si="246"/>
        <v>1</v>
      </c>
    </row>
    <row r="1217" spans="1:43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237"/>
        <v>0.4846375420067211</v>
      </c>
      <c r="I1217" s="2">
        <f t="shared" si="238"/>
        <v>0.51536245799327896</v>
      </c>
      <c r="J1217" s="1">
        <v>2084</v>
      </c>
      <c r="K1217" s="2">
        <f t="shared" si="239"/>
        <v>0.50024003840614495</v>
      </c>
      <c r="L1217" s="1">
        <v>1593</v>
      </c>
      <c r="M1217" s="1">
        <v>265</v>
      </c>
      <c r="N1217" s="1">
        <v>65</v>
      </c>
      <c r="O1217" s="2">
        <f t="shared" si="247"/>
        <v>0.76439539347408825</v>
      </c>
      <c r="P1217" s="2">
        <f t="shared" si="248"/>
        <v>0.12715930902111325</v>
      </c>
      <c r="Q1217" s="2">
        <f t="shared" si="249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 s="1">
        <v>4079</v>
      </c>
      <c r="V1217" s="2">
        <f t="shared" si="240"/>
        <v>0.97911665866538644</v>
      </c>
      <c r="W1217" s="2">
        <v>6.3E-2</v>
      </c>
      <c r="X1217" s="1">
        <v>679</v>
      </c>
      <c r="Y1217" s="2">
        <f t="shared" si="241"/>
        <v>0.16298607777244359</v>
      </c>
      <c r="Z1217" s="2">
        <v>5.7000000000000002E-2</v>
      </c>
      <c r="AA1217" s="1">
        <v>2635</v>
      </c>
      <c r="AB1217" s="2">
        <f t="shared" si="242"/>
        <v>0.63250120019203071</v>
      </c>
      <c r="AC1217" s="2">
        <f t="shared" si="243"/>
        <v>0.20451272203552573</v>
      </c>
      <c r="AD1217" s="2">
        <v>7.5999999999999998E-2</v>
      </c>
      <c r="AE1217" s="1">
        <v>85582</v>
      </c>
      <c r="AF1217" s="1">
        <v>1897</v>
      </c>
      <c r="AG1217" s="1">
        <v>65625</v>
      </c>
      <c r="AH1217" s="1">
        <v>3610</v>
      </c>
      <c r="AI1217" s="2">
        <v>7.4999999999999997E-2</v>
      </c>
      <c r="AJ1217">
        <f>VLOOKUP(A1217,census_tract_areas_WA!E:N,10,FALSE)</f>
        <v>15.3763845</v>
      </c>
      <c r="AK1217">
        <f t="shared" si="244"/>
        <v>270.93495223145595</v>
      </c>
      <c r="AL1217" t="str">
        <f>VLOOKUP(AK1217,'Density Lookup'!A:B,2,TRUE)</f>
        <v>Low</v>
      </c>
      <c r="AM1217" t="str">
        <f>VLOOKUP(A1217,census_tract_county_names_WA!A:B,2,FALSE)</f>
        <v>Pierce County, Washington</v>
      </c>
      <c r="AN1217">
        <f>INDEX(census_tract_areas_WA!N:N, MATCH('2014_acs_select'!A1217,census_tract_areas_WA!E:E,0))</f>
        <v>15.3763845</v>
      </c>
      <c r="AO1217" t="b">
        <f t="shared" si="245"/>
        <v>1</v>
      </c>
      <c r="AP1217" t="str">
        <f>INDEX('Density Lookup'!B:B,MATCH('2014_acs_select'!AK1217,'Density Lookup'!A:A,1))</f>
        <v>Low</v>
      </c>
      <c r="AQ1217" t="b">
        <f t="shared" si="246"/>
        <v>1</v>
      </c>
    </row>
    <row r="1218" spans="1:43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250">F1218/E1218</f>
        <v>0.52356406480117823</v>
      </c>
      <c r="I1218" s="2">
        <f t="shared" ref="I1218:I1281" si="251">G1218/E1218</f>
        <v>0.47643593519882177</v>
      </c>
      <c r="J1218" s="1">
        <v>2912</v>
      </c>
      <c r="K1218" s="2">
        <f t="shared" ref="K1218:K1281" si="252">J1218/E1218</f>
        <v>0.53608247422680411</v>
      </c>
      <c r="L1218" s="1">
        <v>2125</v>
      </c>
      <c r="M1218" s="1">
        <v>280</v>
      </c>
      <c r="N1218" s="1">
        <v>94</v>
      </c>
      <c r="O1218" s="2">
        <f t="shared" si="247"/>
        <v>0.72973901098901095</v>
      </c>
      <c r="P1218" s="2">
        <f t="shared" si="248"/>
        <v>9.6153846153846159E-2</v>
      </c>
      <c r="Q1218" s="2">
        <f t="shared" si="249"/>
        <v>3.2280219780219783E-2</v>
      </c>
      <c r="R1218" s="2">
        <v>0.51300000000000001</v>
      </c>
      <c r="S1218" s="2">
        <v>0.52200000000000002</v>
      </c>
      <c r="T1218" s="2">
        <v>0.504</v>
      </c>
      <c r="U1218" s="1">
        <v>5432</v>
      </c>
      <c r="V1218" s="2">
        <f t="shared" ref="V1218:V1281" si="253">U1218/E1218</f>
        <v>1</v>
      </c>
      <c r="W1218" s="2">
        <v>4.0999999999999995E-2</v>
      </c>
      <c r="X1218" s="1">
        <v>1185</v>
      </c>
      <c r="Y1218" s="2">
        <f t="shared" ref="Y1218:Y1281" si="254">X1218/E1218</f>
        <v>0.21815169366715759</v>
      </c>
      <c r="Z1218" s="2">
        <v>4.2000000000000003E-2</v>
      </c>
      <c r="AA1218" s="1">
        <v>3591</v>
      </c>
      <c r="AB1218" s="2">
        <f t="shared" ref="AB1218:AB1281" si="255">AA1218/E1218</f>
        <v>0.66108247422680411</v>
      </c>
      <c r="AC1218" s="2">
        <f t="shared" ref="AC1218:AC1281" si="256">1-(AB1218+Y1218)</f>
        <v>0.12076583210603831</v>
      </c>
      <c r="AD1218" s="2">
        <v>4.0999999999999995E-2</v>
      </c>
      <c r="AE1218" s="1">
        <v>135528</v>
      </c>
      <c r="AF1218" s="1">
        <v>2109</v>
      </c>
      <c r="AG1218" s="1">
        <v>99635</v>
      </c>
      <c r="AH1218" s="1">
        <v>4486</v>
      </c>
      <c r="AI1218" s="2">
        <v>7.0000000000000007E-2</v>
      </c>
      <c r="AJ1218">
        <f>VLOOKUP(A1218,census_tract_areas_WA!E:N,10,FALSE)</f>
        <v>5.9492943010000001</v>
      </c>
      <c r="AK1218">
        <f t="shared" si="244"/>
        <v>913.04946858771984</v>
      </c>
      <c r="AL1218" t="str">
        <f>VLOOKUP(AK1218,'Density Lookup'!A:B,2,TRUE)</f>
        <v>Medium</v>
      </c>
      <c r="AM1218" t="str">
        <f>VLOOKUP(A1218,census_tract_county_names_WA!A:B,2,FALSE)</f>
        <v>Snohomish County, Washington</v>
      </c>
      <c r="AN1218">
        <f>INDEX(census_tract_areas_WA!N:N, MATCH('2014_acs_select'!A1218,census_tract_areas_WA!E:E,0))</f>
        <v>5.9492943010000001</v>
      </c>
      <c r="AO1218" t="b">
        <f t="shared" si="245"/>
        <v>1</v>
      </c>
      <c r="AP1218" t="str">
        <f>INDEX('Density Lookup'!B:B,MATCH('2014_acs_select'!AK1218,'Density Lookup'!A:A,1))</f>
        <v>Medium</v>
      </c>
      <c r="AQ1218" t="b">
        <f t="shared" si="246"/>
        <v>1</v>
      </c>
    </row>
    <row r="1219" spans="1:43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250"/>
        <v>0.49814738575545492</v>
      </c>
      <c r="I1219" s="2">
        <f t="shared" si="251"/>
        <v>0.50185261424454508</v>
      </c>
      <c r="J1219" s="1">
        <v>1106</v>
      </c>
      <c r="K1219" s="2">
        <f t="shared" si="252"/>
        <v>0.45533141210374639</v>
      </c>
      <c r="L1219" s="1">
        <v>845</v>
      </c>
      <c r="M1219" s="1">
        <v>72</v>
      </c>
      <c r="N1219" s="1">
        <v>23</v>
      </c>
      <c r="O1219" s="2">
        <f t="shared" si="247"/>
        <v>0.76401446654611216</v>
      </c>
      <c r="P1219" s="2">
        <f t="shared" si="248"/>
        <v>6.50994575045208E-2</v>
      </c>
      <c r="Q1219" s="2">
        <f t="shared" si="249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 s="1">
        <v>2402</v>
      </c>
      <c r="V1219" s="2">
        <f t="shared" si="253"/>
        <v>0.98888431453272951</v>
      </c>
      <c r="W1219" s="2">
        <v>3.3000000000000002E-2</v>
      </c>
      <c r="X1219" s="1">
        <v>582</v>
      </c>
      <c r="Y1219" s="2">
        <f t="shared" si="254"/>
        <v>0.23960477562783039</v>
      </c>
      <c r="Z1219" s="2">
        <v>0</v>
      </c>
      <c r="AA1219" s="1">
        <v>1541</v>
      </c>
      <c r="AB1219" s="2">
        <f t="shared" si="255"/>
        <v>0.63441745574310415</v>
      </c>
      <c r="AC1219" s="2">
        <f t="shared" si="256"/>
        <v>0.12597776862906551</v>
      </c>
      <c r="AD1219" s="2">
        <v>4.2999999999999997E-2</v>
      </c>
      <c r="AE1219" s="1">
        <v>114647</v>
      </c>
      <c r="AF1219" s="1">
        <v>836</v>
      </c>
      <c r="AG1219" s="1">
        <v>103393</v>
      </c>
      <c r="AH1219" s="1">
        <v>1946</v>
      </c>
      <c r="AI1219" s="2">
        <v>6.5000000000000002E-2</v>
      </c>
      <c r="AJ1219">
        <f>VLOOKUP(A1219,census_tract_areas_WA!E:N,10,FALSE)</f>
        <v>13.639776940000001</v>
      </c>
      <c r="AK1219">
        <f t="shared" ref="AK1219:AK1282" si="257">E1219/AJ1219</f>
        <v>178.08209112839054</v>
      </c>
      <c r="AL1219" t="str">
        <f>VLOOKUP(AK1219,'Density Lookup'!A:B,2,TRUE)</f>
        <v>Low</v>
      </c>
      <c r="AM1219" t="str">
        <f>VLOOKUP(A1219,census_tract_county_names_WA!A:B,2,FALSE)</f>
        <v>Snohomish County, Washington</v>
      </c>
      <c r="AN1219">
        <f>INDEX(census_tract_areas_WA!N:N, MATCH('2014_acs_select'!A1219,census_tract_areas_WA!E:E,0))</f>
        <v>13.639776940000001</v>
      </c>
      <c r="AO1219" t="b">
        <f t="shared" ref="AO1219:AO1282" si="258">AN1219=AJ1219</f>
        <v>1</v>
      </c>
      <c r="AP1219" t="str">
        <f>INDEX('Density Lookup'!B:B,MATCH('2014_acs_select'!AK1219,'Density Lookup'!A:A,1))</f>
        <v>Low</v>
      </c>
      <c r="AQ1219" t="b">
        <f t="shared" ref="AQ1219:AQ1282" si="259">AP1219=AL1219</f>
        <v>1</v>
      </c>
    </row>
    <row r="1220" spans="1:43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250"/>
        <v>0.48246884960880904</v>
      </c>
      <c r="I1220" s="2">
        <f t="shared" si="251"/>
        <v>0.51753115039119091</v>
      </c>
      <c r="J1220" s="1">
        <v>1542</v>
      </c>
      <c r="K1220" s="2">
        <f t="shared" si="252"/>
        <v>0.44682700666473485</v>
      </c>
      <c r="L1220" s="1">
        <v>1256</v>
      </c>
      <c r="M1220" s="1">
        <v>167</v>
      </c>
      <c r="N1220" s="1">
        <v>20</v>
      </c>
      <c r="O1220" s="2">
        <f t="shared" si="247"/>
        <v>0.81452658884565499</v>
      </c>
      <c r="P1220" s="2">
        <f t="shared" si="248"/>
        <v>0.10830090791180286</v>
      </c>
      <c r="Q1220" s="2">
        <f t="shared" si="249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 s="1">
        <v>3432</v>
      </c>
      <c r="V1220" s="2">
        <f t="shared" si="253"/>
        <v>0.99449434946392345</v>
      </c>
      <c r="W1220" s="2">
        <v>0.14899999999999999</v>
      </c>
      <c r="X1220" s="1">
        <v>641</v>
      </c>
      <c r="Y1220" s="2">
        <f t="shared" si="254"/>
        <v>0.18574326282237033</v>
      </c>
      <c r="Z1220" s="2">
        <v>0.17300000000000001</v>
      </c>
      <c r="AA1220" s="1">
        <v>2348</v>
      </c>
      <c r="AB1220" s="2">
        <f t="shared" si="255"/>
        <v>0.68038249782671689</v>
      </c>
      <c r="AC1220" s="2">
        <f t="shared" si="256"/>
        <v>0.1338742393509128</v>
      </c>
      <c r="AD1220" s="2">
        <v>0.126</v>
      </c>
      <c r="AE1220" s="1">
        <v>73264</v>
      </c>
      <c r="AF1220" s="1">
        <v>1408</v>
      </c>
      <c r="AG1220" s="1">
        <v>57250</v>
      </c>
      <c r="AH1220" s="1">
        <v>2928</v>
      </c>
      <c r="AI1220" s="2">
        <v>0.114</v>
      </c>
      <c r="AJ1220">
        <f>VLOOKUP(A1220,census_tract_areas_WA!E:N,10,FALSE)</f>
        <v>1142.6283969999999</v>
      </c>
      <c r="AK1220">
        <f t="shared" si="257"/>
        <v>3.0202295068639016</v>
      </c>
      <c r="AL1220" t="str">
        <f>VLOOKUP(AK1220,'Density Lookup'!A:B,2,TRUE)</f>
        <v>Low</v>
      </c>
      <c r="AM1220" t="str">
        <f>VLOOKUP(A1220,census_tract_county_names_WA!A:B,2,FALSE)</f>
        <v>Snohomish County, Washington</v>
      </c>
      <c r="AN1220">
        <f>INDEX(census_tract_areas_WA!N:N, MATCH('2014_acs_select'!A1220,census_tract_areas_WA!E:E,0))</f>
        <v>1142.6283969999999</v>
      </c>
      <c r="AO1220" t="b">
        <f t="shared" si="258"/>
        <v>1</v>
      </c>
      <c r="AP1220" t="str">
        <f>INDEX('Density Lookup'!B:B,MATCH('2014_acs_select'!AK1220,'Density Lookup'!A:A,1))</f>
        <v>Low</v>
      </c>
      <c r="AQ1220" t="b">
        <f t="shared" si="259"/>
        <v>1</v>
      </c>
    </row>
    <row r="1221" spans="1:43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250"/>
        <v>0.49902470741222366</v>
      </c>
      <c r="I1221" s="2">
        <f t="shared" si="251"/>
        <v>0.50097529258777629</v>
      </c>
      <c r="J1221" s="1">
        <v>1360</v>
      </c>
      <c r="K1221" s="2">
        <f t="shared" si="252"/>
        <v>0.44213263979193757</v>
      </c>
      <c r="L1221" s="1">
        <v>1044</v>
      </c>
      <c r="M1221" s="1">
        <v>112</v>
      </c>
      <c r="N1221" s="1">
        <v>8</v>
      </c>
      <c r="O1221" s="2">
        <f t="shared" si="247"/>
        <v>0.76764705882352946</v>
      </c>
      <c r="P1221" s="2">
        <f t="shared" si="248"/>
        <v>8.2352941176470587E-2</v>
      </c>
      <c r="Q1221" s="2">
        <f t="shared" si="249"/>
        <v>5.8823529411764705E-3</v>
      </c>
      <c r="R1221" s="2">
        <v>0.28100000000000003</v>
      </c>
      <c r="S1221" s="2">
        <v>0.313</v>
      </c>
      <c r="T1221" s="2">
        <v>0.249</v>
      </c>
      <c r="U1221" s="1">
        <v>3076</v>
      </c>
      <c r="V1221" s="2">
        <f t="shared" si="253"/>
        <v>1</v>
      </c>
      <c r="W1221" s="2">
        <v>0.21899999999999997</v>
      </c>
      <c r="X1221" s="1">
        <v>506</v>
      </c>
      <c r="Y1221" s="2">
        <f t="shared" si="254"/>
        <v>0.16449934980494149</v>
      </c>
      <c r="Z1221" s="2">
        <v>0.223</v>
      </c>
      <c r="AA1221" s="1">
        <v>1982</v>
      </c>
      <c r="AB1221" s="2">
        <f t="shared" si="255"/>
        <v>0.64434330299089726</v>
      </c>
      <c r="AC1221" s="2">
        <f t="shared" si="256"/>
        <v>0.19115734720416122</v>
      </c>
      <c r="AD1221" s="2">
        <v>0.27600000000000002</v>
      </c>
      <c r="AE1221" s="1">
        <v>61191</v>
      </c>
      <c r="AF1221" s="1">
        <v>1282</v>
      </c>
      <c r="AG1221" s="1">
        <v>52308</v>
      </c>
      <c r="AH1221" s="1">
        <v>2713</v>
      </c>
      <c r="AI1221" s="2">
        <v>4.7E-2</v>
      </c>
      <c r="AJ1221">
        <f>VLOOKUP(A1221,census_tract_areas_WA!E:N,10,FALSE)</f>
        <v>655.86335740000004</v>
      </c>
      <c r="AK1221">
        <f t="shared" si="257"/>
        <v>4.6900013017864017</v>
      </c>
      <c r="AL1221" t="str">
        <f>VLOOKUP(AK1221,'Density Lookup'!A:B,2,TRUE)</f>
        <v>Low</v>
      </c>
      <c r="AM1221" t="str">
        <f>VLOOKUP(A1221,census_tract_county_names_WA!A:B,2,FALSE)</f>
        <v>Spokane County, Washington</v>
      </c>
      <c r="AN1221">
        <f>INDEX(census_tract_areas_WA!N:N, MATCH('2014_acs_select'!A1221,census_tract_areas_WA!E:E,0))</f>
        <v>655.86335740000004</v>
      </c>
      <c r="AO1221" t="b">
        <f t="shared" si="258"/>
        <v>1</v>
      </c>
      <c r="AP1221" t="str">
        <f>INDEX('Density Lookup'!B:B,MATCH('2014_acs_select'!AK1221,'Density Lookup'!A:A,1))</f>
        <v>Low</v>
      </c>
      <c r="AQ1221" t="b">
        <f t="shared" si="259"/>
        <v>1</v>
      </c>
    </row>
    <row r="1222" spans="1:43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250"/>
        <v>0.5360908353609084</v>
      </c>
      <c r="I1222" s="2">
        <f t="shared" si="251"/>
        <v>0.46390916463909165</v>
      </c>
      <c r="J1222" s="1">
        <v>1840</v>
      </c>
      <c r="K1222" s="2">
        <f t="shared" si="252"/>
        <v>0.49743173830765069</v>
      </c>
      <c r="L1222" s="1">
        <v>1512</v>
      </c>
      <c r="M1222" s="1">
        <v>224</v>
      </c>
      <c r="N1222" s="1">
        <v>1</v>
      </c>
      <c r="O1222" s="2">
        <f t="shared" si="247"/>
        <v>0.82173913043478264</v>
      </c>
      <c r="P1222" s="2">
        <f t="shared" si="248"/>
        <v>0.12173913043478261</v>
      </c>
      <c r="Q1222" s="2">
        <f t="shared" si="249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 s="1">
        <v>3551</v>
      </c>
      <c r="V1222" s="2">
        <f t="shared" si="253"/>
        <v>0.95998918626655849</v>
      </c>
      <c r="W1222" s="2">
        <v>5.2999999999999999E-2</v>
      </c>
      <c r="X1222" s="1">
        <v>687</v>
      </c>
      <c r="Y1222" s="2">
        <f t="shared" si="254"/>
        <v>0.18572587185725872</v>
      </c>
      <c r="Z1222" s="2">
        <v>5.2000000000000005E-2</v>
      </c>
      <c r="AA1222" s="1">
        <v>2320</v>
      </c>
      <c r="AB1222" s="2">
        <f t="shared" si="255"/>
        <v>0.62719653960529875</v>
      </c>
      <c r="AC1222" s="2">
        <f t="shared" si="256"/>
        <v>0.1870775885374425</v>
      </c>
      <c r="AD1222" s="2">
        <v>5.7999999999999996E-2</v>
      </c>
      <c r="AE1222" s="1">
        <v>92509</v>
      </c>
      <c r="AF1222" s="1">
        <v>1334</v>
      </c>
      <c r="AG1222" s="1">
        <v>87941</v>
      </c>
      <c r="AH1222" s="1">
        <v>3067</v>
      </c>
      <c r="AI1222" s="2">
        <v>5.5999999999999994E-2</v>
      </c>
      <c r="AJ1222">
        <f>VLOOKUP(A1222,census_tract_areas_WA!E:N,10,FALSE)</f>
        <v>189.52543399999999</v>
      </c>
      <c r="AK1222">
        <f t="shared" si="257"/>
        <v>19.517169394794792</v>
      </c>
      <c r="AL1222" t="str">
        <f>VLOOKUP(AK1222,'Density Lookup'!A:B,2,TRUE)</f>
        <v>Low</v>
      </c>
      <c r="AM1222" t="str">
        <f>VLOOKUP(A1222,census_tract_county_names_WA!A:B,2,FALSE)</f>
        <v>Thurston County, Washington</v>
      </c>
      <c r="AN1222">
        <f>INDEX(census_tract_areas_WA!N:N, MATCH('2014_acs_select'!A1222,census_tract_areas_WA!E:E,0))</f>
        <v>189.52543399999999</v>
      </c>
      <c r="AO1222" t="b">
        <f t="shared" si="258"/>
        <v>1</v>
      </c>
      <c r="AP1222" t="str">
        <f>INDEX('Density Lookup'!B:B,MATCH('2014_acs_select'!AK1222,'Density Lookup'!A:A,1))</f>
        <v>Low</v>
      </c>
      <c r="AQ1222" t="b">
        <f t="shared" si="259"/>
        <v>1</v>
      </c>
    </row>
    <row r="1223" spans="1:43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250"/>
        <v>0.51146788990825687</v>
      </c>
      <c r="I1223" s="2">
        <f t="shared" si="251"/>
        <v>0.48853211009174313</v>
      </c>
      <c r="J1223" s="1">
        <v>1093</v>
      </c>
      <c r="K1223" s="2">
        <f t="shared" si="252"/>
        <v>0.31336009174311924</v>
      </c>
      <c r="L1223" s="1">
        <v>732</v>
      </c>
      <c r="M1223" s="1">
        <v>183</v>
      </c>
      <c r="N1223" s="1">
        <v>0</v>
      </c>
      <c r="O1223" s="2">
        <f t="shared" si="247"/>
        <v>0.66971637694419028</v>
      </c>
      <c r="P1223" s="2">
        <f t="shared" si="248"/>
        <v>0.16742909423604757</v>
      </c>
      <c r="Q1223" s="2">
        <f t="shared" si="249"/>
        <v>0</v>
      </c>
      <c r="R1223" s="2">
        <v>0.152</v>
      </c>
      <c r="S1223" s="2">
        <v>0.15</v>
      </c>
      <c r="T1223" s="2">
        <v>0.155</v>
      </c>
      <c r="U1223" s="1">
        <v>3408</v>
      </c>
      <c r="V1223" s="2">
        <f t="shared" si="253"/>
        <v>0.97706422018348627</v>
      </c>
      <c r="W1223" s="2">
        <v>0.17300000000000001</v>
      </c>
      <c r="X1223" s="1">
        <v>690</v>
      </c>
      <c r="Y1223" s="2">
        <f t="shared" si="254"/>
        <v>0.19782110091743119</v>
      </c>
      <c r="Z1223" s="2">
        <v>0.13500000000000001</v>
      </c>
      <c r="AA1223" s="1">
        <v>1932</v>
      </c>
      <c r="AB1223" s="2">
        <f t="shared" si="255"/>
        <v>0.55389908256880738</v>
      </c>
      <c r="AC1223" s="2">
        <f t="shared" si="256"/>
        <v>0.24827981651376141</v>
      </c>
      <c r="AD1223" s="2">
        <v>0.23300000000000001</v>
      </c>
      <c r="AE1223" s="1">
        <v>50121</v>
      </c>
      <c r="AF1223" s="1">
        <v>1452</v>
      </c>
      <c r="AG1223" s="1">
        <v>39474</v>
      </c>
      <c r="AH1223" s="1">
        <v>2901</v>
      </c>
      <c r="AI1223" s="2">
        <v>7.8E-2</v>
      </c>
      <c r="AJ1223">
        <f>VLOOKUP(A1223,census_tract_areas_WA!E:N,10,FALSE)</f>
        <v>896.97917080000002</v>
      </c>
      <c r="AK1223">
        <f t="shared" si="257"/>
        <v>3.8886075770177739</v>
      </c>
      <c r="AL1223" t="str">
        <f>VLOOKUP(AK1223,'Density Lookup'!A:B,2,TRUE)</f>
        <v>Low</v>
      </c>
      <c r="AM1223" t="str">
        <f>VLOOKUP(A1223,census_tract_county_names_WA!A:B,2,FALSE)</f>
        <v>Ferry County, Washington</v>
      </c>
      <c r="AN1223">
        <f>INDEX(census_tract_areas_WA!N:N, MATCH('2014_acs_select'!A1223,census_tract_areas_WA!E:E,0))</f>
        <v>896.97917080000002</v>
      </c>
      <c r="AO1223" t="b">
        <f t="shared" si="258"/>
        <v>1</v>
      </c>
      <c r="AP1223" t="str">
        <f>INDEX('Density Lookup'!B:B,MATCH('2014_acs_select'!AK1223,'Density Lookup'!A:A,1))</f>
        <v>Low</v>
      </c>
      <c r="AQ1223" t="b">
        <f t="shared" si="259"/>
        <v>1</v>
      </c>
    </row>
    <row r="1224" spans="1:43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250"/>
        <v>0.63525835866261393</v>
      </c>
      <c r="I1224" s="2">
        <f t="shared" si="251"/>
        <v>0.36474164133738601</v>
      </c>
      <c r="J1224" s="1">
        <v>404</v>
      </c>
      <c r="K1224" s="2">
        <f t="shared" si="252"/>
        <v>0.17542336083369517</v>
      </c>
      <c r="L1224" s="1">
        <v>284</v>
      </c>
      <c r="M1224" s="1">
        <v>38</v>
      </c>
      <c r="N1224" s="1">
        <v>31</v>
      </c>
      <c r="O1224" s="2">
        <f t="shared" si="247"/>
        <v>0.70297029702970293</v>
      </c>
      <c r="P1224" s="2">
        <f t="shared" si="248"/>
        <v>9.405940594059406E-2</v>
      </c>
      <c r="Q1224" s="2">
        <f t="shared" si="249"/>
        <v>7.6732673267326731E-2</v>
      </c>
      <c r="R1224" s="2">
        <v>0.111</v>
      </c>
      <c r="S1224" s="2">
        <v>8.8000000000000009E-2</v>
      </c>
      <c r="T1224" s="2">
        <v>0.14899999999999999</v>
      </c>
      <c r="U1224" s="1">
        <v>1732</v>
      </c>
      <c r="V1224" s="2">
        <f t="shared" si="253"/>
        <v>0.75206252713851496</v>
      </c>
      <c r="W1224" s="2">
        <v>0.26</v>
      </c>
      <c r="X1224" s="1">
        <v>278</v>
      </c>
      <c r="Y1224" s="2">
        <f t="shared" si="254"/>
        <v>0.12071211463308727</v>
      </c>
      <c r="Z1224" s="2">
        <v>0.36700000000000005</v>
      </c>
      <c r="AA1224" s="1">
        <v>985</v>
      </c>
      <c r="AB1224" s="2">
        <f t="shared" si="255"/>
        <v>0.42770299609205387</v>
      </c>
      <c r="AC1224" s="2">
        <f t="shared" si="256"/>
        <v>0.45158488927485885</v>
      </c>
      <c r="AD1224" s="2">
        <v>0.26700000000000002</v>
      </c>
      <c r="AE1224" s="1">
        <v>45952</v>
      </c>
      <c r="AF1224" s="1">
        <v>781</v>
      </c>
      <c r="AG1224" s="1">
        <v>36339</v>
      </c>
      <c r="AH1224" s="1">
        <v>2072</v>
      </c>
      <c r="AI1224" s="2">
        <v>0.157</v>
      </c>
      <c r="AJ1224">
        <f>VLOOKUP(A1224,census_tract_areas_WA!E:N,10,FALSE)</f>
        <v>4182.1457819999996</v>
      </c>
      <c r="AK1224">
        <f t="shared" si="257"/>
        <v>0.55067425193835584</v>
      </c>
      <c r="AL1224" t="str">
        <f>VLOOKUP(AK1224,'Density Lookup'!A:B,2,TRUE)</f>
        <v>Low</v>
      </c>
      <c r="AM1224" t="str">
        <f>VLOOKUP(A1224,census_tract_county_names_WA!A:B,2,FALSE)</f>
        <v>Jefferson County, Washington</v>
      </c>
      <c r="AN1224">
        <f>INDEX(census_tract_areas_WA!N:N, MATCH('2014_acs_select'!A1224,census_tract_areas_WA!E:E,0))</f>
        <v>4182.1457819999996</v>
      </c>
      <c r="AO1224" t="b">
        <f t="shared" si="258"/>
        <v>1</v>
      </c>
      <c r="AP1224" t="str">
        <f>INDEX('Density Lookup'!B:B,MATCH('2014_acs_select'!AK1224,'Density Lookup'!A:A,1))</f>
        <v>Low</v>
      </c>
      <c r="AQ1224" t="b">
        <f t="shared" si="259"/>
        <v>1</v>
      </c>
    </row>
    <row r="1225" spans="1:43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250"/>
        <v>0.45163601624074518</v>
      </c>
      <c r="I1225" s="2">
        <f t="shared" si="251"/>
        <v>0.54836398375925488</v>
      </c>
      <c r="J1225" s="1">
        <v>2008</v>
      </c>
      <c r="K1225" s="2">
        <f t="shared" si="252"/>
        <v>0.47957965130164798</v>
      </c>
      <c r="L1225" s="1">
        <v>1350</v>
      </c>
      <c r="M1225" s="1">
        <v>243</v>
      </c>
      <c r="N1225" s="1">
        <v>170</v>
      </c>
      <c r="O1225" s="2">
        <f t="shared" si="247"/>
        <v>0.67231075697211151</v>
      </c>
      <c r="P1225" s="2">
        <f t="shared" si="248"/>
        <v>0.12101593625498008</v>
      </c>
      <c r="Q1225" s="2">
        <f t="shared" si="249"/>
        <v>8.4661354581673301E-2</v>
      </c>
      <c r="R1225" s="2">
        <v>0.625</v>
      </c>
      <c r="S1225" s="2">
        <v>0.625</v>
      </c>
      <c r="T1225" s="2">
        <v>0.625</v>
      </c>
      <c r="U1225" s="1">
        <v>4174</v>
      </c>
      <c r="V1225" s="2">
        <f t="shared" si="253"/>
        <v>0.99689515165989973</v>
      </c>
      <c r="W1225" s="2">
        <v>6.9000000000000006E-2</v>
      </c>
      <c r="X1225" s="1">
        <v>803</v>
      </c>
      <c r="Y1225" s="2">
        <f t="shared" si="254"/>
        <v>0.19178409362311918</v>
      </c>
      <c r="Z1225" s="2">
        <v>7.2000000000000008E-2</v>
      </c>
      <c r="AA1225" s="1">
        <v>2569</v>
      </c>
      <c r="AB1225" s="2">
        <f t="shared" si="255"/>
        <v>0.61356579890136131</v>
      </c>
      <c r="AC1225" s="2">
        <f t="shared" si="256"/>
        <v>0.19465010747551947</v>
      </c>
      <c r="AD1225" s="2">
        <v>0.06</v>
      </c>
      <c r="AE1225" s="1">
        <v>118518</v>
      </c>
      <c r="AF1225" s="1">
        <v>1694</v>
      </c>
      <c r="AG1225" s="1">
        <v>86542</v>
      </c>
      <c r="AH1225" s="1">
        <v>3511</v>
      </c>
      <c r="AI1225" s="2">
        <v>8.5000000000000006E-2</v>
      </c>
      <c r="AJ1225">
        <f>VLOOKUP(A1225,census_tract_areas_WA!E:N,10,FALSE)</f>
        <v>3.8046650710000001</v>
      </c>
      <c r="AK1225">
        <f t="shared" si="257"/>
        <v>1100.4910870904882</v>
      </c>
      <c r="AL1225" t="str">
        <f>VLOOKUP(AK1225,'Density Lookup'!A:B,2,TRUE)</f>
        <v>Medium</v>
      </c>
      <c r="AM1225" t="str">
        <f>VLOOKUP(A1225,census_tract_county_names_WA!A:B,2,FALSE)</f>
        <v>King County, Washington</v>
      </c>
      <c r="AN1225">
        <f>INDEX(census_tract_areas_WA!N:N, MATCH('2014_acs_select'!A1225,census_tract_areas_WA!E:E,0))</f>
        <v>3.8046650710000001</v>
      </c>
      <c r="AO1225" t="b">
        <f t="shared" si="258"/>
        <v>1</v>
      </c>
      <c r="AP1225" t="str">
        <f>INDEX('Density Lookup'!B:B,MATCH('2014_acs_select'!AK1225,'Density Lookup'!A:A,1))</f>
        <v>Medium</v>
      </c>
      <c r="AQ1225" t="b">
        <f t="shared" si="259"/>
        <v>1</v>
      </c>
    </row>
    <row r="1226" spans="1:43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250"/>
        <v>0.5227817745803357</v>
      </c>
      <c r="I1226" s="2">
        <f t="shared" si="251"/>
        <v>0.47721822541966424</v>
      </c>
      <c r="J1226" s="1">
        <v>775</v>
      </c>
      <c r="K1226" s="2">
        <f t="shared" si="252"/>
        <v>0.46462829736211031</v>
      </c>
      <c r="L1226" s="1">
        <v>639</v>
      </c>
      <c r="M1226" s="1">
        <v>59</v>
      </c>
      <c r="N1226" s="1">
        <v>2</v>
      </c>
      <c r="O1226" s="2">
        <f t="shared" si="247"/>
        <v>0.82451612903225802</v>
      </c>
      <c r="P1226" s="2">
        <f t="shared" si="248"/>
        <v>7.6129032258064513E-2</v>
      </c>
      <c r="Q1226" s="2">
        <f t="shared" si="249"/>
        <v>2.5806451612903226E-3</v>
      </c>
      <c r="R1226" s="2">
        <v>0.16699999999999998</v>
      </c>
      <c r="S1226" s="2">
        <v>0.153</v>
      </c>
      <c r="T1226" s="2">
        <v>0.183</v>
      </c>
      <c r="U1226" s="1">
        <v>1649</v>
      </c>
      <c r="V1226" s="2">
        <f t="shared" si="253"/>
        <v>0.98860911270983209</v>
      </c>
      <c r="W1226" s="2">
        <v>8.199999999999999E-2</v>
      </c>
      <c r="X1226" s="1">
        <v>321</v>
      </c>
      <c r="Y1226" s="2">
        <f t="shared" si="254"/>
        <v>0.19244604316546762</v>
      </c>
      <c r="Z1226" s="2">
        <v>0.05</v>
      </c>
      <c r="AA1226" s="1">
        <v>1036</v>
      </c>
      <c r="AB1226" s="2">
        <f t="shared" si="255"/>
        <v>0.62110311750599523</v>
      </c>
      <c r="AC1226" s="2">
        <f t="shared" si="256"/>
        <v>0.18645083932853712</v>
      </c>
      <c r="AD1226" s="2">
        <v>0.1</v>
      </c>
      <c r="AE1226" s="1">
        <v>78128</v>
      </c>
      <c r="AF1226" s="1">
        <v>699</v>
      </c>
      <c r="AG1226" s="1">
        <v>69625</v>
      </c>
      <c r="AH1226" s="1">
        <v>1384</v>
      </c>
      <c r="AI1226" s="2">
        <v>8.4000000000000005E-2</v>
      </c>
      <c r="AJ1226">
        <f>VLOOKUP(A1226,census_tract_areas_WA!E:N,10,FALSE)</f>
        <v>65.148147390000005</v>
      </c>
      <c r="AK1226">
        <f t="shared" si="257"/>
        <v>25.603183925012605</v>
      </c>
      <c r="AL1226" t="str">
        <f>VLOOKUP(AK1226,'Density Lookup'!A:B,2,TRUE)</f>
        <v>Low</v>
      </c>
      <c r="AM1226" t="str">
        <f>VLOOKUP(A1226,census_tract_county_names_WA!A:B,2,FALSE)</f>
        <v>Skagit County, Washington</v>
      </c>
      <c r="AN1226">
        <f>INDEX(census_tract_areas_WA!N:N, MATCH('2014_acs_select'!A1226,census_tract_areas_WA!E:E,0))</f>
        <v>65.148147390000005</v>
      </c>
      <c r="AO1226" t="b">
        <f t="shared" si="258"/>
        <v>1</v>
      </c>
      <c r="AP1226" t="str">
        <f>INDEX('Density Lookup'!B:B,MATCH('2014_acs_select'!AK1226,'Density Lookup'!A:A,1))</f>
        <v>Low</v>
      </c>
      <c r="AQ1226" t="b">
        <f t="shared" si="259"/>
        <v>1</v>
      </c>
    </row>
    <row r="1227" spans="1:43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250"/>
        <v>0.50276609869440136</v>
      </c>
      <c r="I1227" s="2">
        <f t="shared" si="251"/>
        <v>0.49723390130559858</v>
      </c>
      <c r="J1227" s="1">
        <v>2335</v>
      </c>
      <c r="K1227" s="2">
        <f t="shared" si="252"/>
        <v>0.51670723611418456</v>
      </c>
      <c r="L1227" s="1">
        <v>1978</v>
      </c>
      <c r="M1227" s="1">
        <v>232</v>
      </c>
      <c r="N1227" s="1">
        <v>12</v>
      </c>
      <c r="O1227" s="2">
        <f t="shared" si="247"/>
        <v>0.8471092077087794</v>
      </c>
      <c r="P1227" s="2">
        <f t="shared" si="248"/>
        <v>9.9357601713062099E-2</v>
      </c>
      <c r="Q1227" s="2">
        <f t="shared" si="249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 s="1">
        <v>4511</v>
      </c>
      <c r="V1227" s="2">
        <f t="shared" si="253"/>
        <v>0.99822969683558305</v>
      </c>
      <c r="W1227" s="2">
        <v>0.11800000000000001</v>
      </c>
      <c r="X1227" s="1">
        <v>988</v>
      </c>
      <c r="Y1227" s="2">
        <f t="shared" si="254"/>
        <v>0.21863244080548794</v>
      </c>
      <c r="Z1227" s="2">
        <v>0.159</v>
      </c>
      <c r="AA1227" s="1">
        <v>2884</v>
      </c>
      <c r="AB1227" s="2">
        <f t="shared" si="255"/>
        <v>0.63819429077229473</v>
      </c>
      <c r="AC1227" s="2">
        <f t="shared" si="256"/>
        <v>0.14317326842221734</v>
      </c>
      <c r="AD1227" s="2">
        <v>9.5000000000000001E-2</v>
      </c>
      <c r="AE1227" s="1">
        <v>71432</v>
      </c>
      <c r="AF1227" s="1">
        <v>1675</v>
      </c>
      <c r="AG1227" s="1">
        <v>62049</v>
      </c>
      <c r="AH1227" s="1">
        <v>3639</v>
      </c>
      <c r="AI1227" s="2">
        <v>5.4000000000000006E-2</v>
      </c>
      <c r="AJ1227">
        <f>VLOOKUP(A1227,census_tract_areas_WA!E:N,10,FALSE)</f>
        <v>27.669576580000001</v>
      </c>
      <c r="AK1227">
        <f t="shared" si="257"/>
        <v>163.32017177546558</v>
      </c>
      <c r="AL1227" t="str">
        <f>VLOOKUP(AK1227,'Density Lookup'!A:B,2,TRUE)</f>
        <v>Low</v>
      </c>
      <c r="AM1227" t="str">
        <f>VLOOKUP(A1227,census_tract_county_names_WA!A:B,2,FALSE)</f>
        <v>Yakima County, Washington</v>
      </c>
      <c r="AN1227">
        <f>INDEX(census_tract_areas_WA!N:N, MATCH('2014_acs_select'!A1227,census_tract_areas_WA!E:E,0))</f>
        <v>27.669576580000001</v>
      </c>
      <c r="AO1227" t="b">
        <f t="shared" si="258"/>
        <v>1</v>
      </c>
      <c r="AP1227" t="str">
        <f>INDEX('Density Lookup'!B:B,MATCH('2014_acs_select'!AK1227,'Density Lookup'!A:A,1))</f>
        <v>Low</v>
      </c>
      <c r="AQ1227" t="b">
        <f t="shared" si="259"/>
        <v>1</v>
      </c>
    </row>
    <row r="1228" spans="1:43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250"/>
        <v>0.47335975341259356</v>
      </c>
      <c r="I1228" s="2">
        <f t="shared" si="251"/>
        <v>0.52664024658740638</v>
      </c>
      <c r="J1228" s="1">
        <v>968</v>
      </c>
      <c r="K1228" s="2">
        <f t="shared" si="252"/>
        <v>0.42624394539850285</v>
      </c>
      <c r="L1228" s="1">
        <v>843</v>
      </c>
      <c r="M1228" s="1">
        <v>28</v>
      </c>
      <c r="N1228" s="1">
        <v>3</v>
      </c>
      <c r="O1228" s="2">
        <f t="shared" si="247"/>
        <v>0.87086776859504134</v>
      </c>
      <c r="P1228" s="2">
        <f t="shared" si="248"/>
        <v>2.8925619834710745E-2</v>
      </c>
      <c r="Q1228" s="2">
        <f t="shared" si="249"/>
        <v>3.0991735537190084E-3</v>
      </c>
      <c r="R1228" s="2">
        <v>0.184</v>
      </c>
      <c r="S1228" s="2">
        <v>0.183</v>
      </c>
      <c r="T1228" s="2">
        <v>0.185</v>
      </c>
      <c r="U1228" s="1">
        <v>2264</v>
      </c>
      <c r="V1228" s="2">
        <f t="shared" si="253"/>
        <v>0.99691765741963889</v>
      </c>
      <c r="W1228" s="2">
        <v>0.155</v>
      </c>
      <c r="X1228" s="1">
        <v>420</v>
      </c>
      <c r="Y1228" s="2">
        <f t="shared" si="254"/>
        <v>0.18494055482166447</v>
      </c>
      <c r="Z1228" s="2">
        <v>0.22899999999999998</v>
      </c>
      <c r="AA1228" s="1">
        <v>1397</v>
      </c>
      <c r="AB1228" s="2">
        <f t="shared" si="255"/>
        <v>0.61514751210920304</v>
      </c>
      <c r="AC1228" s="2">
        <f t="shared" si="256"/>
        <v>0.19991193306913246</v>
      </c>
      <c r="AD1228" s="2">
        <v>0.152</v>
      </c>
      <c r="AE1228" s="1">
        <v>57865</v>
      </c>
      <c r="AF1228" s="1">
        <v>890</v>
      </c>
      <c r="AG1228" s="1">
        <v>46429</v>
      </c>
      <c r="AH1228" s="1">
        <v>1921</v>
      </c>
      <c r="AI1228" s="2">
        <v>0.113</v>
      </c>
      <c r="AJ1228">
        <f>VLOOKUP(A1228,census_tract_areas_WA!E:N,10,FALSE)</f>
        <v>3135.6082390000001</v>
      </c>
      <c r="AK1228">
        <f t="shared" si="257"/>
        <v>0.72426139584461013</v>
      </c>
      <c r="AL1228" t="str">
        <f>VLOOKUP(AK1228,'Density Lookup'!A:B,2,TRUE)</f>
        <v>Low</v>
      </c>
      <c r="AM1228" t="str">
        <f>VLOOKUP(A1228,census_tract_county_names_WA!A:B,2,FALSE)</f>
        <v>Chelan County, Washington</v>
      </c>
      <c r="AN1228">
        <f>INDEX(census_tract_areas_WA!N:N, MATCH('2014_acs_select'!A1228,census_tract_areas_WA!E:E,0))</f>
        <v>3135.6082390000001</v>
      </c>
      <c r="AO1228" t="b">
        <f t="shared" si="258"/>
        <v>1</v>
      </c>
      <c r="AP1228" t="str">
        <f>INDEX('Density Lookup'!B:B,MATCH('2014_acs_select'!AK1228,'Density Lookup'!A:A,1))</f>
        <v>Low</v>
      </c>
      <c r="AQ1228" t="b">
        <f t="shared" si="259"/>
        <v>1</v>
      </c>
    </row>
    <row r="1229" spans="1:43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250"/>
        <v>0.49284578696343401</v>
      </c>
      <c r="I1229" s="2">
        <f t="shared" si="251"/>
        <v>0.50715421303656594</v>
      </c>
      <c r="J1229" s="1">
        <v>442</v>
      </c>
      <c r="K1229" s="2">
        <f t="shared" si="252"/>
        <v>0.35135135135135137</v>
      </c>
      <c r="L1229" s="1">
        <v>341</v>
      </c>
      <c r="M1229" s="1">
        <v>15</v>
      </c>
      <c r="N1229" s="1">
        <v>7</v>
      </c>
      <c r="O1229" s="2">
        <f t="shared" si="247"/>
        <v>0.77149321266968329</v>
      </c>
      <c r="P1229" s="2">
        <f t="shared" si="248"/>
        <v>3.3936651583710405E-2</v>
      </c>
      <c r="Q1229" s="2">
        <f t="shared" si="249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 s="1">
        <v>1235</v>
      </c>
      <c r="V1229" s="2">
        <f t="shared" si="253"/>
        <v>0.98171701112877585</v>
      </c>
      <c r="W1229" s="2">
        <v>0.24600000000000002</v>
      </c>
      <c r="X1229" s="1">
        <v>189</v>
      </c>
      <c r="Y1229" s="2">
        <f t="shared" si="254"/>
        <v>0.15023847376788554</v>
      </c>
      <c r="Z1229" s="2">
        <v>0.29600000000000004</v>
      </c>
      <c r="AA1229" s="1">
        <v>684</v>
      </c>
      <c r="AB1229" s="2">
        <f t="shared" si="255"/>
        <v>0.54372019077901435</v>
      </c>
      <c r="AC1229" s="2">
        <f t="shared" si="256"/>
        <v>0.30604133545310008</v>
      </c>
      <c r="AD1229" s="2">
        <v>0.251</v>
      </c>
      <c r="AE1229" s="1">
        <v>37541</v>
      </c>
      <c r="AF1229" s="1">
        <v>664</v>
      </c>
      <c r="AG1229" s="1">
        <v>23438</v>
      </c>
      <c r="AH1229" s="1">
        <v>1053</v>
      </c>
      <c r="AI1229" s="2">
        <v>0.11</v>
      </c>
      <c r="AJ1229">
        <f>VLOOKUP(A1229,census_tract_areas_WA!E:N,10,FALSE)</f>
        <v>4.3900147770000002</v>
      </c>
      <c r="AK1229">
        <f t="shared" si="257"/>
        <v>286.55939988878083</v>
      </c>
      <c r="AL1229" t="str">
        <f>VLOOKUP(AK1229,'Density Lookup'!A:B,2,TRUE)</f>
        <v>Low</v>
      </c>
      <c r="AM1229" t="str">
        <f>VLOOKUP(A1229,census_tract_county_names_WA!A:B,2,FALSE)</f>
        <v>Pacific County, Washington</v>
      </c>
      <c r="AN1229">
        <f>INDEX(census_tract_areas_WA!N:N, MATCH('2014_acs_select'!A1229,census_tract_areas_WA!E:E,0))</f>
        <v>4.3900147770000002</v>
      </c>
      <c r="AO1229" t="b">
        <f t="shared" si="258"/>
        <v>1</v>
      </c>
      <c r="AP1229" t="str">
        <f>INDEX('Density Lookup'!B:B,MATCH('2014_acs_select'!AK1229,'Density Lookup'!A:A,1))</f>
        <v>Low</v>
      </c>
      <c r="AQ1229" t="b">
        <f t="shared" si="259"/>
        <v>1</v>
      </c>
    </row>
    <row r="1230" spans="1:43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250"/>
        <v>0.47545526524148851</v>
      </c>
      <c r="I1230" s="2">
        <f t="shared" si="251"/>
        <v>0.52454473475851149</v>
      </c>
      <c r="J1230" s="1">
        <v>1242</v>
      </c>
      <c r="K1230" s="2">
        <f t="shared" si="252"/>
        <v>0.49168646080760092</v>
      </c>
      <c r="L1230" s="1">
        <v>963</v>
      </c>
      <c r="M1230" s="1">
        <v>163</v>
      </c>
      <c r="N1230" s="1">
        <v>12</v>
      </c>
      <c r="O1230" s="2">
        <f t="shared" si="247"/>
        <v>0.77536231884057971</v>
      </c>
      <c r="P1230" s="2">
        <f t="shared" si="248"/>
        <v>0.13123993558776167</v>
      </c>
      <c r="Q1230" s="2">
        <f t="shared" si="249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 s="1">
        <v>2526</v>
      </c>
      <c r="V1230" s="2">
        <f t="shared" si="253"/>
        <v>1</v>
      </c>
      <c r="W1230" s="2">
        <v>5.9000000000000004E-2</v>
      </c>
      <c r="X1230" s="1">
        <v>589</v>
      </c>
      <c r="Y1230" s="2">
        <f t="shared" si="254"/>
        <v>0.23317498020585906</v>
      </c>
      <c r="Z1230" s="2">
        <v>0.115</v>
      </c>
      <c r="AA1230" s="1">
        <v>1550</v>
      </c>
      <c r="AB1230" s="2">
        <f t="shared" si="255"/>
        <v>0.61361836896278699</v>
      </c>
      <c r="AC1230" s="2">
        <f t="shared" si="256"/>
        <v>0.15320665083135399</v>
      </c>
      <c r="AD1230" s="2">
        <v>4.8000000000000001E-2</v>
      </c>
      <c r="AE1230" s="1">
        <v>112149</v>
      </c>
      <c r="AF1230" s="1">
        <v>936</v>
      </c>
      <c r="AG1230" s="1">
        <v>97419</v>
      </c>
      <c r="AH1230" s="1">
        <v>2018</v>
      </c>
      <c r="AI1230" s="2">
        <v>0.04</v>
      </c>
      <c r="AJ1230">
        <f>VLOOKUP(A1230,census_tract_areas_WA!E:N,10,FALSE)</f>
        <v>8.447010938</v>
      </c>
      <c r="AK1230">
        <f t="shared" si="257"/>
        <v>299.04069244618279</v>
      </c>
      <c r="AL1230" t="str">
        <f>VLOOKUP(AK1230,'Density Lookup'!A:B,2,TRUE)</f>
        <v>Low</v>
      </c>
      <c r="AM1230" t="str">
        <f>VLOOKUP(A1230,census_tract_county_names_WA!A:B,2,FALSE)</f>
        <v>Pierce County, Washington</v>
      </c>
      <c r="AN1230">
        <f>INDEX(census_tract_areas_WA!N:N, MATCH('2014_acs_select'!A1230,census_tract_areas_WA!E:E,0))</f>
        <v>8.447010938</v>
      </c>
      <c r="AO1230" t="b">
        <f t="shared" si="258"/>
        <v>1</v>
      </c>
      <c r="AP1230" t="str">
        <f>INDEX('Density Lookup'!B:B,MATCH('2014_acs_select'!AK1230,'Density Lookup'!A:A,1))</f>
        <v>Low</v>
      </c>
      <c r="AQ1230" t="b">
        <f t="shared" si="259"/>
        <v>1</v>
      </c>
    </row>
    <row r="1231" spans="1:43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250"/>
        <v>0.47546531302876482</v>
      </c>
      <c r="I1231" s="2">
        <f t="shared" si="251"/>
        <v>0.52453468697123518</v>
      </c>
      <c r="J1231" s="1">
        <v>1918</v>
      </c>
      <c r="K1231" s="2">
        <f t="shared" si="252"/>
        <v>0.405668358714044</v>
      </c>
      <c r="L1231" s="1">
        <v>1498</v>
      </c>
      <c r="M1231" s="1">
        <v>265</v>
      </c>
      <c r="N1231" s="1">
        <v>81</v>
      </c>
      <c r="O1231" s="2">
        <f t="shared" si="247"/>
        <v>0.78102189781021902</v>
      </c>
      <c r="P1231" s="2">
        <f t="shared" si="248"/>
        <v>0.13816475495307612</v>
      </c>
      <c r="Q1231" s="2">
        <f t="shared" si="249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 s="1">
        <v>4653</v>
      </c>
      <c r="V1231" s="2">
        <f t="shared" si="253"/>
        <v>0.9841370558375635</v>
      </c>
      <c r="W1231" s="2">
        <v>0.105</v>
      </c>
      <c r="X1231" s="1">
        <v>1004</v>
      </c>
      <c r="Y1231" s="2">
        <f t="shared" si="254"/>
        <v>0.21235194585448391</v>
      </c>
      <c r="Z1231" s="2">
        <v>0.188</v>
      </c>
      <c r="AA1231" s="1">
        <v>2564</v>
      </c>
      <c r="AB1231" s="2">
        <f t="shared" si="255"/>
        <v>0.54230118443316411</v>
      </c>
      <c r="AC1231" s="2">
        <f t="shared" si="256"/>
        <v>0.24534686971235198</v>
      </c>
      <c r="AD1231" s="2">
        <v>9.9000000000000005E-2</v>
      </c>
      <c r="AE1231" s="1">
        <v>66548</v>
      </c>
      <c r="AF1231" s="1">
        <v>1829</v>
      </c>
      <c r="AG1231" s="1">
        <v>54647</v>
      </c>
      <c r="AH1231" s="1">
        <v>3856</v>
      </c>
      <c r="AI1231" s="2">
        <v>0.111</v>
      </c>
      <c r="AJ1231">
        <f>VLOOKUP(A1231,census_tract_areas_WA!E:N,10,FALSE)</f>
        <v>3.5711206880000002</v>
      </c>
      <c r="AK1231">
        <f t="shared" si="257"/>
        <v>1323.9541345907041</v>
      </c>
      <c r="AL1231" t="str">
        <f>VLOOKUP(AK1231,'Density Lookup'!A:B,2,TRUE)</f>
        <v>Medium</v>
      </c>
      <c r="AM1231" t="str">
        <f>VLOOKUP(A1231,census_tract_county_names_WA!A:B,2,FALSE)</f>
        <v>Spokane County, Washington</v>
      </c>
      <c r="AN1231">
        <f>INDEX(census_tract_areas_WA!N:N, MATCH('2014_acs_select'!A1231,census_tract_areas_WA!E:E,0))</f>
        <v>3.5711206880000002</v>
      </c>
      <c r="AO1231" t="b">
        <f t="shared" si="258"/>
        <v>1</v>
      </c>
      <c r="AP1231" t="str">
        <f>INDEX('Density Lookup'!B:B,MATCH('2014_acs_select'!AK1231,'Density Lookup'!A:A,1))</f>
        <v>Medium</v>
      </c>
      <c r="AQ1231" t="b">
        <f t="shared" si="259"/>
        <v>1</v>
      </c>
    </row>
    <row r="1232" spans="1:43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250"/>
        <v>0.50707324740647597</v>
      </c>
      <c r="I1232" s="2">
        <f t="shared" si="251"/>
        <v>0.49292675259352403</v>
      </c>
      <c r="J1232" s="1">
        <v>1497</v>
      </c>
      <c r="K1232" s="2">
        <f t="shared" si="252"/>
        <v>0.47060672744419996</v>
      </c>
      <c r="L1232" s="1">
        <v>1141</v>
      </c>
      <c r="M1232" s="1">
        <v>142</v>
      </c>
      <c r="N1232" s="1">
        <v>17</v>
      </c>
      <c r="O1232" s="2">
        <f t="shared" si="247"/>
        <v>0.76219104876419508</v>
      </c>
      <c r="P1232" s="2">
        <f t="shared" si="248"/>
        <v>9.4856379425517709E-2</v>
      </c>
      <c r="Q1232" s="2">
        <f t="shared" si="249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 s="1">
        <v>3169</v>
      </c>
      <c r="V1232" s="2">
        <f t="shared" si="253"/>
        <v>0.99622760138321287</v>
      </c>
      <c r="W1232" s="2">
        <v>0.13400000000000001</v>
      </c>
      <c r="X1232" s="1">
        <v>718</v>
      </c>
      <c r="Y1232" s="2">
        <f t="shared" si="254"/>
        <v>0.22571518390443257</v>
      </c>
      <c r="Z1232" s="2">
        <v>0.30499999999999999</v>
      </c>
      <c r="AA1232" s="1">
        <v>1933</v>
      </c>
      <c r="AB1232" s="2">
        <f t="shared" si="255"/>
        <v>0.60767054385413388</v>
      </c>
      <c r="AC1232" s="2">
        <f t="shared" si="256"/>
        <v>0.16661427224143355</v>
      </c>
      <c r="AD1232" s="2">
        <v>0.10199999999999999</v>
      </c>
      <c r="AE1232" s="1">
        <v>90581</v>
      </c>
      <c r="AF1232" s="1">
        <v>1144</v>
      </c>
      <c r="AG1232" s="1">
        <v>80227</v>
      </c>
      <c r="AH1232" s="1">
        <v>2506</v>
      </c>
      <c r="AI1232" s="2">
        <v>7.6999999999999999E-2</v>
      </c>
      <c r="AJ1232">
        <f>VLOOKUP(A1232,census_tract_areas_WA!E:N,10,FALSE)</f>
        <v>106.9462091</v>
      </c>
      <c r="AK1232">
        <f t="shared" si="257"/>
        <v>29.74392478956975</v>
      </c>
      <c r="AL1232" t="str">
        <f>VLOOKUP(AK1232,'Density Lookup'!A:B,2,TRUE)</f>
        <v>Low</v>
      </c>
      <c r="AM1232" t="str">
        <f>VLOOKUP(A1232,census_tract_county_names_WA!A:B,2,FALSE)</f>
        <v>Spokane County, Washington</v>
      </c>
      <c r="AN1232">
        <f>INDEX(census_tract_areas_WA!N:N, MATCH('2014_acs_select'!A1232,census_tract_areas_WA!E:E,0))</f>
        <v>106.9462091</v>
      </c>
      <c r="AO1232" t="b">
        <f t="shared" si="258"/>
        <v>1</v>
      </c>
      <c r="AP1232" t="str">
        <f>INDEX('Density Lookup'!B:B,MATCH('2014_acs_select'!AK1232,'Density Lookup'!A:A,1))</f>
        <v>Low</v>
      </c>
      <c r="AQ1232" t="b">
        <f t="shared" si="259"/>
        <v>1</v>
      </c>
    </row>
    <row r="1233" spans="1:43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250"/>
        <v>0.54402025710946633</v>
      </c>
      <c r="I1233" s="2">
        <f t="shared" si="251"/>
        <v>0.45597974289053372</v>
      </c>
      <c r="J1233" s="1">
        <v>1967</v>
      </c>
      <c r="K1233" s="2">
        <f t="shared" si="252"/>
        <v>0.38313206077132839</v>
      </c>
      <c r="L1233" s="1">
        <v>1643</v>
      </c>
      <c r="M1233" s="1">
        <v>131</v>
      </c>
      <c r="N1233" s="1">
        <v>0</v>
      </c>
      <c r="O1233" s="2">
        <f t="shared" si="247"/>
        <v>0.83528215556685304</v>
      </c>
      <c r="P1233" s="2">
        <f t="shared" si="248"/>
        <v>6.6598881545500768E-2</v>
      </c>
      <c r="Q1233" s="2">
        <f t="shared" si="249"/>
        <v>0</v>
      </c>
      <c r="R1233" s="2">
        <v>0.156</v>
      </c>
      <c r="S1233" s="2">
        <v>0.156</v>
      </c>
      <c r="T1233" s="2">
        <v>0.156</v>
      </c>
      <c r="U1233" s="1">
        <v>5094</v>
      </c>
      <c r="V1233" s="2">
        <f t="shared" si="253"/>
        <v>0.99220880405142187</v>
      </c>
      <c r="W1233" s="2">
        <v>0.13800000000000001</v>
      </c>
      <c r="X1233" s="1">
        <v>1007</v>
      </c>
      <c r="Y1233" s="2">
        <f t="shared" si="254"/>
        <v>0.19614335800545385</v>
      </c>
      <c r="Z1233" s="2">
        <v>0.215</v>
      </c>
      <c r="AA1233" s="1">
        <v>3143</v>
      </c>
      <c r="AB1233" s="2">
        <f t="shared" si="255"/>
        <v>0.61219322165952472</v>
      </c>
      <c r="AC1233" s="2">
        <f t="shared" si="256"/>
        <v>0.19166342033502137</v>
      </c>
      <c r="AD1233" s="2">
        <v>0.14300000000000002</v>
      </c>
      <c r="AE1233" s="1">
        <v>69870</v>
      </c>
      <c r="AF1233" s="1">
        <v>1897</v>
      </c>
      <c r="AG1233" s="1">
        <v>58153</v>
      </c>
      <c r="AH1233" s="1">
        <v>4223</v>
      </c>
      <c r="AI1233" s="2">
        <v>0.105</v>
      </c>
      <c r="AJ1233">
        <f>VLOOKUP(A1233,census_tract_areas_WA!E:N,10,FALSE)</f>
        <v>300.6767615</v>
      </c>
      <c r="AK1233">
        <f t="shared" si="257"/>
        <v>17.074814742542049</v>
      </c>
      <c r="AL1233" t="str">
        <f>VLOOKUP(AK1233,'Density Lookup'!A:B,2,TRUE)</f>
        <v>Low</v>
      </c>
      <c r="AM1233" t="str">
        <f>VLOOKUP(A1233,census_tract_county_names_WA!A:B,2,FALSE)</f>
        <v>Cowlitz County, Washington</v>
      </c>
      <c r="AN1233">
        <f>INDEX(census_tract_areas_WA!N:N, MATCH('2014_acs_select'!A1233,census_tract_areas_WA!E:E,0))</f>
        <v>300.6767615</v>
      </c>
      <c r="AO1233" t="b">
        <f t="shared" si="258"/>
        <v>1</v>
      </c>
      <c r="AP1233" t="str">
        <f>INDEX('Density Lookup'!B:B,MATCH('2014_acs_select'!AK1233,'Density Lookup'!A:A,1))</f>
        <v>Low</v>
      </c>
      <c r="AQ1233" t="b">
        <f t="shared" si="259"/>
        <v>1</v>
      </c>
    </row>
    <row r="1234" spans="1:43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250"/>
        <v>0.45525291828793774</v>
      </c>
      <c r="I1234" s="2">
        <f t="shared" si="251"/>
        <v>0.54474708171206221</v>
      </c>
      <c r="J1234" s="1">
        <v>2194</v>
      </c>
      <c r="K1234" s="2">
        <f t="shared" si="252"/>
        <v>0.42684824902723734</v>
      </c>
      <c r="L1234" s="1">
        <v>1681</v>
      </c>
      <c r="M1234" s="1">
        <v>172</v>
      </c>
      <c r="N1234" s="1">
        <v>44</v>
      </c>
      <c r="O1234" s="2">
        <f t="shared" si="247"/>
        <v>0.76618049225159524</v>
      </c>
      <c r="P1234" s="2">
        <f t="shared" si="248"/>
        <v>7.8395624430264363E-2</v>
      </c>
      <c r="Q1234" s="2">
        <f t="shared" si="249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 s="1">
        <v>4939</v>
      </c>
      <c r="V1234" s="2">
        <f t="shared" si="253"/>
        <v>0.96089494163424127</v>
      </c>
      <c r="W1234" s="2">
        <v>0.10800000000000001</v>
      </c>
      <c r="X1234" s="1">
        <v>999</v>
      </c>
      <c r="Y1234" s="2">
        <f t="shared" si="254"/>
        <v>0.1943579766536965</v>
      </c>
      <c r="Z1234" s="2">
        <v>0.17399999999999999</v>
      </c>
      <c r="AA1234" s="1">
        <v>2928</v>
      </c>
      <c r="AB1234" s="2">
        <f t="shared" si="255"/>
        <v>0.56964980544747079</v>
      </c>
      <c r="AC1234" s="2">
        <f t="shared" si="256"/>
        <v>0.23599221789883273</v>
      </c>
      <c r="AD1234" s="2">
        <v>0.107</v>
      </c>
      <c r="AE1234" s="1">
        <v>76882</v>
      </c>
      <c r="AF1234" s="1">
        <v>2099</v>
      </c>
      <c r="AG1234" s="1">
        <v>63512</v>
      </c>
      <c r="AH1234" s="1">
        <v>4225</v>
      </c>
      <c r="AI1234" s="2">
        <v>0.125</v>
      </c>
      <c r="AJ1234">
        <f>VLOOKUP(A1234,census_tract_areas_WA!E:N,10,FALSE)</f>
        <v>49.39977244</v>
      </c>
      <c r="AK1234">
        <f t="shared" si="257"/>
        <v>104.04906229564</v>
      </c>
      <c r="AL1234" t="str">
        <f>VLOOKUP(AK1234,'Density Lookup'!A:B,2,TRUE)</f>
        <v>Low</v>
      </c>
      <c r="AM1234" t="str">
        <f>VLOOKUP(A1234,census_tract_county_names_WA!A:B,2,FALSE)</f>
        <v>Island County, Washington</v>
      </c>
      <c r="AN1234">
        <f>INDEX(census_tract_areas_WA!N:N, MATCH('2014_acs_select'!A1234,census_tract_areas_WA!E:E,0))</f>
        <v>49.39977244</v>
      </c>
      <c r="AO1234" t="b">
        <f t="shared" si="258"/>
        <v>1</v>
      </c>
      <c r="AP1234" t="str">
        <f>INDEX('Density Lookup'!B:B,MATCH('2014_acs_select'!AK1234,'Density Lookup'!A:A,1))</f>
        <v>Low</v>
      </c>
      <c r="AQ1234" t="b">
        <f t="shared" si="259"/>
        <v>1</v>
      </c>
    </row>
    <row r="1235" spans="1:43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250"/>
        <v>0.46050242130750607</v>
      </c>
      <c r="I1235" s="2">
        <f t="shared" si="251"/>
        <v>0.53949757869249393</v>
      </c>
      <c r="J1235" s="1">
        <v>3599</v>
      </c>
      <c r="K1235" s="2">
        <f t="shared" si="252"/>
        <v>0.5446428571428571</v>
      </c>
      <c r="L1235" s="1">
        <v>2952</v>
      </c>
      <c r="M1235" s="1">
        <v>320</v>
      </c>
      <c r="N1235" s="1">
        <v>142</v>
      </c>
      <c r="O1235" s="2">
        <f t="shared" si="247"/>
        <v>0.820227841066963</v>
      </c>
      <c r="P1235" s="2">
        <f t="shared" si="248"/>
        <v>8.8913587107529876E-2</v>
      </c>
      <c r="Q1235" s="2">
        <f t="shared" si="249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 s="1">
        <v>6608</v>
      </c>
      <c r="V1235" s="2">
        <f t="shared" si="253"/>
        <v>1</v>
      </c>
      <c r="W1235" s="2">
        <v>8.199999999999999E-2</v>
      </c>
      <c r="X1235" s="1">
        <v>1313</v>
      </c>
      <c r="Y1235" s="2">
        <f t="shared" si="254"/>
        <v>0.19869854721549637</v>
      </c>
      <c r="Z1235" s="2">
        <v>0.10800000000000001</v>
      </c>
      <c r="AA1235" s="1">
        <v>4218</v>
      </c>
      <c r="AB1235" s="2">
        <f t="shared" si="255"/>
        <v>0.63831719128329301</v>
      </c>
      <c r="AC1235" s="2">
        <f t="shared" si="256"/>
        <v>0.16298426150121059</v>
      </c>
      <c r="AD1235" s="2">
        <v>5.0999999999999997E-2</v>
      </c>
      <c r="AE1235" s="1">
        <v>93161</v>
      </c>
      <c r="AF1235" s="1">
        <v>2692</v>
      </c>
      <c r="AG1235" s="1">
        <v>82555</v>
      </c>
      <c r="AH1235" s="1">
        <v>5575</v>
      </c>
      <c r="AI1235" s="2">
        <v>5.5999999999999994E-2</v>
      </c>
      <c r="AJ1235">
        <f>VLOOKUP(A1235,census_tract_areas_WA!E:N,10,FALSE)</f>
        <v>7.7831421450000002</v>
      </c>
      <c r="AK1235">
        <f t="shared" si="257"/>
        <v>849.01443104762927</v>
      </c>
      <c r="AL1235" t="str">
        <f>VLOOKUP(AK1235,'Density Lookup'!A:B,2,TRUE)</f>
        <v>Medium</v>
      </c>
      <c r="AM1235" t="str">
        <f>VLOOKUP(A1235,census_tract_county_names_WA!A:B,2,FALSE)</f>
        <v>King County, Washington</v>
      </c>
      <c r="AN1235">
        <f>INDEX(census_tract_areas_WA!N:N, MATCH('2014_acs_select'!A1235,census_tract_areas_WA!E:E,0))</f>
        <v>7.7831421450000002</v>
      </c>
      <c r="AO1235" t="b">
        <f t="shared" si="258"/>
        <v>1</v>
      </c>
      <c r="AP1235" t="str">
        <f>INDEX('Density Lookup'!B:B,MATCH('2014_acs_select'!AK1235,'Density Lookup'!A:A,1))</f>
        <v>Medium</v>
      </c>
      <c r="AQ1235" t="b">
        <f t="shared" si="259"/>
        <v>1</v>
      </c>
    </row>
    <row r="1236" spans="1:43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250"/>
        <v>0.51765575892031801</v>
      </c>
      <c r="I1236" s="2">
        <f t="shared" si="251"/>
        <v>0.48234424107968199</v>
      </c>
      <c r="J1236" s="1">
        <v>2368</v>
      </c>
      <c r="K1236" s="2">
        <f t="shared" si="252"/>
        <v>0.43778887040118319</v>
      </c>
      <c r="L1236" s="1">
        <v>1893</v>
      </c>
      <c r="M1236" s="1">
        <v>203</v>
      </c>
      <c r="N1236" s="1">
        <v>187</v>
      </c>
      <c r="O1236" s="2">
        <f t="shared" si="247"/>
        <v>0.79940878378378377</v>
      </c>
      <c r="P1236" s="2">
        <f t="shared" si="248"/>
        <v>8.5726351351351357E-2</v>
      </c>
      <c r="Q1236" s="2">
        <f t="shared" si="249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 s="1">
        <v>5361</v>
      </c>
      <c r="V1236" s="2">
        <f t="shared" si="253"/>
        <v>0.9911259012756517</v>
      </c>
      <c r="W1236" s="2">
        <v>7.9000000000000001E-2</v>
      </c>
      <c r="X1236" s="1">
        <v>960</v>
      </c>
      <c r="Y1236" s="2">
        <f t="shared" si="254"/>
        <v>0.17748197448696618</v>
      </c>
      <c r="Z1236" s="2">
        <v>0.152</v>
      </c>
      <c r="AA1236" s="1">
        <v>3666</v>
      </c>
      <c r="AB1236" s="2">
        <f t="shared" si="255"/>
        <v>0.67775929007210201</v>
      </c>
      <c r="AC1236" s="2">
        <f t="shared" si="256"/>
        <v>0.14475873544093187</v>
      </c>
      <c r="AD1236" s="2">
        <v>6.0999999999999999E-2</v>
      </c>
      <c r="AE1236" s="1">
        <v>80217</v>
      </c>
      <c r="AF1236" s="1">
        <v>2066</v>
      </c>
      <c r="AG1236" s="1">
        <v>70909</v>
      </c>
      <c r="AH1236" s="1">
        <v>4490</v>
      </c>
      <c r="AI1236" s="2">
        <v>0.11699999999999999</v>
      </c>
      <c r="AJ1236">
        <f>VLOOKUP(A1236,census_tract_areas_WA!E:N,10,FALSE)</f>
        <v>71.432256949999996</v>
      </c>
      <c r="AK1236">
        <f t="shared" si="257"/>
        <v>75.722092944453721</v>
      </c>
      <c r="AL1236" t="str">
        <f>VLOOKUP(AK1236,'Density Lookup'!A:B,2,TRUE)</f>
        <v>Low</v>
      </c>
      <c r="AM1236" t="str">
        <f>VLOOKUP(A1236,census_tract_county_names_WA!A:B,2,FALSE)</f>
        <v>Kitsap County, Washington</v>
      </c>
      <c r="AN1236">
        <f>INDEX(census_tract_areas_WA!N:N, MATCH('2014_acs_select'!A1236,census_tract_areas_WA!E:E,0))</f>
        <v>71.432256949999996</v>
      </c>
      <c r="AO1236" t="b">
        <f t="shared" si="258"/>
        <v>1</v>
      </c>
      <c r="AP1236" t="str">
        <f>INDEX('Density Lookup'!B:B,MATCH('2014_acs_select'!AK1236,'Density Lookup'!A:A,1))</f>
        <v>Low</v>
      </c>
      <c r="AQ1236" t="b">
        <f t="shared" si="259"/>
        <v>1</v>
      </c>
    </row>
    <row r="1237" spans="1:43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250"/>
        <v>0.44977868573374191</v>
      </c>
      <c r="I1237" s="2">
        <f t="shared" si="251"/>
        <v>0.55022131426625809</v>
      </c>
      <c r="J1237" s="1">
        <v>1374</v>
      </c>
      <c r="K1237" s="2">
        <f t="shared" si="252"/>
        <v>0.46782431052093976</v>
      </c>
      <c r="L1237" s="1">
        <v>913</v>
      </c>
      <c r="M1237" s="1">
        <v>128</v>
      </c>
      <c r="N1237" s="1">
        <v>18</v>
      </c>
      <c r="O1237" s="2">
        <f t="shared" si="247"/>
        <v>0.66448326055312956</v>
      </c>
      <c r="P1237" s="2">
        <f t="shared" si="248"/>
        <v>9.3158660844250368E-2</v>
      </c>
      <c r="Q1237" s="2">
        <f t="shared" si="249"/>
        <v>1.3100436681222707E-2</v>
      </c>
      <c r="R1237" s="2">
        <v>0.34600000000000003</v>
      </c>
      <c r="S1237" s="2">
        <v>0.38600000000000001</v>
      </c>
      <c r="T1237" s="2">
        <v>0.314</v>
      </c>
      <c r="U1237" s="1">
        <v>2845</v>
      </c>
      <c r="V1237" s="2">
        <f t="shared" si="253"/>
        <v>0.96867551923731698</v>
      </c>
      <c r="W1237" s="2">
        <v>0.106</v>
      </c>
      <c r="X1237" s="1">
        <v>541</v>
      </c>
      <c r="Y1237" s="2">
        <f t="shared" si="254"/>
        <v>0.18420156622403813</v>
      </c>
      <c r="Z1237" s="2">
        <v>0.14000000000000001</v>
      </c>
      <c r="AA1237" s="1">
        <v>1749</v>
      </c>
      <c r="AB1237" s="2">
        <f t="shared" si="255"/>
        <v>0.5955056179775281</v>
      </c>
      <c r="AC1237" s="2">
        <f t="shared" si="256"/>
        <v>0.22029281579843374</v>
      </c>
      <c r="AD1237" s="2">
        <v>0.111</v>
      </c>
      <c r="AE1237" s="1">
        <v>67913</v>
      </c>
      <c r="AF1237" s="1">
        <v>1357</v>
      </c>
      <c r="AG1237" s="1">
        <v>51083</v>
      </c>
      <c r="AH1237" s="1">
        <v>2487</v>
      </c>
      <c r="AI1237" s="2">
        <v>7.2000000000000008E-2</v>
      </c>
      <c r="AJ1237">
        <f>VLOOKUP(A1237,census_tract_areas_WA!E:N,10,FALSE)</f>
        <v>26.703739689999999</v>
      </c>
      <c r="AK1237">
        <f t="shared" si="257"/>
        <v>109.98459519510094</v>
      </c>
      <c r="AL1237" t="str">
        <f>VLOOKUP(AK1237,'Density Lookup'!A:B,2,TRUE)</f>
        <v>Low</v>
      </c>
      <c r="AM1237" t="str">
        <f>VLOOKUP(A1237,census_tract_county_names_WA!A:B,2,FALSE)</f>
        <v>San Juan County, Washington</v>
      </c>
      <c r="AN1237">
        <f>INDEX(census_tract_areas_WA!N:N, MATCH('2014_acs_select'!A1237,census_tract_areas_WA!E:E,0))</f>
        <v>26.703739689999999</v>
      </c>
      <c r="AO1237" t="b">
        <f t="shared" si="258"/>
        <v>1</v>
      </c>
      <c r="AP1237" t="str">
        <f>INDEX('Density Lookup'!B:B,MATCH('2014_acs_select'!AK1237,'Density Lookup'!A:A,1))</f>
        <v>Low</v>
      </c>
      <c r="AQ1237" t="b">
        <f t="shared" si="259"/>
        <v>1</v>
      </c>
    </row>
    <row r="1238" spans="1:43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250"/>
        <v>0.48913385826771655</v>
      </c>
      <c r="I1238" s="2">
        <f t="shared" si="251"/>
        <v>0.51086614173228351</v>
      </c>
      <c r="J1238" s="1">
        <v>1478</v>
      </c>
      <c r="K1238" s="2">
        <f t="shared" si="252"/>
        <v>0.46551181102362205</v>
      </c>
      <c r="L1238" s="1">
        <v>1139</v>
      </c>
      <c r="M1238" s="1">
        <v>133</v>
      </c>
      <c r="N1238" s="1">
        <v>44</v>
      </c>
      <c r="O1238" s="2">
        <f t="shared" si="247"/>
        <v>0.77063599458728016</v>
      </c>
      <c r="P1238" s="2">
        <f t="shared" si="248"/>
        <v>8.9986468200270633E-2</v>
      </c>
      <c r="Q1238" s="2">
        <f t="shared" si="249"/>
        <v>2.9769959404600813E-2</v>
      </c>
      <c r="R1238" s="2">
        <v>0.376</v>
      </c>
      <c r="S1238" s="2">
        <v>0.40899999999999997</v>
      </c>
      <c r="T1238" s="2">
        <v>0.34299999999999997</v>
      </c>
      <c r="U1238" s="1">
        <v>3175</v>
      </c>
      <c r="V1238" s="2">
        <f t="shared" si="253"/>
        <v>1</v>
      </c>
      <c r="W1238" s="2">
        <v>3.1E-2</v>
      </c>
      <c r="X1238" s="1">
        <v>701</v>
      </c>
      <c r="Y1238" s="2">
        <f t="shared" si="254"/>
        <v>0.22078740157480314</v>
      </c>
      <c r="Z1238" s="2">
        <v>4.9000000000000002E-2</v>
      </c>
      <c r="AA1238" s="1">
        <v>2156</v>
      </c>
      <c r="AB1238" s="2">
        <f t="shared" si="255"/>
        <v>0.67905511811023622</v>
      </c>
      <c r="AC1238" s="2">
        <f t="shared" si="256"/>
        <v>0.10015748031496063</v>
      </c>
      <c r="AD1238" s="2">
        <v>0.03</v>
      </c>
      <c r="AE1238" s="1">
        <v>120396</v>
      </c>
      <c r="AF1238" s="1">
        <v>1040</v>
      </c>
      <c r="AG1238" s="1">
        <v>112000</v>
      </c>
      <c r="AH1238" s="1">
        <v>2602</v>
      </c>
      <c r="AI1238" s="2">
        <v>4.5999999999999999E-2</v>
      </c>
      <c r="AJ1238">
        <f>VLOOKUP(A1238,census_tract_areas_WA!E:N,10,FALSE)</f>
        <v>22.402352539999999</v>
      </c>
      <c r="AK1238">
        <f t="shared" si="257"/>
        <v>141.72618676234796</v>
      </c>
      <c r="AL1238" t="str">
        <f>VLOOKUP(AK1238,'Density Lookup'!A:B,2,TRUE)</f>
        <v>Low</v>
      </c>
      <c r="AM1238" t="str">
        <f>VLOOKUP(A1238,census_tract_county_names_WA!A:B,2,FALSE)</f>
        <v>Snohomish County, Washington</v>
      </c>
      <c r="AN1238">
        <f>INDEX(census_tract_areas_WA!N:N, MATCH('2014_acs_select'!A1238,census_tract_areas_WA!E:E,0))</f>
        <v>22.402352539999999</v>
      </c>
      <c r="AO1238" t="b">
        <f t="shared" si="258"/>
        <v>1</v>
      </c>
      <c r="AP1238" t="str">
        <f>INDEX('Density Lookup'!B:B,MATCH('2014_acs_select'!AK1238,'Density Lookup'!A:A,1))</f>
        <v>Low</v>
      </c>
      <c r="AQ1238" t="b">
        <f t="shared" si="259"/>
        <v>1</v>
      </c>
    </row>
    <row r="1239" spans="1:43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250"/>
        <v>0.4447653429602888</v>
      </c>
      <c r="I1239" s="2">
        <f t="shared" si="251"/>
        <v>0.5552346570397112</v>
      </c>
      <c r="J1239" s="1">
        <v>601</v>
      </c>
      <c r="K1239" s="2">
        <f t="shared" si="252"/>
        <v>0.43393501805054152</v>
      </c>
      <c r="L1239" s="1">
        <v>468</v>
      </c>
      <c r="M1239" s="1">
        <v>53</v>
      </c>
      <c r="N1239" s="1">
        <v>21</v>
      </c>
      <c r="O1239" s="2">
        <f t="shared" si="247"/>
        <v>0.77870216306156403</v>
      </c>
      <c r="P1239" s="2">
        <f t="shared" si="248"/>
        <v>8.8186356073211319E-2</v>
      </c>
      <c r="Q1239" s="2">
        <f t="shared" si="249"/>
        <v>3.4941763727121461E-2</v>
      </c>
      <c r="R1239" s="2">
        <v>0.33</v>
      </c>
      <c r="S1239" s="2">
        <v>0.44400000000000001</v>
      </c>
      <c r="T1239" s="2">
        <v>0.23499999999999999</v>
      </c>
      <c r="U1239" s="1">
        <v>1235</v>
      </c>
      <c r="V1239" s="2">
        <f t="shared" si="253"/>
        <v>0.89169675090252709</v>
      </c>
      <c r="W1239" s="2">
        <v>0.24399999999999999</v>
      </c>
      <c r="X1239" s="1">
        <v>112</v>
      </c>
      <c r="Y1239" s="2">
        <f t="shared" si="254"/>
        <v>8.0866425992779781E-2</v>
      </c>
      <c r="Z1239" s="2">
        <v>0.88400000000000001</v>
      </c>
      <c r="AA1239" s="1">
        <v>809</v>
      </c>
      <c r="AB1239" s="2">
        <f t="shared" si="255"/>
        <v>0.58411552346570395</v>
      </c>
      <c r="AC1239" s="2">
        <f t="shared" si="256"/>
        <v>0.33501805054151623</v>
      </c>
      <c r="AD1239" s="2">
        <v>0.23699999999999999</v>
      </c>
      <c r="AE1239" s="1">
        <v>48114</v>
      </c>
      <c r="AF1239" s="1">
        <v>764</v>
      </c>
      <c r="AG1239" s="1">
        <v>35455</v>
      </c>
      <c r="AH1239" s="1">
        <v>1273</v>
      </c>
      <c r="AI1239" s="2">
        <v>7.8E-2</v>
      </c>
      <c r="AJ1239">
        <f>VLOOKUP(A1239,census_tract_areas_WA!E:N,10,FALSE)</f>
        <v>2.6865765019999999</v>
      </c>
      <c r="AK1239">
        <f t="shared" si="257"/>
        <v>515.52598594119615</v>
      </c>
      <c r="AL1239" t="str">
        <f>VLOOKUP(AK1239,'Density Lookup'!A:B,2,TRUE)</f>
        <v>Medium</v>
      </c>
      <c r="AM1239" t="str">
        <f>VLOOKUP(A1239,census_tract_county_names_WA!A:B,2,FALSE)</f>
        <v>Thurston County, Washington</v>
      </c>
      <c r="AN1239">
        <f>INDEX(census_tract_areas_WA!N:N, MATCH('2014_acs_select'!A1239,census_tract_areas_WA!E:E,0))</f>
        <v>2.6865765019999999</v>
      </c>
      <c r="AO1239" t="b">
        <f t="shared" si="258"/>
        <v>1</v>
      </c>
      <c r="AP1239" t="str">
        <f>INDEX('Density Lookup'!B:B,MATCH('2014_acs_select'!AK1239,'Density Lookup'!A:A,1))</f>
        <v>Medium</v>
      </c>
      <c r="AQ1239" t="b">
        <f t="shared" si="259"/>
        <v>1</v>
      </c>
    </row>
    <row r="1240" spans="1:43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250"/>
        <v>0.53181076672104399</v>
      </c>
      <c r="I1240" s="2">
        <f t="shared" si="251"/>
        <v>0.46818923327895595</v>
      </c>
      <c r="J1240" s="1">
        <v>1403</v>
      </c>
      <c r="K1240" s="2">
        <f t="shared" si="252"/>
        <v>0.57218597063621535</v>
      </c>
      <c r="L1240" s="1">
        <v>1003</v>
      </c>
      <c r="M1240" s="1">
        <v>96</v>
      </c>
      <c r="N1240" s="1">
        <v>125</v>
      </c>
      <c r="O1240" s="2">
        <f t="shared" si="247"/>
        <v>0.71489665003563796</v>
      </c>
      <c r="P1240" s="2">
        <f t="shared" si="248"/>
        <v>6.8424803991446903E-2</v>
      </c>
      <c r="Q1240" s="2">
        <f t="shared" si="249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 s="1">
        <v>2452</v>
      </c>
      <c r="V1240" s="2">
        <f t="shared" si="253"/>
        <v>1</v>
      </c>
      <c r="W1240" s="2">
        <v>2.8999999999999998E-2</v>
      </c>
      <c r="X1240" s="1">
        <v>449</v>
      </c>
      <c r="Y1240" s="2">
        <f t="shared" si="254"/>
        <v>0.18311582381729199</v>
      </c>
      <c r="Z1240" s="2">
        <v>0</v>
      </c>
      <c r="AA1240" s="1">
        <v>1607</v>
      </c>
      <c r="AB1240" s="2">
        <f t="shared" si="255"/>
        <v>0.65538336052202284</v>
      </c>
      <c r="AC1240" s="2">
        <f t="shared" si="256"/>
        <v>0.16150081566068519</v>
      </c>
      <c r="AD1240" s="2">
        <v>2.8999999999999998E-2</v>
      </c>
      <c r="AE1240" s="1">
        <v>122281</v>
      </c>
      <c r="AF1240" s="1">
        <v>1120</v>
      </c>
      <c r="AG1240" s="1">
        <v>103056</v>
      </c>
      <c r="AH1240" s="1">
        <v>2016</v>
      </c>
      <c r="AI1240" s="2">
        <v>6.5000000000000002E-2</v>
      </c>
      <c r="AJ1240">
        <f>VLOOKUP(A1240,census_tract_areas_WA!E:N,10,FALSE)</f>
        <v>1.568973108</v>
      </c>
      <c r="AK1240">
        <f t="shared" si="257"/>
        <v>1562.8056258565268</v>
      </c>
      <c r="AL1240" t="str">
        <f>VLOOKUP(AK1240,'Density Lookup'!A:B,2,TRUE)</f>
        <v>High</v>
      </c>
      <c r="AM1240" t="str">
        <f>VLOOKUP(A1240,census_tract_county_names_WA!A:B,2,FALSE)</f>
        <v>King County, Washington</v>
      </c>
      <c r="AN1240">
        <f>INDEX(census_tract_areas_WA!N:N, MATCH('2014_acs_select'!A1240,census_tract_areas_WA!E:E,0))</f>
        <v>1.568973108</v>
      </c>
      <c r="AO1240" t="b">
        <f t="shared" si="258"/>
        <v>1</v>
      </c>
      <c r="AP1240" t="str">
        <f>INDEX('Density Lookup'!B:B,MATCH('2014_acs_select'!AK1240,'Density Lookup'!A:A,1))</f>
        <v>High</v>
      </c>
      <c r="AQ1240" t="b">
        <f t="shared" si="259"/>
        <v>1</v>
      </c>
    </row>
    <row r="1241" spans="1:43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250"/>
        <v>0.50839002267573696</v>
      </c>
      <c r="I1241" s="2">
        <f t="shared" si="251"/>
        <v>0.49160997732426304</v>
      </c>
      <c r="J1241" s="1">
        <v>2197</v>
      </c>
      <c r="K1241" s="2">
        <f t="shared" si="252"/>
        <v>0.49818594104308389</v>
      </c>
      <c r="L1241" s="1">
        <v>1564</v>
      </c>
      <c r="M1241" s="1">
        <v>274</v>
      </c>
      <c r="N1241" s="1">
        <v>187</v>
      </c>
      <c r="O1241" s="2">
        <f t="shared" si="247"/>
        <v>0.71187983614019112</v>
      </c>
      <c r="P1241" s="2">
        <f t="shared" si="248"/>
        <v>0.1247155211652253</v>
      </c>
      <c r="Q1241" s="2">
        <f t="shared" si="249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 s="1">
        <v>4291</v>
      </c>
      <c r="V1241" s="2">
        <f t="shared" si="253"/>
        <v>0.973015873015873</v>
      </c>
      <c r="W1241" s="2">
        <v>0.14099999999999999</v>
      </c>
      <c r="X1241" s="1">
        <v>737</v>
      </c>
      <c r="Y1241" s="2">
        <f t="shared" si="254"/>
        <v>0.16712018140589568</v>
      </c>
      <c r="Z1241" s="2">
        <v>0.11699999999999999</v>
      </c>
      <c r="AA1241" s="1">
        <v>2855</v>
      </c>
      <c r="AB1241" s="2">
        <f t="shared" si="255"/>
        <v>0.64739229024943312</v>
      </c>
      <c r="AC1241" s="2">
        <f t="shared" si="256"/>
        <v>0.18548752834467119</v>
      </c>
      <c r="AD1241" s="2">
        <v>0.16600000000000001</v>
      </c>
      <c r="AE1241" s="1">
        <v>66296</v>
      </c>
      <c r="AF1241" s="1">
        <v>1716</v>
      </c>
      <c r="AG1241" s="1">
        <v>61337</v>
      </c>
      <c r="AH1241" s="1">
        <v>3755</v>
      </c>
      <c r="AI1241" s="2">
        <v>6.5000000000000002E-2</v>
      </c>
      <c r="AJ1241">
        <f>VLOOKUP(A1241,census_tract_areas_WA!E:N,10,FALSE)</f>
        <v>2.2295227990000002</v>
      </c>
      <c r="AK1241">
        <f t="shared" si="257"/>
        <v>1978.0017508580765</v>
      </c>
      <c r="AL1241" t="str">
        <f>VLOOKUP(AK1241,'Density Lookup'!A:B,2,TRUE)</f>
        <v>High</v>
      </c>
      <c r="AM1241" t="str">
        <f>VLOOKUP(A1241,census_tract_county_names_WA!A:B,2,FALSE)</f>
        <v>King County, Washington</v>
      </c>
      <c r="AN1241">
        <f>INDEX(census_tract_areas_WA!N:N, MATCH('2014_acs_select'!A1241,census_tract_areas_WA!E:E,0))</f>
        <v>2.2295227990000002</v>
      </c>
      <c r="AO1241" t="b">
        <f t="shared" si="258"/>
        <v>1</v>
      </c>
      <c r="AP1241" t="str">
        <f>INDEX('Density Lookup'!B:B,MATCH('2014_acs_select'!AK1241,'Density Lookup'!A:A,1))</f>
        <v>High</v>
      </c>
      <c r="AQ1241" t="b">
        <f t="shared" si="259"/>
        <v>1</v>
      </c>
    </row>
    <row r="1242" spans="1:43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250"/>
        <v>0.48940269749518306</v>
      </c>
      <c r="I1242" s="2">
        <f t="shared" si="251"/>
        <v>0.51059730250481694</v>
      </c>
      <c r="J1242" s="1">
        <v>1394</v>
      </c>
      <c r="K1242" s="2">
        <f t="shared" si="252"/>
        <v>0.4476557482337829</v>
      </c>
      <c r="L1242" s="1">
        <v>1143</v>
      </c>
      <c r="M1242" s="1">
        <v>112</v>
      </c>
      <c r="N1242" s="1">
        <v>21</v>
      </c>
      <c r="O1242" s="2">
        <f t="shared" si="247"/>
        <v>0.81994261119081779</v>
      </c>
      <c r="P1242" s="2">
        <f t="shared" si="248"/>
        <v>8.0344332855093251E-2</v>
      </c>
      <c r="Q1242" s="2">
        <f t="shared" si="249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 s="1">
        <v>3114</v>
      </c>
      <c r="V1242" s="2">
        <f t="shared" si="253"/>
        <v>1</v>
      </c>
      <c r="W1242" s="2">
        <v>4.7E-2</v>
      </c>
      <c r="X1242" s="1">
        <v>639</v>
      </c>
      <c r="Y1242" s="2">
        <f t="shared" si="254"/>
        <v>0.20520231213872833</v>
      </c>
      <c r="Z1242" s="2">
        <v>0</v>
      </c>
      <c r="AA1242" s="1">
        <v>1986</v>
      </c>
      <c r="AB1242" s="2">
        <f t="shared" si="255"/>
        <v>0.63776493256262046</v>
      </c>
      <c r="AC1242" s="2">
        <f t="shared" si="256"/>
        <v>0.15703275529865124</v>
      </c>
      <c r="AD1242" s="2">
        <v>4.9000000000000002E-2</v>
      </c>
      <c r="AE1242" s="1">
        <v>89383</v>
      </c>
      <c r="AF1242" s="1">
        <v>1208</v>
      </c>
      <c r="AG1242" s="1">
        <v>80391</v>
      </c>
      <c r="AH1242" s="1">
        <v>2566</v>
      </c>
      <c r="AI1242" s="2">
        <v>7.8E-2</v>
      </c>
      <c r="AJ1242">
        <f>VLOOKUP(A1242,census_tract_areas_WA!E:N,10,FALSE)</f>
        <v>27.780885120000001</v>
      </c>
      <c r="AK1242">
        <f t="shared" si="257"/>
        <v>112.09146096494135</v>
      </c>
      <c r="AL1242" t="str">
        <f>VLOOKUP(AK1242,'Density Lookup'!A:B,2,TRUE)</f>
        <v>Low</v>
      </c>
      <c r="AM1242" t="str">
        <f>VLOOKUP(A1242,census_tract_county_names_WA!A:B,2,FALSE)</f>
        <v>King County, Washington</v>
      </c>
      <c r="AN1242">
        <f>INDEX(census_tract_areas_WA!N:N, MATCH('2014_acs_select'!A1242,census_tract_areas_WA!E:E,0))</f>
        <v>27.780885120000001</v>
      </c>
      <c r="AO1242" t="b">
        <f t="shared" si="258"/>
        <v>1</v>
      </c>
      <c r="AP1242" t="str">
        <f>INDEX('Density Lookup'!B:B,MATCH('2014_acs_select'!AK1242,'Density Lookup'!A:A,1))</f>
        <v>Low</v>
      </c>
      <c r="AQ1242" t="b">
        <f t="shared" si="259"/>
        <v>1</v>
      </c>
    </row>
    <row r="1243" spans="1:43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250"/>
        <v>0.51580934403020295</v>
      </c>
      <c r="I1243" s="2">
        <f t="shared" si="251"/>
        <v>0.4841906559697971</v>
      </c>
      <c r="J1243" s="1">
        <v>3128</v>
      </c>
      <c r="K1243" s="2">
        <f t="shared" si="252"/>
        <v>0.49205600125845522</v>
      </c>
      <c r="L1243" s="1">
        <v>2510</v>
      </c>
      <c r="M1243" s="1">
        <v>310</v>
      </c>
      <c r="N1243" s="1">
        <v>88</v>
      </c>
      <c r="O1243" s="2">
        <f t="shared" si="247"/>
        <v>0.80242966751918154</v>
      </c>
      <c r="P1243" s="2">
        <f t="shared" si="248"/>
        <v>9.9104859335038362E-2</v>
      </c>
      <c r="Q1243" s="2">
        <f t="shared" si="249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 s="1">
        <v>6336</v>
      </c>
      <c r="V1243" s="2">
        <f t="shared" si="253"/>
        <v>0.99669655497876353</v>
      </c>
      <c r="W1243" s="2">
        <v>0.06</v>
      </c>
      <c r="X1243" s="1">
        <v>1028</v>
      </c>
      <c r="Y1243" s="2">
        <f t="shared" si="254"/>
        <v>0.16171149913481203</v>
      </c>
      <c r="Z1243" s="2">
        <v>0.11199999999999999</v>
      </c>
      <c r="AA1243" s="1">
        <v>4075</v>
      </c>
      <c r="AB1243" s="2">
        <f t="shared" si="255"/>
        <v>0.64102564102564108</v>
      </c>
      <c r="AC1243" s="2">
        <f t="shared" si="256"/>
        <v>0.19726285983954694</v>
      </c>
      <c r="AD1243" s="2">
        <v>4.8000000000000001E-2</v>
      </c>
      <c r="AE1243" s="1">
        <v>76831</v>
      </c>
      <c r="AF1243" s="1">
        <v>2583</v>
      </c>
      <c r="AG1243" s="1">
        <v>62196</v>
      </c>
      <c r="AH1243" s="1">
        <v>5452</v>
      </c>
      <c r="AI1243" s="2">
        <v>0.08</v>
      </c>
      <c r="AJ1243">
        <f>VLOOKUP(A1243,census_tract_areas_WA!E:N,10,FALSE)</f>
        <v>18.027559239999999</v>
      </c>
      <c r="AK1243">
        <f t="shared" si="257"/>
        <v>352.626770788523</v>
      </c>
      <c r="AL1243" t="str">
        <f>VLOOKUP(AK1243,'Density Lookup'!A:B,2,TRUE)</f>
        <v>Medium</v>
      </c>
      <c r="AM1243" t="str">
        <f>VLOOKUP(A1243,census_tract_county_names_WA!A:B,2,FALSE)</f>
        <v>Pierce County, Washington</v>
      </c>
      <c r="AN1243">
        <f>INDEX(census_tract_areas_WA!N:N, MATCH('2014_acs_select'!A1243,census_tract_areas_WA!E:E,0))</f>
        <v>18.027559239999999</v>
      </c>
      <c r="AO1243" t="b">
        <f t="shared" si="258"/>
        <v>1</v>
      </c>
      <c r="AP1243" t="str">
        <f>INDEX('Density Lookup'!B:B,MATCH('2014_acs_select'!AK1243,'Density Lookup'!A:A,1))</f>
        <v>Medium</v>
      </c>
      <c r="AQ1243" t="b">
        <f t="shared" si="259"/>
        <v>1</v>
      </c>
    </row>
    <row r="1244" spans="1:43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250"/>
        <v>0.44065903378944427</v>
      </c>
      <c r="I1244" s="2">
        <f t="shared" si="251"/>
        <v>0.55934096621055573</v>
      </c>
      <c r="J1244" s="1">
        <v>1507</v>
      </c>
      <c r="K1244" s="2">
        <f t="shared" si="252"/>
        <v>0.42083216978497628</v>
      </c>
      <c r="L1244" s="1">
        <v>1219</v>
      </c>
      <c r="M1244" s="1">
        <v>105</v>
      </c>
      <c r="N1244" s="1">
        <v>31</v>
      </c>
      <c r="O1244" s="2">
        <f t="shared" si="247"/>
        <v>0.8088918380889184</v>
      </c>
      <c r="P1244" s="2">
        <f t="shared" si="248"/>
        <v>6.9674850696748503E-2</v>
      </c>
      <c r="Q1244" s="2">
        <f t="shared" si="249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 s="1">
        <v>3571</v>
      </c>
      <c r="V1244" s="2">
        <f t="shared" si="253"/>
        <v>0.99720748394303271</v>
      </c>
      <c r="W1244" s="2">
        <v>0.13400000000000001</v>
      </c>
      <c r="X1244" s="1">
        <v>830</v>
      </c>
      <c r="Y1244" s="2">
        <f t="shared" si="254"/>
        <v>0.2317788327282882</v>
      </c>
      <c r="Z1244" s="2">
        <v>0.22</v>
      </c>
      <c r="AA1244" s="1">
        <v>1992</v>
      </c>
      <c r="AB1244" s="2">
        <f t="shared" si="255"/>
        <v>0.5562691985478917</v>
      </c>
      <c r="AC1244" s="2">
        <f t="shared" si="256"/>
        <v>0.21195196872382005</v>
      </c>
      <c r="AD1244" s="2">
        <v>0.13400000000000001</v>
      </c>
      <c r="AE1244" s="1">
        <v>64183</v>
      </c>
      <c r="AF1244" s="1">
        <v>1362</v>
      </c>
      <c r="AG1244" s="1">
        <v>57076</v>
      </c>
      <c r="AH1244" s="1">
        <v>2813</v>
      </c>
      <c r="AI1244" s="2">
        <v>4.2000000000000003E-2</v>
      </c>
      <c r="AJ1244">
        <f>VLOOKUP(A1244,census_tract_areas_WA!E:N,10,FALSE)</f>
        <v>88.352217850000002</v>
      </c>
      <c r="AK1244">
        <f t="shared" si="257"/>
        <v>40.530957650430956</v>
      </c>
      <c r="AL1244" t="str">
        <f>VLOOKUP(AK1244,'Density Lookup'!A:B,2,TRUE)</f>
        <v>Low</v>
      </c>
      <c r="AM1244" t="str">
        <f>VLOOKUP(A1244,census_tract_county_names_WA!A:B,2,FALSE)</f>
        <v>Skagit County, Washington</v>
      </c>
      <c r="AN1244">
        <f>INDEX(census_tract_areas_WA!N:N, MATCH('2014_acs_select'!A1244,census_tract_areas_WA!E:E,0))</f>
        <v>88.352217850000002</v>
      </c>
      <c r="AO1244" t="b">
        <f t="shared" si="258"/>
        <v>1</v>
      </c>
      <c r="AP1244" t="str">
        <f>INDEX('Density Lookup'!B:B,MATCH('2014_acs_select'!AK1244,'Density Lookup'!A:A,1))</f>
        <v>Low</v>
      </c>
      <c r="AQ1244" t="b">
        <f t="shared" si="259"/>
        <v>1</v>
      </c>
    </row>
    <row r="1245" spans="1:43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250"/>
        <v>0.51392538097740414</v>
      </c>
      <c r="I1245" s="2">
        <f t="shared" si="251"/>
        <v>0.48607461902259591</v>
      </c>
      <c r="J1245" s="1">
        <v>1519</v>
      </c>
      <c r="K1245" s="2">
        <f t="shared" si="252"/>
        <v>0.39910667367314767</v>
      </c>
      <c r="L1245" s="1">
        <v>1131</v>
      </c>
      <c r="M1245" s="1">
        <v>116</v>
      </c>
      <c r="N1245" s="1">
        <v>40</v>
      </c>
      <c r="O1245" s="2">
        <f t="shared" si="247"/>
        <v>0.7445687952600395</v>
      </c>
      <c r="P1245" s="2">
        <f t="shared" si="248"/>
        <v>7.6366030283080977E-2</v>
      </c>
      <c r="Q1245" s="2">
        <f t="shared" si="249"/>
        <v>2.6333113890717578E-2</v>
      </c>
      <c r="R1245" s="2">
        <v>0.81</v>
      </c>
      <c r="S1245" s="2">
        <v>0.84200000000000008</v>
      </c>
      <c r="T1245" s="2">
        <v>0.77800000000000002</v>
      </c>
      <c r="U1245" s="1">
        <v>3806</v>
      </c>
      <c r="V1245" s="2">
        <f t="shared" si="253"/>
        <v>1</v>
      </c>
      <c r="W1245" s="2">
        <v>1.3000000000000001E-2</v>
      </c>
      <c r="X1245" s="1">
        <v>1055</v>
      </c>
      <c r="Y1245" s="2">
        <f t="shared" si="254"/>
        <v>0.2771939043615344</v>
      </c>
      <c r="Z1245" s="2">
        <v>1.1000000000000001E-2</v>
      </c>
      <c r="AA1245" s="1">
        <v>2150</v>
      </c>
      <c r="AB1245" s="2">
        <f t="shared" si="255"/>
        <v>0.56489753021544931</v>
      </c>
      <c r="AC1245" s="2">
        <f t="shared" si="256"/>
        <v>0.15790856542301634</v>
      </c>
      <c r="AD1245" s="2">
        <v>1.7000000000000001E-2</v>
      </c>
      <c r="AE1245" s="1">
        <v>249272</v>
      </c>
      <c r="AF1245" s="1">
        <v>1274</v>
      </c>
      <c r="AG1245" s="1">
        <v>174688</v>
      </c>
      <c r="AH1245" s="1">
        <v>2936</v>
      </c>
      <c r="AI1245" s="2">
        <v>7.5999999999999998E-2</v>
      </c>
      <c r="AJ1245">
        <f>VLOOKUP(A1245,census_tract_areas_WA!E:N,10,FALSE)</f>
        <v>5.4376486210000001</v>
      </c>
      <c r="AK1245">
        <f t="shared" si="257"/>
        <v>699.93489194968708</v>
      </c>
      <c r="AL1245" t="str">
        <f>VLOOKUP(AK1245,'Density Lookup'!A:B,2,TRUE)</f>
        <v>Medium</v>
      </c>
      <c r="AM1245" t="str">
        <f>VLOOKUP(A1245,census_tract_county_names_WA!A:B,2,FALSE)</f>
        <v>King County, Washington</v>
      </c>
      <c r="AN1245">
        <f>INDEX(census_tract_areas_WA!N:N, MATCH('2014_acs_select'!A1245,census_tract_areas_WA!E:E,0))</f>
        <v>5.4376486210000001</v>
      </c>
      <c r="AO1245" t="b">
        <f t="shared" si="258"/>
        <v>1</v>
      </c>
      <c r="AP1245" t="str">
        <f>INDEX('Density Lookup'!B:B,MATCH('2014_acs_select'!AK1245,'Density Lookup'!A:A,1))</f>
        <v>Medium</v>
      </c>
      <c r="AQ1245" t="b">
        <f t="shared" si="259"/>
        <v>1</v>
      </c>
    </row>
    <row r="1246" spans="1:43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250"/>
        <v>0.46053037311131667</v>
      </c>
      <c r="I1246" s="2">
        <f t="shared" si="251"/>
        <v>0.53946962688868327</v>
      </c>
      <c r="J1246" s="1">
        <v>3045</v>
      </c>
      <c r="K1246" s="2">
        <f t="shared" si="252"/>
        <v>0.46947271045328398</v>
      </c>
      <c r="L1246" s="1">
        <v>2463</v>
      </c>
      <c r="M1246" s="1">
        <v>274</v>
      </c>
      <c r="N1246" s="1">
        <v>70</v>
      </c>
      <c r="O1246" s="2">
        <f t="shared" si="247"/>
        <v>0.80886699507389159</v>
      </c>
      <c r="P1246" s="2">
        <f t="shared" si="248"/>
        <v>8.9983579638752059E-2</v>
      </c>
      <c r="Q1246" s="2">
        <f t="shared" si="249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 s="1">
        <v>6463</v>
      </c>
      <c r="V1246" s="2">
        <f t="shared" si="253"/>
        <v>0.99645390070921991</v>
      </c>
      <c r="W1246" s="2">
        <v>6.3E-2</v>
      </c>
      <c r="X1246" s="1">
        <v>1506</v>
      </c>
      <c r="Y1246" s="2">
        <f t="shared" si="254"/>
        <v>0.23219241443108232</v>
      </c>
      <c r="Z1246" s="2">
        <v>0.157</v>
      </c>
      <c r="AA1246" s="1">
        <v>3668</v>
      </c>
      <c r="AB1246" s="2">
        <f t="shared" si="255"/>
        <v>0.56552574776441566</v>
      </c>
      <c r="AC1246" s="2">
        <f t="shared" si="256"/>
        <v>0.20228183780450204</v>
      </c>
      <c r="AD1246" s="2">
        <v>4.2999999999999997E-2</v>
      </c>
      <c r="AE1246" s="1">
        <v>120753</v>
      </c>
      <c r="AF1246" s="1">
        <v>2528</v>
      </c>
      <c r="AG1246" s="1">
        <v>87286</v>
      </c>
      <c r="AH1246" s="1">
        <v>5097</v>
      </c>
      <c r="AI1246" s="2">
        <v>7.4999999999999997E-2</v>
      </c>
      <c r="AJ1246">
        <f>VLOOKUP(A1246,census_tract_areas_WA!E:N,10,FALSE)</f>
        <v>8.35459891</v>
      </c>
      <c r="AK1246">
        <f t="shared" si="257"/>
        <v>776.33888471134276</v>
      </c>
      <c r="AL1246" t="str">
        <f>VLOOKUP(AK1246,'Density Lookup'!A:B,2,TRUE)</f>
        <v>Medium</v>
      </c>
      <c r="AM1246" t="str">
        <f>VLOOKUP(A1246,census_tract_county_names_WA!A:B,2,FALSE)</f>
        <v>King County, Washington</v>
      </c>
      <c r="AN1246">
        <f>INDEX(census_tract_areas_WA!N:N, MATCH('2014_acs_select'!A1246,census_tract_areas_WA!E:E,0))</f>
        <v>8.35459891</v>
      </c>
      <c r="AO1246" t="b">
        <f t="shared" si="258"/>
        <v>1</v>
      </c>
      <c r="AP1246" t="str">
        <f>INDEX('Density Lookup'!B:B,MATCH('2014_acs_select'!AK1246,'Density Lookup'!A:A,1))</f>
        <v>Medium</v>
      </c>
      <c r="AQ1246" t="b">
        <f t="shared" si="259"/>
        <v>1</v>
      </c>
    </row>
    <row r="1247" spans="1:43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250"/>
        <v>0.47961798276263684</v>
      </c>
      <c r="I1247" s="2">
        <f t="shared" si="251"/>
        <v>0.5203820172373631</v>
      </c>
      <c r="J1247" s="1">
        <v>2309</v>
      </c>
      <c r="K1247" s="2">
        <f t="shared" si="252"/>
        <v>0.53785231772653153</v>
      </c>
      <c r="L1247" s="1">
        <v>1755</v>
      </c>
      <c r="M1247" s="1">
        <v>232</v>
      </c>
      <c r="N1247" s="1">
        <v>21</v>
      </c>
      <c r="O1247" s="2">
        <f t="shared" ref="O1247:O1310" si="260">L1247/$J1247</f>
        <v>0.76006929406669554</v>
      </c>
      <c r="P1247" s="2">
        <f t="shared" ref="P1247:P1310" si="261">M1247/$J1247</f>
        <v>0.10047639670853183</v>
      </c>
      <c r="Q1247" s="2">
        <f t="shared" ref="Q1247:Q1310" si="26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 s="1">
        <v>4293</v>
      </c>
      <c r="V1247" s="2">
        <f t="shared" si="253"/>
        <v>1</v>
      </c>
      <c r="W1247" s="2">
        <v>3.3000000000000002E-2</v>
      </c>
      <c r="X1247" s="1">
        <v>784</v>
      </c>
      <c r="Y1247" s="2">
        <f t="shared" si="254"/>
        <v>0.18262287444677383</v>
      </c>
      <c r="Z1247" s="2">
        <v>0.02</v>
      </c>
      <c r="AA1247" s="1">
        <v>2852</v>
      </c>
      <c r="AB1247" s="2">
        <f t="shared" si="255"/>
        <v>0.66433729326811086</v>
      </c>
      <c r="AC1247" s="2">
        <f t="shared" si="256"/>
        <v>0.15303983228511531</v>
      </c>
      <c r="AD1247" s="2">
        <v>0.04</v>
      </c>
      <c r="AE1247" s="1">
        <v>96883</v>
      </c>
      <c r="AF1247" s="1">
        <v>1742</v>
      </c>
      <c r="AG1247" s="1">
        <v>81977</v>
      </c>
      <c r="AH1247" s="1">
        <v>3677</v>
      </c>
      <c r="AI1247" s="2">
        <v>7.5999999999999998E-2</v>
      </c>
      <c r="AJ1247">
        <f>VLOOKUP(A1247,census_tract_areas_WA!E:N,10,FALSE)</f>
        <v>7.7371648710000001</v>
      </c>
      <c r="AK1247">
        <f t="shared" si="257"/>
        <v>554.85440359307552</v>
      </c>
      <c r="AL1247" t="str">
        <f>VLOOKUP(AK1247,'Density Lookup'!A:B,2,TRUE)</f>
        <v>Medium</v>
      </c>
      <c r="AM1247" t="str">
        <f>VLOOKUP(A1247,census_tract_county_names_WA!A:B,2,FALSE)</f>
        <v>King County, Washington</v>
      </c>
      <c r="AN1247">
        <f>INDEX(census_tract_areas_WA!N:N, MATCH('2014_acs_select'!A1247,census_tract_areas_WA!E:E,0))</f>
        <v>7.7371648710000001</v>
      </c>
      <c r="AO1247" t="b">
        <f t="shared" si="258"/>
        <v>1</v>
      </c>
      <c r="AP1247" t="str">
        <f>INDEX('Density Lookup'!B:B,MATCH('2014_acs_select'!AK1247,'Density Lookup'!A:A,1))</f>
        <v>Medium</v>
      </c>
      <c r="AQ1247" t="b">
        <f t="shared" si="259"/>
        <v>1</v>
      </c>
    </row>
    <row r="1248" spans="1:43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250"/>
        <v>0.50510493477027796</v>
      </c>
      <c r="I1248" s="2">
        <f t="shared" si="251"/>
        <v>0.49489506522972204</v>
      </c>
      <c r="J1248" s="1">
        <v>1606</v>
      </c>
      <c r="K1248" s="2">
        <f t="shared" si="252"/>
        <v>0.45547362450368689</v>
      </c>
      <c r="L1248" s="1">
        <v>1344</v>
      </c>
      <c r="M1248" s="1">
        <v>177</v>
      </c>
      <c r="N1248" s="1">
        <v>5</v>
      </c>
      <c r="O1248" s="2">
        <f t="shared" si="260"/>
        <v>0.8368617683686177</v>
      </c>
      <c r="P1248" s="2">
        <f t="shared" si="261"/>
        <v>0.11021170610211706</v>
      </c>
      <c r="Q1248" s="2">
        <f t="shared" si="26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 s="1">
        <v>3502</v>
      </c>
      <c r="V1248" s="2">
        <f t="shared" si="253"/>
        <v>0.99319342030629609</v>
      </c>
      <c r="W1248" s="2">
        <v>5.0999999999999997E-2</v>
      </c>
      <c r="X1248" s="1">
        <v>728</v>
      </c>
      <c r="Y1248" s="2">
        <f t="shared" si="254"/>
        <v>0.20646625070901872</v>
      </c>
      <c r="Z1248" s="2">
        <v>0.111</v>
      </c>
      <c r="AA1248" s="1">
        <v>2199</v>
      </c>
      <c r="AB1248" s="2">
        <f t="shared" si="255"/>
        <v>0.62365286443562107</v>
      </c>
      <c r="AC1248" s="2">
        <f t="shared" si="256"/>
        <v>0.16988088485536024</v>
      </c>
      <c r="AD1248" s="2">
        <v>4.4999999999999998E-2</v>
      </c>
      <c r="AE1248" s="1">
        <v>101733</v>
      </c>
      <c r="AF1248" s="1">
        <v>1339</v>
      </c>
      <c r="AG1248" s="1">
        <v>74886</v>
      </c>
      <c r="AH1248" s="1">
        <v>2864</v>
      </c>
      <c r="AI1248" s="2">
        <v>5.9000000000000004E-2</v>
      </c>
      <c r="AJ1248">
        <f>VLOOKUP(A1248,census_tract_areas_WA!E:N,10,FALSE)</f>
        <v>143.6220582</v>
      </c>
      <c r="AK1248">
        <f t="shared" si="257"/>
        <v>24.550546372827291</v>
      </c>
      <c r="AL1248" t="str">
        <f>VLOOKUP(AK1248,'Density Lookup'!A:B,2,TRUE)</f>
        <v>Low</v>
      </c>
      <c r="AM1248" t="str">
        <f>VLOOKUP(A1248,census_tract_county_names_WA!A:B,2,FALSE)</f>
        <v>Chelan County, Washington</v>
      </c>
      <c r="AN1248">
        <f>INDEX(census_tract_areas_WA!N:N, MATCH('2014_acs_select'!A1248,census_tract_areas_WA!E:E,0))</f>
        <v>143.6220582</v>
      </c>
      <c r="AO1248" t="b">
        <f t="shared" si="258"/>
        <v>1</v>
      </c>
      <c r="AP1248" t="str">
        <f>INDEX('Density Lookup'!B:B,MATCH('2014_acs_select'!AK1248,'Density Lookup'!A:A,1))</f>
        <v>Low</v>
      </c>
      <c r="AQ1248" t="b">
        <f t="shared" si="259"/>
        <v>1</v>
      </c>
    </row>
    <row r="1249" spans="1:43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250"/>
        <v>0.447133202528886</v>
      </c>
      <c r="I1249" s="2">
        <f t="shared" si="251"/>
        <v>0.552866797471114</v>
      </c>
      <c r="J1249" s="1">
        <v>2064</v>
      </c>
      <c r="K1249" s="2">
        <f t="shared" si="252"/>
        <v>0.44996729888816217</v>
      </c>
      <c r="L1249" s="1">
        <v>1566</v>
      </c>
      <c r="M1249" s="1">
        <v>257</v>
      </c>
      <c r="N1249" s="1">
        <v>127</v>
      </c>
      <c r="O1249" s="2">
        <f t="shared" si="260"/>
        <v>0.75872093023255816</v>
      </c>
      <c r="P1249" s="2">
        <f t="shared" si="261"/>
        <v>0.12451550387596899</v>
      </c>
      <c r="Q1249" s="2">
        <f t="shared" si="26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 s="1">
        <v>4465</v>
      </c>
      <c r="V1249" s="2">
        <f t="shared" si="253"/>
        <v>0.97340309570525396</v>
      </c>
      <c r="W1249" s="2">
        <v>9.1999999999999998E-2</v>
      </c>
      <c r="X1249" s="1">
        <v>787</v>
      </c>
      <c r="Y1249" s="2">
        <f t="shared" si="254"/>
        <v>0.17157183344233704</v>
      </c>
      <c r="Z1249" s="2">
        <v>0.16</v>
      </c>
      <c r="AA1249" s="1">
        <v>2712</v>
      </c>
      <c r="AB1249" s="2">
        <f t="shared" si="255"/>
        <v>0.5912361020274689</v>
      </c>
      <c r="AC1249" s="2">
        <f t="shared" si="256"/>
        <v>0.23719206453019404</v>
      </c>
      <c r="AD1249" s="2">
        <v>7.400000000000001E-2</v>
      </c>
      <c r="AE1249" s="1">
        <v>77164</v>
      </c>
      <c r="AF1249" s="1">
        <v>1885</v>
      </c>
      <c r="AG1249" s="1">
        <v>60984</v>
      </c>
      <c r="AH1249" s="1">
        <v>3942</v>
      </c>
      <c r="AI1249" s="2">
        <v>3.7999999999999999E-2</v>
      </c>
      <c r="AJ1249">
        <f>VLOOKUP(A1249,census_tract_areas_WA!E:N,10,FALSE)</f>
        <v>3.5889738219999998</v>
      </c>
      <c r="AK1249">
        <f t="shared" si="257"/>
        <v>1278.08120858453</v>
      </c>
      <c r="AL1249" t="str">
        <f>VLOOKUP(AK1249,'Density Lookup'!A:B,2,TRUE)</f>
        <v>Medium</v>
      </c>
      <c r="AM1249" t="str">
        <f>VLOOKUP(A1249,census_tract_county_names_WA!A:B,2,FALSE)</f>
        <v>King County, Washington</v>
      </c>
      <c r="AN1249">
        <f>INDEX(census_tract_areas_WA!N:N, MATCH('2014_acs_select'!A1249,census_tract_areas_WA!E:E,0))</f>
        <v>3.5889738219999998</v>
      </c>
      <c r="AO1249" t="b">
        <f t="shared" si="258"/>
        <v>1</v>
      </c>
      <c r="AP1249" t="str">
        <f>INDEX('Density Lookup'!B:B,MATCH('2014_acs_select'!AK1249,'Density Lookup'!A:A,1))</f>
        <v>Medium</v>
      </c>
      <c r="AQ1249" t="b">
        <f t="shared" si="259"/>
        <v>1</v>
      </c>
    </row>
    <row r="1250" spans="1:43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250"/>
        <v>0.52084757347915245</v>
      </c>
      <c r="I1250" s="2">
        <f t="shared" si="251"/>
        <v>0.47915242652084755</v>
      </c>
      <c r="J1250" s="1">
        <v>1898</v>
      </c>
      <c r="K1250" s="2">
        <f t="shared" si="252"/>
        <v>0.43244474823422191</v>
      </c>
      <c r="L1250" s="1">
        <v>1570</v>
      </c>
      <c r="M1250" s="1">
        <v>242</v>
      </c>
      <c r="N1250" s="1">
        <v>17</v>
      </c>
      <c r="O1250" s="2">
        <f t="shared" si="260"/>
        <v>0.82718651211801897</v>
      </c>
      <c r="P1250" s="2">
        <f t="shared" si="261"/>
        <v>0.12750263435194942</v>
      </c>
      <c r="Q1250" s="2">
        <f t="shared" si="262"/>
        <v>8.9567966280295046E-3</v>
      </c>
      <c r="R1250" s="2">
        <v>0.20399999999999999</v>
      </c>
      <c r="S1250" s="2">
        <v>0.217</v>
      </c>
      <c r="T1250" s="2">
        <v>0.18899999999999997</v>
      </c>
      <c r="U1250" s="1">
        <v>4389</v>
      </c>
      <c r="V1250" s="2">
        <f t="shared" si="253"/>
        <v>1</v>
      </c>
      <c r="W1250" s="2">
        <v>0.124</v>
      </c>
      <c r="X1250" s="1">
        <v>892</v>
      </c>
      <c r="Y1250" s="2">
        <f t="shared" si="254"/>
        <v>0.20323536113009796</v>
      </c>
      <c r="Z1250" s="2">
        <v>0.249</v>
      </c>
      <c r="AA1250" s="1">
        <v>2855</v>
      </c>
      <c r="AB1250" s="2">
        <f t="shared" si="255"/>
        <v>0.65048986101617678</v>
      </c>
      <c r="AC1250" s="2">
        <f t="shared" si="256"/>
        <v>0.14627477785372522</v>
      </c>
      <c r="AD1250" s="2">
        <v>9.6999999999999989E-2</v>
      </c>
      <c r="AE1250" s="1">
        <v>82113</v>
      </c>
      <c r="AF1250" s="1">
        <v>1742</v>
      </c>
      <c r="AG1250" s="1">
        <v>71563</v>
      </c>
      <c r="AH1250" s="1">
        <v>3587</v>
      </c>
      <c r="AI1250" s="2">
        <v>0.10199999999999999</v>
      </c>
      <c r="AJ1250">
        <f>VLOOKUP(A1250,census_tract_areas_WA!E:N,10,FALSE)</f>
        <v>1035.2017530000001</v>
      </c>
      <c r="AK1250">
        <f t="shared" si="257"/>
        <v>4.2397532531999103</v>
      </c>
      <c r="AL1250" t="str">
        <f>VLOOKUP(AK1250,'Density Lookup'!A:B,2,TRUE)</f>
        <v>Low</v>
      </c>
      <c r="AM1250" t="str">
        <f>VLOOKUP(A1250,census_tract_county_names_WA!A:B,2,FALSE)</f>
        <v>King County, Washington</v>
      </c>
      <c r="AN1250">
        <f>INDEX(census_tract_areas_WA!N:N, MATCH('2014_acs_select'!A1250,census_tract_areas_WA!E:E,0))</f>
        <v>1035.2017530000001</v>
      </c>
      <c r="AO1250" t="b">
        <f t="shared" si="258"/>
        <v>1</v>
      </c>
      <c r="AP1250" t="str">
        <f>INDEX('Density Lookup'!B:B,MATCH('2014_acs_select'!AK1250,'Density Lookup'!A:A,1))</f>
        <v>Low</v>
      </c>
      <c r="AQ1250" t="b">
        <f t="shared" si="259"/>
        <v>1</v>
      </c>
    </row>
    <row r="1251" spans="1:43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250"/>
        <v>0.49920382165605093</v>
      </c>
      <c r="I1251" s="2">
        <f t="shared" si="251"/>
        <v>0.50079617834394907</v>
      </c>
      <c r="J1251" s="1">
        <v>576</v>
      </c>
      <c r="K1251" s="2">
        <f t="shared" si="252"/>
        <v>0.45859872611464969</v>
      </c>
      <c r="L1251" s="1">
        <v>423</v>
      </c>
      <c r="M1251" s="1">
        <v>69</v>
      </c>
      <c r="N1251" s="1">
        <v>21</v>
      </c>
      <c r="O1251" s="2">
        <f t="shared" si="260"/>
        <v>0.734375</v>
      </c>
      <c r="P1251" s="2">
        <f t="shared" si="261"/>
        <v>0.11979166666666667</v>
      </c>
      <c r="Q1251" s="2">
        <f t="shared" si="26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 s="1">
        <v>1256</v>
      </c>
      <c r="V1251" s="2">
        <f t="shared" si="253"/>
        <v>1</v>
      </c>
      <c r="W1251" s="2">
        <v>2.1000000000000001E-2</v>
      </c>
      <c r="X1251" s="1">
        <v>317</v>
      </c>
      <c r="Y1251" s="2">
        <f t="shared" si="254"/>
        <v>0.25238853503184716</v>
      </c>
      <c r="Z1251" s="2">
        <v>6.0000000000000001E-3</v>
      </c>
      <c r="AA1251" s="1">
        <v>730</v>
      </c>
      <c r="AB1251" s="2">
        <f t="shared" si="255"/>
        <v>0.58121019108280259</v>
      </c>
      <c r="AC1251" s="2">
        <f t="shared" si="256"/>
        <v>0.1664012738853502</v>
      </c>
      <c r="AD1251" s="2">
        <v>1.9E-2</v>
      </c>
      <c r="AE1251" s="1">
        <v>200684</v>
      </c>
      <c r="AF1251" s="1">
        <v>432</v>
      </c>
      <c r="AG1251" s="1">
        <v>131333</v>
      </c>
      <c r="AH1251" s="1">
        <v>996</v>
      </c>
      <c r="AI1251" s="2">
        <v>3.5000000000000003E-2</v>
      </c>
      <c r="AJ1251">
        <f>VLOOKUP(A1251,census_tract_areas_WA!E:N,10,FALSE)</f>
        <v>4.2071312609999998</v>
      </c>
      <c r="AK1251">
        <f t="shared" si="257"/>
        <v>298.54072099986234</v>
      </c>
      <c r="AL1251" t="str">
        <f>VLOOKUP(AK1251,'Density Lookup'!A:B,2,TRUE)</f>
        <v>Low</v>
      </c>
      <c r="AM1251" t="str">
        <f>VLOOKUP(A1251,census_tract_county_names_WA!A:B,2,FALSE)</f>
        <v>Snohomish County, Washington</v>
      </c>
      <c r="AN1251">
        <f>INDEX(census_tract_areas_WA!N:N, MATCH('2014_acs_select'!A1251,census_tract_areas_WA!E:E,0))</f>
        <v>4.2071312609999998</v>
      </c>
      <c r="AO1251" t="b">
        <f t="shared" si="258"/>
        <v>1</v>
      </c>
      <c r="AP1251" t="str">
        <f>INDEX('Density Lookup'!B:B,MATCH('2014_acs_select'!AK1251,'Density Lookup'!A:A,1))</f>
        <v>Low</v>
      </c>
      <c r="AQ1251" t="b">
        <f t="shared" si="259"/>
        <v>1</v>
      </c>
    </row>
    <row r="1252" spans="1:43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250"/>
        <v>0.47767178210977462</v>
      </c>
      <c r="I1252" s="2">
        <f t="shared" si="251"/>
        <v>0.52232821789022532</v>
      </c>
      <c r="J1252" s="1">
        <v>3293</v>
      </c>
      <c r="K1252" s="2">
        <f t="shared" si="252"/>
        <v>0.45527443660998201</v>
      </c>
      <c r="L1252" s="1">
        <v>2561</v>
      </c>
      <c r="M1252" s="1">
        <v>298</v>
      </c>
      <c r="N1252" s="1">
        <v>0</v>
      </c>
      <c r="O1252" s="2">
        <f t="shared" si="260"/>
        <v>0.77771029456422713</v>
      </c>
      <c r="P1252" s="2">
        <f t="shared" si="261"/>
        <v>9.0494989371393872E-2</v>
      </c>
      <c r="Q1252" s="2">
        <f t="shared" si="262"/>
        <v>0</v>
      </c>
      <c r="R1252" s="2">
        <v>0.42</v>
      </c>
      <c r="S1252" s="2">
        <v>0.42200000000000004</v>
      </c>
      <c r="T1252" s="2">
        <v>0.41899999999999998</v>
      </c>
      <c r="U1252" s="1">
        <v>7233</v>
      </c>
      <c r="V1252" s="2">
        <f t="shared" si="253"/>
        <v>1</v>
      </c>
      <c r="W1252" s="2">
        <v>4.7E-2</v>
      </c>
      <c r="X1252" s="1">
        <v>1669</v>
      </c>
      <c r="Y1252" s="2">
        <f t="shared" si="254"/>
        <v>0.23074796073551776</v>
      </c>
      <c r="Z1252" s="2">
        <v>5.0999999999999997E-2</v>
      </c>
      <c r="AA1252" s="1">
        <v>4476</v>
      </c>
      <c r="AB1252" s="2">
        <f t="shared" si="255"/>
        <v>0.61883036084612197</v>
      </c>
      <c r="AC1252" s="2">
        <f t="shared" si="256"/>
        <v>0.15042167841836029</v>
      </c>
      <c r="AD1252" s="2">
        <v>5.7000000000000002E-2</v>
      </c>
      <c r="AE1252" s="1">
        <v>97812</v>
      </c>
      <c r="AF1252" s="1">
        <v>2505</v>
      </c>
      <c r="AG1252" s="1">
        <v>92743</v>
      </c>
      <c r="AH1252" s="1">
        <v>5889</v>
      </c>
      <c r="AI1252" s="2">
        <v>9.8000000000000004E-2</v>
      </c>
      <c r="AJ1252">
        <f>VLOOKUP(A1252,census_tract_areas_WA!E:N,10,FALSE)</f>
        <v>184.14190880000001</v>
      </c>
      <c r="AK1252">
        <f t="shared" si="257"/>
        <v>39.279488559314856</v>
      </c>
      <c r="AL1252" t="str">
        <f>VLOOKUP(AK1252,'Density Lookup'!A:B,2,TRUE)</f>
        <v>Low</v>
      </c>
      <c r="AM1252" t="str">
        <f>VLOOKUP(A1252,census_tract_county_names_WA!A:B,2,FALSE)</f>
        <v>Spokane County, Washington</v>
      </c>
      <c r="AN1252">
        <f>INDEX(census_tract_areas_WA!N:N, MATCH('2014_acs_select'!A1252,census_tract_areas_WA!E:E,0))</f>
        <v>184.14190880000001</v>
      </c>
      <c r="AO1252" t="b">
        <f t="shared" si="258"/>
        <v>1</v>
      </c>
      <c r="AP1252" t="str">
        <f>INDEX('Density Lookup'!B:B,MATCH('2014_acs_select'!AK1252,'Density Lookup'!A:A,1))</f>
        <v>Low</v>
      </c>
      <c r="AQ1252" t="b">
        <f t="shared" si="259"/>
        <v>1</v>
      </c>
    </row>
    <row r="1253" spans="1:43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250"/>
        <v>0.48270150901729847</v>
      </c>
      <c r="I1253" s="2">
        <f t="shared" si="251"/>
        <v>0.51729849098270153</v>
      </c>
      <c r="J1253" s="1">
        <v>2197</v>
      </c>
      <c r="K1253" s="2">
        <f t="shared" si="252"/>
        <v>0.40430622009569378</v>
      </c>
      <c r="L1253" s="1">
        <v>1743</v>
      </c>
      <c r="M1253" s="1">
        <v>168</v>
      </c>
      <c r="N1253" s="1">
        <v>55</v>
      </c>
      <c r="O1253" s="2">
        <f t="shared" si="260"/>
        <v>0.79335457441966317</v>
      </c>
      <c r="P1253" s="2">
        <f t="shared" si="261"/>
        <v>7.6467910787437421E-2</v>
      </c>
      <c r="Q1253" s="2">
        <f t="shared" si="262"/>
        <v>2.5034137460172964E-2</v>
      </c>
      <c r="R1253" s="2">
        <v>9.8000000000000004E-2</v>
      </c>
      <c r="S1253" s="2">
        <v>6.3E-2</v>
      </c>
      <c r="T1253" s="2">
        <v>0.13100000000000001</v>
      </c>
      <c r="U1253" s="1">
        <v>5434</v>
      </c>
      <c r="V1253" s="2">
        <f t="shared" si="253"/>
        <v>1</v>
      </c>
      <c r="W1253" s="2">
        <v>0.16800000000000001</v>
      </c>
      <c r="X1253" s="1">
        <v>1174</v>
      </c>
      <c r="Y1253" s="2">
        <f t="shared" si="254"/>
        <v>0.21604711078395289</v>
      </c>
      <c r="Z1253" s="2">
        <v>0.373</v>
      </c>
      <c r="AA1253" s="1">
        <v>3354</v>
      </c>
      <c r="AB1253" s="2">
        <f t="shared" si="255"/>
        <v>0.61722488038277512</v>
      </c>
      <c r="AC1253" s="2">
        <f t="shared" si="256"/>
        <v>0.16672800883327199</v>
      </c>
      <c r="AD1253" s="2">
        <v>0.14099999999999999</v>
      </c>
      <c r="AE1253" s="1">
        <v>66225</v>
      </c>
      <c r="AF1253" s="1">
        <v>2047</v>
      </c>
      <c r="AG1253" s="1">
        <v>55294</v>
      </c>
      <c r="AH1253" s="1">
        <v>4440</v>
      </c>
      <c r="AI1253" s="2">
        <v>0.14400000000000002</v>
      </c>
      <c r="AJ1253">
        <f>VLOOKUP(A1253,census_tract_areas_WA!E:N,10,FALSE)</f>
        <v>53.903397159999997</v>
      </c>
      <c r="AK1253">
        <f t="shared" si="257"/>
        <v>100.80997277166789</v>
      </c>
      <c r="AL1253" t="str">
        <f>VLOOKUP(AK1253,'Density Lookup'!A:B,2,TRUE)</f>
        <v>Low</v>
      </c>
      <c r="AM1253" t="str">
        <f>VLOOKUP(A1253,census_tract_county_names_WA!A:B,2,FALSE)</f>
        <v>Pierce County, Washington</v>
      </c>
      <c r="AN1253">
        <f>INDEX(census_tract_areas_WA!N:N, MATCH('2014_acs_select'!A1253,census_tract_areas_WA!E:E,0))</f>
        <v>53.903397159999997</v>
      </c>
      <c r="AO1253" t="b">
        <f t="shared" si="258"/>
        <v>1</v>
      </c>
      <c r="AP1253" t="str">
        <f>INDEX('Density Lookup'!B:B,MATCH('2014_acs_select'!AK1253,'Density Lookup'!A:A,1))</f>
        <v>Low</v>
      </c>
      <c r="AQ1253" t="b">
        <f t="shared" si="259"/>
        <v>1</v>
      </c>
    </row>
    <row r="1254" spans="1:43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250"/>
        <v>0.52460850111856827</v>
      </c>
      <c r="I1254" s="2">
        <f t="shared" si="251"/>
        <v>0.47539149888143178</v>
      </c>
      <c r="J1254" s="1">
        <v>1460</v>
      </c>
      <c r="K1254" s="2">
        <f t="shared" si="252"/>
        <v>0.40827740492170023</v>
      </c>
      <c r="L1254" s="1">
        <v>1236</v>
      </c>
      <c r="M1254" s="1">
        <v>79</v>
      </c>
      <c r="N1254" s="1">
        <v>0</v>
      </c>
      <c r="O1254" s="2">
        <f t="shared" si="260"/>
        <v>0.84657534246575339</v>
      </c>
      <c r="P1254" s="2">
        <f t="shared" si="261"/>
        <v>5.410958904109589E-2</v>
      </c>
      <c r="Q1254" s="2">
        <f t="shared" si="262"/>
        <v>0</v>
      </c>
      <c r="R1254" s="2">
        <v>0.28399999999999997</v>
      </c>
      <c r="S1254" s="2">
        <v>0.35700000000000004</v>
      </c>
      <c r="T1254" s="2">
        <v>0.20899999999999999</v>
      </c>
      <c r="U1254" s="1">
        <v>3531</v>
      </c>
      <c r="V1254" s="2">
        <f t="shared" si="253"/>
        <v>0.98741610738255037</v>
      </c>
      <c r="W1254" s="2">
        <v>0.05</v>
      </c>
      <c r="X1254" s="1">
        <v>743</v>
      </c>
      <c r="Y1254" s="2">
        <f t="shared" si="254"/>
        <v>0.20777404921700224</v>
      </c>
      <c r="Z1254" s="2">
        <v>0</v>
      </c>
      <c r="AA1254" s="1">
        <v>2176</v>
      </c>
      <c r="AB1254" s="2">
        <f t="shared" si="255"/>
        <v>0.60850111856823264</v>
      </c>
      <c r="AC1254" s="2">
        <f t="shared" si="256"/>
        <v>0.1837248322147651</v>
      </c>
      <c r="AD1254" s="2">
        <v>7.4999999999999997E-2</v>
      </c>
      <c r="AE1254" s="1">
        <v>78532</v>
      </c>
      <c r="AF1254" s="1">
        <v>1385</v>
      </c>
      <c r="AG1254" s="1">
        <v>61367</v>
      </c>
      <c r="AH1254" s="1">
        <v>2963</v>
      </c>
      <c r="AI1254" s="2">
        <v>6.4000000000000001E-2</v>
      </c>
      <c r="AJ1254">
        <f>VLOOKUP(A1254,census_tract_areas_WA!E:N,10,FALSE)</f>
        <v>42.893405229999999</v>
      </c>
      <c r="AK1254">
        <f t="shared" si="257"/>
        <v>83.369459263609983</v>
      </c>
      <c r="AL1254" t="str">
        <f>VLOOKUP(AK1254,'Density Lookup'!A:B,2,TRUE)</f>
        <v>Low</v>
      </c>
      <c r="AM1254" t="str">
        <f>VLOOKUP(A1254,census_tract_county_names_WA!A:B,2,FALSE)</f>
        <v>Clark County, Washington</v>
      </c>
      <c r="AN1254">
        <f>INDEX(census_tract_areas_WA!N:N, MATCH('2014_acs_select'!A1254,census_tract_areas_WA!E:E,0))</f>
        <v>42.893405229999999</v>
      </c>
      <c r="AO1254" t="b">
        <f t="shared" si="258"/>
        <v>1</v>
      </c>
      <c r="AP1254" t="str">
        <f>INDEX('Density Lookup'!B:B,MATCH('2014_acs_select'!AK1254,'Density Lookup'!A:A,1))</f>
        <v>Low</v>
      </c>
      <c r="AQ1254" t="b">
        <f t="shared" si="259"/>
        <v>1</v>
      </c>
    </row>
    <row r="1255" spans="1:43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250"/>
        <v>0.44126659856996936</v>
      </c>
      <c r="I1255" s="2">
        <f t="shared" si="251"/>
        <v>0.5587334014300307</v>
      </c>
      <c r="J1255" s="1">
        <v>1042</v>
      </c>
      <c r="K1255" s="2">
        <f t="shared" si="252"/>
        <v>0.53217568947906024</v>
      </c>
      <c r="L1255" s="1">
        <v>704</v>
      </c>
      <c r="M1255" s="1">
        <v>87</v>
      </c>
      <c r="N1255" s="1">
        <v>151</v>
      </c>
      <c r="O1255" s="2">
        <f t="shared" si="260"/>
        <v>0.67562380038387715</v>
      </c>
      <c r="P1255" s="2">
        <f t="shared" si="261"/>
        <v>8.3493282149712092E-2</v>
      </c>
      <c r="Q1255" s="2">
        <f t="shared" si="262"/>
        <v>0.14491362763915547</v>
      </c>
      <c r="R1255" s="2">
        <v>0.77099999999999991</v>
      </c>
      <c r="S1255" s="2">
        <v>0.79099999999999993</v>
      </c>
      <c r="T1255" s="2">
        <v>0.754</v>
      </c>
      <c r="U1255" s="1">
        <v>1945</v>
      </c>
      <c r="V1255" s="2">
        <f t="shared" si="253"/>
        <v>0.99336057201225736</v>
      </c>
      <c r="W1255" s="2">
        <v>6.8000000000000005E-2</v>
      </c>
      <c r="X1255" s="1">
        <v>356</v>
      </c>
      <c r="Y1255" s="2">
        <f t="shared" si="254"/>
        <v>0.18181818181818182</v>
      </c>
      <c r="Z1255" s="2">
        <v>4.2000000000000003E-2</v>
      </c>
      <c r="AA1255" s="1">
        <v>1274</v>
      </c>
      <c r="AB1255" s="2">
        <f t="shared" si="255"/>
        <v>0.65066394279877426</v>
      </c>
      <c r="AC1255" s="2">
        <f t="shared" si="256"/>
        <v>0.16751787538304397</v>
      </c>
      <c r="AD1255" s="2">
        <v>8.1000000000000003E-2</v>
      </c>
      <c r="AE1255" s="1">
        <v>143561</v>
      </c>
      <c r="AF1255" s="1">
        <v>855</v>
      </c>
      <c r="AG1255" s="1">
        <v>116063</v>
      </c>
      <c r="AH1255" s="1">
        <v>1665</v>
      </c>
      <c r="AI1255" s="2">
        <v>7.0999999999999994E-2</v>
      </c>
      <c r="AJ1255">
        <f>VLOOKUP(A1255,census_tract_areas_WA!E:N,10,FALSE)</f>
        <v>3.5271974739999998</v>
      </c>
      <c r="AK1255">
        <f t="shared" si="257"/>
        <v>555.11493598897948</v>
      </c>
      <c r="AL1255" t="str">
        <f>VLOOKUP(AK1255,'Density Lookup'!A:B,2,TRUE)</f>
        <v>Medium</v>
      </c>
      <c r="AM1255" t="str">
        <f>VLOOKUP(A1255,census_tract_county_names_WA!A:B,2,FALSE)</f>
        <v>King County, Washington</v>
      </c>
      <c r="AN1255">
        <f>INDEX(census_tract_areas_WA!N:N, MATCH('2014_acs_select'!A1255,census_tract_areas_WA!E:E,0))</f>
        <v>3.5271974739999998</v>
      </c>
      <c r="AO1255" t="b">
        <f t="shared" si="258"/>
        <v>1</v>
      </c>
      <c r="AP1255" t="str">
        <f>INDEX('Density Lookup'!B:B,MATCH('2014_acs_select'!AK1255,'Density Lookup'!A:A,1))</f>
        <v>Medium</v>
      </c>
      <c r="AQ1255" t="b">
        <f t="shared" si="259"/>
        <v>1</v>
      </c>
    </row>
    <row r="1256" spans="1:43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250"/>
        <v>0.54677871148459378</v>
      </c>
      <c r="I1256" s="2">
        <f t="shared" si="251"/>
        <v>0.45322128851540616</v>
      </c>
      <c r="J1256" s="1">
        <v>900</v>
      </c>
      <c r="K1256" s="2">
        <f t="shared" si="252"/>
        <v>0.50420168067226889</v>
      </c>
      <c r="L1256" s="1">
        <v>727</v>
      </c>
      <c r="M1256" s="1">
        <v>71</v>
      </c>
      <c r="N1256" s="1">
        <v>15</v>
      </c>
      <c r="O1256" s="2">
        <f t="shared" si="260"/>
        <v>0.80777777777777782</v>
      </c>
      <c r="P1256" s="2">
        <f t="shared" si="261"/>
        <v>7.8888888888888883E-2</v>
      </c>
      <c r="Q1256" s="2">
        <f t="shared" si="26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 s="1">
        <v>1780</v>
      </c>
      <c r="V1256" s="2">
        <f t="shared" si="253"/>
        <v>0.99719887955182074</v>
      </c>
      <c r="W1256" s="2">
        <v>0.09</v>
      </c>
      <c r="X1256" s="1">
        <v>334</v>
      </c>
      <c r="Y1256" s="2">
        <f t="shared" si="254"/>
        <v>0.18711484593837535</v>
      </c>
      <c r="Z1256" s="2">
        <v>0.111</v>
      </c>
      <c r="AA1256" s="1">
        <v>1159</v>
      </c>
      <c r="AB1256" s="2">
        <f t="shared" si="255"/>
        <v>0.64929971988795521</v>
      </c>
      <c r="AC1256" s="2">
        <f t="shared" si="256"/>
        <v>0.16358543417366944</v>
      </c>
      <c r="AD1256" s="2">
        <v>0.107</v>
      </c>
      <c r="AE1256" s="1">
        <v>104426</v>
      </c>
      <c r="AF1256" s="1">
        <v>627</v>
      </c>
      <c r="AG1256" s="1">
        <v>94482</v>
      </c>
      <c r="AH1256" s="1">
        <v>1530</v>
      </c>
      <c r="AI1256" s="2">
        <v>7.2999999999999995E-2</v>
      </c>
      <c r="AJ1256">
        <f>VLOOKUP(A1256,census_tract_areas_WA!E:N,10,FALSE)</f>
        <v>54.60421659</v>
      </c>
      <c r="AK1256">
        <f t="shared" si="257"/>
        <v>32.68978316093812</v>
      </c>
      <c r="AL1256" t="str">
        <f>VLOOKUP(AK1256,'Density Lookup'!A:B,2,TRUE)</f>
        <v>Low</v>
      </c>
      <c r="AM1256" t="str">
        <f>VLOOKUP(A1256,census_tract_county_names_WA!A:B,2,FALSE)</f>
        <v>Snohomish County, Washington</v>
      </c>
      <c r="AN1256">
        <f>INDEX(census_tract_areas_WA!N:N, MATCH('2014_acs_select'!A1256,census_tract_areas_WA!E:E,0))</f>
        <v>54.60421659</v>
      </c>
      <c r="AO1256" t="b">
        <f t="shared" si="258"/>
        <v>1</v>
      </c>
      <c r="AP1256" t="str">
        <f>INDEX('Density Lookup'!B:B,MATCH('2014_acs_select'!AK1256,'Density Lookup'!A:A,1))</f>
        <v>Low</v>
      </c>
      <c r="AQ1256" t="b">
        <f t="shared" si="259"/>
        <v>1</v>
      </c>
    </row>
    <row r="1257" spans="1:43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250"/>
        <v>0.47193912216333739</v>
      </c>
      <c r="I1257" s="2">
        <f t="shared" si="251"/>
        <v>0.52806087783666256</v>
      </c>
      <c r="J1257" s="1">
        <v>3315</v>
      </c>
      <c r="K1257" s="2">
        <f t="shared" si="252"/>
        <v>0.45046881369751324</v>
      </c>
      <c r="L1257" s="1">
        <v>2821</v>
      </c>
      <c r="M1257" s="1">
        <v>179</v>
      </c>
      <c r="N1257" s="1">
        <v>42</v>
      </c>
      <c r="O1257" s="2">
        <f t="shared" si="260"/>
        <v>0.85098039215686272</v>
      </c>
      <c r="P1257" s="2">
        <f t="shared" si="261"/>
        <v>5.3996983408748117E-2</v>
      </c>
      <c r="Q1257" s="2">
        <f t="shared" si="26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 s="1">
        <v>7350</v>
      </c>
      <c r="V1257" s="2">
        <f t="shared" si="253"/>
        <v>0.99877700774561762</v>
      </c>
      <c r="W1257" s="2">
        <v>3.5000000000000003E-2</v>
      </c>
      <c r="X1257" s="1">
        <v>1738</v>
      </c>
      <c r="Y1257" s="2">
        <f t="shared" si="254"/>
        <v>0.23617339312406577</v>
      </c>
      <c r="Z1257" s="2">
        <v>7.0000000000000007E-2</v>
      </c>
      <c r="AA1257" s="1">
        <v>4348</v>
      </c>
      <c r="AB1257" s="2">
        <f t="shared" si="255"/>
        <v>0.59084114689495859</v>
      </c>
      <c r="AC1257" s="2">
        <f t="shared" si="256"/>
        <v>0.1729854599809757</v>
      </c>
      <c r="AD1257" s="2">
        <v>2.7999999999999997E-2</v>
      </c>
      <c r="AE1257" s="1">
        <v>92969</v>
      </c>
      <c r="AF1257" s="1">
        <v>2761</v>
      </c>
      <c r="AG1257" s="1">
        <v>81168</v>
      </c>
      <c r="AH1257" s="1">
        <v>5936</v>
      </c>
      <c r="AI1257" s="2">
        <v>3.9E-2</v>
      </c>
      <c r="AJ1257">
        <f>VLOOKUP(A1257,census_tract_areas_WA!E:N,10,FALSE)</f>
        <v>8.2230988360000001</v>
      </c>
      <c r="AK1257">
        <f t="shared" si="257"/>
        <v>894.91810165079721</v>
      </c>
      <c r="AL1257" t="str">
        <f>VLOOKUP(AK1257,'Density Lookup'!A:B,2,TRUE)</f>
        <v>Medium</v>
      </c>
      <c r="AM1257" t="str">
        <f>VLOOKUP(A1257,census_tract_county_names_WA!A:B,2,FALSE)</f>
        <v>Spokane County, Washington</v>
      </c>
      <c r="AN1257">
        <f>INDEX(census_tract_areas_WA!N:N, MATCH('2014_acs_select'!A1257,census_tract_areas_WA!E:E,0))</f>
        <v>8.2230988360000001</v>
      </c>
      <c r="AO1257" t="b">
        <f t="shared" si="258"/>
        <v>1</v>
      </c>
      <c r="AP1257" t="str">
        <f>INDEX('Density Lookup'!B:B,MATCH('2014_acs_select'!AK1257,'Density Lookup'!A:A,1))</f>
        <v>Medium</v>
      </c>
      <c r="AQ1257" t="b">
        <f t="shared" si="259"/>
        <v>1</v>
      </c>
    </row>
    <row r="1258" spans="1:43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250"/>
        <v>0.50546305931321545</v>
      </c>
      <c r="I1258" s="2">
        <f t="shared" si="251"/>
        <v>0.49453694068678461</v>
      </c>
      <c r="J1258" s="1">
        <v>1480</v>
      </c>
      <c r="K1258" s="2">
        <f t="shared" si="252"/>
        <v>0.38501560874089491</v>
      </c>
      <c r="L1258" s="1">
        <v>1117</v>
      </c>
      <c r="M1258" s="1">
        <v>105</v>
      </c>
      <c r="N1258" s="1">
        <v>0</v>
      </c>
      <c r="O1258" s="2">
        <f t="shared" si="260"/>
        <v>0.75472972972972974</v>
      </c>
      <c r="P1258" s="2">
        <f t="shared" si="261"/>
        <v>7.0945945945945943E-2</v>
      </c>
      <c r="Q1258" s="2">
        <f t="shared" si="262"/>
        <v>0</v>
      </c>
      <c r="R1258" s="2">
        <v>0.23899999999999999</v>
      </c>
      <c r="S1258" s="2">
        <v>0.217</v>
      </c>
      <c r="T1258" s="2">
        <v>0.26</v>
      </c>
      <c r="U1258" s="1">
        <v>3766</v>
      </c>
      <c r="V1258" s="2">
        <f t="shared" si="253"/>
        <v>0.97970863683662857</v>
      </c>
      <c r="W1258" s="2">
        <v>0.105</v>
      </c>
      <c r="X1258" s="1">
        <v>866</v>
      </c>
      <c r="Y1258" s="2">
        <f t="shared" si="254"/>
        <v>0.22528616024973985</v>
      </c>
      <c r="Z1258" s="2">
        <v>0.115</v>
      </c>
      <c r="AA1258" s="1">
        <v>2048</v>
      </c>
      <c r="AB1258" s="2">
        <f t="shared" si="255"/>
        <v>0.53277835587929245</v>
      </c>
      <c r="AC1258" s="2">
        <f t="shared" si="256"/>
        <v>0.24193548387096775</v>
      </c>
      <c r="AD1258" s="2">
        <v>0.113</v>
      </c>
      <c r="AE1258" s="1">
        <v>54004</v>
      </c>
      <c r="AF1258" s="1">
        <v>1755</v>
      </c>
      <c r="AG1258" s="1">
        <v>43776</v>
      </c>
      <c r="AH1258" s="1">
        <v>3081</v>
      </c>
      <c r="AI1258" s="2">
        <v>6.4000000000000001E-2</v>
      </c>
      <c r="AJ1258">
        <f>VLOOKUP(A1258,census_tract_areas_WA!E:N,10,FALSE)</f>
        <v>2064.7153349999999</v>
      </c>
      <c r="AK1258">
        <f t="shared" si="257"/>
        <v>1.8617578582570078</v>
      </c>
      <c r="AL1258" t="str">
        <f>VLOOKUP(AK1258,'Density Lookup'!A:B,2,TRUE)</f>
        <v>Low</v>
      </c>
      <c r="AM1258" t="str">
        <f>VLOOKUP(A1258,census_tract_county_names_WA!A:B,2,FALSE)</f>
        <v>Whitman County, Washington</v>
      </c>
      <c r="AN1258">
        <f>INDEX(census_tract_areas_WA!N:N, MATCH('2014_acs_select'!A1258,census_tract_areas_WA!E:E,0))</f>
        <v>2064.7153349999999</v>
      </c>
      <c r="AO1258" t="b">
        <f t="shared" si="258"/>
        <v>1</v>
      </c>
      <c r="AP1258" t="str">
        <f>INDEX('Density Lookup'!B:B,MATCH('2014_acs_select'!AK1258,'Density Lookup'!A:A,1))</f>
        <v>Low</v>
      </c>
      <c r="AQ1258" t="b">
        <f t="shared" si="259"/>
        <v>1</v>
      </c>
    </row>
    <row r="1259" spans="1:43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250"/>
        <v>0.41799999999999998</v>
      </c>
      <c r="I1259" s="2">
        <f t="shared" si="251"/>
        <v>0.58199999999999996</v>
      </c>
      <c r="J1259" s="1">
        <v>97</v>
      </c>
      <c r="K1259" s="2">
        <f t="shared" si="252"/>
        <v>0.19400000000000001</v>
      </c>
      <c r="L1259" s="1">
        <v>69</v>
      </c>
      <c r="M1259" s="1">
        <v>25</v>
      </c>
      <c r="N1259" s="1">
        <v>0</v>
      </c>
      <c r="O1259" s="2">
        <f t="shared" si="260"/>
        <v>0.71134020618556704</v>
      </c>
      <c r="P1259" s="2">
        <f t="shared" si="261"/>
        <v>0.25773195876288657</v>
      </c>
      <c r="Q1259" s="2">
        <f t="shared" si="262"/>
        <v>0</v>
      </c>
      <c r="R1259" s="2">
        <v>3.1E-2</v>
      </c>
      <c r="S1259" s="2">
        <v>0</v>
      </c>
      <c r="T1259" s="2">
        <v>0.05</v>
      </c>
      <c r="U1259" s="1">
        <v>500</v>
      </c>
      <c r="V1259" s="2">
        <f t="shared" si="253"/>
        <v>1</v>
      </c>
      <c r="W1259" s="2">
        <v>0.55799999999999994</v>
      </c>
      <c r="X1259" s="1">
        <v>133</v>
      </c>
      <c r="Y1259" s="2">
        <f t="shared" si="254"/>
        <v>0.26600000000000001</v>
      </c>
      <c r="Z1259" s="2">
        <v>0.69200000000000006</v>
      </c>
      <c r="AA1259" s="1">
        <v>242</v>
      </c>
      <c r="AB1259" s="2">
        <f t="shared" si="255"/>
        <v>0.48399999999999999</v>
      </c>
      <c r="AC1259" s="2">
        <f t="shared" si="256"/>
        <v>0.25</v>
      </c>
      <c r="AD1259" s="2">
        <v>0.53700000000000003</v>
      </c>
      <c r="AE1259" s="1">
        <v>18481</v>
      </c>
      <c r="AF1259" s="1">
        <v>253</v>
      </c>
      <c r="AG1259" s="1">
        <v>11853</v>
      </c>
      <c r="AH1259" s="1">
        <v>378</v>
      </c>
      <c r="AI1259" s="2">
        <v>0.16300000000000001</v>
      </c>
      <c r="AJ1259">
        <f>VLOOKUP(A1259,census_tract_areas_WA!E:N,10,FALSE)</f>
        <v>36.064256200000003</v>
      </c>
      <c r="AK1259">
        <f t="shared" si="257"/>
        <v>13.864142857325863</v>
      </c>
      <c r="AL1259" t="str">
        <f>VLOOKUP(AK1259,'Density Lookup'!A:B,2,TRUE)</f>
        <v>Low</v>
      </c>
      <c r="AM1259" t="str">
        <f>VLOOKUP(A1259,census_tract_county_names_WA!A:B,2,FALSE)</f>
        <v>Cowlitz County, Washington</v>
      </c>
      <c r="AN1259">
        <f>INDEX(census_tract_areas_WA!N:N, MATCH('2014_acs_select'!A1259,census_tract_areas_WA!E:E,0))</f>
        <v>36.064256200000003</v>
      </c>
      <c r="AO1259" t="b">
        <f t="shared" si="258"/>
        <v>1</v>
      </c>
      <c r="AP1259" t="str">
        <f>INDEX('Density Lookup'!B:B,MATCH('2014_acs_select'!AK1259,'Density Lookup'!A:A,1))</f>
        <v>Low</v>
      </c>
      <c r="AQ1259" t="b">
        <f t="shared" si="259"/>
        <v>1</v>
      </c>
    </row>
    <row r="1260" spans="1:43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250"/>
        <v>0.48777445109780437</v>
      </c>
      <c r="I1260" s="2">
        <f t="shared" si="251"/>
        <v>0.51222554890219563</v>
      </c>
      <c r="J1260" s="1">
        <v>1652</v>
      </c>
      <c r="K1260" s="2">
        <f t="shared" si="252"/>
        <v>0.41217564870259482</v>
      </c>
      <c r="L1260" s="1">
        <v>1447</v>
      </c>
      <c r="M1260" s="1">
        <v>160</v>
      </c>
      <c r="N1260" s="1">
        <v>0</v>
      </c>
      <c r="O1260" s="2">
        <f t="shared" si="260"/>
        <v>0.87590799031476996</v>
      </c>
      <c r="P1260" s="2">
        <f t="shared" si="261"/>
        <v>9.6852300242130748E-2</v>
      </c>
      <c r="Q1260" s="2">
        <f t="shared" si="262"/>
        <v>0</v>
      </c>
      <c r="R1260" s="2">
        <v>0.19800000000000001</v>
      </c>
      <c r="S1260" s="2">
        <v>0.19</v>
      </c>
      <c r="T1260" s="2">
        <v>0.20499999999999999</v>
      </c>
      <c r="U1260" s="1">
        <v>4001</v>
      </c>
      <c r="V1260" s="2">
        <f t="shared" si="253"/>
        <v>0.99825349301397204</v>
      </c>
      <c r="W1260" s="2">
        <v>0.122</v>
      </c>
      <c r="X1260" s="1">
        <v>673</v>
      </c>
      <c r="Y1260" s="2">
        <f t="shared" si="254"/>
        <v>0.16791417165668662</v>
      </c>
      <c r="Z1260" s="2">
        <v>0.16200000000000001</v>
      </c>
      <c r="AA1260" s="1">
        <v>2396</v>
      </c>
      <c r="AB1260" s="2">
        <f t="shared" si="255"/>
        <v>0.5978043912175649</v>
      </c>
      <c r="AC1260" s="2">
        <f t="shared" si="256"/>
        <v>0.23428143712574845</v>
      </c>
      <c r="AD1260" s="2">
        <v>0.13699999999999998</v>
      </c>
      <c r="AE1260" s="1">
        <v>66258</v>
      </c>
      <c r="AF1260" s="1">
        <v>1712</v>
      </c>
      <c r="AG1260" s="1">
        <v>51236</v>
      </c>
      <c r="AH1260" s="1">
        <v>3494</v>
      </c>
      <c r="AI1260" s="2">
        <v>0.13900000000000001</v>
      </c>
      <c r="AJ1260">
        <f>VLOOKUP(A1260,census_tract_areas_WA!E:N,10,FALSE)</f>
        <v>20.065475500000002</v>
      </c>
      <c r="AK1260">
        <f t="shared" si="257"/>
        <v>199.74607628909664</v>
      </c>
      <c r="AL1260" t="str">
        <f>VLOOKUP(AK1260,'Density Lookup'!A:B,2,TRUE)</f>
        <v>Low</v>
      </c>
      <c r="AM1260" t="str">
        <f>VLOOKUP(A1260,census_tract_county_names_WA!A:B,2,FALSE)</f>
        <v>Cowlitz County, Washington</v>
      </c>
      <c r="AN1260">
        <f>INDEX(census_tract_areas_WA!N:N, MATCH('2014_acs_select'!A1260,census_tract_areas_WA!E:E,0))</f>
        <v>20.065475500000002</v>
      </c>
      <c r="AO1260" t="b">
        <f t="shared" si="258"/>
        <v>1</v>
      </c>
      <c r="AP1260" t="str">
        <f>INDEX('Density Lookup'!B:B,MATCH('2014_acs_select'!AK1260,'Density Lookup'!A:A,1))</f>
        <v>Low</v>
      </c>
      <c r="AQ1260" t="b">
        <f t="shared" si="259"/>
        <v>1</v>
      </c>
    </row>
    <row r="1261" spans="1:43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250"/>
        <v>0.52048238897396626</v>
      </c>
      <c r="I1261" s="2">
        <f t="shared" si="251"/>
        <v>0.47951761102603369</v>
      </c>
      <c r="J1261" s="1">
        <v>2806</v>
      </c>
      <c r="K1261" s="2">
        <f t="shared" si="252"/>
        <v>0.53713629402756513</v>
      </c>
      <c r="L1261" s="1">
        <v>1920</v>
      </c>
      <c r="M1261" s="1">
        <v>283</v>
      </c>
      <c r="N1261" s="1">
        <v>306</v>
      </c>
      <c r="O1261" s="2">
        <f t="shared" si="260"/>
        <v>0.68424803991446903</v>
      </c>
      <c r="P1261" s="2">
        <f t="shared" si="261"/>
        <v>0.10085531004989308</v>
      </c>
      <c r="Q1261" s="2">
        <f t="shared" si="262"/>
        <v>0.1090520313613685</v>
      </c>
      <c r="R1261" s="2">
        <v>0.47</v>
      </c>
      <c r="S1261" s="2">
        <v>0.46899999999999997</v>
      </c>
      <c r="T1261" s="2">
        <v>0.47200000000000003</v>
      </c>
      <c r="U1261" s="1">
        <v>5128</v>
      </c>
      <c r="V1261" s="2">
        <f t="shared" si="253"/>
        <v>0.98162327718223585</v>
      </c>
      <c r="W1261" s="2">
        <v>9.0999999999999998E-2</v>
      </c>
      <c r="X1261" s="1">
        <v>909</v>
      </c>
      <c r="Y1261" s="2">
        <f t="shared" si="254"/>
        <v>0.17400459418070444</v>
      </c>
      <c r="Z1261" s="2">
        <v>0.158</v>
      </c>
      <c r="AA1261" s="1">
        <v>3565</v>
      </c>
      <c r="AB1261" s="2">
        <f t="shared" si="255"/>
        <v>0.68242725880551303</v>
      </c>
      <c r="AC1261" s="2">
        <f t="shared" si="256"/>
        <v>0.14356814701378251</v>
      </c>
      <c r="AD1261" s="2">
        <v>6.0999999999999999E-2</v>
      </c>
      <c r="AE1261" s="1">
        <v>81621</v>
      </c>
      <c r="AF1261" s="1">
        <v>2354</v>
      </c>
      <c r="AG1261" s="1">
        <v>71296</v>
      </c>
      <c r="AH1261" s="1">
        <v>4409</v>
      </c>
      <c r="AI1261" s="2">
        <v>5.4000000000000006E-2</v>
      </c>
      <c r="AJ1261">
        <f>VLOOKUP(A1261,census_tract_areas_WA!E:N,10,FALSE)</f>
        <v>2.8453504139999999</v>
      </c>
      <c r="AK1261">
        <f t="shared" si="257"/>
        <v>1835.9777320558874</v>
      </c>
      <c r="AL1261" t="str">
        <f>VLOOKUP(AK1261,'Density Lookup'!A:B,2,TRUE)</f>
        <v>High</v>
      </c>
      <c r="AM1261" t="str">
        <f>VLOOKUP(A1261,census_tract_county_names_WA!A:B,2,FALSE)</f>
        <v>Snohomish County, Washington</v>
      </c>
      <c r="AN1261">
        <f>INDEX(census_tract_areas_WA!N:N, MATCH('2014_acs_select'!A1261,census_tract_areas_WA!E:E,0))</f>
        <v>2.8453504139999999</v>
      </c>
      <c r="AO1261" t="b">
        <f t="shared" si="258"/>
        <v>1</v>
      </c>
      <c r="AP1261" t="str">
        <f>INDEX('Density Lookup'!B:B,MATCH('2014_acs_select'!AK1261,'Density Lookup'!A:A,1))</f>
        <v>High</v>
      </c>
      <c r="AQ1261" t="b">
        <f t="shared" si="259"/>
        <v>1</v>
      </c>
    </row>
    <row r="1262" spans="1:43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250"/>
        <v>0.49745547073791346</v>
      </c>
      <c r="I1262" s="2">
        <f t="shared" si="251"/>
        <v>0.50254452926208648</v>
      </c>
      <c r="J1262" s="1">
        <v>1932</v>
      </c>
      <c r="K1262" s="2">
        <f t="shared" si="252"/>
        <v>0.40966921119592875</v>
      </c>
      <c r="L1262" s="1">
        <v>1510</v>
      </c>
      <c r="M1262" s="1">
        <v>154</v>
      </c>
      <c r="N1262" s="1">
        <v>56</v>
      </c>
      <c r="O1262" s="2">
        <f t="shared" si="260"/>
        <v>0.78157349896480333</v>
      </c>
      <c r="P1262" s="2">
        <f t="shared" si="261"/>
        <v>7.9710144927536225E-2</v>
      </c>
      <c r="Q1262" s="2">
        <f t="shared" si="26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 s="1">
        <v>4707</v>
      </c>
      <c r="V1262" s="2">
        <f t="shared" si="253"/>
        <v>0.99809160305343514</v>
      </c>
      <c r="W1262" s="2">
        <v>8.5000000000000006E-2</v>
      </c>
      <c r="X1262" s="1">
        <v>1010</v>
      </c>
      <c r="Y1262" s="2">
        <f t="shared" si="254"/>
        <v>0.21416454622561493</v>
      </c>
      <c r="Z1262" s="2">
        <v>0.113</v>
      </c>
      <c r="AA1262" s="1">
        <v>2728</v>
      </c>
      <c r="AB1262" s="2">
        <f t="shared" si="255"/>
        <v>0.57845631891433413</v>
      </c>
      <c r="AC1262" s="2">
        <f t="shared" si="256"/>
        <v>0.20737913486005088</v>
      </c>
      <c r="AD1262" s="2">
        <v>8.6999999999999994E-2</v>
      </c>
      <c r="AE1262" s="1">
        <v>88623</v>
      </c>
      <c r="AF1262" s="1">
        <v>1787</v>
      </c>
      <c r="AG1262" s="1">
        <v>79107</v>
      </c>
      <c r="AH1262" s="1">
        <v>3802</v>
      </c>
      <c r="AI1262" s="2">
        <v>6.2E-2</v>
      </c>
      <c r="AJ1262">
        <f>VLOOKUP(A1262,census_tract_areas_WA!E:N,10,FALSE)</f>
        <v>7.8261973859999996</v>
      </c>
      <c r="AK1262">
        <f t="shared" si="257"/>
        <v>602.59149717285197</v>
      </c>
      <c r="AL1262" t="str">
        <f>VLOOKUP(AK1262,'Density Lookup'!A:B,2,TRUE)</f>
        <v>Medium</v>
      </c>
      <c r="AM1262" t="str">
        <f>VLOOKUP(A1262,census_tract_county_names_WA!A:B,2,FALSE)</f>
        <v>Pierce County, Washington</v>
      </c>
      <c r="AN1262">
        <f>INDEX(census_tract_areas_WA!N:N, MATCH('2014_acs_select'!A1262,census_tract_areas_WA!E:E,0))</f>
        <v>7.8261973859999996</v>
      </c>
      <c r="AO1262" t="b">
        <f t="shared" si="258"/>
        <v>1</v>
      </c>
      <c r="AP1262" t="str">
        <f>INDEX('Density Lookup'!B:B,MATCH('2014_acs_select'!AK1262,'Density Lookup'!A:A,1))</f>
        <v>Medium</v>
      </c>
      <c r="AQ1262" t="b">
        <f t="shared" si="259"/>
        <v>1</v>
      </c>
    </row>
    <row r="1263" spans="1:43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250"/>
        <v>0.47621892925430209</v>
      </c>
      <c r="I1263" s="2">
        <f t="shared" si="251"/>
        <v>0.52378107074569791</v>
      </c>
      <c r="J1263" s="1">
        <v>4019</v>
      </c>
      <c r="K1263" s="2">
        <f t="shared" si="252"/>
        <v>0.48028202676864246</v>
      </c>
      <c r="L1263" s="1">
        <v>3125</v>
      </c>
      <c r="M1263" s="1">
        <v>355</v>
      </c>
      <c r="N1263" s="1">
        <v>17</v>
      </c>
      <c r="O1263" s="2">
        <f t="shared" si="260"/>
        <v>0.77755660612092559</v>
      </c>
      <c r="P1263" s="2">
        <f t="shared" si="261"/>
        <v>8.8330430455337144E-2</v>
      </c>
      <c r="Q1263" s="2">
        <f t="shared" si="26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 s="1">
        <v>8306</v>
      </c>
      <c r="V1263" s="2">
        <f t="shared" si="253"/>
        <v>0.99259082217973227</v>
      </c>
      <c r="W1263" s="2">
        <v>0.06</v>
      </c>
      <c r="X1263" s="1">
        <v>1903</v>
      </c>
      <c r="Y1263" s="2">
        <f t="shared" si="254"/>
        <v>0.22741395793499045</v>
      </c>
      <c r="Z1263" s="2">
        <v>6.9000000000000006E-2</v>
      </c>
      <c r="AA1263" s="1">
        <v>4815</v>
      </c>
      <c r="AB1263" s="2">
        <f t="shared" si="255"/>
        <v>0.57540630975143403</v>
      </c>
      <c r="AC1263" s="2">
        <f t="shared" si="256"/>
        <v>0.19717973231357555</v>
      </c>
      <c r="AD1263" s="2">
        <v>5.9000000000000004E-2</v>
      </c>
      <c r="AE1263" s="1">
        <v>90504</v>
      </c>
      <c r="AF1263" s="1">
        <v>3178</v>
      </c>
      <c r="AG1263" s="1">
        <v>68294</v>
      </c>
      <c r="AH1263" s="1">
        <v>6697</v>
      </c>
      <c r="AI1263" s="2">
        <v>4.4999999999999998E-2</v>
      </c>
      <c r="AJ1263">
        <f>VLOOKUP(A1263,census_tract_areas_WA!E:N,10,FALSE)</f>
        <v>82.36210706</v>
      </c>
      <c r="AK1263">
        <f t="shared" si="257"/>
        <v>101.60012047656809</v>
      </c>
      <c r="AL1263" t="str">
        <f>VLOOKUP(AK1263,'Density Lookup'!A:B,2,TRUE)</f>
        <v>Low</v>
      </c>
      <c r="AM1263" t="str">
        <f>VLOOKUP(A1263,census_tract_county_names_WA!A:B,2,FALSE)</f>
        <v>Walla Walla County, Washington</v>
      </c>
      <c r="AN1263">
        <f>INDEX(census_tract_areas_WA!N:N, MATCH('2014_acs_select'!A1263,census_tract_areas_WA!E:E,0))</f>
        <v>82.36210706</v>
      </c>
      <c r="AO1263" t="b">
        <f t="shared" si="258"/>
        <v>1</v>
      </c>
      <c r="AP1263" t="str">
        <f>INDEX('Density Lookup'!B:B,MATCH('2014_acs_select'!AK1263,'Density Lookup'!A:A,1))</f>
        <v>Low</v>
      </c>
      <c r="AQ1263" t="b">
        <f t="shared" si="259"/>
        <v>1</v>
      </c>
    </row>
    <row r="1264" spans="1:43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250"/>
        <v>0.51725327812284339</v>
      </c>
      <c r="I1264" s="2">
        <f t="shared" si="251"/>
        <v>0.48274672187715667</v>
      </c>
      <c r="J1264" s="1">
        <v>1330</v>
      </c>
      <c r="K1264" s="2">
        <f t="shared" si="252"/>
        <v>0.45893719806763283</v>
      </c>
      <c r="L1264" s="1">
        <v>1002</v>
      </c>
      <c r="M1264" s="1">
        <v>75</v>
      </c>
      <c r="N1264" s="1">
        <v>82</v>
      </c>
      <c r="O1264" s="2">
        <f t="shared" si="260"/>
        <v>0.75338345864661649</v>
      </c>
      <c r="P1264" s="2">
        <f t="shared" si="261"/>
        <v>5.6390977443609019E-2</v>
      </c>
      <c r="Q1264" s="2">
        <f t="shared" si="26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 s="1">
        <v>2813</v>
      </c>
      <c r="V1264" s="2">
        <f t="shared" si="253"/>
        <v>0.97066942719116633</v>
      </c>
      <c r="W1264" s="2">
        <v>7.9000000000000001E-2</v>
      </c>
      <c r="X1264" s="1">
        <v>436</v>
      </c>
      <c r="Y1264" s="2">
        <f t="shared" si="254"/>
        <v>0.15044858523119392</v>
      </c>
      <c r="Z1264" s="2">
        <v>8.900000000000001E-2</v>
      </c>
      <c r="AA1264" s="1">
        <v>1860</v>
      </c>
      <c r="AB1264" s="2">
        <f t="shared" si="255"/>
        <v>0.64182194616977228</v>
      </c>
      <c r="AC1264" s="2">
        <f t="shared" si="256"/>
        <v>0.20772946859903385</v>
      </c>
      <c r="AD1264" s="2">
        <v>8.3000000000000004E-2</v>
      </c>
      <c r="AE1264" s="1">
        <v>74812</v>
      </c>
      <c r="AF1264" s="1">
        <v>1270</v>
      </c>
      <c r="AG1264" s="1">
        <v>67037</v>
      </c>
      <c r="AH1264" s="1">
        <v>2480</v>
      </c>
      <c r="AI1264" s="2">
        <v>6.7000000000000004E-2</v>
      </c>
      <c r="AJ1264">
        <f>VLOOKUP(A1264,census_tract_areas_WA!E:N,10,FALSE)</f>
        <v>8.5928917859999991</v>
      </c>
      <c r="AK1264">
        <f t="shared" si="257"/>
        <v>337.25549816903049</v>
      </c>
      <c r="AL1264" t="str">
        <f>VLOOKUP(AK1264,'Density Lookup'!A:B,2,TRUE)</f>
        <v>Low</v>
      </c>
      <c r="AM1264" t="str">
        <f>VLOOKUP(A1264,census_tract_county_names_WA!A:B,2,FALSE)</f>
        <v>Kitsap County, Washington</v>
      </c>
      <c r="AN1264">
        <f>INDEX(census_tract_areas_WA!N:N, MATCH('2014_acs_select'!A1264,census_tract_areas_WA!E:E,0))</f>
        <v>8.5928917859999991</v>
      </c>
      <c r="AO1264" t="b">
        <f t="shared" si="258"/>
        <v>1</v>
      </c>
      <c r="AP1264" t="str">
        <f>INDEX('Density Lookup'!B:B,MATCH('2014_acs_select'!AK1264,'Density Lookup'!A:A,1))</f>
        <v>Low</v>
      </c>
      <c r="AQ1264" t="b">
        <f t="shared" si="259"/>
        <v>1</v>
      </c>
    </row>
    <row r="1265" spans="1:43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250"/>
        <v>0.48548812664907653</v>
      </c>
      <c r="I1265" s="2">
        <f t="shared" si="251"/>
        <v>0.51451187335092352</v>
      </c>
      <c r="J1265" s="1">
        <v>1796</v>
      </c>
      <c r="K1265" s="2">
        <f t="shared" si="252"/>
        <v>0.47387862796833774</v>
      </c>
      <c r="L1265" s="1">
        <v>1413</v>
      </c>
      <c r="M1265" s="1">
        <v>89</v>
      </c>
      <c r="N1265" s="1">
        <v>60</v>
      </c>
      <c r="O1265" s="2">
        <f t="shared" si="260"/>
        <v>0.78674832962138086</v>
      </c>
      <c r="P1265" s="2">
        <f t="shared" si="261"/>
        <v>4.9554565701559021E-2</v>
      </c>
      <c r="Q1265" s="2">
        <f t="shared" si="262"/>
        <v>3.34075723830735E-2</v>
      </c>
      <c r="R1265" s="2">
        <v>0.375</v>
      </c>
      <c r="S1265" s="2">
        <v>0.39</v>
      </c>
      <c r="T1265" s="2">
        <v>0.36</v>
      </c>
      <c r="U1265" s="1">
        <v>3790</v>
      </c>
      <c r="V1265" s="2">
        <f t="shared" si="253"/>
        <v>1</v>
      </c>
      <c r="W1265" s="2">
        <v>4.8000000000000001E-2</v>
      </c>
      <c r="X1265" s="1">
        <v>754</v>
      </c>
      <c r="Y1265" s="2">
        <f t="shared" si="254"/>
        <v>0.19894459102902376</v>
      </c>
      <c r="Z1265" s="2">
        <v>5.4000000000000006E-2</v>
      </c>
      <c r="AA1265" s="1">
        <v>2228</v>
      </c>
      <c r="AB1265" s="2">
        <f t="shared" si="255"/>
        <v>0.58786279683377307</v>
      </c>
      <c r="AC1265" s="2">
        <f t="shared" si="256"/>
        <v>0.2131926121372032</v>
      </c>
      <c r="AD1265" s="2">
        <v>5.2000000000000005E-2</v>
      </c>
      <c r="AE1265" s="1">
        <v>91645</v>
      </c>
      <c r="AF1265" s="1">
        <v>1489</v>
      </c>
      <c r="AG1265" s="1">
        <v>67917</v>
      </c>
      <c r="AH1265" s="1">
        <v>3099</v>
      </c>
      <c r="AI1265" s="2">
        <v>8.199999999999999E-2</v>
      </c>
      <c r="AJ1265">
        <f>VLOOKUP(A1265,census_tract_areas_WA!E:N,10,FALSE)</f>
        <v>2.580921187</v>
      </c>
      <c r="AK1265">
        <f t="shared" si="257"/>
        <v>1468.4679327249833</v>
      </c>
      <c r="AL1265" t="str">
        <f>VLOOKUP(AK1265,'Density Lookup'!A:B,2,TRUE)</f>
        <v>High</v>
      </c>
      <c r="AM1265" t="str">
        <f>VLOOKUP(A1265,census_tract_county_names_WA!A:B,2,FALSE)</f>
        <v>Clark County, Washington</v>
      </c>
      <c r="AN1265">
        <f>INDEX(census_tract_areas_WA!N:N, MATCH('2014_acs_select'!A1265,census_tract_areas_WA!E:E,0))</f>
        <v>2.580921187</v>
      </c>
      <c r="AO1265" t="b">
        <f t="shared" si="258"/>
        <v>1</v>
      </c>
      <c r="AP1265" t="str">
        <f>INDEX('Density Lookup'!B:B,MATCH('2014_acs_select'!AK1265,'Density Lookup'!A:A,1))</f>
        <v>High</v>
      </c>
      <c r="AQ1265" t="b">
        <f t="shared" si="259"/>
        <v>1</v>
      </c>
    </row>
    <row r="1266" spans="1:43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250"/>
        <v>0.50482832618025753</v>
      </c>
      <c r="I1266" s="2">
        <f t="shared" si="251"/>
        <v>0.49517167381974247</v>
      </c>
      <c r="J1266" s="1">
        <v>2685</v>
      </c>
      <c r="K1266" s="2">
        <f t="shared" si="252"/>
        <v>0.48015021459227469</v>
      </c>
      <c r="L1266" s="1">
        <v>2172</v>
      </c>
      <c r="M1266" s="1">
        <v>128</v>
      </c>
      <c r="N1266" s="1">
        <v>126</v>
      </c>
      <c r="O1266" s="2">
        <f t="shared" si="260"/>
        <v>0.80893854748603355</v>
      </c>
      <c r="P1266" s="2">
        <f t="shared" si="261"/>
        <v>4.7672253258845436E-2</v>
      </c>
      <c r="Q1266" s="2">
        <f t="shared" si="262"/>
        <v>4.6927374301675977E-2</v>
      </c>
      <c r="R1266" s="2">
        <v>0.373</v>
      </c>
      <c r="S1266" s="2">
        <v>0.37799999999999995</v>
      </c>
      <c r="T1266" s="2">
        <v>0.36700000000000005</v>
      </c>
      <c r="U1266" s="1">
        <v>5592</v>
      </c>
      <c r="V1266" s="2">
        <f t="shared" si="253"/>
        <v>1</v>
      </c>
      <c r="W1266" s="2">
        <v>8.199999999999999E-2</v>
      </c>
      <c r="X1266" s="1">
        <v>1239</v>
      </c>
      <c r="Y1266" s="2">
        <f t="shared" si="254"/>
        <v>0.22156652360515022</v>
      </c>
      <c r="Z1266" s="2">
        <v>0.125</v>
      </c>
      <c r="AA1266" s="1">
        <v>3419</v>
      </c>
      <c r="AB1266" s="2">
        <f t="shared" si="255"/>
        <v>0.61140915593705292</v>
      </c>
      <c r="AC1266" s="2">
        <f t="shared" si="256"/>
        <v>0.1670243204577968</v>
      </c>
      <c r="AD1266" s="2">
        <v>7.0000000000000007E-2</v>
      </c>
      <c r="AE1266" s="1">
        <v>109764</v>
      </c>
      <c r="AF1266" s="1">
        <v>2074</v>
      </c>
      <c r="AG1266" s="1">
        <v>85957</v>
      </c>
      <c r="AH1266" s="1">
        <v>4624</v>
      </c>
      <c r="AI1266" s="2">
        <v>5.7999999999999996E-2</v>
      </c>
      <c r="AJ1266">
        <f>VLOOKUP(A1266,census_tract_areas_WA!E:N,10,FALSE)</f>
        <v>37.500068280000001</v>
      </c>
      <c r="AK1266">
        <f t="shared" si="257"/>
        <v>149.11972848279837</v>
      </c>
      <c r="AL1266" t="str">
        <f>VLOOKUP(AK1266,'Density Lookup'!A:B,2,TRUE)</f>
        <v>Low</v>
      </c>
      <c r="AM1266" t="str">
        <f>VLOOKUP(A1266,census_tract_county_names_WA!A:B,2,FALSE)</f>
        <v>Kitsap County, Washington</v>
      </c>
      <c r="AN1266">
        <f>INDEX(census_tract_areas_WA!N:N, MATCH('2014_acs_select'!A1266,census_tract_areas_WA!E:E,0))</f>
        <v>37.500068280000001</v>
      </c>
      <c r="AO1266" t="b">
        <f t="shared" si="258"/>
        <v>1</v>
      </c>
      <c r="AP1266" t="str">
        <f>INDEX('Density Lookup'!B:B,MATCH('2014_acs_select'!AK1266,'Density Lookup'!A:A,1))</f>
        <v>Low</v>
      </c>
      <c r="AQ1266" t="b">
        <f t="shared" si="259"/>
        <v>1</v>
      </c>
    </row>
    <row r="1267" spans="1:43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250"/>
        <v>0.5218947368421053</v>
      </c>
      <c r="I1267" s="2">
        <f t="shared" si="251"/>
        <v>0.47810526315789476</v>
      </c>
      <c r="J1267" s="1">
        <v>1774</v>
      </c>
      <c r="K1267" s="2">
        <f t="shared" si="252"/>
        <v>0.37347368421052629</v>
      </c>
      <c r="L1267" s="1">
        <v>1496</v>
      </c>
      <c r="M1267" s="1">
        <v>88</v>
      </c>
      <c r="N1267" s="1">
        <v>128</v>
      </c>
      <c r="O1267" s="2">
        <f t="shared" si="260"/>
        <v>0.84329199549041711</v>
      </c>
      <c r="P1267" s="2">
        <f t="shared" si="261"/>
        <v>4.96054114994363E-2</v>
      </c>
      <c r="Q1267" s="2">
        <f t="shared" si="26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 s="1">
        <v>4722</v>
      </c>
      <c r="V1267" s="2">
        <f t="shared" si="253"/>
        <v>0.99410526315789471</v>
      </c>
      <c r="W1267" s="2">
        <v>0.20100000000000001</v>
      </c>
      <c r="X1267" s="1">
        <v>831</v>
      </c>
      <c r="Y1267" s="2">
        <f t="shared" si="254"/>
        <v>0.17494736842105263</v>
      </c>
      <c r="Z1267" s="2">
        <v>0.41499999999999998</v>
      </c>
      <c r="AA1267" s="1">
        <v>2782</v>
      </c>
      <c r="AB1267" s="2">
        <f t="shared" si="255"/>
        <v>0.58568421052631581</v>
      </c>
      <c r="AC1267" s="2">
        <f t="shared" si="256"/>
        <v>0.23936842105263156</v>
      </c>
      <c r="AD1267" s="2">
        <v>0.16800000000000001</v>
      </c>
      <c r="AE1267" s="1">
        <v>56284</v>
      </c>
      <c r="AF1267" s="1">
        <v>2127</v>
      </c>
      <c r="AG1267" s="1">
        <v>43147</v>
      </c>
      <c r="AH1267" s="1">
        <v>3946</v>
      </c>
      <c r="AI1267" s="2">
        <v>0.16200000000000001</v>
      </c>
      <c r="AJ1267">
        <f>VLOOKUP(A1267,census_tract_areas_WA!E:N,10,FALSE)</f>
        <v>4.1748875190000003</v>
      </c>
      <c r="AK1267">
        <f t="shared" si="257"/>
        <v>1137.7552037947491</v>
      </c>
      <c r="AL1267" t="str">
        <f>VLOOKUP(AK1267,'Density Lookup'!A:B,2,TRUE)</f>
        <v>Medium</v>
      </c>
      <c r="AM1267" t="str">
        <f>VLOOKUP(A1267,census_tract_county_names_WA!A:B,2,FALSE)</f>
        <v>Pierce County, Washington</v>
      </c>
      <c r="AN1267">
        <f>INDEX(census_tract_areas_WA!N:N, MATCH('2014_acs_select'!A1267,census_tract_areas_WA!E:E,0))</f>
        <v>4.1748875190000003</v>
      </c>
      <c r="AO1267" t="b">
        <f t="shared" si="258"/>
        <v>1</v>
      </c>
      <c r="AP1267" t="str">
        <f>INDEX('Density Lookup'!B:B,MATCH('2014_acs_select'!AK1267,'Density Lookup'!A:A,1))</f>
        <v>Medium</v>
      </c>
      <c r="AQ1267" t="b">
        <f t="shared" si="259"/>
        <v>1</v>
      </c>
    </row>
    <row r="1268" spans="1:43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250"/>
        <v>0.46960089518836257</v>
      </c>
      <c r="I1268" s="2">
        <f t="shared" si="251"/>
        <v>0.53039910481163743</v>
      </c>
      <c r="J1268" s="1">
        <v>1395</v>
      </c>
      <c r="K1268" s="2">
        <f t="shared" si="252"/>
        <v>0.52032823573293552</v>
      </c>
      <c r="L1268" s="1">
        <v>1126</v>
      </c>
      <c r="M1268" s="1">
        <v>92</v>
      </c>
      <c r="N1268" s="1">
        <v>29</v>
      </c>
      <c r="O1268" s="2">
        <f t="shared" si="260"/>
        <v>0.80716845878136201</v>
      </c>
      <c r="P1268" s="2">
        <f t="shared" si="261"/>
        <v>6.5949820788530469E-2</v>
      </c>
      <c r="Q1268" s="2">
        <f t="shared" si="26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 s="1">
        <v>2681</v>
      </c>
      <c r="V1268" s="2">
        <f t="shared" si="253"/>
        <v>1</v>
      </c>
      <c r="W1268" s="2">
        <v>4.5999999999999999E-2</v>
      </c>
      <c r="X1268" s="1">
        <v>542</v>
      </c>
      <c r="Y1268" s="2">
        <f t="shared" si="254"/>
        <v>0.20216337187616562</v>
      </c>
      <c r="Z1268" s="2">
        <v>6.8000000000000005E-2</v>
      </c>
      <c r="AA1268" s="1">
        <v>1646</v>
      </c>
      <c r="AB1268" s="2">
        <f t="shared" si="255"/>
        <v>0.61395001864975751</v>
      </c>
      <c r="AC1268" s="2">
        <f t="shared" si="256"/>
        <v>0.18388660947407687</v>
      </c>
      <c r="AD1268" s="2">
        <v>4.4000000000000004E-2</v>
      </c>
      <c r="AE1268" s="1">
        <v>122456</v>
      </c>
      <c r="AF1268" s="1">
        <v>1096</v>
      </c>
      <c r="AG1268" s="1">
        <v>94032</v>
      </c>
      <c r="AH1268" s="1">
        <v>2205</v>
      </c>
      <c r="AI1268" s="2">
        <v>4.7E-2</v>
      </c>
      <c r="AJ1268">
        <f>VLOOKUP(A1268,census_tract_areas_WA!E:N,10,FALSE)</f>
        <v>16.441162370000001</v>
      </c>
      <c r="AK1268">
        <f t="shared" si="257"/>
        <v>163.06632947631425</v>
      </c>
      <c r="AL1268" t="str">
        <f>VLOOKUP(AK1268,'Density Lookup'!A:B,2,TRUE)</f>
        <v>Low</v>
      </c>
      <c r="AM1268" t="str">
        <f>VLOOKUP(A1268,census_tract_county_names_WA!A:B,2,FALSE)</f>
        <v>Pierce County, Washington</v>
      </c>
      <c r="AN1268">
        <f>INDEX(census_tract_areas_WA!N:N, MATCH('2014_acs_select'!A1268,census_tract_areas_WA!E:E,0))</f>
        <v>16.441162370000001</v>
      </c>
      <c r="AO1268" t="b">
        <f t="shared" si="258"/>
        <v>1</v>
      </c>
      <c r="AP1268" t="str">
        <f>INDEX('Density Lookup'!B:B,MATCH('2014_acs_select'!AK1268,'Density Lookup'!A:A,1))</f>
        <v>Low</v>
      </c>
      <c r="AQ1268" t="b">
        <f t="shared" si="259"/>
        <v>1</v>
      </c>
    </row>
    <row r="1269" spans="1:43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250"/>
        <v>0.50340577359714567</v>
      </c>
      <c r="I1269" s="2">
        <f t="shared" si="251"/>
        <v>0.49659422640285439</v>
      </c>
      <c r="J1269" s="1">
        <v>1378</v>
      </c>
      <c r="K1269" s="2">
        <f t="shared" si="252"/>
        <v>0.44696723970158936</v>
      </c>
      <c r="L1269" s="1">
        <v>1253</v>
      </c>
      <c r="M1269" s="1">
        <v>25</v>
      </c>
      <c r="N1269" s="1">
        <v>10</v>
      </c>
      <c r="O1269" s="2">
        <f t="shared" si="260"/>
        <v>0.90928882438316405</v>
      </c>
      <c r="P1269" s="2">
        <f t="shared" si="261"/>
        <v>1.8142235123367198E-2</v>
      </c>
      <c r="Q1269" s="2">
        <f t="shared" si="26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 s="1">
        <v>3083</v>
      </c>
      <c r="V1269" s="2">
        <f t="shared" si="253"/>
        <v>1</v>
      </c>
      <c r="W1269" s="2">
        <v>3.7000000000000005E-2</v>
      </c>
      <c r="X1269" s="1">
        <v>699</v>
      </c>
      <c r="Y1269" s="2">
        <f t="shared" si="254"/>
        <v>0.22672721375283814</v>
      </c>
      <c r="Z1269" s="2">
        <v>1.9E-2</v>
      </c>
      <c r="AA1269" s="1">
        <v>1916</v>
      </c>
      <c r="AB1269" s="2">
        <f t="shared" si="255"/>
        <v>0.62147259163152768</v>
      </c>
      <c r="AC1269" s="2">
        <f t="shared" si="256"/>
        <v>0.15180019461563421</v>
      </c>
      <c r="AD1269" s="2">
        <v>5.2999999999999999E-2</v>
      </c>
      <c r="AE1269" s="1">
        <v>90645</v>
      </c>
      <c r="AF1269" s="1">
        <v>1152</v>
      </c>
      <c r="AG1269" s="1">
        <v>71875</v>
      </c>
      <c r="AH1269" s="1">
        <v>2536</v>
      </c>
      <c r="AI1269" s="2">
        <v>0.10800000000000001</v>
      </c>
      <c r="AJ1269">
        <f>VLOOKUP(A1269,census_tract_areas_WA!E:N,10,FALSE)</f>
        <v>765.73879169999998</v>
      </c>
      <c r="AK1269">
        <f t="shared" si="257"/>
        <v>4.0261771160313025</v>
      </c>
      <c r="AL1269" t="str">
        <f>VLOOKUP(AK1269,'Density Lookup'!A:B,2,TRUE)</f>
        <v>Low</v>
      </c>
      <c r="AM1269" t="str">
        <f>VLOOKUP(A1269,census_tract_county_names_WA!A:B,2,FALSE)</f>
        <v>Skagit County, Washington</v>
      </c>
      <c r="AN1269">
        <f>INDEX(census_tract_areas_WA!N:N, MATCH('2014_acs_select'!A1269,census_tract_areas_WA!E:E,0))</f>
        <v>765.73879169999998</v>
      </c>
      <c r="AO1269" t="b">
        <f t="shared" si="258"/>
        <v>1</v>
      </c>
      <c r="AP1269" t="str">
        <f>INDEX('Density Lookup'!B:B,MATCH('2014_acs_select'!AK1269,'Density Lookup'!A:A,1))</f>
        <v>Low</v>
      </c>
      <c r="AQ1269" t="b">
        <f t="shared" si="259"/>
        <v>1</v>
      </c>
    </row>
    <row r="1270" spans="1:43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250"/>
        <v>0.48119161827821255</v>
      </c>
      <c r="I1270" s="2">
        <f t="shared" si="251"/>
        <v>0.51880838172178745</v>
      </c>
      <c r="J1270" s="1">
        <v>1749</v>
      </c>
      <c r="K1270" s="2">
        <f t="shared" si="252"/>
        <v>0.44155516283766727</v>
      </c>
      <c r="L1270" s="1">
        <v>1431</v>
      </c>
      <c r="M1270" s="1">
        <v>158</v>
      </c>
      <c r="N1270" s="1">
        <v>10</v>
      </c>
      <c r="O1270" s="2">
        <f t="shared" si="260"/>
        <v>0.81818181818181823</v>
      </c>
      <c r="P1270" s="2">
        <f t="shared" si="261"/>
        <v>9.0337335620354495E-2</v>
      </c>
      <c r="Q1270" s="2">
        <f t="shared" si="262"/>
        <v>5.717552887364208E-3</v>
      </c>
      <c r="R1270" s="2">
        <v>0.318</v>
      </c>
      <c r="S1270" s="2">
        <v>0.32500000000000001</v>
      </c>
      <c r="T1270" s="2">
        <v>0.311</v>
      </c>
      <c r="U1270" s="1">
        <v>3891</v>
      </c>
      <c r="V1270" s="2">
        <f t="shared" si="253"/>
        <v>0.98232769502650841</v>
      </c>
      <c r="W1270" s="2">
        <v>0.106</v>
      </c>
      <c r="X1270" s="1">
        <v>842</v>
      </c>
      <c r="Y1270" s="2">
        <f t="shared" si="254"/>
        <v>0.21257258268114113</v>
      </c>
      <c r="Z1270" s="2">
        <v>0.20300000000000001</v>
      </c>
      <c r="AA1270" s="1">
        <v>2276</v>
      </c>
      <c r="AB1270" s="2">
        <f t="shared" si="255"/>
        <v>0.57460237313809648</v>
      </c>
      <c r="AC1270" s="2">
        <f t="shared" si="256"/>
        <v>0.21282504418076242</v>
      </c>
      <c r="AD1270" s="2">
        <v>0.10099999999999999</v>
      </c>
      <c r="AE1270" s="1">
        <v>93005</v>
      </c>
      <c r="AF1270" s="1">
        <v>1485</v>
      </c>
      <c r="AG1270" s="1">
        <v>76815</v>
      </c>
      <c r="AH1270" s="1">
        <v>3297</v>
      </c>
      <c r="AI1270" s="2">
        <v>0.06</v>
      </c>
      <c r="AJ1270">
        <f>VLOOKUP(A1270,census_tract_areas_WA!E:N,10,FALSE)</f>
        <v>53.021096190000002</v>
      </c>
      <c r="AK1270">
        <f t="shared" si="257"/>
        <v>74.706112936741974</v>
      </c>
      <c r="AL1270" t="str">
        <f>VLOOKUP(AK1270,'Density Lookup'!A:B,2,TRUE)</f>
        <v>Low</v>
      </c>
      <c r="AM1270" t="str">
        <f>VLOOKUP(A1270,census_tract_county_names_WA!A:B,2,FALSE)</f>
        <v>Snohomish County, Washington</v>
      </c>
      <c r="AN1270">
        <f>INDEX(census_tract_areas_WA!N:N, MATCH('2014_acs_select'!A1270,census_tract_areas_WA!E:E,0))</f>
        <v>53.021096190000002</v>
      </c>
      <c r="AO1270" t="b">
        <f t="shared" si="258"/>
        <v>1</v>
      </c>
      <c r="AP1270" t="str">
        <f>INDEX('Density Lookup'!B:B,MATCH('2014_acs_select'!AK1270,'Density Lookup'!A:A,1))</f>
        <v>Low</v>
      </c>
      <c r="AQ1270" t="b">
        <f t="shared" si="259"/>
        <v>1</v>
      </c>
    </row>
    <row r="1271" spans="1:43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250"/>
        <v>0.47402318591670245</v>
      </c>
      <c r="I1271" s="2">
        <f t="shared" si="251"/>
        <v>0.52597681408329755</v>
      </c>
      <c r="J1271" s="1">
        <v>1114</v>
      </c>
      <c r="K1271" s="2">
        <f t="shared" si="252"/>
        <v>0.47831687419493346</v>
      </c>
      <c r="L1271" s="1">
        <v>836</v>
      </c>
      <c r="M1271" s="1">
        <v>93</v>
      </c>
      <c r="N1271" s="1">
        <v>38</v>
      </c>
      <c r="O1271" s="2">
        <f t="shared" si="260"/>
        <v>0.75044883303411136</v>
      </c>
      <c r="P1271" s="2">
        <f t="shared" si="261"/>
        <v>8.3482944344703769E-2</v>
      </c>
      <c r="Q1271" s="2">
        <f t="shared" si="262"/>
        <v>3.4111310592459608E-2</v>
      </c>
      <c r="R1271" s="2">
        <v>0.52100000000000002</v>
      </c>
      <c r="S1271" s="2">
        <v>0.625</v>
      </c>
      <c r="T1271" s="2">
        <v>0.442</v>
      </c>
      <c r="U1271" s="1">
        <v>2320</v>
      </c>
      <c r="V1271" s="2">
        <f t="shared" si="253"/>
        <v>0.99613568054959212</v>
      </c>
      <c r="W1271" s="2">
        <v>9.9000000000000005E-2</v>
      </c>
      <c r="X1271" s="1">
        <v>435</v>
      </c>
      <c r="Y1271" s="2">
        <f t="shared" si="254"/>
        <v>0.18677544010304853</v>
      </c>
      <c r="Z1271" s="2">
        <v>8.5000000000000006E-2</v>
      </c>
      <c r="AA1271" s="1">
        <v>1427</v>
      </c>
      <c r="AB1271" s="2">
        <f t="shared" si="255"/>
        <v>0.61270931730356382</v>
      </c>
      <c r="AC1271" s="2">
        <f t="shared" si="256"/>
        <v>0.2005152425933876</v>
      </c>
      <c r="AD1271" s="2">
        <v>0.12300000000000001</v>
      </c>
      <c r="AE1271" s="1">
        <v>70596</v>
      </c>
      <c r="AF1271" s="1">
        <v>1082</v>
      </c>
      <c r="AG1271" s="1">
        <v>51957</v>
      </c>
      <c r="AH1271" s="1">
        <v>1927</v>
      </c>
      <c r="AI1271" s="2">
        <v>8.5999999999999993E-2</v>
      </c>
      <c r="AJ1271">
        <f>VLOOKUP(A1271,census_tract_areas_WA!E:N,10,FALSE)</f>
        <v>1.1132439220000001</v>
      </c>
      <c r="AK1271">
        <f t="shared" si="257"/>
        <v>2092.0841820684109</v>
      </c>
      <c r="AL1271" t="str">
        <f>VLOOKUP(AK1271,'Density Lookup'!A:B,2,TRUE)</f>
        <v>High</v>
      </c>
      <c r="AM1271" t="str">
        <f>VLOOKUP(A1271,census_tract_county_names_WA!A:B,2,FALSE)</f>
        <v>Spokane County, Washington</v>
      </c>
      <c r="AN1271">
        <f>INDEX(census_tract_areas_WA!N:N, MATCH('2014_acs_select'!A1271,census_tract_areas_WA!E:E,0))</f>
        <v>1.1132439220000001</v>
      </c>
      <c r="AO1271" t="b">
        <f t="shared" si="258"/>
        <v>1</v>
      </c>
      <c r="AP1271" t="str">
        <f>INDEX('Density Lookup'!B:B,MATCH('2014_acs_select'!AK1271,'Density Lookup'!A:A,1))</f>
        <v>High</v>
      </c>
      <c r="AQ1271" t="b">
        <f t="shared" si="259"/>
        <v>1</v>
      </c>
    </row>
    <row r="1272" spans="1:43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250"/>
        <v>0.43085476025017372</v>
      </c>
      <c r="I1272" s="2">
        <f t="shared" si="251"/>
        <v>0.56914523974982623</v>
      </c>
      <c r="J1272" s="1">
        <v>1403</v>
      </c>
      <c r="K1272" s="2">
        <f t="shared" si="252"/>
        <v>0.32499420894139447</v>
      </c>
      <c r="L1272" s="1">
        <v>1130</v>
      </c>
      <c r="M1272" s="1">
        <v>144</v>
      </c>
      <c r="N1272" s="1">
        <v>7</v>
      </c>
      <c r="O1272" s="2">
        <f t="shared" si="260"/>
        <v>0.80541696364932291</v>
      </c>
      <c r="P1272" s="2">
        <f t="shared" si="261"/>
        <v>0.10263720598717035</v>
      </c>
      <c r="Q1272" s="2">
        <f t="shared" si="26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 s="1">
        <v>4109</v>
      </c>
      <c r="V1272" s="2">
        <f t="shared" si="253"/>
        <v>0.95181839240213106</v>
      </c>
      <c r="W1272" s="2">
        <v>7.6999999999999999E-2</v>
      </c>
      <c r="X1272" s="1">
        <v>708</v>
      </c>
      <c r="Y1272" s="2">
        <f t="shared" si="254"/>
        <v>0.16400277970813065</v>
      </c>
      <c r="Z1272" s="2">
        <v>0.18600000000000003</v>
      </c>
      <c r="AA1272" s="1">
        <v>1869</v>
      </c>
      <c r="AB1272" s="2">
        <f t="shared" si="255"/>
        <v>0.43293954134815843</v>
      </c>
      <c r="AC1272" s="2">
        <f t="shared" si="256"/>
        <v>0.40305767894371092</v>
      </c>
      <c r="AD1272" s="2">
        <v>9.0999999999999998E-2</v>
      </c>
      <c r="AE1272" s="1">
        <v>64188</v>
      </c>
      <c r="AF1272" s="1">
        <v>2005</v>
      </c>
      <c r="AG1272" s="1">
        <v>54327</v>
      </c>
      <c r="AH1272" s="1">
        <v>3649</v>
      </c>
      <c r="AI1272" s="2">
        <v>0.11900000000000001</v>
      </c>
      <c r="AJ1272">
        <f>VLOOKUP(A1272,census_tract_areas_WA!E:N,10,FALSE)</f>
        <v>3.8398395440000002</v>
      </c>
      <c r="AK1272">
        <f t="shared" si="257"/>
        <v>1124.2657279118848</v>
      </c>
      <c r="AL1272" t="str">
        <f>VLOOKUP(AK1272,'Density Lookup'!A:B,2,TRUE)</f>
        <v>Medium</v>
      </c>
      <c r="AM1272" t="str">
        <f>VLOOKUP(A1272,census_tract_county_names_WA!A:B,2,FALSE)</f>
        <v>Thurston County, Washington</v>
      </c>
      <c r="AN1272">
        <f>INDEX(census_tract_areas_WA!N:N, MATCH('2014_acs_select'!A1272,census_tract_areas_WA!E:E,0))</f>
        <v>3.8398395440000002</v>
      </c>
      <c r="AO1272" t="b">
        <f t="shared" si="258"/>
        <v>1</v>
      </c>
      <c r="AP1272" t="str">
        <f>INDEX('Density Lookup'!B:B,MATCH('2014_acs_select'!AK1272,'Density Lookup'!A:A,1))</f>
        <v>Medium</v>
      </c>
      <c r="AQ1272" t="b">
        <f t="shared" si="259"/>
        <v>1</v>
      </c>
    </row>
    <row r="1273" spans="1:43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250"/>
        <v>0.50220022002200215</v>
      </c>
      <c r="I1273" s="2">
        <f t="shared" si="251"/>
        <v>0.49779977997799779</v>
      </c>
      <c r="J1273" s="1">
        <v>2635</v>
      </c>
      <c r="K1273" s="2">
        <f t="shared" si="252"/>
        <v>0.48313164649798312</v>
      </c>
      <c r="L1273" s="1">
        <v>2266</v>
      </c>
      <c r="M1273" s="1">
        <v>163</v>
      </c>
      <c r="N1273" s="1">
        <v>20</v>
      </c>
      <c r="O1273" s="2">
        <f t="shared" si="260"/>
        <v>0.8599620493358634</v>
      </c>
      <c r="P1273" s="2">
        <f t="shared" si="261"/>
        <v>6.1859582542694497E-2</v>
      </c>
      <c r="Q1273" s="2">
        <f t="shared" si="262"/>
        <v>7.5901328273244783E-3</v>
      </c>
      <c r="R1273" s="2">
        <v>0.245</v>
      </c>
      <c r="S1273" s="2">
        <v>0.30299999999999999</v>
      </c>
      <c r="T1273" s="2">
        <v>0.187</v>
      </c>
      <c r="U1273" s="1">
        <v>5454</v>
      </c>
      <c r="V1273" s="2">
        <f t="shared" si="253"/>
        <v>1</v>
      </c>
      <c r="W1273" s="2">
        <v>6.3E-2</v>
      </c>
      <c r="X1273" s="1">
        <v>1111</v>
      </c>
      <c r="Y1273" s="2">
        <f t="shared" si="254"/>
        <v>0.20370370370370369</v>
      </c>
      <c r="Z1273" s="2">
        <v>4.7E-2</v>
      </c>
      <c r="AA1273" s="1">
        <v>3515</v>
      </c>
      <c r="AB1273" s="2">
        <f t="shared" si="255"/>
        <v>0.64448111477814451</v>
      </c>
      <c r="AC1273" s="2">
        <f t="shared" si="256"/>
        <v>0.15181518151815176</v>
      </c>
      <c r="AD1273" s="2">
        <v>8.1000000000000003E-2</v>
      </c>
      <c r="AE1273" s="1">
        <v>84750</v>
      </c>
      <c r="AF1273" s="1">
        <v>2186</v>
      </c>
      <c r="AG1273" s="1">
        <v>67389</v>
      </c>
      <c r="AH1273" s="1">
        <v>4567</v>
      </c>
      <c r="AI1273" s="2">
        <v>7.2999999999999995E-2</v>
      </c>
      <c r="AJ1273">
        <f>VLOOKUP(A1273,census_tract_areas_WA!E:N,10,FALSE)</f>
        <v>61.387128879999999</v>
      </c>
      <c r="AK1273">
        <f t="shared" si="257"/>
        <v>88.84598611317233</v>
      </c>
      <c r="AL1273" t="str">
        <f>VLOOKUP(AK1273,'Density Lookup'!A:B,2,TRUE)</f>
        <v>Low</v>
      </c>
      <c r="AM1273" t="str">
        <f>VLOOKUP(A1273,census_tract_county_names_WA!A:B,2,FALSE)</f>
        <v>Clark County, Washington</v>
      </c>
      <c r="AN1273">
        <f>INDEX(census_tract_areas_WA!N:N, MATCH('2014_acs_select'!A1273,census_tract_areas_WA!E:E,0))</f>
        <v>61.387128879999999</v>
      </c>
      <c r="AO1273" t="b">
        <f t="shared" si="258"/>
        <v>1</v>
      </c>
      <c r="AP1273" t="str">
        <f>INDEX('Density Lookup'!B:B,MATCH('2014_acs_select'!AK1273,'Density Lookup'!A:A,1))</f>
        <v>Low</v>
      </c>
      <c r="AQ1273" t="b">
        <f t="shared" si="259"/>
        <v>1</v>
      </c>
    </row>
    <row r="1274" spans="1:43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250"/>
        <v>0.46035137701804368</v>
      </c>
      <c r="I1274" s="2">
        <f t="shared" si="251"/>
        <v>0.53964862298195626</v>
      </c>
      <c r="J1274" s="1">
        <v>2088</v>
      </c>
      <c r="K1274" s="2">
        <f t="shared" si="252"/>
        <v>0.49572649572649574</v>
      </c>
      <c r="L1274" s="1">
        <v>1704</v>
      </c>
      <c r="M1274" s="1">
        <v>195</v>
      </c>
      <c r="N1274" s="1">
        <v>92</v>
      </c>
      <c r="O1274" s="2">
        <f t="shared" si="260"/>
        <v>0.81609195402298851</v>
      </c>
      <c r="P1274" s="2">
        <f t="shared" si="261"/>
        <v>9.3390804597701146E-2</v>
      </c>
      <c r="Q1274" s="2">
        <f t="shared" si="262"/>
        <v>4.4061302681992334E-2</v>
      </c>
      <c r="R1274" s="2">
        <v>0.253</v>
      </c>
      <c r="S1274" s="2">
        <v>0.29199999999999998</v>
      </c>
      <c r="T1274" s="2">
        <v>0.221</v>
      </c>
      <c r="U1274" s="1">
        <v>4212</v>
      </c>
      <c r="V1274" s="2">
        <f t="shared" si="253"/>
        <v>1</v>
      </c>
      <c r="W1274" s="2">
        <v>5.2000000000000005E-2</v>
      </c>
      <c r="X1274" s="1">
        <v>863</v>
      </c>
      <c r="Y1274" s="2">
        <f t="shared" si="254"/>
        <v>0.20489078822412155</v>
      </c>
      <c r="Z1274" s="2">
        <v>8.1000000000000003E-2</v>
      </c>
      <c r="AA1274" s="1">
        <v>2572</v>
      </c>
      <c r="AB1274" s="2">
        <f t="shared" si="255"/>
        <v>0.61063627730294401</v>
      </c>
      <c r="AC1274" s="2">
        <f t="shared" si="256"/>
        <v>0.18447293447293445</v>
      </c>
      <c r="AD1274" s="2">
        <v>4.4999999999999998E-2</v>
      </c>
      <c r="AE1274" s="1">
        <v>81184</v>
      </c>
      <c r="AF1274" s="1">
        <v>1660</v>
      </c>
      <c r="AG1274" s="1">
        <v>69214</v>
      </c>
      <c r="AH1274" s="1">
        <v>3451</v>
      </c>
      <c r="AI1274" s="2">
        <v>4.9000000000000002E-2</v>
      </c>
      <c r="AJ1274">
        <f>VLOOKUP(A1274,census_tract_areas_WA!E:N,10,FALSE)</f>
        <v>5.0469208679999999</v>
      </c>
      <c r="AK1274">
        <f t="shared" si="257"/>
        <v>834.56826650605615</v>
      </c>
      <c r="AL1274" t="str">
        <f>VLOOKUP(AK1274,'Density Lookup'!A:B,2,TRUE)</f>
        <v>Medium</v>
      </c>
      <c r="AM1274" t="str">
        <f>VLOOKUP(A1274,census_tract_county_names_WA!A:B,2,FALSE)</f>
        <v>Pierce County, Washington</v>
      </c>
      <c r="AN1274">
        <f>INDEX(census_tract_areas_WA!N:N, MATCH('2014_acs_select'!A1274,census_tract_areas_WA!E:E,0))</f>
        <v>5.0469208679999999</v>
      </c>
      <c r="AO1274" t="b">
        <f t="shared" si="258"/>
        <v>1</v>
      </c>
      <c r="AP1274" t="str">
        <f>INDEX('Density Lookup'!B:B,MATCH('2014_acs_select'!AK1274,'Density Lookup'!A:A,1))</f>
        <v>Medium</v>
      </c>
      <c r="AQ1274" t="b">
        <f t="shared" si="259"/>
        <v>1</v>
      </c>
    </row>
    <row r="1275" spans="1:43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250"/>
        <v>0.49108485499462945</v>
      </c>
      <c r="I1275" s="2">
        <f t="shared" si="251"/>
        <v>0.50891514500537061</v>
      </c>
      <c r="J1275" s="1">
        <v>1653</v>
      </c>
      <c r="K1275" s="2">
        <f t="shared" si="252"/>
        <v>0.35510204081632651</v>
      </c>
      <c r="L1275" s="1">
        <v>1175</v>
      </c>
      <c r="M1275" s="1">
        <v>306</v>
      </c>
      <c r="N1275" s="1">
        <v>0</v>
      </c>
      <c r="O1275" s="2">
        <f t="shared" si="260"/>
        <v>0.71082879612825167</v>
      </c>
      <c r="P1275" s="2">
        <f t="shared" si="261"/>
        <v>0.18511796733212341</v>
      </c>
      <c r="Q1275" s="2">
        <f t="shared" si="262"/>
        <v>0</v>
      </c>
      <c r="R1275" s="2">
        <v>0.182</v>
      </c>
      <c r="S1275" s="2">
        <v>0.20600000000000002</v>
      </c>
      <c r="T1275" s="2">
        <v>0.16</v>
      </c>
      <c r="U1275" s="1">
        <v>4558</v>
      </c>
      <c r="V1275" s="2">
        <f t="shared" si="253"/>
        <v>0.97916219119226633</v>
      </c>
      <c r="W1275" s="2">
        <v>0.20300000000000001</v>
      </c>
      <c r="X1275" s="1">
        <v>849</v>
      </c>
      <c r="Y1275" s="2">
        <f t="shared" si="254"/>
        <v>0.18238453276047262</v>
      </c>
      <c r="Z1275" s="2">
        <v>0.24299999999999999</v>
      </c>
      <c r="AA1275" s="1">
        <v>2822</v>
      </c>
      <c r="AB1275" s="2">
        <f t="shared" si="255"/>
        <v>0.60622986036519866</v>
      </c>
      <c r="AC1275" s="2">
        <f t="shared" si="256"/>
        <v>0.21138560687432872</v>
      </c>
      <c r="AD1275" s="2">
        <v>0.214</v>
      </c>
      <c r="AE1275" s="1">
        <v>50952</v>
      </c>
      <c r="AF1275" s="1">
        <v>1890</v>
      </c>
      <c r="AG1275" s="1">
        <v>43134</v>
      </c>
      <c r="AH1275" s="1">
        <v>3835</v>
      </c>
      <c r="AI1275" s="2">
        <v>0.14800000000000002</v>
      </c>
      <c r="AJ1275">
        <f>VLOOKUP(A1275,census_tract_areas_WA!E:N,10,FALSE)</f>
        <v>2366.7219869999999</v>
      </c>
      <c r="AK1275">
        <f t="shared" si="257"/>
        <v>1.9668554336204762</v>
      </c>
      <c r="AL1275" t="str">
        <f>VLOOKUP(AK1275,'Density Lookup'!A:B,2,TRUE)</f>
        <v>Low</v>
      </c>
      <c r="AM1275" t="str">
        <f>VLOOKUP(A1275,census_tract_county_names_WA!A:B,2,FALSE)</f>
        <v>Skagit County, Washington</v>
      </c>
      <c r="AN1275">
        <f>INDEX(census_tract_areas_WA!N:N, MATCH('2014_acs_select'!A1275,census_tract_areas_WA!E:E,0))</f>
        <v>2366.7219869999999</v>
      </c>
      <c r="AO1275" t="b">
        <f t="shared" si="258"/>
        <v>1</v>
      </c>
      <c r="AP1275" t="str">
        <f>INDEX('Density Lookup'!B:B,MATCH('2014_acs_select'!AK1275,'Density Lookup'!A:A,1))</f>
        <v>Low</v>
      </c>
      <c r="AQ1275" t="b">
        <f t="shared" si="259"/>
        <v>1</v>
      </c>
    </row>
    <row r="1276" spans="1:43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250"/>
        <v>0.56189451022604953</v>
      </c>
      <c r="I1276" s="2">
        <f t="shared" si="251"/>
        <v>0.43810548977395047</v>
      </c>
      <c r="J1276" s="1">
        <v>1396</v>
      </c>
      <c r="K1276" s="2">
        <f t="shared" si="252"/>
        <v>0.50089702188733409</v>
      </c>
      <c r="L1276" s="1">
        <v>1043</v>
      </c>
      <c r="M1276" s="1">
        <v>169</v>
      </c>
      <c r="N1276" s="1">
        <v>18</v>
      </c>
      <c r="O1276" s="2">
        <f t="shared" si="260"/>
        <v>0.74713467048710602</v>
      </c>
      <c r="P1276" s="2">
        <f t="shared" si="261"/>
        <v>0.12106017191977077</v>
      </c>
      <c r="Q1276" s="2">
        <f t="shared" si="262"/>
        <v>1.2893982808022923E-2</v>
      </c>
      <c r="R1276" s="2">
        <v>0.34499999999999997</v>
      </c>
      <c r="S1276" s="2">
        <v>0.312</v>
      </c>
      <c r="T1276" s="2">
        <v>0.38400000000000001</v>
      </c>
      <c r="U1276" s="1">
        <v>2780</v>
      </c>
      <c r="V1276" s="2">
        <f t="shared" si="253"/>
        <v>0.99748833871546461</v>
      </c>
      <c r="W1276" s="2">
        <v>5.2999999999999999E-2</v>
      </c>
      <c r="X1276" s="1">
        <v>569</v>
      </c>
      <c r="Y1276" s="2">
        <f t="shared" si="254"/>
        <v>0.20416218155723001</v>
      </c>
      <c r="Z1276" s="2">
        <v>8.4000000000000005E-2</v>
      </c>
      <c r="AA1276" s="1">
        <v>1915</v>
      </c>
      <c r="AB1276" s="2">
        <f t="shared" si="255"/>
        <v>0.68711876569788299</v>
      </c>
      <c r="AC1276" s="2">
        <f t="shared" si="256"/>
        <v>0.10871905274488702</v>
      </c>
      <c r="AD1276" s="2">
        <v>4.0999999999999995E-2</v>
      </c>
      <c r="AE1276" s="1">
        <v>129100</v>
      </c>
      <c r="AF1276" s="1">
        <v>911</v>
      </c>
      <c r="AG1276" s="1">
        <v>113646</v>
      </c>
      <c r="AH1276" s="1">
        <v>2370</v>
      </c>
      <c r="AI1276" s="2">
        <v>6.8000000000000005E-2</v>
      </c>
      <c r="AJ1276">
        <f>VLOOKUP(A1276,census_tract_areas_WA!E:N,10,FALSE)</f>
        <v>14.764514</v>
      </c>
      <c r="AK1276">
        <f t="shared" si="257"/>
        <v>188.76340934757488</v>
      </c>
      <c r="AL1276" t="str">
        <f>VLOOKUP(AK1276,'Density Lookup'!A:B,2,TRUE)</f>
        <v>Low</v>
      </c>
      <c r="AM1276" t="str">
        <f>VLOOKUP(A1276,census_tract_county_names_WA!A:B,2,FALSE)</f>
        <v>Snohomish County, Washington</v>
      </c>
      <c r="AN1276">
        <f>INDEX(census_tract_areas_WA!N:N, MATCH('2014_acs_select'!A1276,census_tract_areas_WA!E:E,0))</f>
        <v>14.764514</v>
      </c>
      <c r="AO1276" t="b">
        <f t="shared" si="258"/>
        <v>1</v>
      </c>
      <c r="AP1276" t="str">
        <f>INDEX('Density Lookup'!B:B,MATCH('2014_acs_select'!AK1276,'Density Lookup'!A:A,1))</f>
        <v>Low</v>
      </c>
      <c r="AQ1276" t="b">
        <f t="shared" si="259"/>
        <v>1</v>
      </c>
    </row>
    <row r="1277" spans="1:43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250"/>
        <v>0.46843853820598008</v>
      </c>
      <c r="I1277" s="2">
        <f t="shared" si="251"/>
        <v>0.53156146179401997</v>
      </c>
      <c r="J1277" s="1">
        <v>1788</v>
      </c>
      <c r="K1277" s="2">
        <f t="shared" si="252"/>
        <v>0.45693841042678252</v>
      </c>
      <c r="L1277" s="1">
        <v>1407</v>
      </c>
      <c r="M1277" s="1">
        <v>89</v>
      </c>
      <c r="N1277" s="1">
        <v>89</v>
      </c>
      <c r="O1277" s="2">
        <f t="shared" si="260"/>
        <v>0.78691275167785235</v>
      </c>
      <c r="P1277" s="2">
        <f t="shared" si="261"/>
        <v>4.9776286353467564E-2</v>
      </c>
      <c r="Q1277" s="2">
        <f t="shared" si="26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 s="1">
        <v>3911</v>
      </c>
      <c r="V1277" s="2">
        <f t="shared" si="253"/>
        <v>0.99948888320981344</v>
      </c>
      <c r="W1277" s="2">
        <v>0.11199999999999999</v>
      </c>
      <c r="X1277" s="1">
        <v>700</v>
      </c>
      <c r="Y1277" s="2">
        <f t="shared" si="254"/>
        <v>0.17889087656529518</v>
      </c>
      <c r="Z1277" s="2">
        <v>0.21299999999999999</v>
      </c>
      <c r="AA1277" s="1">
        <v>2445</v>
      </c>
      <c r="AB1277" s="2">
        <f t="shared" si="255"/>
        <v>0.62484027600306669</v>
      </c>
      <c r="AC1277" s="2">
        <f t="shared" si="256"/>
        <v>0.19626884743163808</v>
      </c>
      <c r="AD1277" s="2">
        <v>7.9000000000000001E-2</v>
      </c>
      <c r="AE1277" s="1">
        <v>83198</v>
      </c>
      <c r="AF1277" s="1">
        <v>1522</v>
      </c>
      <c r="AG1277" s="1">
        <v>56207</v>
      </c>
      <c r="AH1277" s="1">
        <v>3281</v>
      </c>
      <c r="AI1277" s="2">
        <v>0.115</v>
      </c>
      <c r="AJ1277">
        <f>VLOOKUP(A1277,census_tract_areas_WA!E:N,10,FALSE)</f>
        <v>3.3791539419999999</v>
      </c>
      <c r="AK1277">
        <f t="shared" si="257"/>
        <v>1157.9821657027071</v>
      </c>
      <c r="AL1277" t="str">
        <f>VLOOKUP(AK1277,'Density Lookup'!A:B,2,TRUE)</f>
        <v>Medium</v>
      </c>
      <c r="AM1277" t="str">
        <f>VLOOKUP(A1277,census_tract_county_names_WA!A:B,2,FALSE)</f>
        <v>Clark County, Washington</v>
      </c>
      <c r="AN1277">
        <f>INDEX(census_tract_areas_WA!N:N, MATCH('2014_acs_select'!A1277,census_tract_areas_WA!E:E,0))</f>
        <v>3.3791539419999999</v>
      </c>
      <c r="AO1277" t="b">
        <f t="shared" si="258"/>
        <v>1</v>
      </c>
      <c r="AP1277" t="str">
        <f>INDEX('Density Lookup'!B:B,MATCH('2014_acs_select'!AK1277,'Density Lookup'!A:A,1))</f>
        <v>Medium</v>
      </c>
      <c r="AQ1277" t="b">
        <f t="shared" si="259"/>
        <v>1</v>
      </c>
    </row>
    <row r="1278" spans="1:43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250"/>
        <v>0.50740653656242651</v>
      </c>
      <c r="I1278" s="2">
        <f t="shared" si="251"/>
        <v>0.49259346343757349</v>
      </c>
      <c r="J1278" s="1">
        <v>1700</v>
      </c>
      <c r="K1278" s="2">
        <f t="shared" si="252"/>
        <v>0.39971784622619327</v>
      </c>
      <c r="L1278" s="1">
        <v>1354</v>
      </c>
      <c r="M1278" s="1">
        <v>123</v>
      </c>
      <c r="N1278" s="1">
        <v>71</v>
      </c>
      <c r="O1278" s="2">
        <f t="shared" si="260"/>
        <v>0.79647058823529415</v>
      </c>
      <c r="P1278" s="2">
        <f t="shared" si="261"/>
        <v>7.2352941176470592E-2</v>
      </c>
      <c r="Q1278" s="2">
        <f t="shared" si="262"/>
        <v>4.176470588235294E-2</v>
      </c>
      <c r="R1278" s="2">
        <v>0.245</v>
      </c>
      <c r="S1278" s="2">
        <v>0.23600000000000002</v>
      </c>
      <c r="T1278" s="2">
        <v>0.252</v>
      </c>
      <c r="U1278" s="1">
        <v>4206</v>
      </c>
      <c r="V1278" s="2">
        <f t="shared" si="253"/>
        <v>0.98894897719256991</v>
      </c>
      <c r="W1278" s="2">
        <v>0.16500000000000001</v>
      </c>
      <c r="X1278" s="1">
        <v>689</v>
      </c>
      <c r="Y1278" s="2">
        <f t="shared" si="254"/>
        <v>0.16200329179402775</v>
      </c>
      <c r="Z1278" s="2">
        <v>0.09</v>
      </c>
      <c r="AA1278" s="1">
        <v>2695</v>
      </c>
      <c r="AB1278" s="2">
        <f t="shared" si="255"/>
        <v>0.63367035034093577</v>
      </c>
      <c r="AC1278" s="2">
        <f t="shared" si="256"/>
        <v>0.2043263578650365</v>
      </c>
      <c r="AD1278" s="2">
        <v>0.19500000000000001</v>
      </c>
      <c r="AE1278" s="1">
        <v>44680</v>
      </c>
      <c r="AF1278" s="1">
        <v>1798</v>
      </c>
      <c r="AG1278" s="1">
        <v>37500</v>
      </c>
      <c r="AH1278" s="1">
        <v>3591</v>
      </c>
      <c r="AI1278" s="2">
        <v>0.156</v>
      </c>
      <c r="AJ1278">
        <f>VLOOKUP(A1278,census_tract_areas_WA!E:N,10,FALSE)</f>
        <v>126.7752575</v>
      </c>
      <c r="AK1278">
        <f t="shared" si="257"/>
        <v>33.547555602480237</v>
      </c>
      <c r="AL1278" t="str">
        <f>VLOOKUP(AK1278,'Density Lookup'!A:B,2,TRUE)</f>
        <v>Low</v>
      </c>
      <c r="AM1278" t="str">
        <f>VLOOKUP(A1278,census_tract_county_names_WA!A:B,2,FALSE)</f>
        <v>Jefferson County, Washington</v>
      </c>
      <c r="AN1278">
        <f>INDEX(census_tract_areas_WA!N:N, MATCH('2014_acs_select'!A1278,census_tract_areas_WA!E:E,0))</f>
        <v>126.7752575</v>
      </c>
      <c r="AO1278" t="b">
        <f t="shared" si="258"/>
        <v>1</v>
      </c>
      <c r="AP1278" t="str">
        <f>INDEX('Density Lookup'!B:B,MATCH('2014_acs_select'!AK1278,'Density Lookup'!A:A,1))</f>
        <v>Low</v>
      </c>
      <c r="AQ1278" t="b">
        <f t="shared" si="259"/>
        <v>1</v>
      </c>
    </row>
    <row r="1279" spans="1:43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250"/>
        <v>0.54131130063965882</v>
      </c>
      <c r="I1279" s="2">
        <f t="shared" si="251"/>
        <v>0.45868869936034118</v>
      </c>
      <c r="J1279" s="1">
        <v>1659</v>
      </c>
      <c r="K1279" s="2">
        <f t="shared" si="252"/>
        <v>0.44216417910447764</v>
      </c>
      <c r="L1279" s="1">
        <v>1276</v>
      </c>
      <c r="M1279" s="1">
        <v>157</v>
      </c>
      <c r="N1279" s="1">
        <v>0</v>
      </c>
      <c r="O1279" s="2">
        <f t="shared" si="260"/>
        <v>0.76913803496081978</v>
      </c>
      <c r="P1279" s="2">
        <f t="shared" si="261"/>
        <v>9.4635322483423753E-2</v>
      </c>
      <c r="Q1279" s="2">
        <f t="shared" si="262"/>
        <v>0</v>
      </c>
      <c r="R1279" s="2">
        <v>0.20600000000000002</v>
      </c>
      <c r="S1279" s="2">
        <v>0.18600000000000003</v>
      </c>
      <c r="T1279" s="2">
        <v>0.22800000000000001</v>
      </c>
      <c r="U1279" s="1">
        <v>3752</v>
      </c>
      <c r="V1279" s="2">
        <f t="shared" si="253"/>
        <v>1</v>
      </c>
      <c r="W1279" s="2">
        <v>0.107</v>
      </c>
      <c r="X1279" s="1">
        <v>735</v>
      </c>
      <c r="Y1279" s="2">
        <f t="shared" si="254"/>
        <v>0.19589552238805971</v>
      </c>
      <c r="Z1279" s="2">
        <v>0.109</v>
      </c>
      <c r="AA1279" s="1">
        <v>2458</v>
      </c>
      <c r="AB1279" s="2">
        <f t="shared" si="255"/>
        <v>0.65511727078891258</v>
      </c>
      <c r="AC1279" s="2">
        <f t="shared" si="256"/>
        <v>0.14898720682302768</v>
      </c>
      <c r="AD1279" s="2">
        <v>0.128</v>
      </c>
      <c r="AE1279" s="1">
        <v>75458</v>
      </c>
      <c r="AF1279" s="1">
        <v>1477</v>
      </c>
      <c r="AG1279" s="1">
        <v>65863</v>
      </c>
      <c r="AH1279" s="1">
        <v>3149</v>
      </c>
      <c r="AI1279" s="2">
        <v>0.1</v>
      </c>
      <c r="AJ1279">
        <f>VLOOKUP(A1279,census_tract_areas_WA!E:N,10,FALSE)</f>
        <v>208.6580233</v>
      </c>
      <c r="AK1279">
        <f t="shared" si="257"/>
        <v>17.98157550167878</v>
      </c>
      <c r="AL1279" t="str">
        <f>VLOOKUP(AK1279,'Density Lookup'!A:B,2,TRUE)</f>
        <v>Low</v>
      </c>
      <c r="AM1279" t="str">
        <f>VLOOKUP(A1279,census_tract_county_names_WA!A:B,2,FALSE)</f>
        <v>Spokane County, Washington</v>
      </c>
      <c r="AN1279">
        <f>INDEX(census_tract_areas_WA!N:N, MATCH('2014_acs_select'!A1279,census_tract_areas_WA!E:E,0))</f>
        <v>208.6580233</v>
      </c>
      <c r="AO1279" t="b">
        <f t="shared" si="258"/>
        <v>1</v>
      </c>
      <c r="AP1279" t="str">
        <f>INDEX('Density Lookup'!B:B,MATCH('2014_acs_select'!AK1279,'Density Lookup'!A:A,1))</f>
        <v>Low</v>
      </c>
      <c r="AQ1279" t="b">
        <f t="shared" si="259"/>
        <v>1</v>
      </c>
    </row>
    <row r="1280" spans="1:43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250"/>
        <v>0.47162346521145976</v>
      </c>
      <c r="I1280" s="2">
        <f t="shared" si="251"/>
        <v>0.5283765347885403</v>
      </c>
      <c r="J1280" s="1">
        <v>2829</v>
      </c>
      <c r="K1280" s="2">
        <f t="shared" si="252"/>
        <v>0.38594815825375173</v>
      </c>
      <c r="L1280" s="1">
        <v>2483</v>
      </c>
      <c r="M1280" s="1">
        <v>212</v>
      </c>
      <c r="N1280" s="1">
        <v>0</v>
      </c>
      <c r="O1280" s="2">
        <f t="shared" si="260"/>
        <v>0.87769529869211738</v>
      </c>
      <c r="P1280" s="2">
        <f t="shared" si="261"/>
        <v>7.4938140685754689E-2</v>
      </c>
      <c r="Q1280" s="2">
        <f t="shared" si="262"/>
        <v>0</v>
      </c>
      <c r="R1280" s="2">
        <v>0.24600000000000002</v>
      </c>
      <c r="S1280" s="2">
        <v>0.24600000000000002</v>
      </c>
      <c r="T1280" s="2">
        <v>0.24600000000000002</v>
      </c>
      <c r="U1280" s="1">
        <v>7330</v>
      </c>
      <c r="V1280" s="2">
        <f t="shared" si="253"/>
        <v>1</v>
      </c>
      <c r="W1280" s="2">
        <v>3.4000000000000002E-2</v>
      </c>
      <c r="X1280" s="1">
        <v>1671</v>
      </c>
      <c r="Y1280" s="2">
        <f t="shared" si="254"/>
        <v>0.22796725784447477</v>
      </c>
      <c r="Z1280" s="2">
        <v>1.8000000000000002E-2</v>
      </c>
      <c r="AA1280" s="1">
        <v>3961</v>
      </c>
      <c r="AB1280" s="2">
        <f t="shared" si="255"/>
        <v>0.54038199181446112</v>
      </c>
      <c r="AC1280" s="2">
        <f t="shared" si="256"/>
        <v>0.23165075034106408</v>
      </c>
      <c r="AD1280" s="2">
        <v>4.7E-2</v>
      </c>
      <c r="AE1280" s="1">
        <v>69262</v>
      </c>
      <c r="AF1280" s="1">
        <v>3101</v>
      </c>
      <c r="AG1280" s="1">
        <v>55997</v>
      </c>
      <c r="AH1280" s="1">
        <v>5825</v>
      </c>
      <c r="AI1280" s="2">
        <v>0.14499999999999999</v>
      </c>
      <c r="AJ1280">
        <f>VLOOKUP(A1280,census_tract_areas_WA!E:N,10,FALSE)</f>
        <v>5.874533842</v>
      </c>
      <c r="AK1280">
        <f t="shared" si="257"/>
        <v>1247.7585791734043</v>
      </c>
      <c r="AL1280" t="str">
        <f>VLOOKUP(AK1280,'Density Lookup'!A:B,2,TRUE)</f>
        <v>Medium</v>
      </c>
      <c r="AM1280" t="str">
        <f>VLOOKUP(A1280,census_tract_county_names_WA!A:B,2,FALSE)</f>
        <v>Yakima County, Washington</v>
      </c>
      <c r="AN1280">
        <f>INDEX(census_tract_areas_WA!N:N, MATCH('2014_acs_select'!A1280,census_tract_areas_WA!E:E,0))</f>
        <v>5.874533842</v>
      </c>
      <c r="AO1280" t="b">
        <f t="shared" si="258"/>
        <v>1</v>
      </c>
      <c r="AP1280" t="str">
        <f>INDEX('Density Lookup'!B:B,MATCH('2014_acs_select'!AK1280,'Density Lookup'!A:A,1))</f>
        <v>Medium</v>
      </c>
      <c r="AQ1280" t="b">
        <f t="shared" si="259"/>
        <v>1</v>
      </c>
    </row>
    <row r="1281" spans="1:43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250"/>
        <v>0.52353780313837373</v>
      </c>
      <c r="I1281" s="2">
        <f t="shared" si="251"/>
        <v>0.47646219686162627</v>
      </c>
      <c r="J1281" s="1">
        <v>1647</v>
      </c>
      <c r="K1281" s="2">
        <f t="shared" si="252"/>
        <v>0.39158345221112695</v>
      </c>
      <c r="L1281" s="1">
        <v>1402</v>
      </c>
      <c r="M1281" s="1">
        <v>168</v>
      </c>
      <c r="N1281" s="1">
        <v>0</v>
      </c>
      <c r="O1281" s="2">
        <f t="shared" si="260"/>
        <v>0.85124468731026104</v>
      </c>
      <c r="P1281" s="2">
        <f t="shared" si="261"/>
        <v>0.10200364298724955</v>
      </c>
      <c r="Q1281" s="2">
        <f t="shared" si="262"/>
        <v>0</v>
      </c>
      <c r="R1281" s="2">
        <v>0.183</v>
      </c>
      <c r="S1281" s="2">
        <v>0.16600000000000001</v>
      </c>
      <c r="T1281" s="2">
        <v>0.2</v>
      </c>
      <c r="U1281" s="1">
        <v>4186</v>
      </c>
      <c r="V1281" s="2">
        <f t="shared" si="253"/>
        <v>0.99524488825487401</v>
      </c>
      <c r="W1281" s="2">
        <v>0.217</v>
      </c>
      <c r="X1281" s="1">
        <v>855</v>
      </c>
      <c r="Y1281" s="2">
        <f t="shared" si="254"/>
        <v>0.20328102710413695</v>
      </c>
      <c r="Z1281" s="2">
        <v>0.377</v>
      </c>
      <c r="AA1281" s="1">
        <v>2340</v>
      </c>
      <c r="AB1281" s="2">
        <f t="shared" si="255"/>
        <v>0.55634807417974319</v>
      </c>
      <c r="AC1281" s="2">
        <f t="shared" si="256"/>
        <v>0.24037089871611983</v>
      </c>
      <c r="AD1281" s="2">
        <v>0.214</v>
      </c>
      <c r="AE1281" s="1">
        <v>56582</v>
      </c>
      <c r="AF1281" s="1">
        <v>1694</v>
      </c>
      <c r="AG1281" s="1">
        <v>46939</v>
      </c>
      <c r="AH1281" s="1">
        <v>3405</v>
      </c>
      <c r="AI1281" s="2">
        <v>0.14699999999999999</v>
      </c>
      <c r="AJ1281">
        <f>VLOOKUP(A1281,census_tract_areas_WA!E:N,10,FALSE)</f>
        <v>90.636203199999997</v>
      </c>
      <c r="AK1281">
        <f t="shared" si="257"/>
        <v>46.405297789437853</v>
      </c>
      <c r="AL1281" t="str">
        <f>VLOOKUP(AK1281,'Density Lookup'!A:B,2,TRUE)</f>
        <v>Low</v>
      </c>
      <c r="AM1281" t="str">
        <f>VLOOKUP(A1281,census_tract_county_names_WA!A:B,2,FALSE)</f>
        <v>Grays Harbor County, Washington</v>
      </c>
      <c r="AN1281">
        <f>INDEX(census_tract_areas_WA!N:N, MATCH('2014_acs_select'!A1281,census_tract_areas_WA!E:E,0))</f>
        <v>90.636203199999997</v>
      </c>
      <c r="AO1281" t="b">
        <f t="shared" si="258"/>
        <v>1</v>
      </c>
      <c r="AP1281" t="str">
        <f>INDEX('Density Lookup'!B:B,MATCH('2014_acs_select'!AK1281,'Density Lookup'!A:A,1))</f>
        <v>Low</v>
      </c>
      <c r="AQ1281" t="b">
        <f t="shared" si="259"/>
        <v>1</v>
      </c>
    </row>
    <row r="1282" spans="1:43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63">F1282/E1282</f>
        <v>0.50982248520710061</v>
      </c>
      <c r="I1282" s="2">
        <f t="shared" ref="I1282:I1345" si="264">G1282/E1282</f>
        <v>0.49017751479289939</v>
      </c>
      <c r="J1282" s="1">
        <v>1789</v>
      </c>
      <c r="K1282" s="2">
        <f t="shared" ref="K1282:K1345" si="265">J1282/E1282</f>
        <v>0.42343195266272188</v>
      </c>
      <c r="L1282" s="1">
        <v>1517</v>
      </c>
      <c r="M1282" s="1">
        <v>162</v>
      </c>
      <c r="N1282" s="1">
        <v>0</v>
      </c>
      <c r="O1282" s="2">
        <f t="shared" si="260"/>
        <v>0.84795975405254331</v>
      </c>
      <c r="P1282" s="2">
        <f t="shared" si="261"/>
        <v>9.0553381777529349E-2</v>
      </c>
      <c r="Q1282" s="2">
        <f t="shared" si="262"/>
        <v>0</v>
      </c>
      <c r="R1282" s="2">
        <v>0.26899999999999996</v>
      </c>
      <c r="S1282" s="2">
        <v>0.28899999999999998</v>
      </c>
      <c r="T1282" s="2">
        <v>0.251</v>
      </c>
      <c r="U1282" s="1">
        <v>4106</v>
      </c>
      <c r="V1282" s="2">
        <f t="shared" ref="V1282:V1345" si="266">U1282/E1282</f>
        <v>0.97183431952662724</v>
      </c>
      <c r="W1282" s="2">
        <v>0.13800000000000001</v>
      </c>
      <c r="X1282" s="1">
        <v>715</v>
      </c>
      <c r="Y1282" s="2">
        <f t="shared" ref="Y1282:Y1345" si="267">X1282/E1282</f>
        <v>0.16923076923076924</v>
      </c>
      <c r="Z1282" s="2">
        <v>6.9000000000000006E-2</v>
      </c>
      <c r="AA1282" s="1">
        <v>2670</v>
      </c>
      <c r="AB1282" s="2">
        <f t="shared" ref="AB1282:AB1345" si="268">AA1282/E1282</f>
        <v>0.63195266272189354</v>
      </c>
      <c r="AC1282" s="2">
        <f t="shared" ref="AC1282:AC1345" si="269">1-(AB1282+Y1282)</f>
        <v>0.19881656804733727</v>
      </c>
      <c r="AD1282" s="2">
        <v>0.157</v>
      </c>
      <c r="AE1282" s="1">
        <v>72374</v>
      </c>
      <c r="AF1282" s="1">
        <v>1797</v>
      </c>
      <c r="AG1282" s="1">
        <v>51447</v>
      </c>
      <c r="AH1282" s="1">
        <v>3599</v>
      </c>
      <c r="AI1282" s="2">
        <v>9.6000000000000002E-2</v>
      </c>
      <c r="AJ1282">
        <f>VLOOKUP(A1282,census_tract_areas_WA!E:N,10,FALSE)</f>
        <v>5.882953917</v>
      </c>
      <c r="AK1282">
        <f t="shared" si="257"/>
        <v>718.17662684574111</v>
      </c>
      <c r="AL1282" t="str">
        <f>VLOOKUP(AK1282,'Density Lookup'!A:B,2,TRUE)</f>
        <v>Medium</v>
      </c>
      <c r="AM1282" t="str">
        <f>VLOOKUP(A1282,census_tract_county_names_WA!A:B,2,FALSE)</f>
        <v>Grays Harbor County, Washington</v>
      </c>
      <c r="AN1282">
        <f>INDEX(census_tract_areas_WA!N:N, MATCH('2014_acs_select'!A1282,census_tract_areas_WA!E:E,0))</f>
        <v>5.882953917</v>
      </c>
      <c r="AO1282" t="b">
        <f t="shared" si="258"/>
        <v>1</v>
      </c>
      <c r="AP1282" t="str">
        <f>INDEX('Density Lookup'!B:B,MATCH('2014_acs_select'!AK1282,'Density Lookup'!A:A,1))</f>
        <v>Medium</v>
      </c>
      <c r="AQ1282" t="b">
        <f t="shared" si="259"/>
        <v>1</v>
      </c>
    </row>
    <row r="1283" spans="1:43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63"/>
        <v>0.50152041702867067</v>
      </c>
      <c r="I1283" s="2">
        <f t="shared" si="264"/>
        <v>0.49847958297132927</v>
      </c>
      <c r="J1283" s="1">
        <v>1810</v>
      </c>
      <c r="K1283" s="2">
        <f t="shared" si="265"/>
        <v>0.39313640312771503</v>
      </c>
      <c r="L1283" s="1">
        <v>1388</v>
      </c>
      <c r="M1283" s="1">
        <v>162</v>
      </c>
      <c r="N1283" s="1">
        <v>55</v>
      </c>
      <c r="O1283" s="2">
        <f t="shared" si="260"/>
        <v>0.76685082872928179</v>
      </c>
      <c r="P1283" s="2">
        <f t="shared" si="261"/>
        <v>8.9502762430939228E-2</v>
      </c>
      <c r="Q1283" s="2">
        <f t="shared" si="26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 s="1">
        <v>4596</v>
      </c>
      <c r="V1283" s="2">
        <f t="shared" si="266"/>
        <v>0.99826238053866201</v>
      </c>
      <c r="W1283" s="2">
        <v>1.3000000000000001E-2</v>
      </c>
      <c r="X1283" s="1">
        <v>1262</v>
      </c>
      <c r="Y1283" s="2">
        <f t="shared" si="267"/>
        <v>0.27410947002606428</v>
      </c>
      <c r="Z1283" s="2">
        <v>1.7000000000000001E-2</v>
      </c>
      <c r="AA1283" s="1">
        <v>2334</v>
      </c>
      <c r="AB1283" s="2">
        <f t="shared" si="268"/>
        <v>0.50695047784535185</v>
      </c>
      <c r="AC1283" s="2">
        <f t="shared" si="269"/>
        <v>0.21894005212858381</v>
      </c>
      <c r="AD1283" s="2">
        <v>0.01</v>
      </c>
      <c r="AE1283" s="1">
        <v>227628</v>
      </c>
      <c r="AF1283" s="1">
        <v>1637</v>
      </c>
      <c r="AG1283" s="1">
        <v>168802</v>
      </c>
      <c r="AH1283" s="1">
        <v>3450</v>
      </c>
      <c r="AI1283" s="2">
        <v>4.8000000000000001E-2</v>
      </c>
      <c r="AJ1283">
        <f>VLOOKUP(A1283,census_tract_areas_WA!E:N,10,FALSE)</f>
        <v>6.6786612940000003</v>
      </c>
      <c r="AK1283">
        <f t="shared" ref="AK1283:AK1346" si="270">E1283/AJ1283</f>
        <v>689.35970808044397</v>
      </c>
      <c r="AL1283" t="str">
        <f>VLOOKUP(AK1283,'Density Lookup'!A:B,2,TRUE)</f>
        <v>Medium</v>
      </c>
      <c r="AM1283" t="str">
        <f>VLOOKUP(A1283,census_tract_county_names_WA!A:B,2,FALSE)</f>
        <v>King County, Washington</v>
      </c>
      <c r="AN1283">
        <f>INDEX(census_tract_areas_WA!N:N, MATCH('2014_acs_select'!A1283,census_tract_areas_WA!E:E,0))</f>
        <v>6.6786612940000003</v>
      </c>
      <c r="AO1283" t="b">
        <f t="shared" ref="AO1283:AO1346" si="271">AN1283=AJ1283</f>
        <v>1</v>
      </c>
      <c r="AP1283" t="str">
        <f>INDEX('Density Lookup'!B:B,MATCH('2014_acs_select'!AK1283,'Density Lookup'!A:A,1))</f>
        <v>Medium</v>
      </c>
      <c r="AQ1283" t="b">
        <f t="shared" ref="AQ1283:AQ1346" si="272">AP1283=AL1283</f>
        <v>1</v>
      </c>
    </row>
    <row r="1284" spans="1:43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63"/>
        <v>0.51417454141189545</v>
      </c>
      <c r="I1284" s="2">
        <f t="shared" si="264"/>
        <v>0.4858254585881045</v>
      </c>
      <c r="J1284" s="1">
        <v>2519</v>
      </c>
      <c r="K1284" s="2">
        <f t="shared" si="265"/>
        <v>0.4667407819158792</v>
      </c>
      <c r="L1284" s="1">
        <v>2014</v>
      </c>
      <c r="M1284" s="1">
        <v>294</v>
      </c>
      <c r="N1284" s="1">
        <v>25</v>
      </c>
      <c r="O1284" s="2">
        <f t="shared" si="260"/>
        <v>0.79952362048431913</v>
      </c>
      <c r="P1284" s="2">
        <f t="shared" si="261"/>
        <v>0.1167129813418023</v>
      </c>
      <c r="Q1284" s="2">
        <f t="shared" si="26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 s="1">
        <v>5378</v>
      </c>
      <c r="V1284" s="2">
        <f t="shared" si="266"/>
        <v>0.99647952566240505</v>
      </c>
      <c r="W1284" s="2">
        <v>0.11800000000000001</v>
      </c>
      <c r="X1284" s="1">
        <v>1020</v>
      </c>
      <c r="Y1284" s="2">
        <f t="shared" si="267"/>
        <v>0.18899388549193996</v>
      </c>
      <c r="Z1284" s="2">
        <v>0.185</v>
      </c>
      <c r="AA1284" s="1">
        <v>3489</v>
      </c>
      <c r="AB1284" s="2">
        <f t="shared" si="268"/>
        <v>0.64647026125625351</v>
      </c>
      <c r="AC1284" s="2">
        <f t="shared" si="269"/>
        <v>0.16453585325180653</v>
      </c>
      <c r="AD1284" s="2">
        <v>0.12</v>
      </c>
      <c r="AE1284" s="1">
        <v>70038</v>
      </c>
      <c r="AF1284" s="1">
        <v>2051</v>
      </c>
      <c r="AG1284" s="1">
        <v>60697</v>
      </c>
      <c r="AH1284" s="1">
        <v>4476</v>
      </c>
      <c r="AI1284" s="2">
        <v>8.1000000000000003E-2</v>
      </c>
      <c r="AJ1284">
        <f>VLOOKUP(A1284,census_tract_areas_WA!E:N,10,FALSE)</f>
        <v>69.178884479999994</v>
      </c>
      <c r="AK1284">
        <f t="shared" si="270"/>
        <v>78.01513482860949</v>
      </c>
      <c r="AL1284" t="str">
        <f>VLOOKUP(AK1284,'Density Lookup'!A:B,2,TRUE)</f>
        <v>Low</v>
      </c>
      <c r="AM1284" t="str">
        <f>VLOOKUP(A1284,census_tract_county_names_WA!A:B,2,FALSE)</f>
        <v>Mason County, Washington</v>
      </c>
      <c r="AN1284">
        <f>INDEX(census_tract_areas_WA!N:N, MATCH('2014_acs_select'!A1284,census_tract_areas_WA!E:E,0))</f>
        <v>69.178884479999994</v>
      </c>
      <c r="AO1284" t="b">
        <f t="shared" si="271"/>
        <v>1</v>
      </c>
      <c r="AP1284" t="str">
        <f>INDEX('Density Lookup'!B:B,MATCH('2014_acs_select'!AK1284,'Density Lookup'!A:A,1))</f>
        <v>Low</v>
      </c>
      <c r="AQ1284" t="b">
        <f t="shared" si="272"/>
        <v>1</v>
      </c>
    </row>
    <row r="1285" spans="1:43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63"/>
        <v>0.45106861642294716</v>
      </c>
      <c r="I1285" s="2">
        <f t="shared" si="264"/>
        <v>0.54893138357705284</v>
      </c>
      <c r="J1285" s="1">
        <v>1657</v>
      </c>
      <c r="K1285" s="2">
        <f t="shared" si="265"/>
        <v>0.4659730033745782</v>
      </c>
      <c r="L1285" s="1">
        <v>1240</v>
      </c>
      <c r="M1285" s="1">
        <v>211</v>
      </c>
      <c r="N1285" s="1">
        <v>40</v>
      </c>
      <c r="O1285" s="2">
        <f t="shared" si="260"/>
        <v>0.74834037417018706</v>
      </c>
      <c r="P1285" s="2">
        <f t="shared" si="261"/>
        <v>0.12733856366928184</v>
      </c>
      <c r="Q1285" s="2">
        <f t="shared" si="262"/>
        <v>2.4140012070006035E-2</v>
      </c>
      <c r="R1285" s="2">
        <v>0.53</v>
      </c>
      <c r="S1285" s="2">
        <v>0.55200000000000005</v>
      </c>
      <c r="T1285" s="2">
        <v>0.51</v>
      </c>
      <c r="U1285" s="1">
        <v>3556</v>
      </c>
      <c r="V1285" s="2">
        <f t="shared" si="266"/>
        <v>1</v>
      </c>
      <c r="W1285" s="2">
        <v>7.0999999999999994E-2</v>
      </c>
      <c r="X1285" s="1">
        <v>750</v>
      </c>
      <c r="Y1285" s="2">
        <f t="shared" si="267"/>
        <v>0.21091113610798651</v>
      </c>
      <c r="Z1285" s="2">
        <v>4.9000000000000002E-2</v>
      </c>
      <c r="AA1285" s="1">
        <v>2256</v>
      </c>
      <c r="AB1285" s="2">
        <f t="shared" si="268"/>
        <v>0.63442069741282336</v>
      </c>
      <c r="AC1285" s="2">
        <f t="shared" si="269"/>
        <v>0.15466816647919013</v>
      </c>
      <c r="AD1285" s="2">
        <v>8.3000000000000004E-2</v>
      </c>
      <c r="AE1285" s="1">
        <v>120612</v>
      </c>
      <c r="AF1285" s="1">
        <v>1355</v>
      </c>
      <c r="AG1285" s="1">
        <v>95487</v>
      </c>
      <c r="AH1285" s="1">
        <v>2962</v>
      </c>
      <c r="AI1285" s="2">
        <v>8.4000000000000005E-2</v>
      </c>
      <c r="AJ1285">
        <f>VLOOKUP(A1285,census_tract_areas_WA!E:N,10,FALSE)</f>
        <v>38.445543020000002</v>
      </c>
      <c r="AK1285">
        <f t="shared" si="270"/>
        <v>92.49446673571785</v>
      </c>
      <c r="AL1285" t="str">
        <f>VLOOKUP(AK1285,'Density Lookup'!A:B,2,TRUE)</f>
        <v>Low</v>
      </c>
      <c r="AM1285" t="str">
        <f>VLOOKUP(A1285,census_tract_county_names_WA!A:B,2,FALSE)</f>
        <v>Pierce County, Washington</v>
      </c>
      <c r="AN1285">
        <f>INDEX(census_tract_areas_WA!N:N, MATCH('2014_acs_select'!A1285,census_tract_areas_WA!E:E,0))</f>
        <v>38.445543020000002</v>
      </c>
      <c r="AO1285" t="b">
        <f t="shared" si="271"/>
        <v>1</v>
      </c>
      <c r="AP1285" t="str">
        <f>INDEX('Density Lookup'!B:B,MATCH('2014_acs_select'!AK1285,'Density Lookup'!A:A,1))</f>
        <v>Low</v>
      </c>
      <c r="AQ1285" t="b">
        <f t="shared" si="272"/>
        <v>1</v>
      </c>
    </row>
    <row r="1286" spans="1:43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63"/>
        <v>0.4894697254606995</v>
      </c>
      <c r="I1286" s="2">
        <f t="shared" si="264"/>
        <v>0.51053027453930044</v>
      </c>
      <c r="J1286" s="1">
        <v>2377</v>
      </c>
      <c r="K1286" s="2">
        <f t="shared" si="265"/>
        <v>0.44697254606995113</v>
      </c>
      <c r="L1286" s="1">
        <v>1902</v>
      </c>
      <c r="M1286" s="1">
        <v>175</v>
      </c>
      <c r="N1286" s="1">
        <v>48</v>
      </c>
      <c r="O1286" s="2">
        <f t="shared" si="260"/>
        <v>0.8001682793437106</v>
      </c>
      <c r="P1286" s="2">
        <f t="shared" si="261"/>
        <v>7.3622212873369799E-2</v>
      </c>
      <c r="Q1286" s="2">
        <f t="shared" si="262"/>
        <v>2.0193521245267142E-2</v>
      </c>
      <c r="R1286" s="2">
        <v>0.29799999999999999</v>
      </c>
      <c r="S1286" s="2">
        <v>0.32600000000000001</v>
      </c>
      <c r="T1286" s="2">
        <v>0.27</v>
      </c>
      <c r="U1286" s="1">
        <v>5288</v>
      </c>
      <c r="V1286" s="2">
        <f t="shared" si="266"/>
        <v>0.99435878149680335</v>
      </c>
      <c r="W1286" s="2">
        <v>6.3E-2</v>
      </c>
      <c r="X1286" s="1">
        <v>1144</v>
      </c>
      <c r="Y1286" s="2">
        <f t="shared" si="267"/>
        <v>0.21511846558856712</v>
      </c>
      <c r="Z1286" s="2">
        <v>8.5000000000000006E-2</v>
      </c>
      <c r="AA1286" s="1">
        <v>3348</v>
      </c>
      <c r="AB1286" s="2">
        <f t="shared" si="268"/>
        <v>0.6295599849567507</v>
      </c>
      <c r="AC1286" s="2">
        <f t="shared" si="269"/>
        <v>0.15532154945468224</v>
      </c>
      <c r="AD1286" s="2">
        <v>7.0999999999999994E-2</v>
      </c>
      <c r="AE1286" s="1">
        <v>115353</v>
      </c>
      <c r="AF1286" s="1">
        <v>1887</v>
      </c>
      <c r="AG1286" s="1">
        <v>87729</v>
      </c>
      <c r="AH1286" s="1">
        <v>4407</v>
      </c>
      <c r="AI1286" s="2">
        <v>6.7000000000000004E-2</v>
      </c>
      <c r="AJ1286">
        <f>VLOOKUP(A1286,census_tract_areas_WA!E:N,10,FALSE)</f>
        <v>122.4509034</v>
      </c>
      <c r="AK1286">
        <f t="shared" si="270"/>
        <v>43.429651005743416</v>
      </c>
      <c r="AL1286" t="str">
        <f>VLOOKUP(AK1286,'Density Lookup'!A:B,2,TRUE)</f>
        <v>Low</v>
      </c>
      <c r="AM1286" t="str">
        <f>VLOOKUP(A1286,census_tract_county_names_WA!A:B,2,FALSE)</f>
        <v>King County, Washington</v>
      </c>
      <c r="AN1286">
        <f>INDEX(census_tract_areas_WA!N:N, MATCH('2014_acs_select'!A1286,census_tract_areas_WA!E:E,0))</f>
        <v>122.4509034</v>
      </c>
      <c r="AO1286" t="b">
        <f t="shared" si="271"/>
        <v>1</v>
      </c>
      <c r="AP1286" t="str">
        <f>INDEX('Density Lookup'!B:B,MATCH('2014_acs_select'!AK1286,'Density Lookup'!A:A,1))</f>
        <v>Low</v>
      </c>
      <c r="AQ1286" t="b">
        <f t="shared" si="272"/>
        <v>1</v>
      </c>
    </row>
    <row r="1287" spans="1:43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63"/>
        <v>0.49532054281703325</v>
      </c>
      <c r="I1287" s="2">
        <f t="shared" si="264"/>
        <v>0.50467945718296681</v>
      </c>
      <c r="J1287" s="1">
        <v>2218</v>
      </c>
      <c r="K1287" s="2">
        <f t="shared" si="265"/>
        <v>0.51895180159101539</v>
      </c>
      <c r="L1287" s="1">
        <v>1812</v>
      </c>
      <c r="M1287" s="1">
        <v>221</v>
      </c>
      <c r="N1287" s="1">
        <v>47</v>
      </c>
      <c r="O1287" s="2">
        <f t="shared" si="260"/>
        <v>0.81695220919747524</v>
      </c>
      <c r="P1287" s="2">
        <f t="shared" si="261"/>
        <v>9.9639314697926057E-2</v>
      </c>
      <c r="Q1287" s="2">
        <f t="shared" si="262"/>
        <v>2.1190261496844005E-2</v>
      </c>
      <c r="R1287" s="2">
        <v>0.504</v>
      </c>
      <c r="S1287" s="2">
        <v>0.53700000000000003</v>
      </c>
      <c r="T1287" s="2">
        <v>0.47100000000000003</v>
      </c>
      <c r="U1287" s="1">
        <v>4262</v>
      </c>
      <c r="V1287" s="2">
        <f t="shared" si="266"/>
        <v>0.99719232569021998</v>
      </c>
      <c r="W1287" s="2">
        <v>3.1E-2</v>
      </c>
      <c r="X1287" s="1">
        <v>813</v>
      </c>
      <c r="Y1287" s="2">
        <f t="shared" si="267"/>
        <v>0.19021993448759944</v>
      </c>
      <c r="Z1287" s="2">
        <v>4.7E-2</v>
      </c>
      <c r="AA1287" s="1">
        <v>2763</v>
      </c>
      <c r="AB1287" s="2">
        <f t="shared" si="268"/>
        <v>0.64646700982686012</v>
      </c>
      <c r="AC1287" s="2">
        <f t="shared" si="269"/>
        <v>0.16331305568554044</v>
      </c>
      <c r="AD1287" s="2">
        <v>3.1E-2</v>
      </c>
      <c r="AE1287" s="1">
        <v>136465</v>
      </c>
      <c r="AF1287" s="1">
        <v>1588</v>
      </c>
      <c r="AG1287" s="1">
        <v>110000</v>
      </c>
      <c r="AH1287" s="1">
        <v>3550</v>
      </c>
      <c r="AI1287" s="2">
        <v>6.4000000000000001E-2</v>
      </c>
      <c r="AJ1287">
        <f>VLOOKUP(A1287,census_tract_areas_WA!E:N,10,FALSE)</f>
        <v>3.7485978759999998</v>
      </c>
      <c r="AK1287">
        <f t="shared" si="270"/>
        <v>1140.1596387182076</v>
      </c>
      <c r="AL1287" t="str">
        <f>VLOOKUP(AK1287,'Density Lookup'!A:B,2,TRUE)</f>
        <v>Medium</v>
      </c>
      <c r="AM1287" t="str">
        <f>VLOOKUP(A1287,census_tract_county_names_WA!A:B,2,FALSE)</f>
        <v>Pierce County, Washington</v>
      </c>
      <c r="AN1287">
        <f>INDEX(census_tract_areas_WA!N:N, MATCH('2014_acs_select'!A1287,census_tract_areas_WA!E:E,0))</f>
        <v>3.7485978759999998</v>
      </c>
      <c r="AO1287" t="b">
        <f t="shared" si="271"/>
        <v>1</v>
      </c>
      <c r="AP1287" t="str">
        <f>INDEX('Density Lookup'!B:B,MATCH('2014_acs_select'!AK1287,'Density Lookup'!A:A,1))</f>
        <v>Medium</v>
      </c>
      <c r="AQ1287" t="b">
        <f t="shared" si="272"/>
        <v>1</v>
      </c>
    </row>
    <row r="1288" spans="1:43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63"/>
        <v>0.53793969849246226</v>
      </c>
      <c r="I1288" s="2">
        <f t="shared" si="264"/>
        <v>0.46206030150753769</v>
      </c>
      <c r="J1288" s="1">
        <v>1965</v>
      </c>
      <c r="K1288" s="2">
        <f t="shared" si="265"/>
        <v>0.49371859296482412</v>
      </c>
      <c r="L1288" s="1">
        <v>1618</v>
      </c>
      <c r="M1288" s="1">
        <v>176</v>
      </c>
      <c r="N1288" s="1">
        <v>48</v>
      </c>
      <c r="O1288" s="2">
        <f t="shared" si="260"/>
        <v>0.82340966921119596</v>
      </c>
      <c r="P1288" s="2">
        <f t="shared" si="261"/>
        <v>8.9567430025445288E-2</v>
      </c>
      <c r="Q1288" s="2">
        <f t="shared" si="262"/>
        <v>2.4427480916030534E-2</v>
      </c>
      <c r="R1288" s="2">
        <v>0.26</v>
      </c>
      <c r="S1288" s="2">
        <v>0.245</v>
      </c>
      <c r="T1288" s="2">
        <v>0.27699999999999997</v>
      </c>
      <c r="U1288" s="1">
        <v>3980</v>
      </c>
      <c r="V1288" s="2">
        <f t="shared" si="266"/>
        <v>1</v>
      </c>
      <c r="W1288" s="2">
        <v>7.400000000000001E-2</v>
      </c>
      <c r="X1288" s="1">
        <v>789</v>
      </c>
      <c r="Y1288" s="2">
        <f t="shared" si="267"/>
        <v>0.19824120603015075</v>
      </c>
      <c r="Z1288" s="2">
        <v>0.11199999999999999</v>
      </c>
      <c r="AA1288" s="1">
        <v>2546</v>
      </c>
      <c r="AB1288" s="2">
        <f t="shared" si="268"/>
        <v>0.63969849246231159</v>
      </c>
      <c r="AC1288" s="2">
        <f t="shared" si="269"/>
        <v>0.1620603015075377</v>
      </c>
      <c r="AD1288" s="2">
        <v>5.5E-2</v>
      </c>
      <c r="AE1288" s="1">
        <v>86826</v>
      </c>
      <c r="AF1288" s="1">
        <v>1493</v>
      </c>
      <c r="AG1288" s="1">
        <v>78843</v>
      </c>
      <c r="AH1288" s="1">
        <v>3305</v>
      </c>
      <c r="AI1288" s="2">
        <v>0.11599999999999999</v>
      </c>
      <c r="AJ1288">
        <f>VLOOKUP(A1288,census_tract_areas_WA!E:N,10,FALSE)</f>
        <v>28.439252400000001</v>
      </c>
      <c r="AK1288">
        <f t="shared" si="270"/>
        <v>139.94741999617401</v>
      </c>
      <c r="AL1288" t="str">
        <f>VLOOKUP(AK1288,'Density Lookup'!A:B,2,TRUE)</f>
        <v>Low</v>
      </c>
      <c r="AM1288" t="str">
        <f>VLOOKUP(A1288,census_tract_county_names_WA!A:B,2,FALSE)</f>
        <v>Kitsap County, Washington</v>
      </c>
      <c r="AN1288">
        <f>INDEX(census_tract_areas_WA!N:N, MATCH('2014_acs_select'!A1288,census_tract_areas_WA!E:E,0))</f>
        <v>28.439252400000001</v>
      </c>
      <c r="AO1288" t="b">
        <f t="shared" si="271"/>
        <v>1</v>
      </c>
      <c r="AP1288" t="str">
        <f>INDEX('Density Lookup'!B:B,MATCH('2014_acs_select'!AK1288,'Density Lookup'!A:A,1))</f>
        <v>Low</v>
      </c>
      <c r="AQ1288" t="b">
        <f t="shared" si="272"/>
        <v>1</v>
      </c>
    </row>
    <row r="1289" spans="1:43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63"/>
        <v>0.40593444151002017</v>
      </c>
      <c r="I1289" s="2">
        <f t="shared" si="264"/>
        <v>0.59406555848997977</v>
      </c>
      <c r="J1289" s="1">
        <v>2778</v>
      </c>
      <c r="K1289" s="2">
        <f t="shared" si="265"/>
        <v>0.43156750038837965</v>
      </c>
      <c r="L1289" s="1">
        <v>2262</v>
      </c>
      <c r="M1289" s="1">
        <v>164</v>
      </c>
      <c r="N1289" s="1">
        <v>143</v>
      </c>
      <c r="O1289" s="2">
        <f t="shared" si="260"/>
        <v>0.81425485961123112</v>
      </c>
      <c r="P1289" s="2">
        <f t="shared" si="261"/>
        <v>5.9035277177825772E-2</v>
      </c>
      <c r="Q1289" s="2">
        <f t="shared" si="262"/>
        <v>5.1475881929445647E-2</v>
      </c>
      <c r="R1289" s="2">
        <v>0.30499999999999999</v>
      </c>
      <c r="S1289" s="2">
        <v>0.34</v>
      </c>
      <c r="T1289" s="2">
        <v>0.28199999999999997</v>
      </c>
      <c r="U1289" s="1">
        <v>6230</v>
      </c>
      <c r="V1289" s="2">
        <f t="shared" si="266"/>
        <v>0.9678421624980581</v>
      </c>
      <c r="W1289" s="2">
        <v>0.157</v>
      </c>
      <c r="X1289" s="1">
        <v>1017</v>
      </c>
      <c r="Y1289" s="2">
        <f t="shared" si="267"/>
        <v>0.15799285381388845</v>
      </c>
      <c r="Z1289" s="2">
        <v>0.29399999999999998</v>
      </c>
      <c r="AA1289" s="1">
        <v>3874</v>
      </c>
      <c r="AB1289" s="2">
        <f t="shared" si="268"/>
        <v>0.60183315208948263</v>
      </c>
      <c r="AC1289" s="2">
        <f t="shared" si="269"/>
        <v>0.24017399409662898</v>
      </c>
      <c r="AD1289" s="2">
        <v>0.17</v>
      </c>
      <c r="AE1289" s="1">
        <v>66190</v>
      </c>
      <c r="AF1289" s="1">
        <v>2973</v>
      </c>
      <c r="AG1289" s="1">
        <v>49426</v>
      </c>
      <c r="AH1289" s="1">
        <v>5520</v>
      </c>
      <c r="AI1289" s="2">
        <v>8.5999999999999993E-2</v>
      </c>
      <c r="AJ1289">
        <f>VLOOKUP(A1289,census_tract_areas_WA!E:N,10,FALSE)</f>
        <v>4.022625058</v>
      </c>
      <c r="AK1289">
        <f t="shared" si="270"/>
        <v>1600.198852040264</v>
      </c>
      <c r="AL1289" t="str">
        <f>VLOOKUP(AK1289,'Density Lookup'!A:B,2,TRUE)</f>
        <v>High</v>
      </c>
      <c r="AM1289" t="str">
        <f>VLOOKUP(A1289,census_tract_county_names_WA!A:B,2,FALSE)</f>
        <v>Pierce County, Washington</v>
      </c>
      <c r="AN1289">
        <f>INDEX(census_tract_areas_WA!N:N, MATCH('2014_acs_select'!A1289,census_tract_areas_WA!E:E,0))</f>
        <v>4.022625058</v>
      </c>
      <c r="AO1289" t="b">
        <f t="shared" si="271"/>
        <v>1</v>
      </c>
      <c r="AP1289" t="str">
        <f>INDEX('Density Lookup'!B:B,MATCH('2014_acs_select'!AK1289,'Density Lookup'!A:A,1))</f>
        <v>High</v>
      </c>
      <c r="AQ1289" t="b">
        <f t="shared" si="272"/>
        <v>1</v>
      </c>
    </row>
    <row r="1290" spans="1:43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63"/>
        <v>0.52020202020202022</v>
      </c>
      <c r="I1290" s="2">
        <f t="shared" si="264"/>
        <v>0.47979797979797978</v>
      </c>
      <c r="J1290" s="1">
        <v>1731</v>
      </c>
      <c r="K1290" s="2">
        <f t="shared" si="265"/>
        <v>0.43712121212121213</v>
      </c>
      <c r="L1290" s="1">
        <v>1512</v>
      </c>
      <c r="M1290" s="1">
        <v>107</v>
      </c>
      <c r="N1290" s="1">
        <v>34</v>
      </c>
      <c r="O1290" s="2">
        <f t="shared" si="260"/>
        <v>0.87348353552859614</v>
      </c>
      <c r="P1290" s="2">
        <f t="shared" si="261"/>
        <v>6.1813980358174467E-2</v>
      </c>
      <c r="Q1290" s="2">
        <f t="shared" si="262"/>
        <v>1.9641825534373193E-2</v>
      </c>
      <c r="R1290" s="2">
        <v>0.17399999999999999</v>
      </c>
      <c r="S1290" s="2">
        <v>0.17800000000000002</v>
      </c>
      <c r="T1290" s="2">
        <v>0.17</v>
      </c>
      <c r="U1290" s="1">
        <v>3960</v>
      </c>
      <c r="V1290" s="2">
        <f t="shared" si="266"/>
        <v>1</v>
      </c>
      <c r="W1290" s="2">
        <v>0.107</v>
      </c>
      <c r="X1290" s="1">
        <v>780</v>
      </c>
      <c r="Y1290" s="2">
        <f t="shared" si="267"/>
        <v>0.19696969696969696</v>
      </c>
      <c r="Z1290" s="2">
        <v>6.9000000000000006E-2</v>
      </c>
      <c r="AA1290" s="1">
        <v>2541</v>
      </c>
      <c r="AB1290" s="2">
        <f t="shared" si="268"/>
        <v>0.64166666666666672</v>
      </c>
      <c r="AC1290" s="2">
        <f t="shared" si="269"/>
        <v>0.16136363636363638</v>
      </c>
      <c r="AD1290" s="2">
        <v>0.13</v>
      </c>
      <c r="AE1290" s="1">
        <v>58672</v>
      </c>
      <c r="AF1290" s="1">
        <v>1638</v>
      </c>
      <c r="AG1290" s="1">
        <v>43167</v>
      </c>
      <c r="AH1290" s="1">
        <v>3283</v>
      </c>
      <c r="AI1290" s="2">
        <v>8.3000000000000004E-2</v>
      </c>
      <c r="AJ1290">
        <f>VLOOKUP(A1290,census_tract_areas_WA!E:N,10,FALSE)</f>
        <v>33.213903680000001</v>
      </c>
      <c r="AK1290">
        <f t="shared" si="270"/>
        <v>119.22717781543226</v>
      </c>
      <c r="AL1290" t="str">
        <f>VLOOKUP(AK1290,'Density Lookup'!A:B,2,TRUE)</f>
        <v>Low</v>
      </c>
      <c r="AM1290" t="str">
        <f>VLOOKUP(A1290,census_tract_county_names_WA!A:B,2,FALSE)</f>
        <v>Spokane County, Washington</v>
      </c>
      <c r="AN1290">
        <f>INDEX(census_tract_areas_WA!N:N, MATCH('2014_acs_select'!A1290,census_tract_areas_WA!E:E,0))</f>
        <v>33.213903680000001</v>
      </c>
      <c r="AO1290" t="b">
        <f t="shared" si="271"/>
        <v>1</v>
      </c>
      <c r="AP1290" t="str">
        <f>INDEX('Density Lookup'!B:B,MATCH('2014_acs_select'!AK1290,'Density Lookup'!A:A,1))</f>
        <v>Low</v>
      </c>
      <c r="AQ1290" t="b">
        <f t="shared" si="272"/>
        <v>1</v>
      </c>
    </row>
    <row r="1291" spans="1:43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63"/>
        <v>0.48630330415136969</v>
      </c>
      <c r="I1291" s="2">
        <f t="shared" si="264"/>
        <v>0.51369669584863031</v>
      </c>
      <c r="J1291" s="1">
        <v>1609</v>
      </c>
      <c r="K1291" s="2">
        <f t="shared" si="265"/>
        <v>0.45439141485456086</v>
      </c>
      <c r="L1291" s="1">
        <v>1061</v>
      </c>
      <c r="M1291" s="1">
        <v>289</v>
      </c>
      <c r="N1291" s="1">
        <v>0</v>
      </c>
      <c r="O1291" s="2">
        <f t="shared" si="260"/>
        <v>0.65941578620261032</v>
      </c>
      <c r="P1291" s="2">
        <f t="shared" si="261"/>
        <v>0.17961466749533872</v>
      </c>
      <c r="Q1291" s="2">
        <f t="shared" si="262"/>
        <v>0</v>
      </c>
      <c r="R1291" s="2">
        <v>0.32600000000000001</v>
      </c>
      <c r="S1291" s="2">
        <v>0.35299999999999998</v>
      </c>
      <c r="T1291" s="2">
        <v>0.30099999999999999</v>
      </c>
      <c r="U1291" s="1">
        <v>3524</v>
      </c>
      <c r="V1291" s="2">
        <f t="shared" si="266"/>
        <v>0.99519909630048009</v>
      </c>
      <c r="W1291" s="2">
        <v>0.121</v>
      </c>
      <c r="X1291" s="1">
        <v>773</v>
      </c>
      <c r="Y1291" s="2">
        <f t="shared" si="267"/>
        <v>0.21829991527817</v>
      </c>
      <c r="Z1291" s="2">
        <v>0.19699999999999998</v>
      </c>
      <c r="AA1291" s="1">
        <v>2103</v>
      </c>
      <c r="AB1291" s="2">
        <f t="shared" si="268"/>
        <v>0.59390002824060995</v>
      </c>
      <c r="AC1291" s="2">
        <f t="shared" si="269"/>
        <v>0.18780005648122011</v>
      </c>
      <c r="AD1291" s="2">
        <v>0.114</v>
      </c>
      <c r="AE1291" s="1">
        <v>63402</v>
      </c>
      <c r="AF1291" s="1">
        <v>1484</v>
      </c>
      <c r="AG1291" s="1">
        <v>51369</v>
      </c>
      <c r="AH1291" s="1">
        <v>2852</v>
      </c>
      <c r="AI1291" s="2">
        <v>6.2E-2</v>
      </c>
      <c r="AJ1291">
        <f>VLOOKUP(A1291,census_tract_areas_WA!E:N,10,FALSE)</f>
        <v>903.26214140000002</v>
      </c>
      <c r="AK1291">
        <f t="shared" si="270"/>
        <v>3.9202351540070866</v>
      </c>
      <c r="AL1291" t="str">
        <f>VLOOKUP(AK1291,'Density Lookup'!A:B,2,TRUE)</f>
        <v>Low</v>
      </c>
      <c r="AM1291" t="str">
        <f>VLOOKUP(A1291,census_tract_county_names_WA!A:B,2,FALSE)</f>
        <v>Whitman County, Washington</v>
      </c>
      <c r="AN1291">
        <f>INDEX(census_tract_areas_WA!N:N, MATCH('2014_acs_select'!A1291,census_tract_areas_WA!E:E,0))</f>
        <v>903.26214140000002</v>
      </c>
      <c r="AO1291" t="b">
        <f t="shared" si="271"/>
        <v>1</v>
      </c>
      <c r="AP1291" t="str">
        <f>INDEX('Density Lookup'!B:B,MATCH('2014_acs_select'!AK1291,'Density Lookup'!A:A,1))</f>
        <v>Low</v>
      </c>
      <c r="AQ1291" t="b">
        <f t="shared" si="272"/>
        <v>1</v>
      </c>
    </row>
    <row r="1292" spans="1:43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63"/>
        <v>0.49735778675784892</v>
      </c>
      <c r="I1292" s="2">
        <f t="shared" si="264"/>
        <v>0.50264221324215108</v>
      </c>
      <c r="J1292" s="1">
        <v>1650</v>
      </c>
      <c r="K1292" s="2">
        <f t="shared" si="265"/>
        <v>0.5129002175940317</v>
      </c>
      <c r="L1292" s="1">
        <v>1451</v>
      </c>
      <c r="M1292" s="1">
        <v>148</v>
      </c>
      <c r="N1292" s="1">
        <v>0</v>
      </c>
      <c r="O1292" s="2">
        <f t="shared" si="260"/>
        <v>0.87939393939393939</v>
      </c>
      <c r="P1292" s="2">
        <f t="shared" si="261"/>
        <v>8.9696969696969692E-2</v>
      </c>
      <c r="Q1292" s="2">
        <f t="shared" si="262"/>
        <v>0</v>
      </c>
      <c r="R1292" s="2">
        <v>0.60799999999999998</v>
      </c>
      <c r="S1292" s="2">
        <v>0.57999999999999996</v>
      </c>
      <c r="T1292" s="2">
        <v>0.63300000000000001</v>
      </c>
      <c r="U1292" s="1">
        <v>3217</v>
      </c>
      <c r="V1292" s="2">
        <f t="shared" si="266"/>
        <v>1</v>
      </c>
      <c r="W1292" s="2">
        <v>1.9E-2</v>
      </c>
      <c r="X1292" s="1">
        <v>785</v>
      </c>
      <c r="Y1292" s="2">
        <f t="shared" si="267"/>
        <v>0.24401616412806962</v>
      </c>
      <c r="Z1292" s="2">
        <v>9.0000000000000011E-3</v>
      </c>
      <c r="AA1292" s="1">
        <v>2077</v>
      </c>
      <c r="AB1292" s="2">
        <f t="shared" si="268"/>
        <v>0.64563257693503262</v>
      </c>
      <c r="AC1292" s="2">
        <f t="shared" si="269"/>
        <v>0.11035125893689779</v>
      </c>
      <c r="AD1292" s="2">
        <v>2.6000000000000002E-2</v>
      </c>
      <c r="AE1292" s="1">
        <v>145880</v>
      </c>
      <c r="AF1292" s="1">
        <v>1144</v>
      </c>
      <c r="AG1292" s="1">
        <v>128100</v>
      </c>
      <c r="AH1292" s="1">
        <v>2586</v>
      </c>
      <c r="AI1292" s="2">
        <v>1.8000000000000002E-2</v>
      </c>
      <c r="AJ1292">
        <f>VLOOKUP(A1292,census_tract_areas_WA!E:N,10,FALSE)</f>
        <v>23.153003729999998</v>
      </c>
      <c r="AK1292">
        <f t="shared" si="270"/>
        <v>138.94525468553536</v>
      </c>
      <c r="AL1292" t="str">
        <f>VLOOKUP(AK1292,'Density Lookup'!A:B,2,TRUE)</f>
        <v>Low</v>
      </c>
      <c r="AM1292" t="str">
        <f>VLOOKUP(A1292,census_tract_county_names_WA!A:B,2,FALSE)</f>
        <v>Benton County, Washington</v>
      </c>
      <c r="AN1292">
        <f>INDEX(census_tract_areas_WA!N:N, MATCH('2014_acs_select'!A1292,census_tract_areas_WA!E:E,0))</f>
        <v>23.153003729999998</v>
      </c>
      <c r="AO1292" t="b">
        <f t="shared" si="271"/>
        <v>1</v>
      </c>
      <c r="AP1292" t="str">
        <f>INDEX('Density Lookup'!B:B,MATCH('2014_acs_select'!AK1292,'Density Lookup'!A:A,1))</f>
        <v>Low</v>
      </c>
      <c r="AQ1292" t="b">
        <f t="shared" si="272"/>
        <v>1</v>
      </c>
    </row>
    <row r="1293" spans="1:43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63"/>
        <v>0.50238095238095237</v>
      </c>
      <c r="I1293" s="2">
        <f t="shared" si="264"/>
        <v>0.49761904761904763</v>
      </c>
      <c r="J1293" s="1">
        <v>1376</v>
      </c>
      <c r="K1293" s="2">
        <f t="shared" si="265"/>
        <v>0.40952380952380951</v>
      </c>
      <c r="L1293" s="1">
        <v>1165</v>
      </c>
      <c r="M1293" s="1">
        <v>95</v>
      </c>
      <c r="N1293" s="1">
        <v>0</v>
      </c>
      <c r="O1293" s="2">
        <f t="shared" si="260"/>
        <v>0.84665697674418605</v>
      </c>
      <c r="P1293" s="2">
        <f t="shared" si="261"/>
        <v>6.9040697674418602E-2</v>
      </c>
      <c r="Q1293" s="2">
        <f t="shared" si="262"/>
        <v>0</v>
      </c>
      <c r="R1293" s="2">
        <v>0.22800000000000001</v>
      </c>
      <c r="S1293" s="2">
        <v>0.26</v>
      </c>
      <c r="T1293" s="2">
        <v>0.2</v>
      </c>
      <c r="U1293" s="1">
        <v>3360</v>
      </c>
      <c r="V1293" s="2">
        <f t="shared" si="266"/>
        <v>1</v>
      </c>
      <c r="W1293" s="2">
        <v>0.111</v>
      </c>
      <c r="X1293" s="1">
        <v>610</v>
      </c>
      <c r="Y1293" s="2">
        <f t="shared" si="267"/>
        <v>0.18154761904761904</v>
      </c>
      <c r="Z1293" s="2">
        <v>7.6999999999999999E-2</v>
      </c>
      <c r="AA1293" s="1">
        <v>2097</v>
      </c>
      <c r="AB1293" s="2">
        <f t="shared" si="268"/>
        <v>0.62410714285714286</v>
      </c>
      <c r="AC1293" s="2">
        <f t="shared" si="269"/>
        <v>0.19434523809523807</v>
      </c>
      <c r="AD1293" s="2">
        <v>0.127</v>
      </c>
      <c r="AE1293" s="1">
        <v>60141</v>
      </c>
      <c r="AF1293" s="1">
        <v>1335</v>
      </c>
      <c r="AG1293" s="1">
        <v>51742</v>
      </c>
      <c r="AH1293" s="1">
        <v>2820</v>
      </c>
      <c r="AI1293" s="2">
        <v>0.129</v>
      </c>
      <c r="AJ1293">
        <f>VLOOKUP(A1293,census_tract_areas_WA!E:N,10,FALSE)</f>
        <v>9.9735856799999993</v>
      </c>
      <c r="AK1293">
        <f t="shared" si="270"/>
        <v>336.88987168755142</v>
      </c>
      <c r="AL1293" t="str">
        <f>VLOOKUP(AK1293,'Density Lookup'!A:B,2,TRUE)</f>
        <v>Low</v>
      </c>
      <c r="AM1293" t="str">
        <f>VLOOKUP(A1293,census_tract_county_names_WA!A:B,2,FALSE)</f>
        <v>Clallam County, Washington</v>
      </c>
      <c r="AN1293">
        <f>INDEX(census_tract_areas_WA!N:N, MATCH('2014_acs_select'!A1293,census_tract_areas_WA!E:E,0))</f>
        <v>9.9735856799999993</v>
      </c>
      <c r="AO1293" t="b">
        <f t="shared" si="271"/>
        <v>1</v>
      </c>
      <c r="AP1293" t="str">
        <f>INDEX('Density Lookup'!B:B,MATCH('2014_acs_select'!AK1293,'Density Lookup'!A:A,1))</f>
        <v>Low</v>
      </c>
      <c r="AQ1293" t="b">
        <f t="shared" si="272"/>
        <v>1</v>
      </c>
    </row>
    <row r="1294" spans="1:43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63"/>
        <v>0.51258186832126851</v>
      </c>
      <c r="I1294" s="2">
        <f t="shared" si="264"/>
        <v>0.48741813167873149</v>
      </c>
      <c r="J1294" s="1">
        <v>1296</v>
      </c>
      <c r="K1294" s="2">
        <f t="shared" si="265"/>
        <v>0.44674250258531539</v>
      </c>
      <c r="L1294" s="1">
        <v>1009</v>
      </c>
      <c r="M1294" s="1">
        <v>49</v>
      </c>
      <c r="N1294" s="1">
        <v>40</v>
      </c>
      <c r="O1294" s="2">
        <f t="shared" si="260"/>
        <v>0.77854938271604934</v>
      </c>
      <c r="P1294" s="2">
        <f t="shared" si="261"/>
        <v>3.7808641975308643E-2</v>
      </c>
      <c r="Q1294" s="2">
        <f t="shared" si="262"/>
        <v>3.0864197530864196E-2</v>
      </c>
      <c r="R1294" s="2">
        <v>0.42299999999999999</v>
      </c>
      <c r="S1294" s="2">
        <v>0.47</v>
      </c>
      <c r="T1294" s="2">
        <v>0.377</v>
      </c>
      <c r="U1294" s="1">
        <v>2887</v>
      </c>
      <c r="V1294" s="2">
        <f t="shared" si="266"/>
        <v>0.99517407790417101</v>
      </c>
      <c r="W1294" s="2">
        <v>5.5999999999999994E-2</v>
      </c>
      <c r="X1294" s="1">
        <v>480</v>
      </c>
      <c r="Y1294" s="2">
        <f t="shared" si="267"/>
        <v>0.16546018614270941</v>
      </c>
      <c r="Z1294" s="2">
        <v>4.5999999999999999E-2</v>
      </c>
      <c r="AA1294" s="1">
        <v>1784</v>
      </c>
      <c r="AB1294" s="2">
        <f t="shared" si="268"/>
        <v>0.61496035849706998</v>
      </c>
      <c r="AC1294" s="2">
        <f t="shared" si="269"/>
        <v>0.21957945536022061</v>
      </c>
      <c r="AD1294" s="2">
        <v>5.2000000000000005E-2</v>
      </c>
      <c r="AE1294" s="1">
        <v>106988</v>
      </c>
      <c r="AF1294" s="1">
        <v>1116</v>
      </c>
      <c r="AG1294" s="1">
        <v>85903</v>
      </c>
      <c r="AH1294" s="1">
        <v>2501</v>
      </c>
      <c r="AI1294" s="2">
        <v>8.4000000000000005E-2</v>
      </c>
      <c r="AJ1294">
        <f>VLOOKUP(A1294,census_tract_areas_WA!E:N,10,FALSE)</f>
        <v>26.371563819999999</v>
      </c>
      <c r="AK1294">
        <f t="shared" si="270"/>
        <v>110.00485294694215</v>
      </c>
      <c r="AL1294" t="str">
        <f>VLOOKUP(AK1294,'Density Lookup'!A:B,2,TRUE)</f>
        <v>Low</v>
      </c>
      <c r="AM1294" t="str">
        <f>VLOOKUP(A1294,census_tract_county_names_WA!A:B,2,FALSE)</f>
        <v>Clark County, Washington</v>
      </c>
      <c r="AN1294">
        <f>INDEX(census_tract_areas_WA!N:N, MATCH('2014_acs_select'!A1294,census_tract_areas_WA!E:E,0))</f>
        <v>26.371563819999999</v>
      </c>
      <c r="AO1294" t="b">
        <f t="shared" si="271"/>
        <v>1</v>
      </c>
      <c r="AP1294" t="str">
        <f>INDEX('Density Lookup'!B:B,MATCH('2014_acs_select'!AK1294,'Density Lookup'!A:A,1))</f>
        <v>Low</v>
      </c>
      <c r="AQ1294" t="b">
        <f t="shared" si="272"/>
        <v>1</v>
      </c>
    </row>
    <row r="1295" spans="1:43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63"/>
        <v>0.51547552054023638</v>
      </c>
      <c r="I1295" s="2">
        <f t="shared" si="264"/>
        <v>0.48452447945976362</v>
      </c>
      <c r="J1295" s="1">
        <v>1565</v>
      </c>
      <c r="K1295" s="2">
        <f t="shared" si="265"/>
        <v>0.44034890264490717</v>
      </c>
      <c r="L1295" s="1">
        <v>1288</v>
      </c>
      <c r="M1295" s="1">
        <v>142</v>
      </c>
      <c r="N1295" s="1">
        <v>27</v>
      </c>
      <c r="O1295" s="2">
        <f t="shared" si="260"/>
        <v>0.82300319488817897</v>
      </c>
      <c r="P1295" s="2">
        <f t="shared" si="261"/>
        <v>9.0734824281150164E-2</v>
      </c>
      <c r="Q1295" s="2">
        <f t="shared" si="26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 s="1">
        <v>3533</v>
      </c>
      <c r="V1295" s="2">
        <f t="shared" si="266"/>
        <v>0.994091164884637</v>
      </c>
      <c r="W1295" s="2">
        <v>7.2000000000000008E-2</v>
      </c>
      <c r="X1295" s="1">
        <v>761</v>
      </c>
      <c r="Y1295" s="2">
        <f t="shared" si="267"/>
        <v>0.21412492965672481</v>
      </c>
      <c r="Z1295" s="2">
        <v>0.02</v>
      </c>
      <c r="AA1295" s="1">
        <v>2152</v>
      </c>
      <c r="AB1295" s="2">
        <f t="shared" si="268"/>
        <v>0.60551491277433878</v>
      </c>
      <c r="AC1295" s="2">
        <f t="shared" si="269"/>
        <v>0.18036015756893642</v>
      </c>
      <c r="AD1295" s="2">
        <v>9.3000000000000013E-2</v>
      </c>
      <c r="AE1295" s="1">
        <v>91867</v>
      </c>
      <c r="AF1295" s="1">
        <v>1342</v>
      </c>
      <c r="AG1295" s="1">
        <v>74955</v>
      </c>
      <c r="AH1295" s="1">
        <v>2881</v>
      </c>
      <c r="AI1295" s="2">
        <v>3.9E-2</v>
      </c>
      <c r="AJ1295">
        <f>VLOOKUP(A1295,census_tract_areas_WA!E:N,10,FALSE)</f>
        <v>167.8159522</v>
      </c>
      <c r="AK1295">
        <f t="shared" si="270"/>
        <v>21.177962842080756</v>
      </c>
      <c r="AL1295" t="str">
        <f>VLOOKUP(AK1295,'Density Lookup'!A:B,2,TRUE)</f>
        <v>Low</v>
      </c>
      <c r="AM1295" t="str">
        <f>VLOOKUP(A1295,census_tract_county_names_WA!A:B,2,FALSE)</f>
        <v>Skagit County, Washington</v>
      </c>
      <c r="AN1295">
        <f>INDEX(census_tract_areas_WA!N:N, MATCH('2014_acs_select'!A1295,census_tract_areas_WA!E:E,0))</f>
        <v>167.8159522</v>
      </c>
      <c r="AO1295" t="b">
        <f t="shared" si="271"/>
        <v>1</v>
      </c>
      <c r="AP1295" t="str">
        <f>INDEX('Density Lookup'!B:B,MATCH('2014_acs_select'!AK1295,'Density Lookup'!A:A,1))</f>
        <v>Low</v>
      </c>
      <c r="AQ1295" t="b">
        <f t="shared" si="272"/>
        <v>1</v>
      </c>
    </row>
    <row r="1296" spans="1:43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63"/>
        <v>0.50213523131672599</v>
      </c>
      <c r="I1296" s="2">
        <f t="shared" si="264"/>
        <v>0.49786476868327401</v>
      </c>
      <c r="J1296" s="1">
        <v>1106</v>
      </c>
      <c r="K1296" s="2">
        <f t="shared" si="265"/>
        <v>0.39359430604982204</v>
      </c>
      <c r="L1296" s="1">
        <v>920</v>
      </c>
      <c r="M1296" s="1">
        <v>39</v>
      </c>
      <c r="N1296" s="1">
        <v>0</v>
      </c>
      <c r="O1296" s="2">
        <f t="shared" si="260"/>
        <v>0.83182640144665465</v>
      </c>
      <c r="P1296" s="2">
        <f t="shared" si="261"/>
        <v>3.5262206148282099E-2</v>
      </c>
      <c r="Q1296" s="2">
        <f t="shared" si="262"/>
        <v>0</v>
      </c>
      <c r="R1296" s="2">
        <v>0.39500000000000002</v>
      </c>
      <c r="S1296" s="2">
        <v>0.43200000000000005</v>
      </c>
      <c r="T1296" s="2">
        <v>0.35899999999999999</v>
      </c>
      <c r="U1296" s="1">
        <v>2793</v>
      </c>
      <c r="V1296" s="2">
        <f t="shared" si="266"/>
        <v>0.99395017793594309</v>
      </c>
      <c r="W1296" s="2">
        <v>7.6999999999999999E-2</v>
      </c>
      <c r="X1296" s="1">
        <v>583</v>
      </c>
      <c r="Y1296" s="2">
        <f t="shared" si="267"/>
        <v>0.20747330960854093</v>
      </c>
      <c r="Z1296" s="2">
        <v>0.14400000000000002</v>
      </c>
      <c r="AA1296" s="1">
        <v>1488</v>
      </c>
      <c r="AB1296" s="2">
        <f t="shared" si="268"/>
        <v>0.52953736654804273</v>
      </c>
      <c r="AC1296" s="2">
        <f t="shared" si="269"/>
        <v>0.26298932384341633</v>
      </c>
      <c r="AD1296" s="2">
        <v>8.1000000000000003E-2</v>
      </c>
      <c r="AE1296" s="1">
        <v>91053</v>
      </c>
      <c r="AF1296" s="1">
        <v>1087</v>
      </c>
      <c r="AG1296" s="1">
        <v>65135</v>
      </c>
      <c r="AH1296" s="1">
        <v>2236</v>
      </c>
      <c r="AI1296" s="2">
        <v>0.10099999999999999</v>
      </c>
      <c r="AJ1296">
        <f>VLOOKUP(A1296,census_tract_areas_WA!E:N,10,FALSE)</f>
        <v>25.199839310000002</v>
      </c>
      <c r="AK1296">
        <f t="shared" si="270"/>
        <v>111.50864755256251</v>
      </c>
      <c r="AL1296" t="str">
        <f>VLOOKUP(AK1296,'Density Lookup'!A:B,2,TRUE)</f>
        <v>Low</v>
      </c>
      <c r="AM1296" t="str">
        <f>VLOOKUP(A1296,census_tract_county_names_WA!A:B,2,FALSE)</f>
        <v>Chelan County, Washington</v>
      </c>
      <c r="AN1296">
        <f>INDEX(census_tract_areas_WA!N:N, MATCH('2014_acs_select'!A1296,census_tract_areas_WA!E:E,0))</f>
        <v>25.199839310000002</v>
      </c>
      <c r="AO1296" t="b">
        <f t="shared" si="271"/>
        <v>1</v>
      </c>
      <c r="AP1296" t="str">
        <f>INDEX('Density Lookup'!B:B,MATCH('2014_acs_select'!AK1296,'Density Lookup'!A:A,1))</f>
        <v>Low</v>
      </c>
      <c r="AQ1296" t="b">
        <f t="shared" si="272"/>
        <v>1</v>
      </c>
    </row>
    <row r="1297" spans="1:43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63"/>
        <v>0.506401766004415</v>
      </c>
      <c r="I1297" s="2">
        <f t="shared" si="264"/>
        <v>0.493598233995585</v>
      </c>
      <c r="J1297" s="1">
        <v>2265</v>
      </c>
      <c r="K1297" s="2">
        <f t="shared" si="265"/>
        <v>0.5</v>
      </c>
      <c r="L1297" s="1">
        <v>1868</v>
      </c>
      <c r="M1297" s="1">
        <v>159</v>
      </c>
      <c r="N1297" s="1">
        <v>60</v>
      </c>
      <c r="O1297" s="2">
        <f t="shared" si="260"/>
        <v>0.82472406181015456</v>
      </c>
      <c r="P1297" s="2">
        <f t="shared" si="261"/>
        <v>7.0198675496688748E-2</v>
      </c>
      <c r="Q1297" s="2">
        <f t="shared" si="262"/>
        <v>2.6490066225165563E-2</v>
      </c>
      <c r="R1297" s="2">
        <v>0.371</v>
      </c>
      <c r="S1297" s="2">
        <v>0.39500000000000002</v>
      </c>
      <c r="T1297" s="2">
        <v>0.34499999999999997</v>
      </c>
      <c r="U1297" s="1">
        <v>4522</v>
      </c>
      <c r="V1297" s="2">
        <f t="shared" si="266"/>
        <v>0.99823399558498893</v>
      </c>
      <c r="W1297" s="2">
        <v>7.2999999999999995E-2</v>
      </c>
      <c r="X1297" s="1">
        <v>834</v>
      </c>
      <c r="Y1297" s="2">
        <f t="shared" si="267"/>
        <v>0.18410596026490067</v>
      </c>
      <c r="Z1297" s="2">
        <v>0.11199999999999999</v>
      </c>
      <c r="AA1297" s="1">
        <v>2976</v>
      </c>
      <c r="AB1297" s="2">
        <f t="shared" si="268"/>
        <v>0.65695364238410592</v>
      </c>
      <c r="AC1297" s="2">
        <f t="shared" si="269"/>
        <v>0.15894039735099341</v>
      </c>
      <c r="AD1297" s="2">
        <v>7.0999999999999994E-2</v>
      </c>
      <c r="AE1297" s="1">
        <v>89656</v>
      </c>
      <c r="AF1297" s="1">
        <v>1910</v>
      </c>
      <c r="AG1297" s="1">
        <v>82705</v>
      </c>
      <c r="AH1297" s="1">
        <v>3791</v>
      </c>
      <c r="AI1297" s="2">
        <v>6.4000000000000001E-2</v>
      </c>
      <c r="AJ1297">
        <f>VLOOKUP(A1297,census_tract_areas_WA!E:N,10,FALSE)</f>
        <v>29.723524749999999</v>
      </c>
      <c r="AK1297">
        <f t="shared" si="270"/>
        <v>152.40453607373735</v>
      </c>
      <c r="AL1297" t="str">
        <f>VLOOKUP(AK1297,'Density Lookup'!A:B,2,TRUE)</f>
        <v>Low</v>
      </c>
      <c r="AM1297" t="str">
        <f>VLOOKUP(A1297,census_tract_county_names_WA!A:B,2,FALSE)</f>
        <v>Kitsap County, Washington</v>
      </c>
      <c r="AN1297">
        <f>INDEX(census_tract_areas_WA!N:N, MATCH('2014_acs_select'!A1297,census_tract_areas_WA!E:E,0))</f>
        <v>29.723524749999999</v>
      </c>
      <c r="AO1297" t="b">
        <f t="shared" si="271"/>
        <v>1</v>
      </c>
      <c r="AP1297" t="str">
        <f>INDEX('Density Lookup'!B:B,MATCH('2014_acs_select'!AK1297,'Density Lookup'!A:A,1))</f>
        <v>Low</v>
      </c>
      <c r="AQ1297" t="b">
        <f t="shared" si="272"/>
        <v>1</v>
      </c>
    </row>
    <row r="1298" spans="1:43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63"/>
        <v>0.5286481647269472</v>
      </c>
      <c r="I1298" s="2">
        <f t="shared" si="264"/>
        <v>0.4713518352730528</v>
      </c>
      <c r="J1298" s="1">
        <v>873</v>
      </c>
      <c r="K1298" s="2">
        <f t="shared" si="265"/>
        <v>0.39077887197851385</v>
      </c>
      <c r="L1298" s="1">
        <v>749</v>
      </c>
      <c r="M1298" s="1">
        <v>50</v>
      </c>
      <c r="N1298" s="1">
        <v>0</v>
      </c>
      <c r="O1298" s="2">
        <f t="shared" si="260"/>
        <v>0.85796105383734245</v>
      </c>
      <c r="P1298" s="2">
        <f t="shared" si="261"/>
        <v>5.7273768613974797E-2</v>
      </c>
      <c r="Q1298" s="2">
        <f t="shared" si="262"/>
        <v>0</v>
      </c>
      <c r="R1298" s="2">
        <v>9.5000000000000001E-2</v>
      </c>
      <c r="S1298" s="2">
        <v>7.0000000000000007E-2</v>
      </c>
      <c r="T1298" s="2">
        <v>0.125</v>
      </c>
      <c r="U1298" s="1">
        <v>2210</v>
      </c>
      <c r="V1298" s="2">
        <f t="shared" si="266"/>
        <v>0.9892569382273948</v>
      </c>
      <c r="W1298" s="2">
        <v>0.13</v>
      </c>
      <c r="X1298" s="1">
        <v>420</v>
      </c>
      <c r="Y1298" s="2">
        <f t="shared" si="267"/>
        <v>0.18800358102059087</v>
      </c>
      <c r="Z1298" s="2">
        <v>0.14800000000000002</v>
      </c>
      <c r="AA1298" s="1">
        <v>1425</v>
      </c>
      <c r="AB1298" s="2">
        <f t="shared" si="268"/>
        <v>0.63786929274843329</v>
      </c>
      <c r="AC1298" s="2">
        <f t="shared" si="269"/>
        <v>0.17412712623097581</v>
      </c>
      <c r="AD1298" s="2">
        <v>0.13</v>
      </c>
      <c r="AE1298" s="1">
        <v>48744</v>
      </c>
      <c r="AF1298" s="1">
        <v>931</v>
      </c>
      <c r="AG1298" s="1">
        <v>40139</v>
      </c>
      <c r="AH1298" s="1">
        <v>1887</v>
      </c>
      <c r="AI1298" s="2">
        <v>7.8E-2</v>
      </c>
      <c r="AJ1298">
        <f>VLOOKUP(A1298,census_tract_areas_WA!E:N,10,FALSE)</f>
        <v>93.879981720000004</v>
      </c>
      <c r="AK1298">
        <f t="shared" si="270"/>
        <v>23.796340381307012</v>
      </c>
      <c r="AL1298" t="str">
        <f>VLOOKUP(AK1298,'Density Lookup'!A:B,2,TRUE)</f>
        <v>Low</v>
      </c>
      <c r="AM1298" t="str">
        <f>VLOOKUP(A1298,census_tract_county_names_WA!A:B,2,FALSE)</f>
        <v>Skamania County, Washington</v>
      </c>
      <c r="AN1298">
        <f>INDEX(census_tract_areas_WA!N:N, MATCH('2014_acs_select'!A1298,census_tract_areas_WA!E:E,0))</f>
        <v>93.879981720000004</v>
      </c>
      <c r="AO1298" t="b">
        <f t="shared" si="271"/>
        <v>1</v>
      </c>
      <c r="AP1298" t="str">
        <f>INDEX('Density Lookup'!B:B,MATCH('2014_acs_select'!AK1298,'Density Lookup'!A:A,1))</f>
        <v>Low</v>
      </c>
      <c r="AQ1298" t="b">
        <f t="shared" si="272"/>
        <v>1</v>
      </c>
    </row>
    <row r="1299" spans="1:43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63"/>
        <v>0.51254804431381418</v>
      </c>
      <c r="I1299" s="2">
        <f t="shared" si="264"/>
        <v>0.48745195568618582</v>
      </c>
      <c r="J1299" s="1">
        <v>2136</v>
      </c>
      <c r="K1299" s="2">
        <f t="shared" si="265"/>
        <v>0.48293013791544198</v>
      </c>
      <c r="L1299" s="1">
        <v>1732</v>
      </c>
      <c r="M1299" s="1">
        <v>165</v>
      </c>
      <c r="N1299" s="1">
        <v>17</v>
      </c>
      <c r="O1299" s="2">
        <f t="shared" si="260"/>
        <v>0.81086142322097376</v>
      </c>
      <c r="P1299" s="2">
        <f t="shared" si="261"/>
        <v>7.7247191011235949E-2</v>
      </c>
      <c r="Q1299" s="2">
        <f t="shared" si="26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 s="1">
        <v>4395</v>
      </c>
      <c r="V1299" s="2">
        <f t="shared" si="266"/>
        <v>0.99366945512095861</v>
      </c>
      <c r="W1299" s="2">
        <v>4.8000000000000001E-2</v>
      </c>
      <c r="X1299" s="1">
        <v>658</v>
      </c>
      <c r="Y1299" s="2">
        <f t="shared" si="267"/>
        <v>0.1487678046574723</v>
      </c>
      <c r="Z1299" s="2">
        <v>1.2E-2</v>
      </c>
      <c r="AA1299" s="1">
        <v>2731</v>
      </c>
      <c r="AB1299" s="2">
        <f t="shared" si="268"/>
        <v>0.61745421659507127</v>
      </c>
      <c r="AC1299" s="2">
        <f t="shared" si="269"/>
        <v>0.23377797874745643</v>
      </c>
      <c r="AD1299" s="2">
        <v>6.3E-2</v>
      </c>
      <c r="AE1299" s="1">
        <v>78331</v>
      </c>
      <c r="AF1299" s="1">
        <v>1899</v>
      </c>
      <c r="AG1299" s="1">
        <v>68789</v>
      </c>
      <c r="AH1299" s="1">
        <v>3905</v>
      </c>
      <c r="AI1299" s="2">
        <v>9.8000000000000004E-2</v>
      </c>
      <c r="AJ1299">
        <f>VLOOKUP(A1299,census_tract_areas_WA!E:N,10,FALSE)</f>
        <v>61.421909169999999</v>
      </c>
      <c r="AK1299">
        <f t="shared" si="270"/>
        <v>72.010135467431937</v>
      </c>
      <c r="AL1299" t="str">
        <f>VLOOKUP(AK1299,'Density Lookup'!A:B,2,TRUE)</f>
        <v>Low</v>
      </c>
      <c r="AM1299" t="str">
        <f>VLOOKUP(A1299,census_tract_county_names_WA!A:B,2,FALSE)</f>
        <v>Island County, Washington</v>
      </c>
      <c r="AN1299">
        <f>INDEX(census_tract_areas_WA!N:N, MATCH('2014_acs_select'!A1299,census_tract_areas_WA!E:E,0))</f>
        <v>61.421909169999999</v>
      </c>
      <c r="AO1299" t="b">
        <f t="shared" si="271"/>
        <v>1</v>
      </c>
      <c r="AP1299" t="str">
        <f>INDEX('Density Lookup'!B:B,MATCH('2014_acs_select'!AK1299,'Density Lookup'!A:A,1))</f>
        <v>Low</v>
      </c>
      <c r="AQ1299" t="b">
        <f t="shared" si="272"/>
        <v>1</v>
      </c>
    </row>
    <row r="1300" spans="1:43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63"/>
        <v>0.48785565579458712</v>
      </c>
      <c r="I1300" s="2">
        <f t="shared" si="264"/>
        <v>0.51214434420541288</v>
      </c>
      <c r="J1300" s="1">
        <v>3417</v>
      </c>
      <c r="K1300" s="2">
        <f t="shared" si="265"/>
        <v>0.47425399028452464</v>
      </c>
      <c r="L1300" s="1">
        <v>1297</v>
      </c>
      <c r="M1300" s="1">
        <v>126</v>
      </c>
      <c r="N1300" s="1">
        <v>989</v>
      </c>
      <c r="O1300" s="2">
        <f t="shared" si="260"/>
        <v>0.37957272461223296</v>
      </c>
      <c r="P1300" s="2">
        <f t="shared" si="261"/>
        <v>3.6874451273046532E-2</v>
      </c>
      <c r="Q1300" s="2">
        <f t="shared" si="262"/>
        <v>0.289435177055897</v>
      </c>
      <c r="R1300" s="2">
        <v>0.628</v>
      </c>
      <c r="S1300" s="2">
        <v>0.7</v>
      </c>
      <c r="T1300" s="2">
        <v>0.56899999999999995</v>
      </c>
      <c r="U1300" s="1">
        <v>7152</v>
      </c>
      <c r="V1300" s="2">
        <f t="shared" si="266"/>
        <v>0.99264399722414987</v>
      </c>
      <c r="W1300" s="2">
        <v>7.9000000000000001E-2</v>
      </c>
      <c r="X1300" s="1">
        <v>1509</v>
      </c>
      <c r="Y1300" s="2">
        <f t="shared" si="267"/>
        <v>0.20943789035392088</v>
      </c>
      <c r="Z1300" s="2">
        <v>0.14099999999999999</v>
      </c>
      <c r="AA1300" s="1">
        <v>4101</v>
      </c>
      <c r="AB1300" s="2">
        <f t="shared" si="268"/>
        <v>0.56918806384455234</v>
      </c>
      <c r="AC1300" s="2">
        <f t="shared" si="269"/>
        <v>0.22137404580152675</v>
      </c>
      <c r="AD1300" s="2">
        <v>7.4999999999999997E-2</v>
      </c>
      <c r="AE1300" s="1">
        <v>101770</v>
      </c>
      <c r="AF1300" s="1">
        <v>3285</v>
      </c>
      <c r="AG1300" s="1">
        <v>84301</v>
      </c>
      <c r="AH1300" s="1">
        <v>6008</v>
      </c>
      <c r="AI1300" s="2">
        <v>6.9000000000000006E-2</v>
      </c>
      <c r="AJ1300">
        <f>VLOOKUP(A1300,census_tract_areas_WA!E:N,10,FALSE)</f>
        <v>10.493107650000001</v>
      </c>
      <c r="AK1300">
        <f t="shared" si="270"/>
        <v>686.64119728153173</v>
      </c>
      <c r="AL1300" t="str">
        <f>VLOOKUP(AK1300,'Density Lookup'!A:B,2,TRUE)</f>
        <v>Medium</v>
      </c>
      <c r="AM1300" t="str">
        <f>VLOOKUP(A1300,census_tract_county_names_WA!A:B,2,FALSE)</f>
        <v>Kitsap County, Washington</v>
      </c>
      <c r="AN1300">
        <f>INDEX(census_tract_areas_WA!N:N, MATCH('2014_acs_select'!A1300,census_tract_areas_WA!E:E,0))</f>
        <v>10.493107650000001</v>
      </c>
      <c r="AO1300" t="b">
        <f t="shared" si="271"/>
        <v>1</v>
      </c>
      <c r="AP1300" t="str">
        <f>INDEX('Density Lookup'!B:B,MATCH('2014_acs_select'!AK1300,'Density Lookup'!A:A,1))</f>
        <v>Medium</v>
      </c>
      <c r="AQ1300" t="b">
        <f t="shared" si="272"/>
        <v>1</v>
      </c>
    </row>
    <row r="1301" spans="1:43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63"/>
        <v>0.54253037884203004</v>
      </c>
      <c r="I1301" s="2">
        <f t="shared" si="264"/>
        <v>0.45746962115796996</v>
      </c>
      <c r="J1301" s="1">
        <v>1064</v>
      </c>
      <c r="K1301" s="2">
        <f t="shared" si="265"/>
        <v>0.38027162258756253</v>
      </c>
      <c r="L1301" s="1">
        <v>867</v>
      </c>
      <c r="M1301" s="1">
        <v>131</v>
      </c>
      <c r="N1301" s="1">
        <v>7</v>
      </c>
      <c r="O1301" s="2">
        <f t="shared" si="260"/>
        <v>0.81484962406015038</v>
      </c>
      <c r="P1301" s="2">
        <f t="shared" si="261"/>
        <v>0.1231203007518797</v>
      </c>
      <c r="Q1301" s="2">
        <f t="shared" si="26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 s="1">
        <v>2769</v>
      </c>
      <c r="V1301" s="2">
        <f t="shared" si="266"/>
        <v>0.98963545389563978</v>
      </c>
      <c r="W1301" s="2">
        <v>9.8000000000000004E-2</v>
      </c>
      <c r="X1301" s="1">
        <v>561</v>
      </c>
      <c r="Y1301" s="2">
        <f t="shared" si="267"/>
        <v>0.20050035739814154</v>
      </c>
      <c r="Z1301" s="2">
        <v>3.6000000000000004E-2</v>
      </c>
      <c r="AA1301" s="1">
        <v>1563</v>
      </c>
      <c r="AB1301" s="2">
        <f t="shared" si="268"/>
        <v>0.55861329521086489</v>
      </c>
      <c r="AC1301" s="2">
        <f t="shared" si="269"/>
        <v>0.24088634739099357</v>
      </c>
      <c r="AD1301" s="2">
        <v>0.12300000000000001</v>
      </c>
      <c r="AE1301" s="1">
        <v>57080</v>
      </c>
      <c r="AF1301" s="1">
        <v>1169</v>
      </c>
      <c r="AG1301" s="1">
        <v>45432</v>
      </c>
      <c r="AH1301" s="1">
        <v>2312</v>
      </c>
      <c r="AI1301" s="2">
        <v>0.11599999999999999</v>
      </c>
      <c r="AJ1301">
        <f>VLOOKUP(A1301,census_tract_areas_WA!E:N,10,FALSE)</f>
        <v>145.0987001</v>
      </c>
      <c r="AK1301">
        <f t="shared" si="270"/>
        <v>19.283425682460681</v>
      </c>
      <c r="AL1301" t="str">
        <f>VLOOKUP(AK1301,'Density Lookup'!A:B,2,TRUE)</f>
        <v>Low</v>
      </c>
      <c r="AM1301" t="str">
        <f>VLOOKUP(A1301,census_tract_county_names_WA!A:B,2,FALSE)</f>
        <v>Lewis County, Washington</v>
      </c>
      <c r="AN1301">
        <f>INDEX(census_tract_areas_WA!N:N, MATCH('2014_acs_select'!A1301,census_tract_areas_WA!E:E,0))</f>
        <v>145.0987001</v>
      </c>
      <c r="AO1301" t="b">
        <f t="shared" si="271"/>
        <v>1</v>
      </c>
      <c r="AP1301" t="str">
        <f>INDEX('Density Lookup'!B:B,MATCH('2014_acs_select'!AK1301,'Density Lookup'!A:A,1))</f>
        <v>Low</v>
      </c>
      <c r="AQ1301" t="b">
        <f t="shared" si="272"/>
        <v>1</v>
      </c>
    </row>
    <row r="1302" spans="1:43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63"/>
        <v>0.47213746587441785</v>
      </c>
      <c r="I1302" s="2">
        <f t="shared" si="264"/>
        <v>0.52786253412558215</v>
      </c>
      <c r="J1302" s="1">
        <v>2925</v>
      </c>
      <c r="K1302" s="2">
        <f t="shared" si="265"/>
        <v>0.46972860125260962</v>
      </c>
      <c r="L1302" s="1">
        <v>1923</v>
      </c>
      <c r="M1302" s="1">
        <v>277</v>
      </c>
      <c r="N1302" s="1">
        <v>288</v>
      </c>
      <c r="O1302" s="2">
        <f t="shared" si="260"/>
        <v>0.65743589743589748</v>
      </c>
      <c r="P1302" s="2">
        <f t="shared" si="261"/>
        <v>9.4700854700854695E-2</v>
      </c>
      <c r="Q1302" s="2">
        <f t="shared" si="26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 s="1">
        <v>6227</v>
      </c>
      <c r="V1302" s="2">
        <f t="shared" si="266"/>
        <v>1</v>
      </c>
      <c r="W1302" s="2">
        <v>2.5000000000000001E-2</v>
      </c>
      <c r="X1302" s="1">
        <v>1392</v>
      </c>
      <c r="Y1302" s="2">
        <f t="shared" si="267"/>
        <v>0.22354263690380602</v>
      </c>
      <c r="Z1302" s="2">
        <v>2.3E-2</v>
      </c>
      <c r="AA1302" s="1">
        <v>3774</v>
      </c>
      <c r="AB1302" s="2">
        <f t="shared" si="268"/>
        <v>0.60607033884695682</v>
      </c>
      <c r="AC1302" s="2">
        <f t="shared" si="269"/>
        <v>0.17038702424923713</v>
      </c>
      <c r="AD1302" s="2">
        <v>3.3000000000000002E-2</v>
      </c>
      <c r="AE1302" s="1">
        <v>177483</v>
      </c>
      <c r="AF1302" s="1">
        <v>2545</v>
      </c>
      <c r="AG1302" s="1">
        <v>155639</v>
      </c>
      <c r="AH1302" s="1">
        <v>4954</v>
      </c>
      <c r="AI1302" s="2">
        <v>5.4000000000000006E-2</v>
      </c>
      <c r="AJ1302">
        <f>VLOOKUP(A1302,census_tract_areas_WA!E:N,10,FALSE)</f>
        <v>4.6202141269999997</v>
      </c>
      <c r="AK1302">
        <f t="shared" si="270"/>
        <v>1347.7730314727469</v>
      </c>
      <c r="AL1302" t="str">
        <f>VLOOKUP(AK1302,'Density Lookup'!A:B,2,TRUE)</f>
        <v>Medium</v>
      </c>
      <c r="AM1302" t="str">
        <f>VLOOKUP(A1302,census_tract_county_names_WA!A:B,2,FALSE)</f>
        <v>King County, Washington</v>
      </c>
      <c r="AN1302">
        <f>INDEX(census_tract_areas_WA!N:N, MATCH('2014_acs_select'!A1302,census_tract_areas_WA!E:E,0))</f>
        <v>4.6202141269999997</v>
      </c>
      <c r="AO1302" t="b">
        <f t="shared" si="271"/>
        <v>1</v>
      </c>
      <c r="AP1302" t="str">
        <f>INDEX('Density Lookup'!B:B,MATCH('2014_acs_select'!AK1302,'Density Lookup'!A:A,1))</f>
        <v>Medium</v>
      </c>
      <c r="AQ1302" t="b">
        <f t="shared" si="272"/>
        <v>1</v>
      </c>
    </row>
    <row r="1303" spans="1:43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63"/>
        <v>0.50066381472193544</v>
      </c>
      <c r="I1303" s="2">
        <f t="shared" si="264"/>
        <v>0.49933618527806461</v>
      </c>
      <c r="J1303" s="1">
        <v>3185</v>
      </c>
      <c r="K1303" s="2">
        <f t="shared" si="265"/>
        <v>0.46983330874760287</v>
      </c>
      <c r="L1303" s="1">
        <v>2289</v>
      </c>
      <c r="M1303" s="1">
        <v>177</v>
      </c>
      <c r="N1303" s="1">
        <v>107</v>
      </c>
      <c r="O1303" s="2">
        <f t="shared" si="260"/>
        <v>0.71868131868131868</v>
      </c>
      <c r="P1303" s="2">
        <f t="shared" si="261"/>
        <v>5.5572998430141289E-2</v>
      </c>
      <c r="Q1303" s="2">
        <f t="shared" si="26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 s="1">
        <v>6743</v>
      </c>
      <c r="V1303" s="2">
        <f t="shared" si="266"/>
        <v>0.99468948222451692</v>
      </c>
      <c r="W1303" s="2">
        <v>0.13</v>
      </c>
      <c r="X1303" s="1">
        <v>799</v>
      </c>
      <c r="Y1303" s="2">
        <f t="shared" si="267"/>
        <v>0.11786399173919457</v>
      </c>
      <c r="Z1303" s="2">
        <v>0</v>
      </c>
      <c r="AA1303" s="1">
        <v>4371</v>
      </c>
      <c r="AB1303" s="2">
        <f t="shared" si="268"/>
        <v>0.64478536657324093</v>
      </c>
      <c r="AC1303" s="2">
        <f t="shared" si="269"/>
        <v>0.23735064168756448</v>
      </c>
      <c r="AD1303" s="2">
        <v>0.17499999999999999</v>
      </c>
      <c r="AE1303" s="1">
        <v>87911</v>
      </c>
      <c r="AF1303" s="1">
        <v>3136</v>
      </c>
      <c r="AG1303" s="1">
        <v>60570</v>
      </c>
      <c r="AH1303" s="1">
        <v>6012</v>
      </c>
      <c r="AI1303" s="2">
        <v>9.6999999999999989E-2</v>
      </c>
      <c r="AJ1303">
        <f>VLOOKUP(A1303,census_tract_areas_WA!E:N,10,FALSE)</f>
        <v>72.560736070000004</v>
      </c>
      <c r="AK1303">
        <f t="shared" si="270"/>
        <v>93.425182366676054</v>
      </c>
      <c r="AL1303" t="str">
        <f>VLOOKUP(AK1303,'Density Lookup'!A:B,2,TRUE)</f>
        <v>Low</v>
      </c>
      <c r="AM1303" t="str">
        <f>VLOOKUP(A1303,census_tract_county_names_WA!A:B,2,FALSE)</f>
        <v>Whatcom County, Washington</v>
      </c>
      <c r="AN1303">
        <f>INDEX(census_tract_areas_WA!N:N, MATCH('2014_acs_select'!A1303,census_tract_areas_WA!E:E,0))</f>
        <v>72.560736070000004</v>
      </c>
      <c r="AO1303" t="b">
        <f t="shared" si="271"/>
        <v>1</v>
      </c>
      <c r="AP1303" t="str">
        <f>INDEX('Density Lookup'!B:B,MATCH('2014_acs_select'!AK1303,'Density Lookup'!A:A,1))</f>
        <v>Low</v>
      </c>
      <c r="AQ1303" t="b">
        <f t="shared" si="272"/>
        <v>1</v>
      </c>
    </row>
    <row r="1304" spans="1:43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63"/>
        <v>0.46251348435814454</v>
      </c>
      <c r="I1304" s="2">
        <f t="shared" si="264"/>
        <v>0.53748651564185546</v>
      </c>
      <c r="J1304" s="1">
        <v>3444</v>
      </c>
      <c r="K1304" s="2">
        <f t="shared" si="265"/>
        <v>0.46440129449838186</v>
      </c>
      <c r="L1304" s="1">
        <v>2915</v>
      </c>
      <c r="M1304" s="1">
        <v>218</v>
      </c>
      <c r="N1304" s="1">
        <v>33</v>
      </c>
      <c r="O1304" s="2">
        <f t="shared" si="260"/>
        <v>0.84639953542392565</v>
      </c>
      <c r="P1304" s="2">
        <f t="shared" si="261"/>
        <v>6.3298490127758414E-2</v>
      </c>
      <c r="Q1304" s="2">
        <f t="shared" si="26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 s="1">
        <v>7388</v>
      </c>
      <c r="V1304" s="2">
        <f t="shared" si="266"/>
        <v>0.99622437971952538</v>
      </c>
      <c r="W1304" s="2">
        <v>0.06</v>
      </c>
      <c r="X1304" s="1">
        <v>1579</v>
      </c>
      <c r="Y1304" s="2">
        <f t="shared" si="267"/>
        <v>0.21291801510248112</v>
      </c>
      <c r="Z1304" s="2">
        <v>8.4000000000000005E-2</v>
      </c>
      <c r="AA1304" s="1">
        <v>3971</v>
      </c>
      <c r="AB1304" s="2">
        <f t="shared" si="268"/>
        <v>0.53546386192017259</v>
      </c>
      <c r="AC1304" s="2">
        <f t="shared" si="269"/>
        <v>0.25161812297734631</v>
      </c>
      <c r="AD1304" s="2">
        <v>5.9000000000000004E-2</v>
      </c>
      <c r="AE1304" s="1">
        <v>97718</v>
      </c>
      <c r="AF1304" s="1">
        <v>3117</v>
      </c>
      <c r="AG1304" s="1">
        <v>67243</v>
      </c>
      <c r="AH1304" s="1">
        <v>5981</v>
      </c>
      <c r="AI1304" s="2">
        <v>3.4000000000000002E-2</v>
      </c>
      <c r="AJ1304">
        <f>VLOOKUP(A1304,census_tract_areas_WA!E:N,10,FALSE)</f>
        <v>10.619234759999999</v>
      </c>
      <c r="AK1304">
        <f t="shared" si="270"/>
        <v>698.35540579008727</v>
      </c>
      <c r="AL1304" t="str">
        <f>VLOOKUP(AK1304,'Density Lookup'!A:B,2,TRUE)</f>
        <v>Medium</v>
      </c>
      <c r="AM1304" t="str">
        <f>VLOOKUP(A1304,census_tract_county_names_WA!A:B,2,FALSE)</f>
        <v>Yakima County, Washington</v>
      </c>
      <c r="AN1304">
        <f>INDEX(census_tract_areas_WA!N:N, MATCH('2014_acs_select'!A1304,census_tract_areas_WA!E:E,0))</f>
        <v>10.619234759999999</v>
      </c>
      <c r="AO1304" t="b">
        <f t="shared" si="271"/>
        <v>1</v>
      </c>
      <c r="AP1304" t="str">
        <f>INDEX('Density Lookup'!B:B,MATCH('2014_acs_select'!AK1304,'Density Lookup'!A:A,1))</f>
        <v>Medium</v>
      </c>
      <c r="AQ1304" t="b">
        <f t="shared" si="272"/>
        <v>1</v>
      </c>
    </row>
    <row r="1305" spans="1:43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63"/>
        <v>0.53740814963259853</v>
      </c>
      <c r="I1305" s="2">
        <f t="shared" si="264"/>
        <v>0.46259185036740147</v>
      </c>
      <c r="J1305" s="1">
        <v>1254</v>
      </c>
      <c r="K1305" s="2">
        <f t="shared" si="265"/>
        <v>0.41883767535070138</v>
      </c>
      <c r="L1305" s="1">
        <v>917</v>
      </c>
      <c r="M1305" s="1">
        <v>91</v>
      </c>
      <c r="N1305" s="1">
        <v>103</v>
      </c>
      <c r="O1305" s="2">
        <f t="shared" si="260"/>
        <v>0.73125996810207339</v>
      </c>
      <c r="P1305" s="2">
        <f t="shared" si="261"/>
        <v>7.2567783094098878E-2</v>
      </c>
      <c r="Q1305" s="2">
        <f t="shared" si="262"/>
        <v>8.2137161084529509E-2</v>
      </c>
      <c r="R1305" s="2">
        <v>0.307</v>
      </c>
      <c r="S1305" s="2">
        <v>0.36299999999999999</v>
      </c>
      <c r="T1305" s="2">
        <v>0.24399999999999999</v>
      </c>
      <c r="U1305" s="1">
        <v>2993</v>
      </c>
      <c r="V1305" s="2">
        <f t="shared" si="266"/>
        <v>0.99966599866399464</v>
      </c>
      <c r="W1305" s="2">
        <v>8.3000000000000004E-2</v>
      </c>
      <c r="X1305" s="1">
        <v>497</v>
      </c>
      <c r="Y1305" s="2">
        <f t="shared" si="267"/>
        <v>0.16599866399465599</v>
      </c>
      <c r="Z1305" s="2">
        <v>1.8000000000000002E-2</v>
      </c>
      <c r="AA1305" s="1">
        <v>1795</v>
      </c>
      <c r="AB1305" s="2">
        <f t="shared" si="268"/>
        <v>0.59953239812959247</v>
      </c>
      <c r="AC1305" s="2">
        <f t="shared" si="269"/>
        <v>0.23446893787575152</v>
      </c>
      <c r="AD1305" s="2">
        <v>9.4E-2</v>
      </c>
      <c r="AE1305" s="1">
        <v>89006</v>
      </c>
      <c r="AF1305" s="1">
        <v>1157</v>
      </c>
      <c r="AG1305" s="1">
        <v>82827</v>
      </c>
      <c r="AH1305" s="1">
        <v>2586</v>
      </c>
      <c r="AI1305" s="2">
        <v>6.8000000000000005E-2</v>
      </c>
      <c r="AJ1305">
        <f>VLOOKUP(A1305,census_tract_areas_WA!E:N,10,FALSE)</f>
        <v>25.35667351</v>
      </c>
      <c r="AK1305">
        <f t="shared" si="270"/>
        <v>118.07542494954023</v>
      </c>
      <c r="AL1305" t="str">
        <f>VLOOKUP(AK1305,'Density Lookup'!A:B,2,TRUE)</f>
        <v>Low</v>
      </c>
      <c r="AM1305" t="str">
        <f>VLOOKUP(A1305,census_tract_county_names_WA!A:B,2,FALSE)</f>
        <v>Kitsap County, Washington</v>
      </c>
      <c r="AN1305">
        <f>INDEX(census_tract_areas_WA!N:N, MATCH('2014_acs_select'!A1305,census_tract_areas_WA!E:E,0))</f>
        <v>25.35667351</v>
      </c>
      <c r="AO1305" t="b">
        <f t="shared" si="271"/>
        <v>1</v>
      </c>
      <c r="AP1305" t="str">
        <f>INDEX('Density Lookup'!B:B,MATCH('2014_acs_select'!AK1305,'Density Lookup'!A:A,1))</f>
        <v>Low</v>
      </c>
      <c r="AQ1305" t="b">
        <f t="shared" si="272"/>
        <v>1</v>
      </c>
    </row>
    <row r="1306" spans="1:43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63"/>
        <v>0.50304612706701479</v>
      </c>
      <c r="I1306" s="2">
        <f t="shared" si="264"/>
        <v>0.49695387293298521</v>
      </c>
      <c r="J1306" s="1">
        <v>1072</v>
      </c>
      <c r="K1306" s="2">
        <f t="shared" si="265"/>
        <v>0.46649260226283723</v>
      </c>
      <c r="L1306" s="1">
        <v>868</v>
      </c>
      <c r="M1306" s="1">
        <v>97</v>
      </c>
      <c r="N1306" s="1">
        <v>8</v>
      </c>
      <c r="O1306" s="2">
        <f t="shared" si="260"/>
        <v>0.80970149253731338</v>
      </c>
      <c r="P1306" s="2">
        <f t="shared" si="261"/>
        <v>9.0485074626865669E-2</v>
      </c>
      <c r="Q1306" s="2">
        <f t="shared" si="262"/>
        <v>7.462686567164179E-3</v>
      </c>
      <c r="R1306" s="2">
        <v>0.20699999999999999</v>
      </c>
      <c r="S1306" s="2">
        <v>0.252</v>
      </c>
      <c r="T1306" s="2">
        <v>0.16500000000000001</v>
      </c>
      <c r="U1306" s="1">
        <v>2264</v>
      </c>
      <c r="V1306" s="2">
        <f t="shared" si="266"/>
        <v>0.98520452567449956</v>
      </c>
      <c r="W1306" s="2">
        <v>0.151</v>
      </c>
      <c r="X1306" s="1">
        <v>380</v>
      </c>
      <c r="Y1306" s="2">
        <f t="shared" si="267"/>
        <v>0.16536118363794605</v>
      </c>
      <c r="Z1306" s="2">
        <v>8.6999999999999994E-2</v>
      </c>
      <c r="AA1306" s="1">
        <v>1458</v>
      </c>
      <c r="AB1306" s="2">
        <f t="shared" si="268"/>
        <v>0.63446475195822449</v>
      </c>
      <c r="AC1306" s="2">
        <f t="shared" si="269"/>
        <v>0.20017406440382945</v>
      </c>
      <c r="AD1306" s="2">
        <v>0.184</v>
      </c>
      <c r="AE1306" s="1">
        <v>64771</v>
      </c>
      <c r="AF1306" s="1">
        <v>939</v>
      </c>
      <c r="AG1306" s="1">
        <v>53777</v>
      </c>
      <c r="AH1306" s="1">
        <v>1960</v>
      </c>
      <c r="AI1306" s="2">
        <v>7.8E-2</v>
      </c>
      <c r="AJ1306">
        <f>VLOOKUP(A1306,census_tract_areas_WA!E:N,10,FALSE)</f>
        <v>6.5150105109999998</v>
      </c>
      <c r="AK1306">
        <f t="shared" si="270"/>
        <v>352.72391289623204</v>
      </c>
      <c r="AL1306" t="str">
        <f>VLOOKUP(AK1306,'Density Lookup'!A:B,2,TRUE)</f>
        <v>Medium</v>
      </c>
      <c r="AM1306" t="str">
        <f>VLOOKUP(A1306,census_tract_county_names_WA!A:B,2,FALSE)</f>
        <v>Pierce County, Washington</v>
      </c>
      <c r="AN1306">
        <f>INDEX(census_tract_areas_WA!N:N, MATCH('2014_acs_select'!A1306,census_tract_areas_WA!E:E,0))</f>
        <v>6.5150105109999998</v>
      </c>
      <c r="AO1306" t="b">
        <f t="shared" si="271"/>
        <v>1</v>
      </c>
      <c r="AP1306" t="str">
        <f>INDEX('Density Lookup'!B:B,MATCH('2014_acs_select'!AK1306,'Density Lookup'!A:A,1))</f>
        <v>Medium</v>
      </c>
      <c r="AQ1306" t="b">
        <f t="shared" si="272"/>
        <v>1</v>
      </c>
    </row>
    <row r="1307" spans="1:43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63"/>
        <v>0.56881287726358154</v>
      </c>
      <c r="I1307" s="2">
        <f t="shared" si="264"/>
        <v>0.43118712273641852</v>
      </c>
      <c r="J1307" s="1">
        <v>1597</v>
      </c>
      <c r="K1307" s="2">
        <f t="shared" si="265"/>
        <v>0.32132796780684103</v>
      </c>
      <c r="L1307" s="1">
        <v>1190</v>
      </c>
      <c r="M1307" s="1">
        <v>243</v>
      </c>
      <c r="N1307" s="1">
        <v>0</v>
      </c>
      <c r="O1307" s="2">
        <f t="shared" si="260"/>
        <v>0.74514715090795236</v>
      </c>
      <c r="P1307" s="2">
        <f t="shared" si="261"/>
        <v>0.15216030056355667</v>
      </c>
      <c r="Q1307" s="2">
        <f t="shared" si="262"/>
        <v>0</v>
      </c>
      <c r="R1307" s="2">
        <v>0.192</v>
      </c>
      <c r="S1307" s="2">
        <v>0.154</v>
      </c>
      <c r="T1307" s="2">
        <v>0.23600000000000002</v>
      </c>
      <c r="U1307" s="1">
        <v>4441</v>
      </c>
      <c r="V1307" s="2">
        <f t="shared" si="266"/>
        <v>0.89356136820925558</v>
      </c>
      <c r="W1307" s="2">
        <v>0.152</v>
      </c>
      <c r="X1307" s="1">
        <v>785</v>
      </c>
      <c r="Y1307" s="2">
        <f t="shared" si="267"/>
        <v>0.15794768611670021</v>
      </c>
      <c r="Z1307" s="2">
        <v>0.10300000000000001</v>
      </c>
      <c r="AA1307" s="1">
        <v>2665</v>
      </c>
      <c r="AB1307" s="2">
        <f t="shared" si="268"/>
        <v>0.53621730382293764</v>
      </c>
      <c r="AC1307" s="2">
        <f t="shared" si="269"/>
        <v>0.30583501006036218</v>
      </c>
      <c r="AD1307" s="2">
        <v>0.21299999999999999</v>
      </c>
      <c r="AE1307" s="1">
        <v>65360</v>
      </c>
      <c r="AF1307" s="1">
        <v>1906</v>
      </c>
      <c r="AG1307" s="1">
        <v>51582</v>
      </c>
      <c r="AH1307" s="1">
        <v>4229</v>
      </c>
      <c r="AI1307" s="2">
        <v>0.1</v>
      </c>
      <c r="AJ1307">
        <f>VLOOKUP(A1307,census_tract_areas_WA!E:N,10,FALSE)</f>
        <v>197.90725230000001</v>
      </c>
      <c r="AK1307">
        <f t="shared" si="270"/>
        <v>25.112773494859944</v>
      </c>
      <c r="AL1307" t="str">
        <f>VLOOKUP(AK1307,'Density Lookup'!A:B,2,TRUE)</f>
        <v>Low</v>
      </c>
      <c r="AM1307" t="str">
        <f>VLOOKUP(A1307,census_tract_county_names_WA!A:B,2,FALSE)</f>
        <v>Pierce County, Washington</v>
      </c>
      <c r="AN1307">
        <f>INDEX(census_tract_areas_WA!N:N, MATCH('2014_acs_select'!A1307,census_tract_areas_WA!E:E,0))</f>
        <v>197.90725230000001</v>
      </c>
      <c r="AO1307" t="b">
        <f t="shared" si="271"/>
        <v>1</v>
      </c>
      <c r="AP1307" t="str">
        <f>INDEX('Density Lookup'!B:B,MATCH('2014_acs_select'!AK1307,'Density Lookup'!A:A,1))</f>
        <v>Low</v>
      </c>
      <c r="AQ1307" t="b">
        <f t="shared" si="272"/>
        <v>1</v>
      </c>
    </row>
    <row r="1308" spans="1:43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63"/>
        <v>0.48859611843037259</v>
      </c>
      <c r="I1308" s="2">
        <f t="shared" si="264"/>
        <v>0.51140388156962746</v>
      </c>
      <c r="J1308" s="1">
        <v>2987</v>
      </c>
      <c r="K1308" s="2">
        <f t="shared" si="265"/>
        <v>0.42314775463946736</v>
      </c>
      <c r="L1308" s="1">
        <v>2433</v>
      </c>
      <c r="M1308" s="1">
        <v>170</v>
      </c>
      <c r="N1308" s="1">
        <v>36</v>
      </c>
      <c r="O1308" s="2">
        <f t="shared" si="260"/>
        <v>0.81452962838968868</v>
      </c>
      <c r="P1308" s="2">
        <f t="shared" si="261"/>
        <v>5.691329092735186E-2</v>
      </c>
      <c r="Q1308" s="2">
        <f t="shared" si="262"/>
        <v>1.2052226314027453E-2</v>
      </c>
      <c r="R1308" s="2">
        <v>0.40700000000000003</v>
      </c>
      <c r="S1308" s="2">
        <v>0.45</v>
      </c>
      <c r="T1308" s="2">
        <v>0.36700000000000005</v>
      </c>
      <c r="U1308" s="1">
        <v>7037</v>
      </c>
      <c r="V1308" s="2">
        <f t="shared" si="266"/>
        <v>0.99688341124805213</v>
      </c>
      <c r="W1308" s="2">
        <v>5.5999999999999994E-2</v>
      </c>
      <c r="X1308" s="1">
        <v>1324</v>
      </c>
      <c r="Y1308" s="2">
        <f t="shared" si="267"/>
        <v>0.18756197761722623</v>
      </c>
      <c r="Z1308" s="2">
        <v>5.4000000000000006E-2</v>
      </c>
      <c r="AA1308" s="1">
        <v>4063</v>
      </c>
      <c r="AB1308" s="2">
        <f t="shared" si="268"/>
        <v>0.57557727723473584</v>
      </c>
      <c r="AC1308" s="2">
        <f t="shared" si="269"/>
        <v>0.2368607451480379</v>
      </c>
      <c r="AD1308" s="2">
        <v>0.06</v>
      </c>
      <c r="AE1308" s="1">
        <v>83857</v>
      </c>
      <c r="AF1308" s="1">
        <v>2896</v>
      </c>
      <c r="AG1308" s="1">
        <v>72239</v>
      </c>
      <c r="AH1308" s="1">
        <v>5880</v>
      </c>
      <c r="AI1308" s="2">
        <v>6.0999999999999999E-2</v>
      </c>
      <c r="AJ1308">
        <f>VLOOKUP(A1308,census_tract_areas_WA!E:N,10,FALSE)</f>
        <v>14.65171297</v>
      </c>
      <c r="AK1308">
        <f t="shared" si="270"/>
        <v>481.78666988997122</v>
      </c>
      <c r="AL1308" t="str">
        <f>VLOOKUP(AK1308,'Density Lookup'!A:B,2,TRUE)</f>
        <v>Medium</v>
      </c>
      <c r="AM1308" t="str">
        <f>VLOOKUP(A1308,census_tract_county_names_WA!A:B,2,FALSE)</f>
        <v>Skagit County, Washington</v>
      </c>
      <c r="AN1308">
        <f>INDEX(census_tract_areas_WA!N:N, MATCH('2014_acs_select'!A1308,census_tract_areas_WA!E:E,0))</f>
        <v>14.65171297</v>
      </c>
      <c r="AO1308" t="b">
        <f t="shared" si="271"/>
        <v>1</v>
      </c>
      <c r="AP1308" t="str">
        <f>INDEX('Density Lookup'!B:B,MATCH('2014_acs_select'!AK1308,'Density Lookup'!A:A,1))</f>
        <v>Medium</v>
      </c>
      <c r="AQ1308" t="b">
        <f t="shared" si="272"/>
        <v>1</v>
      </c>
    </row>
    <row r="1309" spans="1:43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63"/>
        <v>0.47131474103585658</v>
      </c>
      <c r="I1309" s="2">
        <f t="shared" si="264"/>
        <v>0.52868525896414342</v>
      </c>
      <c r="J1309" s="1">
        <v>723</v>
      </c>
      <c r="K1309" s="2">
        <f t="shared" si="265"/>
        <v>0.28804780876494024</v>
      </c>
      <c r="L1309" s="1">
        <v>559</v>
      </c>
      <c r="M1309" s="1">
        <v>37</v>
      </c>
      <c r="N1309" s="1">
        <v>13</v>
      </c>
      <c r="O1309" s="2">
        <f t="shared" si="260"/>
        <v>0.77316735822959892</v>
      </c>
      <c r="P1309" s="2">
        <f t="shared" si="261"/>
        <v>5.1175656984785614E-2</v>
      </c>
      <c r="Q1309" s="2">
        <f t="shared" si="262"/>
        <v>1.7980636237897647E-2</v>
      </c>
      <c r="R1309" s="2">
        <v>0.11</v>
      </c>
      <c r="S1309" s="2">
        <v>0.155</v>
      </c>
      <c r="T1309" s="2">
        <v>7.2999999999999995E-2</v>
      </c>
      <c r="U1309" s="1">
        <v>2484</v>
      </c>
      <c r="V1309" s="2">
        <f t="shared" si="266"/>
        <v>0.98964143426294826</v>
      </c>
      <c r="W1309" s="2">
        <v>0.18600000000000003</v>
      </c>
      <c r="X1309" s="1">
        <v>600</v>
      </c>
      <c r="Y1309" s="2">
        <f t="shared" si="267"/>
        <v>0.23904382470119523</v>
      </c>
      <c r="Z1309" s="2">
        <v>0.193</v>
      </c>
      <c r="AA1309" s="1">
        <v>1313</v>
      </c>
      <c r="AB1309" s="2">
        <f t="shared" si="268"/>
        <v>0.5231075697211155</v>
      </c>
      <c r="AC1309" s="2">
        <f t="shared" si="269"/>
        <v>0.23784860557768928</v>
      </c>
      <c r="AD1309" s="2">
        <v>0.21600000000000003</v>
      </c>
      <c r="AE1309" s="1">
        <v>34242</v>
      </c>
      <c r="AF1309" s="1">
        <v>1115</v>
      </c>
      <c r="AG1309" s="1">
        <v>29729</v>
      </c>
      <c r="AH1309" s="1">
        <v>2027</v>
      </c>
      <c r="AI1309" s="2">
        <v>9.4E-2</v>
      </c>
      <c r="AJ1309">
        <f>VLOOKUP(A1309,census_tract_areas_WA!E:N,10,FALSE)</f>
        <v>15.402926880000001</v>
      </c>
      <c r="AK1309">
        <f t="shared" si="270"/>
        <v>162.95604202725397</v>
      </c>
      <c r="AL1309" t="str">
        <f>VLOOKUP(AK1309,'Density Lookup'!A:B,2,TRUE)</f>
        <v>Low</v>
      </c>
      <c r="AM1309" t="str">
        <f>VLOOKUP(A1309,census_tract_county_names_WA!A:B,2,FALSE)</f>
        <v>Stevens County, Washington</v>
      </c>
      <c r="AN1309">
        <f>INDEX(census_tract_areas_WA!N:N, MATCH('2014_acs_select'!A1309,census_tract_areas_WA!E:E,0))</f>
        <v>15.402926880000001</v>
      </c>
      <c r="AO1309" t="b">
        <f t="shared" si="271"/>
        <v>1</v>
      </c>
      <c r="AP1309" t="str">
        <f>INDEX('Density Lookup'!B:B,MATCH('2014_acs_select'!AK1309,'Density Lookup'!A:A,1))</f>
        <v>Low</v>
      </c>
      <c r="AQ1309" t="b">
        <f t="shared" si="272"/>
        <v>1</v>
      </c>
    </row>
    <row r="1310" spans="1:43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63"/>
        <v>0.58460336068776864</v>
      </c>
      <c r="I1310" s="2">
        <f t="shared" si="264"/>
        <v>0.41539663931223136</v>
      </c>
      <c r="J1310" s="1">
        <v>1268</v>
      </c>
      <c r="K1310" s="2">
        <f t="shared" si="265"/>
        <v>0.49550605705353656</v>
      </c>
      <c r="L1310" s="1">
        <v>319</v>
      </c>
      <c r="M1310" s="1">
        <v>23</v>
      </c>
      <c r="N1310" s="1">
        <v>435</v>
      </c>
      <c r="O1310" s="2">
        <f t="shared" si="260"/>
        <v>0.25157728706624605</v>
      </c>
      <c r="P1310" s="2">
        <f t="shared" si="261"/>
        <v>1.8138801261829655E-2</v>
      </c>
      <c r="Q1310" s="2">
        <f t="shared" si="262"/>
        <v>0.34305993690851733</v>
      </c>
      <c r="R1310" s="2">
        <v>0.373</v>
      </c>
      <c r="S1310" s="2">
        <v>0.34799999999999998</v>
      </c>
      <c r="T1310" s="2">
        <v>0.41600000000000004</v>
      </c>
      <c r="U1310" s="1">
        <v>2555</v>
      </c>
      <c r="V1310" s="2">
        <f t="shared" si="266"/>
        <v>0.9984368894099257</v>
      </c>
      <c r="W1310" s="2">
        <v>0.40399999999999997</v>
      </c>
      <c r="X1310" s="1">
        <v>145</v>
      </c>
      <c r="Y1310" s="2">
        <f t="shared" si="267"/>
        <v>5.6662758890191484E-2</v>
      </c>
      <c r="Z1310" s="2">
        <v>0.752</v>
      </c>
      <c r="AA1310" s="1">
        <v>1904</v>
      </c>
      <c r="AB1310" s="2">
        <f t="shared" si="268"/>
        <v>0.74404064087534194</v>
      </c>
      <c r="AC1310" s="2">
        <f t="shared" si="269"/>
        <v>0.1992966002344666</v>
      </c>
      <c r="AD1310" s="2">
        <v>0.36299999999999999</v>
      </c>
      <c r="AE1310" s="1">
        <v>39848</v>
      </c>
      <c r="AF1310" s="1">
        <v>1735</v>
      </c>
      <c r="AG1310" s="1">
        <v>23208</v>
      </c>
      <c r="AH1310" s="1">
        <v>2420</v>
      </c>
      <c r="AI1310" s="2">
        <v>0.10199999999999999</v>
      </c>
      <c r="AJ1310">
        <f>VLOOKUP(A1310,census_tract_areas_WA!E:N,10,FALSE)</f>
        <v>0.48503623200000001</v>
      </c>
      <c r="AK1310">
        <f t="shared" si="270"/>
        <v>5275.8945232775932</v>
      </c>
      <c r="AL1310" t="str">
        <f>VLOOKUP(AK1310,'Density Lookup'!A:B,2,TRUE)</f>
        <v>High</v>
      </c>
      <c r="AM1310" t="str">
        <f>VLOOKUP(A1310,census_tract_county_names_WA!A:B,2,FALSE)</f>
        <v>King County, Washington</v>
      </c>
      <c r="AN1310">
        <f>INDEX(census_tract_areas_WA!N:N, MATCH('2014_acs_select'!A1310,census_tract_areas_WA!E:E,0))</f>
        <v>0.48503623200000001</v>
      </c>
      <c r="AO1310" t="b">
        <f t="shared" si="271"/>
        <v>1</v>
      </c>
      <c r="AP1310" t="str">
        <f>INDEX('Density Lookup'!B:B,MATCH('2014_acs_select'!AK1310,'Density Lookup'!A:A,1))</f>
        <v>High</v>
      </c>
      <c r="AQ1310" t="b">
        <f t="shared" si="272"/>
        <v>1</v>
      </c>
    </row>
    <row r="1311" spans="1:43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63"/>
        <v>0.48488345257327486</v>
      </c>
      <c r="I1311" s="2">
        <f t="shared" si="264"/>
        <v>0.51511654742672508</v>
      </c>
      <c r="J1311" s="1">
        <v>2230</v>
      </c>
      <c r="K1311" s="2">
        <f t="shared" si="265"/>
        <v>0.51465497345949685</v>
      </c>
      <c r="L1311" s="1">
        <v>1572</v>
      </c>
      <c r="M1311" s="1">
        <v>215</v>
      </c>
      <c r="N1311" s="1">
        <v>161</v>
      </c>
      <c r="O1311" s="2">
        <f t="shared" ref="O1311:O1374" si="273">L1311/$J1311</f>
        <v>0.70493273542600898</v>
      </c>
      <c r="P1311" s="2">
        <f t="shared" ref="P1311:P1374" si="274">M1311/$J1311</f>
        <v>9.641255605381166E-2</v>
      </c>
      <c r="Q1311" s="2">
        <f t="shared" ref="Q1311:Q1374" si="275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 s="1">
        <v>4306</v>
      </c>
      <c r="V1311" s="2">
        <f t="shared" si="266"/>
        <v>0.99376875144241861</v>
      </c>
      <c r="W1311" s="2">
        <v>0.05</v>
      </c>
      <c r="X1311" s="1">
        <v>774</v>
      </c>
      <c r="Y1311" s="2">
        <f t="shared" si="267"/>
        <v>0.1786291253173321</v>
      </c>
      <c r="Z1311" s="2">
        <v>1.2E-2</v>
      </c>
      <c r="AA1311" s="1">
        <v>2641</v>
      </c>
      <c r="AB1311" s="2">
        <f t="shared" si="268"/>
        <v>0.60950842372490188</v>
      </c>
      <c r="AC1311" s="2">
        <f t="shared" si="269"/>
        <v>0.21186245095776601</v>
      </c>
      <c r="AD1311" s="2">
        <v>6.9000000000000006E-2</v>
      </c>
      <c r="AE1311" s="1">
        <v>129220</v>
      </c>
      <c r="AF1311" s="1">
        <v>1699</v>
      </c>
      <c r="AG1311" s="1">
        <v>108210</v>
      </c>
      <c r="AH1311" s="1">
        <v>3630</v>
      </c>
      <c r="AI1311" s="2">
        <v>7.2000000000000008E-2</v>
      </c>
      <c r="AJ1311">
        <f>VLOOKUP(A1311,census_tract_areas_WA!E:N,10,FALSE)</f>
        <v>3.8980995580000002</v>
      </c>
      <c r="AK1311">
        <f t="shared" si="270"/>
        <v>1111.5672997903457</v>
      </c>
      <c r="AL1311" t="str">
        <f>VLOOKUP(AK1311,'Density Lookup'!A:B,2,TRUE)</f>
        <v>Medium</v>
      </c>
      <c r="AM1311" t="str">
        <f>VLOOKUP(A1311,census_tract_county_names_WA!A:B,2,FALSE)</f>
        <v>King County, Washington</v>
      </c>
      <c r="AN1311">
        <f>INDEX(census_tract_areas_WA!N:N, MATCH('2014_acs_select'!A1311,census_tract_areas_WA!E:E,0))</f>
        <v>3.8980995580000002</v>
      </c>
      <c r="AO1311" t="b">
        <f t="shared" si="271"/>
        <v>1</v>
      </c>
      <c r="AP1311" t="str">
        <f>INDEX('Density Lookup'!B:B,MATCH('2014_acs_select'!AK1311,'Density Lookup'!A:A,1))</f>
        <v>Medium</v>
      </c>
      <c r="AQ1311" t="b">
        <f t="shared" si="272"/>
        <v>1</v>
      </c>
    </row>
    <row r="1312" spans="1:43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63"/>
        <v>0.49189491335941865</v>
      </c>
      <c r="I1312" s="2">
        <f t="shared" si="264"/>
        <v>0.50810508664058129</v>
      </c>
      <c r="J1312" s="1">
        <v>1409</v>
      </c>
      <c r="K1312" s="2">
        <f t="shared" si="265"/>
        <v>0.39379541643376187</v>
      </c>
      <c r="L1312" s="1">
        <v>1119</v>
      </c>
      <c r="M1312" s="1">
        <v>78</v>
      </c>
      <c r="N1312" s="1">
        <v>59</v>
      </c>
      <c r="O1312" s="2">
        <f t="shared" si="273"/>
        <v>0.79418026969481903</v>
      </c>
      <c r="P1312" s="2">
        <f t="shared" si="274"/>
        <v>5.5358410220014191E-2</v>
      </c>
      <c r="Q1312" s="2">
        <f t="shared" si="275"/>
        <v>4.1873669268985093E-2</v>
      </c>
      <c r="R1312" s="2">
        <v>0.379</v>
      </c>
      <c r="S1312" s="2">
        <v>0.34</v>
      </c>
      <c r="T1312" s="2">
        <v>0.41299999999999998</v>
      </c>
      <c r="U1312" s="1">
        <v>3527</v>
      </c>
      <c r="V1312" s="2">
        <f t="shared" si="266"/>
        <v>0.98574622694242597</v>
      </c>
      <c r="W1312" s="2">
        <v>0.155</v>
      </c>
      <c r="X1312" s="1">
        <v>447</v>
      </c>
      <c r="Y1312" s="2">
        <f t="shared" si="267"/>
        <v>0.12493012856344327</v>
      </c>
      <c r="Z1312" s="2">
        <v>7.2000000000000008E-2</v>
      </c>
      <c r="AA1312" s="1">
        <v>2028</v>
      </c>
      <c r="AB1312" s="2">
        <f t="shared" si="268"/>
        <v>0.56679709334823924</v>
      </c>
      <c r="AC1312" s="2">
        <f t="shared" si="269"/>
        <v>0.30827277808831743</v>
      </c>
      <c r="AD1312" s="2">
        <v>0.16699999999999998</v>
      </c>
      <c r="AE1312" s="1">
        <v>54906</v>
      </c>
      <c r="AF1312" s="1">
        <v>1822</v>
      </c>
      <c r="AG1312" s="1">
        <v>44828</v>
      </c>
      <c r="AH1312" s="1">
        <v>3201</v>
      </c>
      <c r="AI1312" s="2">
        <v>0.10800000000000001</v>
      </c>
      <c r="AJ1312">
        <f>VLOOKUP(A1312,census_tract_areas_WA!E:N,10,FALSE)</f>
        <v>2.4918592529999999</v>
      </c>
      <c r="AK1312">
        <f t="shared" si="270"/>
        <v>1435.8756401238848</v>
      </c>
      <c r="AL1312" t="str">
        <f>VLOOKUP(AK1312,'Density Lookup'!A:B,2,TRUE)</f>
        <v>High</v>
      </c>
      <c r="AM1312" t="str">
        <f>VLOOKUP(A1312,census_tract_county_names_WA!A:B,2,FALSE)</f>
        <v>Spokane County, Washington</v>
      </c>
      <c r="AN1312">
        <f>INDEX(census_tract_areas_WA!N:N, MATCH('2014_acs_select'!A1312,census_tract_areas_WA!E:E,0))</f>
        <v>2.4918592529999999</v>
      </c>
      <c r="AO1312" t="b">
        <f t="shared" si="271"/>
        <v>1</v>
      </c>
      <c r="AP1312" t="str">
        <f>INDEX('Density Lookup'!B:B,MATCH('2014_acs_select'!AK1312,'Density Lookup'!A:A,1))</f>
        <v>High</v>
      </c>
      <c r="AQ1312" t="b">
        <f t="shared" si="272"/>
        <v>1</v>
      </c>
    </row>
    <row r="1313" spans="1:43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63"/>
        <v>0.53146531924666973</v>
      </c>
      <c r="I1313" s="2">
        <f t="shared" si="264"/>
        <v>0.46853468075333027</v>
      </c>
      <c r="J1313" s="1">
        <v>1058</v>
      </c>
      <c r="K1313" s="2">
        <f t="shared" si="265"/>
        <v>0.48598989435002299</v>
      </c>
      <c r="L1313" s="1">
        <v>764</v>
      </c>
      <c r="M1313" s="1">
        <v>100</v>
      </c>
      <c r="N1313" s="1">
        <v>0</v>
      </c>
      <c r="O1313" s="2">
        <f t="shared" si="273"/>
        <v>0.72211720226843101</v>
      </c>
      <c r="P1313" s="2">
        <f t="shared" si="274"/>
        <v>9.4517958412098299E-2</v>
      </c>
      <c r="Q1313" s="2">
        <f t="shared" si="275"/>
        <v>0</v>
      </c>
      <c r="R1313" s="2">
        <v>0.27</v>
      </c>
      <c r="S1313" s="2">
        <v>0.26100000000000001</v>
      </c>
      <c r="T1313" s="2">
        <v>0.28000000000000003</v>
      </c>
      <c r="U1313" s="1">
        <v>2177</v>
      </c>
      <c r="V1313" s="2">
        <f t="shared" si="266"/>
        <v>1</v>
      </c>
      <c r="W1313" s="2">
        <v>9.3000000000000013E-2</v>
      </c>
      <c r="X1313" s="1">
        <v>435</v>
      </c>
      <c r="Y1313" s="2">
        <f t="shared" si="267"/>
        <v>0.19981626090950849</v>
      </c>
      <c r="Z1313" s="2">
        <v>0.115</v>
      </c>
      <c r="AA1313" s="1">
        <v>1256</v>
      </c>
      <c r="AB1313" s="2">
        <f t="shared" si="268"/>
        <v>0.57694074414331653</v>
      </c>
      <c r="AC1313" s="2">
        <f t="shared" si="269"/>
        <v>0.22324299494717503</v>
      </c>
      <c r="AD1313" s="2">
        <v>0.09</v>
      </c>
      <c r="AE1313" s="1">
        <v>70658</v>
      </c>
      <c r="AF1313" s="1">
        <v>951</v>
      </c>
      <c r="AG1313" s="1">
        <v>56510</v>
      </c>
      <c r="AH1313" s="1">
        <v>1801</v>
      </c>
      <c r="AI1313" s="2">
        <v>0.03</v>
      </c>
      <c r="AJ1313">
        <f>VLOOKUP(A1313,census_tract_areas_WA!E:N,10,FALSE)</f>
        <v>1822.014909</v>
      </c>
      <c r="AK1313">
        <f t="shared" si="270"/>
        <v>1.1948310572249001</v>
      </c>
      <c r="AL1313" t="str">
        <f>VLOOKUP(AK1313,'Density Lookup'!A:B,2,TRUE)</f>
        <v>Low</v>
      </c>
      <c r="AM1313" t="str">
        <f>VLOOKUP(A1313,census_tract_county_names_WA!A:B,2,FALSE)</f>
        <v>Whitman County, Washington</v>
      </c>
      <c r="AN1313">
        <f>INDEX(census_tract_areas_WA!N:N, MATCH('2014_acs_select'!A1313,census_tract_areas_WA!E:E,0))</f>
        <v>1822.014909</v>
      </c>
      <c r="AO1313" t="b">
        <f t="shared" si="271"/>
        <v>1</v>
      </c>
      <c r="AP1313" t="str">
        <f>INDEX('Density Lookup'!B:B,MATCH('2014_acs_select'!AK1313,'Density Lookup'!A:A,1))</f>
        <v>Low</v>
      </c>
      <c r="AQ1313" t="b">
        <f t="shared" si="272"/>
        <v>1</v>
      </c>
    </row>
    <row r="1314" spans="1:43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63"/>
        <v>0.53689727463312364</v>
      </c>
      <c r="I1314" s="2">
        <f t="shared" si="264"/>
        <v>0.4631027253668763</v>
      </c>
      <c r="J1314" s="1">
        <v>2439</v>
      </c>
      <c r="K1314" s="2">
        <f t="shared" si="265"/>
        <v>0.51132075471698113</v>
      </c>
      <c r="L1314" s="1">
        <v>1783</v>
      </c>
      <c r="M1314" s="1">
        <v>113</v>
      </c>
      <c r="N1314" s="1">
        <v>196</v>
      </c>
      <c r="O1314" s="2">
        <f t="shared" si="273"/>
        <v>0.73103731037310371</v>
      </c>
      <c r="P1314" s="2">
        <f t="shared" si="274"/>
        <v>4.6330463304633043E-2</v>
      </c>
      <c r="Q1314" s="2">
        <f t="shared" si="275"/>
        <v>8.0360803608036074E-2</v>
      </c>
      <c r="R1314" s="2">
        <v>0.54700000000000004</v>
      </c>
      <c r="S1314" s="2">
        <v>0.59699999999999998</v>
      </c>
      <c r="T1314" s="2">
        <v>0.5</v>
      </c>
      <c r="U1314" s="1">
        <v>4770</v>
      </c>
      <c r="V1314" s="2">
        <f t="shared" si="266"/>
        <v>1</v>
      </c>
      <c r="W1314" s="2">
        <v>5.2000000000000005E-2</v>
      </c>
      <c r="X1314" s="1">
        <v>872</v>
      </c>
      <c r="Y1314" s="2">
        <f t="shared" si="267"/>
        <v>0.18280922431865829</v>
      </c>
      <c r="Z1314" s="2">
        <v>1.9E-2</v>
      </c>
      <c r="AA1314" s="1">
        <v>3147</v>
      </c>
      <c r="AB1314" s="2">
        <f t="shared" si="268"/>
        <v>0.65974842767295594</v>
      </c>
      <c r="AC1314" s="2">
        <f t="shared" si="269"/>
        <v>0.15744234800838575</v>
      </c>
      <c r="AD1314" s="2">
        <v>6.2E-2</v>
      </c>
      <c r="AE1314" s="1">
        <v>118905</v>
      </c>
      <c r="AF1314" s="1">
        <v>1807</v>
      </c>
      <c r="AG1314" s="1">
        <v>105237</v>
      </c>
      <c r="AH1314" s="1">
        <v>4084</v>
      </c>
      <c r="AI1314" s="2">
        <v>6.9000000000000006E-2</v>
      </c>
      <c r="AJ1314">
        <f>VLOOKUP(A1314,census_tract_areas_WA!E:N,10,FALSE)</f>
        <v>79.142302139999998</v>
      </c>
      <c r="AK1314">
        <f t="shared" si="270"/>
        <v>60.271180784734248</v>
      </c>
      <c r="AL1314" t="str">
        <f>VLOOKUP(AK1314,'Density Lookup'!A:B,2,TRUE)</f>
        <v>Low</v>
      </c>
      <c r="AM1314" t="str">
        <f>VLOOKUP(A1314,census_tract_county_names_WA!A:B,2,FALSE)</f>
        <v>King County, Washington</v>
      </c>
      <c r="AN1314">
        <f>INDEX(census_tract_areas_WA!N:N, MATCH('2014_acs_select'!A1314,census_tract_areas_WA!E:E,0))</f>
        <v>79.142302139999998</v>
      </c>
      <c r="AO1314" t="b">
        <f t="shared" si="271"/>
        <v>1</v>
      </c>
      <c r="AP1314" t="str">
        <f>INDEX('Density Lookup'!B:B,MATCH('2014_acs_select'!AK1314,'Density Lookup'!A:A,1))</f>
        <v>Low</v>
      </c>
      <c r="AQ1314" t="b">
        <f t="shared" si="272"/>
        <v>1</v>
      </c>
    </row>
    <row r="1315" spans="1:43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63"/>
        <v>0.4830757190373704</v>
      </c>
      <c r="I1315" s="2">
        <f t="shared" si="264"/>
        <v>0.51692428096262966</v>
      </c>
      <c r="J1315" s="1">
        <v>2428</v>
      </c>
      <c r="K1315" s="2">
        <f t="shared" si="265"/>
        <v>0.47505380551751125</v>
      </c>
      <c r="L1315" s="1">
        <v>994</v>
      </c>
      <c r="M1315" s="1">
        <v>120</v>
      </c>
      <c r="N1315" s="1">
        <v>770</v>
      </c>
      <c r="O1315" s="2">
        <f t="shared" si="273"/>
        <v>0.40939044481054365</v>
      </c>
      <c r="P1315" s="2">
        <f t="shared" si="274"/>
        <v>4.9423393739703461E-2</v>
      </c>
      <c r="Q1315" s="2">
        <f t="shared" si="275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 s="1">
        <v>5035</v>
      </c>
      <c r="V1315" s="2">
        <f t="shared" si="266"/>
        <v>0.98513011152416352</v>
      </c>
      <c r="W1315" s="2">
        <v>4.4000000000000004E-2</v>
      </c>
      <c r="X1315" s="1">
        <v>1177</v>
      </c>
      <c r="Y1315" s="2">
        <f t="shared" si="267"/>
        <v>0.23028761494815106</v>
      </c>
      <c r="Z1315" s="2">
        <v>5.9000000000000004E-2</v>
      </c>
      <c r="AA1315" s="1">
        <v>2968</v>
      </c>
      <c r="AB1315" s="2">
        <f t="shared" si="268"/>
        <v>0.58070827626687538</v>
      </c>
      <c r="AC1315" s="2">
        <f t="shared" si="269"/>
        <v>0.18900410878497353</v>
      </c>
      <c r="AD1315" s="2">
        <v>4.0999999999999995E-2</v>
      </c>
      <c r="AE1315" s="1">
        <v>155610</v>
      </c>
      <c r="AF1315" s="1">
        <v>1916</v>
      </c>
      <c r="AG1315" s="1">
        <v>106458</v>
      </c>
      <c r="AH1315" s="1">
        <v>4173</v>
      </c>
      <c r="AI1315" s="2">
        <v>4.9000000000000002E-2</v>
      </c>
      <c r="AJ1315">
        <f>VLOOKUP(A1315,census_tract_areas_WA!E:N,10,FALSE)</f>
        <v>22.305710810000001</v>
      </c>
      <c r="AK1315">
        <f t="shared" si="270"/>
        <v>229.13414611780308</v>
      </c>
      <c r="AL1315" t="str">
        <f>VLOOKUP(AK1315,'Density Lookup'!A:B,2,TRUE)</f>
        <v>Low</v>
      </c>
      <c r="AM1315" t="str">
        <f>VLOOKUP(A1315,census_tract_county_names_WA!A:B,2,FALSE)</f>
        <v>Kitsap County, Washington</v>
      </c>
      <c r="AN1315">
        <f>INDEX(census_tract_areas_WA!N:N, MATCH('2014_acs_select'!A1315,census_tract_areas_WA!E:E,0))</f>
        <v>22.305710810000001</v>
      </c>
      <c r="AO1315" t="b">
        <f t="shared" si="271"/>
        <v>1</v>
      </c>
      <c r="AP1315" t="str">
        <f>INDEX('Density Lookup'!B:B,MATCH('2014_acs_select'!AK1315,'Density Lookup'!A:A,1))</f>
        <v>Low</v>
      </c>
      <c r="AQ1315" t="b">
        <f t="shared" si="272"/>
        <v>1</v>
      </c>
    </row>
    <row r="1316" spans="1:43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63"/>
        <v>0.52282481467030828</v>
      </c>
      <c r="I1316" s="2">
        <f t="shared" si="264"/>
        <v>0.47717518532969178</v>
      </c>
      <c r="J1316" s="1">
        <v>898</v>
      </c>
      <c r="K1316" s="2">
        <f t="shared" si="265"/>
        <v>0.3503706593835349</v>
      </c>
      <c r="L1316" s="1">
        <v>717</v>
      </c>
      <c r="M1316" s="1">
        <v>109</v>
      </c>
      <c r="N1316" s="1">
        <v>0</v>
      </c>
      <c r="O1316" s="2">
        <f t="shared" si="273"/>
        <v>0.7984409799554566</v>
      </c>
      <c r="P1316" s="2">
        <f t="shared" si="274"/>
        <v>0.12138084632516703</v>
      </c>
      <c r="Q1316" s="2">
        <f t="shared" si="275"/>
        <v>0</v>
      </c>
      <c r="R1316" s="2">
        <v>0.20199999999999999</v>
      </c>
      <c r="S1316" s="2">
        <v>0.19600000000000001</v>
      </c>
      <c r="T1316" s="2">
        <v>0.20800000000000002</v>
      </c>
      <c r="U1316" s="1">
        <v>2544</v>
      </c>
      <c r="V1316" s="2">
        <f t="shared" si="266"/>
        <v>0.99258681232930157</v>
      </c>
      <c r="W1316" s="2">
        <v>0.17</v>
      </c>
      <c r="X1316" s="1">
        <v>499</v>
      </c>
      <c r="Y1316" s="2">
        <f t="shared" si="267"/>
        <v>0.1946937182988685</v>
      </c>
      <c r="Z1316" s="2">
        <v>0.184</v>
      </c>
      <c r="AA1316" s="1">
        <v>1598</v>
      </c>
      <c r="AB1316" s="2">
        <f t="shared" si="268"/>
        <v>0.62348809988294962</v>
      </c>
      <c r="AC1316" s="2">
        <f t="shared" si="269"/>
        <v>0.18181818181818188</v>
      </c>
      <c r="AD1316" s="2">
        <v>0.17699999999999999</v>
      </c>
      <c r="AE1316" s="1">
        <v>62117</v>
      </c>
      <c r="AF1316" s="1">
        <v>1052</v>
      </c>
      <c r="AG1316" s="1">
        <v>53464</v>
      </c>
      <c r="AH1316" s="1">
        <v>2045</v>
      </c>
      <c r="AI1316" s="2">
        <v>8.199999999999999E-2</v>
      </c>
      <c r="AJ1316">
        <f>VLOOKUP(A1316,census_tract_areas_WA!E:N,10,FALSE)</f>
        <v>422.09431919999997</v>
      </c>
      <c r="AK1316">
        <f t="shared" si="270"/>
        <v>6.0721025690601147</v>
      </c>
      <c r="AL1316" t="str">
        <f>VLOOKUP(AK1316,'Density Lookup'!A:B,2,TRUE)</f>
        <v>Low</v>
      </c>
      <c r="AM1316" t="str">
        <f>VLOOKUP(A1316,census_tract_county_names_WA!A:B,2,FALSE)</f>
        <v>Pend Oreille County, Washington</v>
      </c>
      <c r="AN1316">
        <f>INDEX(census_tract_areas_WA!N:N, MATCH('2014_acs_select'!A1316,census_tract_areas_WA!E:E,0))</f>
        <v>422.09431919999997</v>
      </c>
      <c r="AO1316" t="b">
        <f t="shared" si="271"/>
        <v>1</v>
      </c>
      <c r="AP1316" t="str">
        <f>INDEX('Density Lookup'!B:B,MATCH('2014_acs_select'!AK1316,'Density Lookup'!A:A,1))</f>
        <v>Low</v>
      </c>
      <c r="AQ1316" t="b">
        <f t="shared" si="272"/>
        <v>1</v>
      </c>
    </row>
    <row r="1317" spans="1:43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63"/>
        <v>0.52621722846441943</v>
      </c>
      <c r="I1317" s="2">
        <f t="shared" si="264"/>
        <v>0.47378277153558052</v>
      </c>
      <c r="J1317" s="1">
        <v>2232</v>
      </c>
      <c r="K1317" s="2">
        <f t="shared" si="265"/>
        <v>0.52247191011235961</v>
      </c>
      <c r="L1317" s="1">
        <v>1829</v>
      </c>
      <c r="M1317" s="1">
        <v>196</v>
      </c>
      <c r="N1317" s="1">
        <v>0</v>
      </c>
      <c r="O1317" s="2">
        <f t="shared" si="273"/>
        <v>0.81944444444444442</v>
      </c>
      <c r="P1317" s="2">
        <f t="shared" si="274"/>
        <v>8.7813620071684584E-2</v>
      </c>
      <c r="Q1317" s="2">
        <f t="shared" si="275"/>
        <v>0</v>
      </c>
      <c r="R1317" s="2">
        <v>0.25600000000000001</v>
      </c>
      <c r="S1317" s="2">
        <v>0.24399999999999999</v>
      </c>
      <c r="T1317" s="2">
        <v>0.26800000000000002</v>
      </c>
      <c r="U1317" s="1">
        <v>4263</v>
      </c>
      <c r="V1317" s="2">
        <f t="shared" si="266"/>
        <v>0.9978932584269663</v>
      </c>
      <c r="W1317" s="2">
        <v>7.0999999999999994E-2</v>
      </c>
      <c r="X1317" s="1">
        <v>727</v>
      </c>
      <c r="Y1317" s="2">
        <f t="shared" si="267"/>
        <v>0.17017790262172286</v>
      </c>
      <c r="Z1317" s="2">
        <v>0.13300000000000001</v>
      </c>
      <c r="AA1317" s="1">
        <v>2941</v>
      </c>
      <c r="AB1317" s="2">
        <f t="shared" si="268"/>
        <v>0.68843632958801493</v>
      </c>
      <c r="AC1317" s="2">
        <f t="shared" si="269"/>
        <v>0.14138576779026224</v>
      </c>
      <c r="AD1317" s="2">
        <v>6.4000000000000001E-2</v>
      </c>
      <c r="AE1317" s="1">
        <v>99535</v>
      </c>
      <c r="AF1317" s="1">
        <v>1610</v>
      </c>
      <c r="AG1317" s="1">
        <v>89000</v>
      </c>
      <c r="AH1317" s="1">
        <v>3709</v>
      </c>
      <c r="AI1317" s="2">
        <v>0.114</v>
      </c>
      <c r="AJ1317">
        <f>VLOOKUP(A1317,census_tract_areas_WA!E:N,10,FALSE)</f>
        <v>40.001009940000003</v>
      </c>
      <c r="AK1317">
        <f t="shared" si="270"/>
        <v>106.79730352828186</v>
      </c>
      <c r="AL1317" t="str">
        <f>VLOOKUP(AK1317,'Density Lookup'!A:B,2,TRUE)</f>
        <v>Low</v>
      </c>
      <c r="AM1317" t="str">
        <f>VLOOKUP(A1317,census_tract_county_names_WA!A:B,2,FALSE)</f>
        <v>Snohomish County, Washington</v>
      </c>
      <c r="AN1317">
        <f>INDEX(census_tract_areas_WA!N:N, MATCH('2014_acs_select'!A1317,census_tract_areas_WA!E:E,0))</f>
        <v>40.001009940000003</v>
      </c>
      <c r="AO1317" t="b">
        <f t="shared" si="271"/>
        <v>1</v>
      </c>
      <c r="AP1317" t="str">
        <f>INDEX('Density Lookup'!B:B,MATCH('2014_acs_select'!AK1317,'Density Lookup'!A:A,1))</f>
        <v>Low</v>
      </c>
      <c r="AQ1317" t="b">
        <f t="shared" si="272"/>
        <v>1</v>
      </c>
    </row>
    <row r="1318" spans="1:43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63"/>
        <v>0.46649051165025224</v>
      </c>
      <c r="I1318" s="2">
        <f t="shared" si="264"/>
        <v>0.53350948834974776</v>
      </c>
      <c r="J1318" s="1">
        <v>1728</v>
      </c>
      <c r="K1318" s="2">
        <f t="shared" si="265"/>
        <v>0.41508527504203702</v>
      </c>
      <c r="L1318" s="1">
        <v>1397</v>
      </c>
      <c r="M1318" s="1">
        <v>122</v>
      </c>
      <c r="N1318" s="1">
        <v>38</v>
      </c>
      <c r="O1318" s="2">
        <f t="shared" si="273"/>
        <v>0.80844907407407407</v>
      </c>
      <c r="P1318" s="2">
        <f t="shared" si="274"/>
        <v>7.0601851851851846E-2</v>
      </c>
      <c r="Q1318" s="2">
        <f t="shared" si="275"/>
        <v>2.1990740740740741E-2</v>
      </c>
      <c r="R1318" s="2">
        <v>0.25800000000000001</v>
      </c>
      <c r="S1318" s="2">
        <v>0.248</v>
      </c>
      <c r="T1318" s="2">
        <v>0.26899999999999996</v>
      </c>
      <c r="U1318" s="1">
        <v>4148</v>
      </c>
      <c r="V1318" s="2">
        <f t="shared" si="266"/>
        <v>0.99639682920970452</v>
      </c>
      <c r="W1318" s="2">
        <v>0.115</v>
      </c>
      <c r="X1318" s="1">
        <v>872</v>
      </c>
      <c r="Y1318" s="2">
        <f t="shared" si="267"/>
        <v>0.20946432860917608</v>
      </c>
      <c r="Z1318" s="2">
        <v>0.151</v>
      </c>
      <c r="AA1318" s="1">
        <v>2429</v>
      </c>
      <c r="AB1318" s="2">
        <f t="shared" si="268"/>
        <v>0.5834734566418448</v>
      </c>
      <c r="AC1318" s="2">
        <f t="shared" si="269"/>
        <v>0.20706221474897912</v>
      </c>
      <c r="AD1318" s="2">
        <v>0.114</v>
      </c>
      <c r="AE1318" s="1">
        <v>81872</v>
      </c>
      <c r="AF1318" s="1">
        <v>1672</v>
      </c>
      <c r="AG1318" s="1">
        <v>65278</v>
      </c>
      <c r="AH1318" s="1">
        <v>3371</v>
      </c>
      <c r="AI1318" s="2">
        <v>6.2E-2</v>
      </c>
      <c r="AJ1318">
        <f>VLOOKUP(A1318,census_tract_areas_WA!E:N,10,FALSE)</f>
        <v>1348.5556770000001</v>
      </c>
      <c r="AK1318">
        <f t="shared" si="270"/>
        <v>3.087006395806378</v>
      </c>
      <c r="AL1318" t="str">
        <f>VLOOKUP(AK1318,'Density Lookup'!A:B,2,TRUE)</f>
        <v>Low</v>
      </c>
      <c r="AM1318" t="str">
        <f>VLOOKUP(A1318,census_tract_county_names_WA!A:B,2,FALSE)</f>
        <v>Asotin County, Washington</v>
      </c>
      <c r="AN1318">
        <f>INDEX(census_tract_areas_WA!N:N, MATCH('2014_acs_select'!A1318,census_tract_areas_WA!E:E,0))</f>
        <v>1348.5556770000001</v>
      </c>
      <c r="AO1318" t="b">
        <f t="shared" si="271"/>
        <v>1</v>
      </c>
      <c r="AP1318" t="str">
        <f>INDEX('Density Lookup'!B:B,MATCH('2014_acs_select'!AK1318,'Density Lookup'!A:A,1))</f>
        <v>Low</v>
      </c>
      <c r="AQ1318" t="b">
        <f t="shared" si="272"/>
        <v>1</v>
      </c>
    </row>
    <row r="1319" spans="1:43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63"/>
        <v>0.51680949241924856</v>
      </c>
      <c r="I1319" s="2">
        <f t="shared" si="264"/>
        <v>0.48319050758075149</v>
      </c>
      <c r="J1319" s="1">
        <v>660</v>
      </c>
      <c r="K1319" s="2">
        <f t="shared" si="265"/>
        <v>0.43506921555702044</v>
      </c>
      <c r="L1319" s="1">
        <v>409</v>
      </c>
      <c r="M1319" s="1">
        <v>138</v>
      </c>
      <c r="N1319" s="1">
        <v>50</v>
      </c>
      <c r="O1319" s="2">
        <f t="shared" si="273"/>
        <v>0.61969696969696975</v>
      </c>
      <c r="P1319" s="2">
        <f t="shared" si="274"/>
        <v>0.20909090909090908</v>
      </c>
      <c r="Q1319" s="2">
        <f t="shared" si="275"/>
        <v>7.575757575757576E-2</v>
      </c>
      <c r="R1319" s="2">
        <v>0.17100000000000001</v>
      </c>
      <c r="S1319" s="2">
        <v>0.16300000000000001</v>
      </c>
      <c r="T1319" s="2">
        <v>0.18</v>
      </c>
      <c r="U1319" s="1">
        <v>1484</v>
      </c>
      <c r="V1319" s="2">
        <f t="shared" si="266"/>
        <v>0.97824653922214899</v>
      </c>
      <c r="W1319" s="2">
        <v>0.17699999999999999</v>
      </c>
      <c r="X1319" s="1">
        <v>309</v>
      </c>
      <c r="Y1319" s="2">
        <f t="shared" si="267"/>
        <v>0.20369149637442321</v>
      </c>
      <c r="Z1319" s="2">
        <v>0.249</v>
      </c>
      <c r="AA1319" s="1">
        <v>942</v>
      </c>
      <c r="AB1319" s="2">
        <f t="shared" si="268"/>
        <v>0.62096242584047467</v>
      </c>
      <c r="AC1319" s="2">
        <f t="shared" si="269"/>
        <v>0.17534607778510214</v>
      </c>
      <c r="AD1319" s="2">
        <v>0.16600000000000001</v>
      </c>
      <c r="AE1319" s="1">
        <v>60316</v>
      </c>
      <c r="AF1319" s="1">
        <v>638</v>
      </c>
      <c r="AG1319" s="1">
        <v>50476</v>
      </c>
      <c r="AH1319" s="1">
        <v>1254</v>
      </c>
      <c r="AI1319" s="2">
        <v>5.4000000000000006E-2</v>
      </c>
      <c r="AJ1319">
        <f>VLOOKUP(A1319,census_tract_areas_WA!E:N,10,FALSE)</f>
        <v>1067.5648409999999</v>
      </c>
      <c r="AK1319">
        <f t="shared" si="270"/>
        <v>1.4209909709830919</v>
      </c>
      <c r="AL1319" t="str">
        <f>VLOOKUP(AK1319,'Density Lookup'!A:B,2,TRUE)</f>
        <v>Low</v>
      </c>
      <c r="AM1319" t="str">
        <f>VLOOKUP(A1319,census_tract_county_names_WA!A:B,2,FALSE)</f>
        <v>Clallam County, Washington</v>
      </c>
      <c r="AN1319">
        <f>INDEX(census_tract_areas_WA!N:N, MATCH('2014_acs_select'!A1319,census_tract_areas_WA!E:E,0))</f>
        <v>1067.5648409999999</v>
      </c>
      <c r="AO1319" t="b">
        <f t="shared" si="271"/>
        <v>1</v>
      </c>
      <c r="AP1319" t="str">
        <f>INDEX('Density Lookup'!B:B,MATCH('2014_acs_select'!AK1319,'Density Lookup'!A:A,1))</f>
        <v>Low</v>
      </c>
      <c r="AQ1319" t="b">
        <f t="shared" si="272"/>
        <v>1</v>
      </c>
    </row>
    <row r="1320" spans="1:43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63"/>
        <v>0.48804780876494025</v>
      </c>
      <c r="I1320" s="2">
        <f t="shared" si="264"/>
        <v>0.51195219123505975</v>
      </c>
      <c r="J1320" s="1">
        <v>1516</v>
      </c>
      <c r="K1320" s="2">
        <f t="shared" si="265"/>
        <v>0.37749003984063745</v>
      </c>
      <c r="L1320" s="1">
        <v>1127</v>
      </c>
      <c r="M1320" s="1">
        <v>238</v>
      </c>
      <c r="N1320" s="1">
        <v>1</v>
      </c>
      <c r="O1320" s="2">
        <f t="shared" si="273"/>
        <v>0.74340369393139838</v>
      </c>
      <c r="P1320" s="2">
        <f t="shared" si="274"/>
        <v>0.15699208443271767</v>
      </c>
      <c r="Q1320" s="2">
        <f t="shared" si="275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 s="1">
        <v>3965</v>
      </c>
      <c r="V1320" s="2">
        <f t="shared" si="266"/>
        <v>0.98730079681274896</v>
      </c>
      <c r="W1320" s="2">
        <v>0.15</v>
      </c>
      <c r="X1320" s="1">
        <v>825</v>
      </c>
      <c r="Y1320" s="2">
        <f t="shared" si="267"/>
        <v>0.20542828685258965</v>
      </c>
      <c r="Z1320" s="2">
        <v>0.185</v>
      </c>
      <c r="AA1320" s="1">
        <v>2247</v>
      </c>
      <c r="AB1320" s="2">
        <f t="shared" si="268"/>
        <v>0.55951195219123506</v>
      </c>
      <c r="AC1320" s="2">
        <f t="shared" si="269"/>
        <v>0.23505976095617531</v>
      </c>
      <c r="AD1320" s="2">
        <v>0.18</v>
      </c>
      <c r="AE1320" s="1">
        <v>61412</v>
      </c>
      <c r="AF1320" s="1">
        <v>1663</v>
      </c>
      <c r="AG1320" s="1">
        <v>47358</v>
      </c>
      <c r="AH1320" s="1">
        <v>3224</v>
      </c>
      <c r="AI1320" s="2">
        <v>0.13100000000000001</v>
      </c>
      <c r="AJ1320">
        <f>VLOOKUP(A1320,census_tract_areas_WA!E:N,10,FALSE)</f>
        <v>1488.7986189999999</v>
      </c>
      <c r="AK1320">
        <f t="shared" si="270"/>
        <v>2.6974769782480568</v>
      </c>
      <c r="AL1320" t="str">
        <f>VLOOKUP(AK1320,'Density Lookup'!A:B,2,TRUE)</f>
        <v>Low</v>
      </c>
      <c r="AM1320" t="str">
        <f>VLOOKUP(A1320,census_tract_county_names_WA!A:B,2,FALSE)</f>
        <v>Grant County, Washington</v>
      </c>
      <c r="AN1320">
        <f>INDEX(census_tract_areas_WA!N:N, MATCH('2014_acs_select'!A1320,census_tract_areas_WA!E:E,0))</f>
        <v>1488.7986189999999</v>
      </c>
      <c r="AO1320" t="b">
        <f t="shared" si="271"/>
        <v>1</v>
      </c>
      <c r="AP1320" t="str">
        <f>INDEX('Density Lookup'!B:B,MATCH('2014_acs_select'!AK1320,'Density Lookup'!A:A,1))</f>
        <v>Low</v>
      </c>
      <c r="AQ1320" t="b">
        <f t="shared" si="272"/>
        <v>1</v>
      </c>
    </row>
    <row r="1321" spans="1:43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63"/>
        <v>0.51287128712871288</v>
      </c>
      <c r="I1321" s="2">
        <f t="shared" si="264"/>
        <v>0.48712871287128712</v>
      </c>
      <c r="J1321" s="1">
        <v>2570</v>
      </c>
      <c r="K1321" s="2">
        <f t="shared" si="265"/>
        <v>0.46264626462646263</v>
      </c>
      <c r="L1321" s="1">
        <v>1917</v>
      </c>
      <c r="M1321" s="1">
        <v>166</v>
      </c>
      <c r="N1321" s="1">
        <v>287</v>
      </c>
      <c r="O1321" s="2">
        <f t="shared" si="273"/>
        <v>0.74591439688715955</v>
      </c>
      <c r="P1321" s="2">
        <f t="shared" si="274"/>
        <v>6.459143968871596E-2</v>
      </c>
      <c r="Q1321" s="2">
        <f t="shared" si="275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 s="1">
        <v>5420</v>
      </c>
      <c r="V1321" s="2">
        <f t="shared" si="266"/>
        <v>0.97569756975697575</v>
      </c>
      <c r="W1321" s="2">
        <v>9.4E-2</v>
      </c>
      <c r="X1321" s="1">
        <v>840</v>
      </c>
      <c r="Y1321" s="2">
        <f t="shared" si="267"/>
        <v>0.15121512151215122</v>
      </c>
      <c r="Z1321" s="2">
        <v>8.199999999999999E-2</v>
      </c>
      <c r="AA1321" s="1">
        <v>3186</v>
      </c>
      <c r="AB1321" s="2">
        <f t="shared" si="268"/>
        <v>0.57353735373537351</v>
      </c>
      <c r="AC1321" s="2">
        <f t="shared" si="269"/>
        <v>0.27524752475247527</v>
      </c>
      <c r="AD1321" s="2">
        <v>0.109</v>
      </c>
      <c r="AE1321" s="1">
        <v>86461</v>
      </c>
      <c r="AF1321" s="1">
        <v>2106</v>
      </c>
      <c r="AG1321" s="1">
        <v>70943</v>
      </c>
      <c r="AH1321" s="1">
        <v>4913</v>
      </c>
      <c r="AI1321" s="2">
        <v>5.9000000000000004E-2</v>
      </c>
      <c r="AJ1321">
        <f>VLOOKUP(A1321,census_tract_areas_WA!E:N,10,FALSE)</f>
        <v>2.592009633</v>
      </c>
      <c r="AK1321">
        <f t="shared" si="270"/>
        <v>2143.1247512651507</v>
      </c>
      <c r="AL1321" t="str">
        <f>VLOOKUP(AK1321,'Density Lookup'!A:B,2,TRUE)</f>
        <v>High</v>
      </c>
      <c r="AM1321" t="str">
        <f>VLOOKUP(A1321,census_tract_county_names_WA!A:B,2,FALSE)</f>
        <v>King County, Washington</v>
      </c>
      <c r="AN1321">
        <f>INDEX(census_tract_areas_WA!N:N, MATCH('2014_acs_select'!A1321,census_tract_areas_WA!E:E,0))</f>
        <v>2.592009633</v>
      </c>
      <c r="AO1321" t="b">
        <f t="shared" si="271"/>
        <v>1</v>
      </c>
      <c r="AP1321" t="str">
        <f>INDEX('Density Lookup'!B:B,MATCH('2014_acs_select'!AK1321,'Density Lookup'!A:A,1))</f>
        <v>High</v>
      </c>
      <c r="AQ1321" t="b">
        <f t="shared" si="272"/>
        <v>1</v>
      </c>
    </row>
    <row r="1322" spans="1:43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63"/>
        <v>0.49539847268455062</v>
      </c>
      <c r="I1322" s="2">
        <f t="shared" si="264"/>
        <v>0.50460152731544938</v>
      </c>
      <c r="J1322" s="1">
        <v>1886</v>
      </c>
      <c r="K1322" s="2">
        <f t="shared" si="265"/>
        <v>0.36929704327393775</v>
      </c>
      <c r="L1322" s="1">
        <v>1460</v>
      </c>
      <c r="M1322" s="1">
        <v>162</v>
      </c>
      <c r="N1322" s="1">
        <v>0</v>
      </c>
      <c r="O1322" s="2">
        <f t="shared" si="273"/>
        <v>0.77412513255567339</v>
      </c>
      <c r="P1322" s="2">
        <f t="shared" si="274"/>
        <v>8.5896076352067863E-2</v>
      </c>
      <c r="Q1322" s="2">
        <f t="shared" si="275"/>
        <v>0</v>
      </c>
      <c r="R1322" s="2">
        <v>0.16600000000000001</v>
      </c>
      <c r="S1322" s="2">
        <v>0.161</v>
      </c>
      <c r="T1322" s="2">
        <v>0.17100000000000001</v>
      </c>
      <c r="U1322" s="1">
        <v>5107</v>
      </c>
      <c r="V1322" s="2">
        <f t="shared" si="266"/>
        <v>1</v>
      </c>
      <c r="W1322" s="2">
        <v>0.13500000000000001</v>
      </c>
      <c r="X1322" s="1">
        <v>1097</v>
      </c>
      <c r="Y1322" s="2">
        <f t="shared" si="267"/>
        <v>0.21480321127863716</v>
      </c>
      <c r="Z1322" s="2">
        <v>0.255</v>
      </c>
      <c r="AA1322" s="1">
        <v>3111</v>
      </c>
      <c r="AB1322" s="2">
        <f t="shared" si="268"/>
        <v>0.60916389269629923</v>
      </c>
      <c r="AC1322" s="2">
        <f t="shared" si="269"/>
        <v>0.17603289602506367</v>
      </c>
      <c r="AD1322" s="2">
        <v>0.11900000000000001</v>
      </c>
      <c r="AE1322" s="1">
        <v>68441</v>
      </c>
      <c r="AF1322" s="1">
        <v>2003</v>
      </c>
      <c r="AG1322" s="1">
        <v>57083</v>
      </c>
      <c r="AH1322" s="1">
        <v>4180</v>
      </c>
      <c r="AI1322" s="2">
        <v>0.12300000000000001</v>
      </c>
      <c r="AJ1322">
        <f>VLOOKUP(A1322,census_tract_areas_WA!E:N,10,FALSE)</f>
        <v>188.75239099999999</v>
      </c>
      <c r="AK1322">
        <f t="shared" si="270"/>
        <v>27.056610901421642</v>
      </c>
      <c r="AL1322" t="str">
        <f>VLOOKUP(AK1322,'Density Lookup'!A:B,2,TRUE)</f>
        <v>Low</v>
      </c>
      <c r="AM1322" t="str">
        <f>VLOOKUP(A1322,census_tract_county_names_WA!A:B,2,FALSE)</f>
        <v>Spokane County, Washington</v>
      </c>
      <c r="AN1322">
        <f>INDEX(census_tract_areas_WA!N:N, MATCH('2014_acs_select'!A1322,census_tract_areas_WA!E:E,0))</f>
        <v>188.75239099999999</v>
      </c>
      <c r="AO1322" t="b">
        <f t="shared" si="271"/>
        <v>1</v>
      </c>
      <c r="AP1322" t="str">
        <f>INDEX('Density Lookup'!B:B,MATCH('2014_acs_select'!AK1322,'Density Lookup'!A:A,1))</f>
        <v>Low</v>
      </c>
      <c r="AQ1322" t="b">
        <f t="shared" si="272"/>
        <v>1</v>
      </c>
    </row>
    <row r="1323" spans="1:43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63"/>
        <v>0.49434611602753198</v>
      </c>
      <c r="I1323" s="2">
        <f t="shared" si="264"/>
        <v>0.50565388397246802</v>
      </c>
      <c r="J1323" s="1">
        <v>1679</v>
      </c>
      <c r="K1323" s="2">
        <f t="shared" si="265"/>
        <v>0.41273352999016716</v>
      </c>
      <c r="L1323" s="1">
        <v>1410</v>
      </c>
      <c r="M1323" s="1">
        <v>170</v>
      </c>
      <c r="N1323" s="1">
        <v>4</v>
      </c>
      <c r="O1323" s="2">
        <f t="shared" si="273"/>
        <v>0.83978558665872538</v>
      </c>
      <c r="P1323" s="2">
        <f t="shared" si="274"/>
        <v>0.10125074449076832</v>
      </c>
      <c r="Q1323" s="2">
        <f t="shared" si="275"/>
        <v>2.3823704586063135E-3</v>
      </c>
      <c r="R1323" s="2">
        <v>0.34799999999999998</v>
      </c>
      <c r="S1323" s="2">
        <v>0.39100000000000001</v>
      </c>
      <c r="T1323" s="2">
        <v>0.309</v>
      </c>
      <c r="U1323" s="1">
        <v>4054</v>
      </c>
      <c r="V1323" s="2">
        <f t="shared" si="266"/>
        <v>0.9965585054080629</v>
      </c>
      <c r="W1323" s="2">
        <v>4.7E-2</v>
      </c>
      <c r="X1323" s="1">
        <v>906</v>
      </c>
      <c r="Y1323" s="2">
        <f t="shared" si="267"/>
        <v>0.22271386430678466</v>
      </c>
      <c r="Z1323" s="2">
        <v>4.0999999999999995E-2</v>
      </c>
      <c r="AA1323" s="1">
        <v>2325</v>
      </c>
      <c r="AB1323" s="2">
        <f t="shared" si="268"/>
        <v>0.57153392330383479</v>
      </c>
      <c r="AC1323" s="2">
        <f t="shared" si="269"/>
        <v>0.20575221238938057</v>
      </c>
      <c r="AD1323" s="2">
        <v>5.5E-2</v>
      </c>
      <c r="AE1323" s="1">
        <v>89093</v>
      </c>
      <c r="AF1323" s="1">
        <v>1585</v>
      </c>
      <c r="AG1323" s="1">
        <v>65417</v>
      </c>
      <c r="AH1323" s="1">
        <v>3242</v>
      </c>
      <c r="AI1323" s="2">
        <v>7.8E-2</v>
      </c>
      <c r="AJ1323">
        <f>VLOOKUP(A1323,census_tract_areas_WA!E:N,10,FALSE)</f>
        <v>15.35413082</v>
      </c>
      <c r="AK1323">
        <f t="shared" si="270"/>
        <v>264.94498761864787</v>
      </c>
      <c r="AL1323" t="str">
        <f>VLOOKUP(AK1323,'Density Lookup'!A:B,2,TRUE)</f>
        <v>Low</v>
      </c>
      <c r="AM1323" t="str">
        <f>VLOOKUP(A1323,census_tract_county_names_WA!A:B,2,FALSE)</f>
        <v>Spokane County, Washington</v>
      </c>
      <c r="AN1323">
        <f>INDEX(census_tract_areas_WA!N:N, MATCH('2014_acs_select'!A1323,census_tract_areas_WA!E:E,0))</f>
        <v>15.35413082</v>
      </c>
      <c r="AO1323" t="b">
        <f t="shared" si="271"/>
        <v>1</v>
      </c>
      <c r="AP1323" t="str">
        <f>INDEX('Density Lookup'!B:B,MATCH('2014_acs_select'!AK1323,'Density Lookup'!A:A,1))</f>
        <v>Low</v>
      </c>
      <c r="AQ1323" t="b">
        <f t="shared" si="272"/>
        <v>1</v>
      </c>
    </row>
    <row r="1324" spans="1:43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63"/>
        <v>0.52865255549819312</v>
      </c>
      <c r="I1324" s="2">
        <f t="shared" si="264"/>
        <v>0.47134744450180693</v>
      </c>
      <c r="J1324" s="1">
        <v>2764</v>
      </c>
      <c r="K1324" s="2">
        <f t="shared" si="265"/>
        <v>0.47564963001204613</v>
      </c>
      <c r="L1324" s="1">
        <v>2335</v>
      </c>
      <c r="M1324" s="1">
        <v>256</v>
      </c>
      <c r="N1324" s="1">
        <v>0</v>
      </c>
      <c r="O1324" s="2">
        <f t="shared" si="273"/>
        <v>0.84479015918958034</v>
      </c>
      <c r="P1324" s="2">
        <f t="shared" si="274"/>
        <v>9.2619392185238777E-2</v>
      </c>
      <c r="Q1324" s="2">
        <f t="shared" si="275"/>
        <v>0</v>
      </c>
      <c r="R1324" s="2">
        <v>0.26400000000000001</v>
      </c>
      <c r="S1324" s="2">
        <v>0.26700000000000002</v>
      </c>
      <c r="T1324" s="2">
        <v>0.26200000000000001</v>
      </c>
      <c r="U1324" s="1">
        <v>5796</v>
      </c>
      <c r="V1324" s="2">
        <f t="shared" si="266"/>
        <v>0.99741868869385653</v>
      </c>
      <c r="W1324" s="2">
        <v>3.3000000000000002E-2</v>
      </c>
      <c r="X1324" s="1">
        <v>977</v>
      </c>
      <c r="Y1324" s="2">
        <f t="shared" si="267"/>
        <v>0.16812940974014801</v>
      </c>
      <c r="Z1324" s="2">
        <v>1.8000000000000002E-2</v>
      </c>
      <c r="AA1324" s="1">
        <v>3694</v>
      </c>
      <c r="AB1324" s="2">
        <f t="shared" si="268"/>
        <v>0.63569093099294438</v>
      </c>
      <c r="AC1324" s="2">
        <f t="shared" si="269"/>
        <v>0.19617965926690761</v>
      </c>
      <c r="AD1324" s="2">
        <v>2.7000000000000003E-2</v>
      </c>
      <c r="AE1324" s="1">
        <v>94807</v>
      </c>
      <c r="AF1324" s="1">
        <v>2372</v>
      </c>
      <c r="AG1324" s="1">
        <v>78291</v>
      </c>
      <c r="AH1324" s="1">
        <v>5062</v>
      </c>
      <c r="AI1324" s="2">
        <v>6.9000000000000006E-2</v>
      </c>
      <c r="AJ1324">
        <f>VLOOKUP(A1324,census_tract_areas_WA!E:N,10,FALSE)</f>
        <v>195.26715899999999</v>
      </c>
      <c r="AK1324">
        <f t="shared" si="270"/>
        <v>29.759228483474789</v>
      </c>
      <c r="AL1324" t="str">
        <f>VLOOKUP(AK1324,'Density Lookup'!A:B,2,TRUE)</f>
        <v>Low</v>
      </c>
      <c r="AM1324" t="str">
        <f>VLOOKUP(A1324,census_tract_county_names_WA!A:B,2,FALSE)</f>
        <v>Skagit County, Washington</v>
      </c>
      <c r="AN1324">
        <f>INDEX(census_tract_areas_WA!N:N, MATCH('2014_acs_select'!A1324,census_tract_areas_WA!E:E,0))</f>
        <v>195.26715899999999</v>
      </c>
      <c r="AO1324" t="b">
        <f t="shared" si="271"/>
        <v>1</v>
      </c>
      <c r="AP1324" t="str">
        <f>INDEX('Density Lookup'!B:B,MATCH('2014_acs_select'!AK1324,'Density Lookup'!A:A,1))</f>
        <v>Low</v>
      </c>
      <c r="AQ1324" t="b">
        <f t="shared" si="272"/>
        <v>1</v>
      </c>
    </row>
    <row r="1325" spans="1:43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63"/>
        <v>0.46316193399846506</v>
      </c>
      <c r="I1325" s="2">
        <f t="shared" si="264"/>
        <v>0.53683806600153494</v>
      </c>
      <c r="J1325" s="1">
        <v>1320</v>
      </c>
      <c r="K1325" s="2">
        <f t="shared" si="265"/>
        <v>0.50652340752110514</v>
      </c>
      <c r="L1325" s="1">
        <v>1099</v>
      </c>
      <c r="M1325" s="1">
        <v>85</v>
      </c>
      <c r="N1325" s="1">
        <v>37</v>
      </c>
      <c r="O1325" s="2">
        <f t="shared" si="273"/>
        <v>0.83257575757575752</v>
      </c>
      <c r="P1325" s="2">
        <f t="shared" si="274"/>
        <v>6.4393939393939392E-2</v>
      </c>
      <c r="Q1325" s="2">
        <f t="shared" si="275"/>
        <v>2.803030303030303E-2</v>
      </c>
      <c r="R1325" s="2">
        <v>0.375</v>
      </c>
      <c r="S1325" s="2">
        <v>0.39600000000000002</v>
      </c>
      <c r="T1325" s="2">
        <v>0.35700000000000004</v>
      </c>
      <c r="U1325" s="1">
        <v>2595</v>
      </c>
      <c r="V1325" s="2">
        <f t="shared" si="266"/>
        <v>0.99577897160399076</v>
      </c>
      <c r="W1325" s="2">
        <v>7.0999999999999994E-2</v>
      </c>
      <c r="X1325" s="1">
        <v>480</v>
      </c>
      <c r="Y1325" s="2">
        <f t="shared" si="267"/>
        <v>0.1841903300076746</v>
      </c>
      <c r="Z1325" s="2">
        <v>0</v>
      </c>
      <c r="AA1325" s="1">
        <v>1550</v>
      </c>
      <c r="AB1325" s="2">
        <f t="shared" si="268"/>
        <v>0.59478127398311587</v>
      </c>
      <c r="AC1325" s="2">
        <f t="shared" si="269"/>
        <v>0.22102839600920954</v>
      </c>
      <c r="AD1325" s="2">
        <v>8.6999999999999994E-2</v>
      </c>
      <c r="AE1325" s="1">
        <v>99569</v>
      </c>
      <c r="AF1325" s="1">
        <v>1161</v>
      </c>
      <c r="AG1325" s="1">
        <v>80343</v>
      </c>
      <c r="AH1325" s="1">
        <v>2158</v>
      </c>
      <c r="AI1325" s="2">
        <v>5.0999999999999997E-2</v>
      </c>
      <c r="AJ1325">
        <f>VLOOKUP(A1325,census_tract_areas_WA!E:N,10,FALSE)</f>
        <v>4.3744969840000003</v>
      </c>
      <c r="AK1325">
        <f t="shared" si="270"/>
        <v>595.72563646325739</v>
      </c>
      <c r="AL1325" t="str">
        <f>VLOOKUP(AK1325,'Density Lookup'!A:B,2,TRUE)</f>
        <v>Medium</v>
      </c>
      <c r="AM1325" t="str">
        <f>VLOOKUP(A1325,census_tract_county_names_WA!A:B,2,FALSE)</f>
        <v>Snohomish County, Washington</v>
      </c>
      <c r="AN1325">
        <f>INDEX(census_tract_areas_WA!N:N, MATCH('2014_acs_select'!A1325,census_tract_areas_WA!E:E,0))</f>
        <v>4.3744969840000003</v>
      </c>
      <c r="AO1325" t="b">
        <f t="shared" si="271"/>
        <v>1</v>
      </c>
      <c r="AP1325" t="str">
        <f>INDEX('Density Lookup'!B:B,MATCH('2014_acs_select'!AK1325,'Density Lookup'!A:A,1))</f>
        <v>Medium</v>
      </c>
      <c r="AQ1325" t="b">
        <f t="shared" si="272"/>
        <v>1</v>
      </c>
    </row>
    <row r="1326" spans="1:43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63"/>
        <v>0.47887139107611548</v>
      </c>
      <c r="I1326" s="2">
        <f t="shared" si="264"/>
        <v>0.52112860892388446</v>
      </c>
      <c r="J1326" s="1">
        <v>3222</v>
      </c>
      <c r="K1326" s="2">
        <f t="shared" si="265"/>
        <v>0.42283464566929135</v>
      </c>
      <c r="L1326" s="1">
        <v>2383</v>
      </c>
      <c r="M1326" s="1">
        <v>332</v>
      </c>
      <c r="N1326" s="1">
        <v>182</v>
      </c>
      <c r="O1326" s="2">
        <f t="shared" si="273"/>
        <v>0.73960273122284292</v>
      </c>
      <c r="P1326" s="2">
        <f t="shared" si="274"/>
        <v>0.10304158907510863</v>
      </c>
      <c r="Q1326" s="2">
        <f t="shared" si="275"/>
        <v>5.6486654252017383E-2</v>
      </c>
      <c r="R1326" s="2">
        <v>0.44600000000000001</v>
      </c>
      <c r="S1326" s="2">
        <v>0.46299999999999997</v>
      </c>
      <c r="T1326" s="2">
        <v>0.43</v>
      </c>
      <c r="U1326" s="1">
        <v>7594</v>
      </c>
      <c r="V1326" s="2">
        <f t="shared" si="266"/>
        <v>0.99658792650918637</v>
      </c>
      <c r="W1326" s="2">
        <v>0.105</v>
      </c>
      <c r="X1326" s="1">
        <v>1432</v>
      </c>
      <c r="Y1326" s="2">
        <f t="shared" si="267"/>
        <v>0.1879265091863517</v>
      </c>
      <c r="Z1326" s="2">
        <v>0.182</v>
      </c>
      <c r="AA1326" s="1">
        <v>4563</v>
      </c>
      <c r="AB1326" s="2">
        <f t="shared" si="268"/>
        <v>0.59881889763779528</v>
      </c>
      <c r="AC1326" s="2">
        <f t="shared" si="269"/>
        <v>0.21325459317585305</v>
      </c>
      <c r="AD1326" s="2">
        <v>0.10300000000000001</v>
      </c>
      <c r="AE1326" s="1">
        <v>111740</v>
      </c>
      <c r="AF1326" s="1">
        <v>2807</v>
      </c>
      <c r="AG1326" s="1">
        <v>86296</v>
      </c>
      <c r="AH1326" s="1">
        <v>6572</v>
      </c>
      <c r="AI1326" s="2">
        <v>0.113</v>
      </c>
      <c r="AJ1326">
        <f>VLOOKUP(A1326,census_tract_areas_WA!E:N,10,FALSE)</f>
        <v>7.8240405529999997</v>
      </c>
      <c r="AK1326">
        <f t="shared" si="270"/>
        <v>973.92133238346219</v>
      </c>
      <c r="AL1326" t="str">
        <f>VLOOKUP(AK1326,'Density Lookup'!A:B,2,TRUE)</f>
        <v>Medium</v>
      </c>
      <c r="AM1326" t="str">
        <f>VLOOKUP(A1326,census_tract_county_names_WA!A:B,2,FALSE)</f>
        <v>King County, Washington</v>
      </c>
      <c r="AN1326">
        <f>INDEX(census_tract_areas_WA!N:N, MATCH('2014_acs_select'!A1326,census_tract_areas_WA!E:E,0))</f>
        <v>7.8240405529999997</v>
      </c>
      <c r="AO1326" t="b">
        <f t="shared" si="271"/>
        <v>1</v>
      </c>
      <c r="AP1326" t="str">
        <f>INDEX('Density Lookup'!B:B,MATCH('2014_acs_select'!AK1326,'Density Lookup'!A:A,1))</f>
        <v>Medium</v>
      </c>
      <c r="AQ1326" t="b">
        <f t="shared" si="272"/>
        <v>1</v>
      </c>
    </row>
    <row r="1327" spans="1:43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63"/>
        <v>0.46738597351642963</v>
      </c>
      <c r="I1327" s="2">
        <f t="shared" si="264"/>
        <v>0.53261402648357037</v>
      </c>
      <c r="J1327" s="1">
        <v>2810</v>
      </c>
      <c r="K1327" s="2">
        <f t="shared" si="265"/>
        <v>0.45937551087134215</v>
      </c>
      <c r="L1327" s="1">
        <v>1968</v>
      </c>
      <c r="M1327" s="1">
        <v>188</v>
      </c>
      <c r="N1327" s="1">
        <v>304</v>
      </c>
      <c r="O1327" s="2">
        <f t="shared" si="273"/>
        <v>0.70035587188612103</v>
      </c>
      <c r="P1327" s="2">
        <f t="shared" si="274"/>
        <v>6.6903914590747335E-2</v>
      </c>
      <c r="Q1327" s="2">
        <f t="shared" si="275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 s="1">
        <v>6084</v>
      </c>
      <c r="V1327" s="2">
        <f t="shared" si="266"/>
        <v>0.99460519862677788</v>
      </c>
      <c r="W1327" s="2">
        <v>9.6999999999999989E-2</v>
      </c>
      <c r="X1327" s="1">
        <v>1199</v>
      </c>
      <c r="Y1327" s="2">
        <f t="shared" si="267"/>
        <v>0.19601111656040543</v>
      </c>
      <c r="Z1327" s="2">
        <v>0.11800000000000001</v>
      </c>
      <c r="AA1327" s="1">
        <v>3694</v>
      </c>
      <c r="AB1327" s="2">
        <f t="shared" si="268"/>
        <v>0.60389079614189967</v>
      </c>
      <c r="AC1327" s="2">
        <f t="shared" si="269"/>
        <v>0.20009808729769496</v>
      </c>
      <c r="AD1327" s="2">
        <v>9.6000000000000002E-2</v>
      </c>
      <c r="AE1327" s="1">
        <v>79318</v>
      </c>
      <c r="AF1327" s="1">
        <v>2572</v>
      </c>
      <c r="AG1327" s="1">
        <v>59872</v>
      </c>
      <c r="AH1327" s="1">
        <v>5015</v>
      </c>
      <c r="AI1327" s="2">
        <v>7.9000000000000001E-2</v>
      </c>
      <c r="AJ1327">
        <f>VLOOKUP(A1327,census_tract_areas_WA!E:N,10,FALSE)</f>
        <v>33.531110759999997</v>
      </c>
      <c r="AK1327">
        <f t="shared" si="270"/>
        <v>182.42759817241438</v>
      </c>
      <c r="AL1327" t="str">
        <f>VLOOKUP(AK1327,'Density Lookup'!A:B,2,TRUE)</f>
        <v>Low</v>
      </c>
      <c r="AM1327" t="str">
        <f>VLOOKUP(A1327,census_tract_county_names_WA!A:B,2,FALSE)</f>
        <v>Kitsap County, Washington</v>
      </c>
      <c r="AN1327">
        <f>INDEX(census_tract_areas_WA!N:N, MATCH('2014_acs_select'!A1327,census_tract_areas_WA!E:E,0))</f>
        <v>33.531110759999997</v>
      </c>
      <c r="AO1327" t="b">
        <f t="shared" si="271"/>
        <v>1</v>
      </c>
      <c r="AP1327" t="str">
        <f>INDEX('Density Lookup'!B:B,MATCH('2014_acs_select'!AK1327,'Density Lookup'!A:A,1))</f>
        <v>Low</v>
      </c>
      <c r="AQ1327" t="b">
        <f t="shared" si="272"/>
        <v>1</v>
      </c>
    </row>
    <row r="1328" spans="1:43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63"/>
        <v>0.4629711751662971</v>
      </c>
      <c r="I1328" s="2">
        <f t="shared" si="264"/>
        <v>0.53702882483370284</v>
      </c>
      <c r="J1328" s="1">
        <v>2056</v>
      </c>
      <c r="K1328" s="2">
        <f t="shared" si="265"/>
        <v>0.45587583148558758</v>
      </c>
      <c r="L1328" s="1">
        <v>1819</v>
      </c>
      <c r="M1328" s="1">
        <v>120</v>
      </c>
      <c r="N1328" s="1">
        <v>10</v>
      </c>
      <c r="O1328" s="2">
        <f t="shared" si="273"/>
        <v>0.88472762645914393</v>
      </c>
      <c r="P1328" s="2">
        <f t="shared" si="274"/>
        <v>5.8365758754863814E-2</v>
      </c>
      <c r="Q1328" s="2">
        <f t="shared" si="275"/>
        <v>4.8638132295719845E-3</v>
      </c>
      <c r="R1328" s="2">
        <v>0.223</v>
      </c>
      <c r="S1328" s="2">
        <v>0.26300000000000001</v>
      </c>
      <c r="T1328" s="2">
        <v>0.18899999999999997</v>
      </c>
      <c r="U1328" s="1">
        <v>4510</v>
      </c>
      <c r="V1328" s="2">
        <f t="shared" si="266"/>
        <v>1</v>
      </c>
      <c r="W1328" s="2">
        <v>6.3E-2</v>
      </c>
      <c r="X1328" s="1">
        <v>862</v>
      </c>
      <c r="Y1328" s="2">
        <f t="shared" si="267"/>
        <v>0.19113082039911308</v>
      </c>
      <c r="Z1328" s="2">
        <v>3.7000000000000005E-2</v>
      </c>
      <c r="AA1328" s="1">
        <v>2961</v>
      </c>
      <c r="AB1328" s="2">
        <f t="shared" si="268"/>
        <v>0.65654101995565406</v>
      </c>
      <c r="AC1328" s="2">
        <f t="shared" si="269"/>
        <v>0.15232815964523283</v>
      </c>
      <c r="AD1328" s="2">
        <v>8.4000000000000005E-2</v>
      </c>
      <c r="AE1328" s="1">
        <v>79931</v>
      </c>
      <c r="AF1328" s="1">
        <v>1735</v>
      </c>
      <c r="AG1328" s="1">
        <v>74132</v>
      </c>
      <c r="AH1328" s="1">
        <v>3776</v>
      </c>
      <c r="AI1328" s="2">
        <v>0.122</v>
      </c>
      <c r="AJ1328">
        <f>VLOOKUP(A1328,census_tract_areas_WA!E:N,10,FALSE)</f>
        <v>25.211117290000001</v>
      </c>
      <c r="AK1328">
        <f t="shared" si="270"/>
        <v>178.8893347376117</v>
      </c>
      <c r="AL1328" t="str">
        <f>VLOOKUP(AK1328,'Density Lookup'!A:B,2,TRUE)</f>
        <v>Low</v>
      </c>
      <c r="AM1328" t="str">
        <f>VLOOKUP(A1328,census_tract_county_names_WA!A:B,2,FALSE)</f>
        <v>Snohomish County, Washington</v>
      </c>
      <c r="AN1328">
        <f>INDEX(census_tract_areas_WA!N:N, MATCH('2014_acs_select'!A1328,census_tract_areas_WA!E:E,0))</f>
        <v>25.211117290000001</v>
      </c>
      <c r="AO1328" t="b">
        <f t="shared" si="271"/>
        <v>1</v>
      </c>
      <c r="AP1328" t="str">
        <f>INDEX('Density Lookup'!B:B,MATCH('2014_acs_select'!AK1328,'Density Lookup'!A:A,1))</f>
        <v>Low</v>
      </c>
      <c r="AQ1328" t="b">
        <f t="shared" si="272"/>
        <v>1</v>
      </c>
    </row>
    <row r="1329" spans="1:43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63"/>
        <v>0.49962902507790474</v>
      </c>
      <c r="I1329" s="2">
        <f t="shared" si="264"/>
        <v>0.50037097492209526</v>
      </c>
      <c r="J1329" s="1">
        <v>3032</v>
      </c>
      <c r="K1329" s="2">
        <f t="shared" si="265"/>
        <v>0.44991838551713903</v>
      </c>
      <c r="L1329" s="1">
        <v>2728</v>
      </c>
      <c r="M1329" s="1">
        <v>91</v>
      </c>
      <c r="N1329" s="1">
        <v>0</v>
      </c>
      <c r="O1329" s="2">
        <f t="shared" si="273"/>
        <v>0.89973614775725597</v>
      </c>
      <c r="P1329" s="2">
        <f t="shared" si="274"/>
        <v>3.0013192612137203E-2</v>
      </c>
      <c r="Q1329" s="2">
        <f t="shared" si="275"/>
        <v>0</v>
      </c>
      <c r="R1329" s="2">
        <v>0.252</v>
      </c>
      <c r="S1329" s="2">
        <v>0.26500000000000001</v>
      </c>
      <c r="T1329" s="2">
        <v>0.24</v>
      </c>
      <c r="U1329" s="1">
        <v>6690</v>
      </c>
      <c r="V1329" s="2">
        <f t="shared" si="266"/>
        <v>0.99272889152693278</v>
      </c>
      <c r="W1329" s="2">
        <v>7.2000000000000008E-2</v>
      </c>
      <c r="X1329" s="1">
        <v>1396</v>
      </c>
      <c r="Y1329" s="2">
        <f t="shared" si="267"/>
        <v>0.20715239649799674</v>
      </c>
      <c r="Z1329" s="2">
        <v>0.13800000000000001</v>
      </c>
      <c r="AA1329" s="1">
        <v>4006</v>
      </c>
      <c r="AB1329" s="2">
        <f t="shared" si="268"/>
        <v>0.59445021516545482</v>
      </c>
      <c r="AC1329" s="2">
        <f t="shared" si="269"/>
        <v>0.19839738833654841</v>
      </c>
      <c r="AD1329" s="2">
        <v>6.6000000000000003E-2</v>
      </c>
      <c r="AE1329" s="1">
        <v>88870</v>
      </c>
      <c r="AF1329" s="1">
        <v>2647</v>
      </c>
      <c r="AG1329" s="1">
        <v>71101</v>
      </c>
      <c r="AH1329" s="1">
        <v>5527</v>
      </c>
      <c r="AI1329" s="2">
        <v>7.2999999999999995E-2</v>
      </c>
      <c r="AJ1329">
        <f>VLOOKUP(A1329,census_tract_areas_WA!E:N,10,FALSE)</f>
        <v>16.102736289999999</v>
      </c>
      <c r="AK1329">
        <f t="shared" si="270"/>
        <v>418.50030197569612</v>
      </c>
      <c r="AL1329" t="str">
        <f>VLOOKUP(AK1329,'Density Lookup'!A:B,2,TRUE)</f>
        <v>Medium</v>
      </c>
      <c r="AM1329" t="str">
        <f>VLOOKUP(A1329,census_tract_county_names_WA!A:B,2,FALSE)</f>
        <v>Cowlitz County, Washington</v>
      </c>
      <c r="AN1329">
        <f>INDEX(census_tract_areas_WA!N:N, MATCH('2014_acs_select'!A1329,census_tract_areas_WA!E:E,0))</f>
        <v>16.102736289999999</v>
      </c>
      <c r="AO1329" t="b">
        <f t="shared" si="271"/>
        <v>1</v>
      </c>
      <c r="AP1329" t="str">
        <f>INDEX('Density Lookup'!B:B,MATCH('2014_acs_select'!AK1329,'Density Lookup'!A:A,1))</f>
        <v>Medium</v>
      </c>
      <c r="AQ1329" t="b">
        <f t="shared" si="272"/>
        <v>1</v>
      </c>
    </row>
    <row r="1330" spans="1:43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63"/>
        <v>0.43138195777351246</v>
      </c>
      <c r="I1330" s="2">
        <f t="shared" si="264"/>
        <v>0.56861804222648749</v>
      </c>
      <c r="J1330" s="1">
        <v>2939</v>
      </c>
      <c r="K1330" s="2">
        <f t="shared" si="265"/>
        <v>0.47008957133717211</v>
      </c>
      <c r="L1330" s="1">
        <v>2041</v>
      </c>
      <c r="M1330" s="1">
        <v>221</v>
      </c>
      <c r="N1330" s="1">
        <v>308</v>
      </c>
      <c r="O1330" s="2">
        <f t="shared" si="273"/>
        <v>0.69445389588295336</v>
      </c>
      <c r="P1330" s="2">
        <f t="shared" si="274"/>
        <v>7.5195644777135084E-2</v>
      </c>
      <c r="Q1330" s="2">
        <f t="shared" si="275"/>
        <v>0.10479755018713849</v>
      </c>
      <c r="R1330" s="2">
        <v>0.36499999999999999</v>
      </c>
      <c r="S1330" s="2">
        <v>0.39</v>
      </c>
      <c r="T1330" s="2">
        <v>0.34299999999999997</v>
      </c>
      <c r="U1330" s="1">
        <v>6222</v>
      </c>
      <c r="V1330" s="2">
        <f t="shared" si="266"/>
        <v>0.99520153550863721</v>
      </c>
      <c r="W1330" s="2">
        <v>3.2000000000000001E-2</v>
      </c>
      <c r="X1330" s="1">
        <v>1288</v>
      </c>
      <c r="Y1330" s="2">
        <f t="shared" si="267"/>
        <v>0.20601407549584133</v>
      </c>
      <c r="Z1330" s="2">
        <v>1.2E-2</v>
      </c>
      <c r="AA1330" s="1">
        <v>3730</v>
      </c>
      <c r="AB1330" s="2">
        <f t="shared" si="268"/>
        <v>0.59660908509277033</v>
      </c>
      <c r="AC1330" s="2">
        <f t="shared" si="269"/>
        <v>0.19737683941138839</v>
      </c>
      <c r="AD1330" s="2">
        <v>4.4999999999999998E-2</v>
      </c>
      <c r="AE1330" s="1">
        <v>78308</v>
      </c>
      <c r="AF1330" s="1">
        <v>2534</v>
      </c>
      <c r="AG1330" s="1">
        <v>72966</v>
      </c>
      <c r="AH1330" s="1">
        <v>5107</v>
      </c>
      <c r="AI1330" s="2">
        <v>7.6999999999999999E-2</v>
      </c>
      <c r="AJ1330">
        <f>VLOOKUP(A1330,census_tract_areas_WA!E:N,10,FALSE)</f>
        <v>58.04396156</v>
      </c>
      <c r="AK1330">
        <f t="shared" si="270"/>
        <v>107.711462690866</v>
      </c>
      <c r="AL1330" t="str">
        <f>VLOOKUP(AK1330,'Density Lookup'!A:B,2,TRUE)</f>
        <v>Low</v>
      </c>
      <c r="AM1330" t="str">
        <f>VLOOKUP(A1330,census_tract_county_names_WA!A:B,2,FALSE)</f>
        <v>Kitsap County, Washington</v>
      </c>
      <c r="AN1330">
        <f>INDEX(census_tract_areas_WA!N:N, MATCH('2014_acs_select'!A1330,census_tract_areas_WA!E:E,0))</f>
        <v>58.04396156</v>
      </c>
      <c r="AO1330" t="b">
        <f t="shared" si="271"/>
        <v>1</v>
      </c>
      <c r="AP1330" t="str">
        <f>INDEX('Density Lookup'!B:B,MATCH('2014_acs_select'!AK1330,'Density Lookup'!A:A,1))</f>
        <v>Low</v>
      </c>
      <c r="AQ1330" t="b">
        <f t="shared" si="272"/>
        <v>1</v>
      </c>
    </row>
    <row r="1331" spans="1:43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63"/>
        <v>0.52628774422735347</v>
      </c>
      <c r="I1331" s="2">
        <f t="shared" si="264"/>
        <v>0.47371225577264653</v>
      </c>
      <c r="J1331" s="1">
        <v>2766</v>
      </c>
      <c r="K1331" s="2">
        <f t="shared" si="265"/>
        <v>0.49129662522202489</v>
      </c>
      <c r="L1331" s="1">
        <v>2211</v>
      </c>
      <c r="M1331" s="1">
        <v>242</v>
      </c>
      <c r="N1331" s="1">
        <v>44</v>
      </c>
      <c r="O1331" s="2">
        <f t="shared" si="273"/>
        <v>0.79934924078091107</v>
      </c>
      <c r="P1331" s="2">
        <f t="shared" si="274"/>
        <v>8.7490961677512649E-2</v>
      </c>
      <c r="Q1331" s="2">
        <f t="shared" si="275"/>
        <v>1.5907447577729574E-2</v>
      </c>
      <c r="R1331" s="2">
        <v>0.28600000000000003</v>
      </c>
      <c r="S1331" s="2">
        <v>0.32100000000000001</v>
      </c>
      <c r="T1331" s="2">
        <v>0.251</v>
      </c>
      <c r="U1331" s="1">
        <v>5630</v>
      </c>
      <c r="V1331" s="2">
        <f t="shared" si="266"/>
        <v>1</v>
      </c>
      <c r="W1331" s="2">
        <v>3.7999999999999999E-2</v>
      </c>
      <c r="X1331" s="1">
        <v>934</v>
      </c>
      <c r="Y1331" s="2">
        <f t="shared" si="267"/>
        <v>0.16589698046181173</v>
      </c>
      <c r="Z1331" s="2">
        <v>1.8000000000000002E-2</v>
      </c>
      <c r="AA1331" s="1">
        <v>3684</v>
      </c>
      <c r="AB1331" s="2">
        <f t="shared" si="268"/>
        <v>0.65435168738898752</v>
      </c>
      <c r="AC1331" s="2">
        <f t="shared" si="269"/>
        <v>0.1797513321492008</v>
      </c>
      <c r="AD1331" s="2">
        <v>3.5000000000000003E-2</v>
      </c>
      <c r="AE1331" s="1">
        <v>115749</v>
      </c>
      <c r="AF1331" s="1">
        <v>2206</v>
      </c>
      <c r="AG1331" s="1">
        <v>77143</v>
      </c>
      <c r="AH1331" s="1">
        <v>4861</v>
      </c>
      <c r="AI1331" s="2">
        <v>0.04</v>
      </c>
      <c r="AJ1331">
        <f>VLOOKUP(A1331,census_tract_areas_WA!E:N,10,FALSE)</f>
        <v>37.488718579999997</v>
      </c>
      <c r="AK1331">
        <f t="shared" si="270"/>
        <v>150.17851271671822</v>
      </c>
      <c r="AL1331" t="str">
        <f>VLOOKUP(AK1331,'Density Lookup'!A:B,2,TRUE)</f>
        <v>Low</v>
      </c>
      <c r="AM1331" t="str">
        <f>VLOOKUP(A1331,census_tract_county_names_WA!A:B,2,FALSE)</f>
        <v>King County, Washington</v>
      </c>
      <c r="AN1331">
        <f>INDEX(census_tract_areas_WA!N:N, MATCH('2014_acs_select'!A1331,census_tract_areas_WA!E:E,0))</f>
        <v>37.488718579999997</v>
      </c>
      <c r="AO1331" t="b">
        <f t="shared" si="271"/>
        <v>1</v>
      </c>
      <c r="AP1331" t="str">
        <f>INDEX('Density Lookup'!B:B,MATCH('2014_acs_select'!AK1331,'Density Lookup'!A:A,1))</f>
        <v>Low</v>
      </c>
      <c r="AQ1331" t="b">
        <f t="shared" si="272"/>
        <v>1</v>
      </c>
    </row>
    <row r="1332" spans="1:43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63"/>
        <v>0.53136419001218027</v>
      </c>
      <c r="I1332" s="2">
        <f t="shared" si="264"/>
        <v>0.46863580998781973</v>
      </c>
      <c r="J1332" s="1">
        <v>3138</v>
      </c>
      <c r="K1332" s="2">
        <f t="shared" si="265"/>
        <v>0.47777101096224117</v>
      </c>
      <c r="L1332" s="1">
        <v>2331</v>
      </c>
      <c r="M1332" s="1">
        <v>262</v>
      </c>
      <c r="N1332" s="1">
        <v>9</v>
      </c>
      <c r="O1332" s="2">
        <f t="shared" si="273"/>
        <v>0.74282982791586993</v>
      </c>
      <c r="P1332" s="2">
        <f t="shared" si="274"/>
        <v>8.3492670490758439E-2</v>
      </c>
      <c r="Q1332" s="2">
        <f t="shared" si="275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 s="1">
        <v>6539</v>
      </c>
      <c r="V1332" s="2">
        <f t="shared" si="266"/>
        <v>0.99558465286236297</v>
      </c>
      <c r="W1332" s="2">
        <v>0.11900000000000001</v>
      </c>
      <c r="X1332" s="1">
        <v>1084</v>
      </c>
      <c r="Y1332" s="2">
        <f t="shared" si="267"/>
        <v>0.16504263093788063</v>
      </c>
      <c r="Z1332" s="2">
        <v>0.248</v>
      </c>
      <c r="AA1332" s="1">
        <v>4204</v>
      </c>
      <c r="AB1332" s="2">
        <f t="shared" si="268"/>
        <v>0.64007308160779541</v>
      </c>
      <c r="AC1332" s="2">
        <f t="shared" si="269"/>
        <v>0.19488428745432396</v>
      </c>
      <c r="AD1332" s="2">
        <v>0.109</v>
      </c>
      <c r="AE1332" s="1">
        <v>69734</v>
      </c>
      <c r="AF1332" s="1">
        <v>3102</v>
      </c>
      <c r="AG1332" s="1">
        <v>51162</v>
      </c>
      <c r="AH1332" s="1">
        <v>5596</v>
      </c>
      <c r="AI1332" s="2">
        <v>0.10099999999999999</v>
      </c>
      <c r="AJ1332">
        <f>VLOOKUP(A1332,census_tract_areas_WA!E:N,10,FALSE)</f>
        <v>1819.0657980000001</v>
      </c>
      <c r="AK1332">
        <f t="shared" si="270"/>
        <v>3.6106445447005209</v>
      </c>
      <c r="AL1332" t="str">
        <f>VLOOKUP(AK1332,'Density Lookup'!A:B,2,TRUE)</f>
        <v>Low</v>
      </c>
      <c r="AM1332" t="str">
        <f>VLOOKUP(A1332,census_tract_county_names_WA!A:B,2,FALSE)</f>
        <v>Kittitas County, Washington</v>
      </c>
      <c r="AN1332">
        <f>INDEX(census_tract_areas_WA!N:N, MATCH('2014_acs_select'!A1332,census_tract_areas_WA!E:E,0))</f>
        <v>1819.0657980000001</v>
      </c>
      <c r="AO1332" t="b">
        <f t="shared" si="271"/>
        <v>1</v>
      </c>
      <c r="AP1332" t="str">
        <f>INDEX('Density Lookup'!B:B,MATCH('2014_acs_select'!AK1332,'Density Lookup'!A:A,1))</f>
        <v>Low</v>
      </c>
      <c r="AQ1332" t="b">
        <f t="shared" si="272"/>
        <v>1</v>
      </c>
    </row>
    <row r="1333" spans="1:43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63"/>
        <v>0.5011007154650523</v>
      </c>
      <c r="I1333" s="2">
        <f t="shared" si="264"/>
        <v>0.4988992845349477</v>
      </c>
      <c r="J1333" s="1">
        <v>1459</v>
      </c>
      <c r="K1333" s="2">
        <f t="shared" si="265"/>
        <v>0.40148596587782059</v>
      </c>
      <c r="L1333" s="1">
        <v>1063</v>
      </c>
      <c r="M1333" s="1">
        <v>205</v>
      </c>
      <c r="N1333" s="1">
        <v>2</v>
      </c>
      <c r="O1333" s="2">
        <f t="shared" si="273"/>
        <v>0.72858122001370806</v>
      </c>
      <c r="P1333" s="2">
        <f t="shared" si="274"/>
        <v>0.14050719671007539</v>
      </c>
      <c r="Q1333" s="2">
        <f t="shared" si="275"/>
        <v>1.3708019191226869E-3</v>
      </c>
      <c r="R1333" s="2">
        <v>0.16699999999999998</v>
      </c>
      <c r="S1333" s="2">
        <v>0.22399999999999998</v>
      </c>
      <c r="T1333" s="2">
        <v>0.113</v>
      </c>
      <c r="U1333" s="1">
        <v>3541</v>
      </c>
      <c r="V1333" s="2">
        <f t="shared" si="266"/>
        <v>0.9744083654375344</v>
      </c>
      <c r="W1333" s="2">
        <v>0.20800000000000002</v>
      </c>
      <c r="X1333" s="1">
        <v>708</v>
      </c>
      <c r="Y1333" s="2">
        <f t="shared" si="267"/>
        <v>0.19482663731425426</v>
      </c>
      <c r="Z1333" s="2">
        <v>0.371</v>
      </c>
      <c r="AA1333" s="1">
        <v>2211</v>
      </c>
      <c r="AB1333" s="2">
        <f t="shared" si="268"/>
        <v>0.60842047330764992</v>
      </c>
      <c r="AC1333" s="2">
        <f t="shared" si="269"/>
        <v>0.19675288937809587</v>
      </c>
      <c r="AD1333" s="2">
        <v>0.184</v>
      </c>
      <c r="AE1333" s="1">
        <v>60646</v>
      </c>
      <c r="AF1333" s="1">
        <v>1430</v>
      </c>
      <c r="AG1333" s="1">
        <v>53079</v>
      </c>
      <c r="AH1333" s="1">
        <v>2902</v>
      </c>
      <c r="AI1333" s="2">
        <v>8.199999999999999E-2</v>
      </c>
      <c r="AJ1333">
        <f>VLOOKUP(A1333,census_tract_areas_WA!E:N,10,FALSE)</f>
        <v>533.89932669999996</v>
      </c>
      <c r="AK1333">
        <f t="shared" si="270"/>
        <v>6.8065266582401183</v>
      </c>
      <c r="AL1333" t="str">
        <f>VLOOKUP(AK1333,'Density Lookup'!A:B,2,TRUE)</f>
        <v>Low</v>
      </c>
      <c r="AM1333" t="str">
        <f>VLOOKUP(A1333,census_tract_county_names_WA!A:B,2,FALSE)</f>
        <v>Stevens County, Washington</v>
      </c>
      <c r="AN1333">
        <f>INDEX(census_tract_areas_WA!N:N, MATCH('2014_acs_select'!A1333,census_tract_areas_WA!E:E,0))</f>
        <v>533.89932669999996</v>
      </c>
      <c r="AO1333" t="b">
        <f t="shared" si="271"/>
        <v>1</v>
      </c>
      <c r="AP1333" t="str">
        <f>INDEX('Density Lookup'!B:B,MATCH('2014_acs_select'!AK1333,'Density Lookup'!A:A,1))</f>
        <v>Low</v>
      </c>
      <c r="AQ1333" t="b">
        <f t="shared" si="272"/>
        <v>1</v>
      </c>
    </row>
    <row r="1334" spans="1:43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63"/>
        <v>0.50851063829787235</v>
      </c>
      <c r="I1334" s="2">
        <f t="shared" si="264"/>
        <v>0.49148936170212765</v>
      </c>
      <c r="J1334" s="1">
        <v>1441</v>
      </c>
      <c r="K1334" s="2">
        <f t="shared" si="265"/>
        <v>0.38324468085106383</v>
      </c>
      <c r="L1334" s="1">
        <v>1157</v>
      </c>
      <c r="M1334" s="1">
        <v>119</v>
      </c>
      <c r="N1334" s="1">
        <v>0</v>
      </c>
      <c r="O1334" s="2">
        <f t="shared" si="273"/>
        <v>0.80291464260929912</v>
      </c>
      <c r="P1334" s="2">
        <f t="shared" si="274"/>
        <v>8.2581540596807779E-2</v>
      </c>
      <c r="Q1334" s="2">
        <f t="shared" si="275"/>
        <v>0</v>
      </c>
      <c r="R1334" s="2">
        <v>0.18</v>
      </c>
      <c r="S1334" s="2">
        <v>0.19500000000000001</v>
      </c>
      <c r="T1334" s="2">
        <v>0.16600000000000001</v>
      </c>
      <c r="U1334" s="1">
        <v>3652</v>
      </c>
      <c r="V1334" s="2">
        <f t="shared" si="266"/>
        <v>0.97127659574468084</v>
      </c>
      <c r="W1334" s="2">
        <v>0.10199999999999999</v>
      </c>
      <c r="X1334" s="1">
        <v>733</v>
      </c>
      <c r="Y1334" s="2">
        <f t="shared" si="267"/>
        <v>0.19494680851063831</v>
      </c>
      <c r="Z1334" s="2">
        <v>0.16800000000000001</v>
      </c>
      <c r="AA1334" s="1">
        <v>2123</v>
      </c>
      <c r="AB1334" s="2">
        <f t="shared" si="268"/>
        <v>0.56462765957446803</v>
      </c>
      <c r="AC1334" s="2">
        <f t="shared" si="269"/>
        <v>0.24042553191489369</v>
      </c>
      <c r="AD1334" s="2">
        <v>0.107</v>
      </c>
      <c r="AE1334" s="1">
        <v>60844</v>
      </c>
      <c r="AF1334" s="1">
        <v>1522</v>
      </c>
      <c r="AG1334" s="1">
        <v>48359</v>
      </c>
      <c r="AH1334" s="1">
        <v>3071</v>
      </c>
      <c r="AI1334" s="2">
        <v>0.08</v>
      </c>
      <c r="AJ1334">
        <f>VLOOKUP(A1334,census_tract_areas_WA!E:N,10,FALSE)</f>
        <v>1616.7572970000001</v>
      </c>
      <c r="AK1334">
        <f t="shared" si="270"/>
        <v>2.3256428203397803</v>
      </c>
      <c r="AL1334" t="str">
        <f>VLOOKUP(AK1334,'Density Lookup'!A:B,2,TRUE)</f>
        <v>Low</v>
      </c>
      <c r="AM1334" t="str">
        <f>VLOOKUP(A1334,census_tract_county_names_WA!A:B,2,FALSE)</f>
        <v>Pacific County, Washington</v>
      </c>
      <c r="AN1334">
        <f>INDEX(census_tract_areas_WA!N:N, MATCH('2014_acs_select'!A1334,census_tract_areas_WA!E:E,0))</f>
        <v>1616.7572970000001</v>
      </c>
      <c r="AO1334" t="b">
        <f t="shared" si="271"/>
        <v>1</v>
      </c>
      <c r="AP1334" t="str">
        <f>INDEX('Density Lookup'!B:B,MATCH('2014_acs_select'!AK1334,'Density Lookup'!A:A,1))</f>
        <v>Low</v>
      </c>
      <c r="AQ1334" t="b">
        <f t="shared" si="272"/>
        <v>1</v>
      </c>
    </row>
    <row r="1335" spans="1:43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63"/>
        <v>0.50550194684272898</v>
      </c>
      <c r="I1335" s="2">
        <f t="shared" si="264"/>
        <v>0.49449805315727102</v>
      </c>
      <c r="J1335" s="1">
        <v>2595</v>
      </c>
      <c r="K1335" s="2">
        <f t="shared" si="265"/>
        <v>0.43930929405789743</v>
      </c>
      <c r="L1335" s="1">
        <v>2267</v>
      </c>
      <c r="M1335" s="1">
        <v>121</v>
      </c>
      <c r="N1335" s="1">
        <v>42</v>
      </c>
      <c r="O1335" s="2">
        <f t="shared" si="273"/>
        <v>0.87360308285163779</v>
      </c>
      <c r="P1335" s="2">
        <f t="shared" si="274"/>
        <v>4.6628131021194605E-2</v>
      </c>
      <c r="Q1335" s="2">
        <f t="shared" si="275"/>
        <v>1.6184971098265895E-2</v>
      </c>
      <c r="R1335" s="2">
        <v>0.49</v>
      </c>
      <c r="S1335" s="2">
        <v>0.51800000000000002</v>
      </c>
      <c r="T1335" s="2">
        <v>0.46399999999999997</v>
      </c>
      <c r="U1335" s="1">
        <v>5789</v>
      </c>
      <c r="V1335" s="2">
        <f t="shared" si="266"/>
        <v>0.98002370069409173</v>
      </c>
      <c r="W1335" s="2">
        <v>5.5999999999999994E-2</v>
      </c>
      <c r="X1335" s="1">
        <v>1084</v>
      </c>
      <c r="Y1335" s="2">
        <f t="shared" si="267"/>
        <v>0.18351108853902151</v>
      </c>
      <c r="Z1335" s="2">
        <v>5.7999999999999996E-2</v>
      </c>
      <c r="AA1335" s="1">
        <v>3485</v>
      </c>
      <c r="AB1335" s="2">
        <f t="shared" si="268"/>
        <v>0.58997799221262903</v>
      </c>
      <c r="AC1335" s="2">
        <f t="shared" si="269"/>
        <v>0.22651091924834943</v>
      </c>
      <c r="AD1335" s="2">
        <v>7.0999999999999994E-2</v>
      </c>
      <c r="AE1335" s="1">
        <v>111637</v>
      </c>
      <c r="AF1335" s="1">
        <v>2250</v>
      </c>
      <c r="AG1335" s="1">
        <v>85224</v>
      </c>
      <c r="AH1335" s="1">
        <v>4931</v>
      </c>
      <c r="AI1335" s="2">
        <v>6.7000000000000004E-2</v>
      </c>
      <c r="AJ1335">
        <f>VLOOKUP(A1335,census_tract_areas_WA!E:N,10,FALSE)</f>
        <v>20.44333992</v>
      </c>
      <c r="AK1335">
        <f t="shared" si="270"/>
        <v>288.94495826589963</v>
      </c>
      <c r="AL1335" t="str">
        <f>VLOOKUP(AK1335,'Density Lookup'!A:B,2,TRUE)</f>
        <v>Low</v>
      </c>
      <c r="AM1335" t="str">
        <f>VLOOKUP(A1335,census_tract_county_names_WA!A:B,2,FALSE)</f>
        <v>Pierce County, Washington</v>
      </c>
      <c r="AN1335">
        <f>INDEX(census_tract_areas_WA!N:N, MATCH('2014_acs_select'!A1335,census_tract_areas_WA!E:E,0))</f>
        <v>20.44333992</v>
      </c>
      <c r="AO1335" t="b">
        <f t="shared" si="271"/>
        <v>1</v>
      </c>
      <c r="AP1335" t="str">
        <f>INDEX('Density Lookup'!B:B,MATCH('2014_acs_select'!AK1335,'Density Lookup'!A:A,1))</f>
        <v>Low</v>
      </c>
      <c r="AQ1335" t="b">
        <f t="shared" si="272"/>
        <v>1</v>
      </c>
    </row>
    <row r="1336" spans="1:43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63"/>
        <v>0.47981927710843375</v>
      </c>
      <c r="I1336" s="2">
        <f t="shared" si="264"/>
        <v>0.52018072289156625</v>
      </c>
      <c r="J1336" s="1">
        <v>1674</v>
      </c>
      <c r="K1336" s="2">
        <f t="shared" si="265"/>
        <v>0.50421686746987948</v>
      </c>
      <c r="L1336" s="1">
        <v>1362</v>
      </c>
      <c r="M1336" s="1">
        <v>163</v>
      </c>
      <c r="N1336" s="1">
        <v>12</v>
      </c>
      <c r="O1336" s="2">
        <f t="shared" si="273"/>
        <v>0.81362007168458783</v>
      </c>
      <c r="P1336" s="2">
        <f t="shared" si="274"/>
        <v>9.7371565113500591E-2</v>
      </c>
      <c r="Q1336" s="2">
        <f t="shared" si="275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 s="1">
        <v>3320</v>
      </c>
      <c r="V1336" s="2">
        <f t="shared" si="266"/>
        <v>1</v>
      </c>
      <c r="W1336" s="2">
        <v>5.2000000000000005E-2</v>
      </c>
      <c r="X1336" s="1">
        <v>679</v>
      </c>
      <c r="Y1336" s="2">
        <f t="shared" si="267"/>
        <v>0.20451807228915664</v>
      </c>
      <c r="Z1336" s="2">
        <v>5.4000000000000006E-2</v>
      </c>
      <c r="AA1336" s="1">
        <v>1969</v>
      </c>
      <c r="AB1336" s="2">
        <f t="shared" si="268"/>
        <v>0.59307228915662646</v>
      </c>
      <c r="AC1336" s="2">
        <f t="shared" si="269"/>
        <v>0.2024096385542169</v>
      </c>
      <c r="AD1336" s="2">
        <v>6.0999999999999999E-2</v>
      </c>
      <c r="AE1336" s="1">
        <v>96498</v>
      </c>
      <c r="AF1336" s="1">
        <v>1423</v>
      </c>
      <c r="AG1336" s="1">
        <v>80391</v>
      </c>
      <c r="AH1336" s="1">
        <v>2713</v>
      </c>
      <c r="AI1336" s="2">
        <v>9.0000000000000011E-3</v>
      </c>
      <c r="AJ1336">
        <f>VLOOKUP(A1336,census_tract_areas_WA!E:N,10,FALSE)</f>
        <v>2.305353207</v>
      </c>
      <c r="AK1336">
        <f t="shared" si="270"/>
        <v>1440.1263936125342</v>
      </c>
      <c r="AL1336" t="str">
        <f>VLOOKUP(AK1336,'Density Lookup'!A:B,2,TRUE)</f>
        <v>High</v>
      </c>
      <c r="AM1336" t="str">
        <f>VLOOKUP(A1336,census_tract_county_names_WA!A:B,2,FALSE)</f>
        <v>Spokane County, Washington</v>
      </c>
      <c r="AN1336">
        <f>INDEX(census_tract_areas_WA!N:N, MATCH('2014_acs_select'!A1336,census_tract_areas_WA!E:E,0))</f>
        <v>2.305353207</v>
      </c>
      <c r="AO1336" t="b">
        <f t="shared" si="271"/>
        <v>1</v>
      </c>
      <c r="AP1336" t="str">
        <f>INDEX('Density Lookup'!B:B,MATCH('2014_acs_select'!AK1336,'Density Lookup'!A:A,1))</f>
        <v>High</v>
      </c>
      <c r="AQ1336" t="b">
        <f t="shared" si="272"/>
        <v>1</v>
      </c>
    </row>
    <row r="1337" spans="1:43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63"/>
        <v>0.48634336677814938</v>
      </c>
      <c r="I1337" s="2">
        <f t="shared" si="264"/>
        <v>0.51365663322185062</v>
      </c>
      <c r="J1337" s="1">
        <v>1438</v>
      </c>
      <c r="K1337" s="2">
        <f t="shared" si="265"/>
        <v>0.40078037904124858</v>
      </c>
      <c r="L1337" s="1">
        <v>1059</v>
      </c>
      <c r="M1337" s="1">
        <v>106</v>
      </c>
      <c r="N1337" s="1">
        <v>61</v>
      </c>
      <c r="O1337" s="2">
        <f t="shared" si="273"/>
        <v>0.73643949930458974</v>
      </c>
      <c r="P1337" s="2">
        <f t="shared" si="274"/>
        <v>7.37134909596662E-2</v>
      </c>
      <c r="Q1337" s="2">
        <f t="shared" si="275"/>
        <v>4.242002781641168E-2</v>
      </c>
      <c r="R1337" s="2">
        <v>0.222</v>
      </c>
      <c r="S1337" s="2">
        <v>0.21600000000000003</v>
      </c>
      <c r="T1337" s="2">
        <v>0.22699999999999998</v>
      </c>
      <c r="U1337" s="1">
        <v>3463</v>
      </c>
      <c r="V1337" s="2">
        <f t="shared" si="266"/>
        <v>0.96516164994425868</v>
      </c>
      <c r="W1337" s="2">
        <v>0.14599999999999999</v>
      </c>
      <c r="X1337" s="1">
        <v>480</v>
      </c>
      <c r="Y1337" s="2">
        <f t="shared" si="267"/>
        <v>0.13377926421404682</v>
      </c>
      <c r="Z1337" s="2">
        <v>0.11699999999999999</v>
      </c>
      <c r="AA1337" s="1">
        <v>2212</v>
      </c>
      <c r="AB1337" s="2">
        <f t="shared" si="268"/>
        <v>0.6164994425863991</v>
      </c>
      <c r="AC1337" s="2">
        <f t="shared" si="269"/>
        <v>0.24972129319955405</v>
      </c>
      <c r="AD1337" s="2">
        <v>0.14899999999999999</v>
      </c>
      <c r="AE1337" s="1">
        <v>54050</v>
      </c>
      <c r="AF1337" s="1">
        <v>1697</v>
      </c>
      <c r="AG1337" s="1">
        <v>33803</v>
      </c>
      <c r="AH1337" s="1">
        <v>3164</v>
      </c>
      <c r="AI1337" s="2">
        <v>8.6999999999999994E-2</v>
      </c>
      <c r="AJ1337">
        <f>VLOOKUP(A1337,census_tract_areas_WA!E:N,10,FALSE)</f>
        <v>6.6212905160000002</v>
      </c>
      <c r="AK1337">
        <f t="shared" si="270"/>
        <v>541.88832091414611</v>
      </c>
      <c r="AL1337" t="str">
        <f>VLOOKUP(AK1337,'Density Lookup'!A:B,2,TRUE)</f>
        <v>Medium</v>
      </c>
      <c r="AM1337" t="str">
        <f>VLOOKUP(A1337,census_tract_county_names_WA!A:B,2,FALSE)</f>
        <v>Clallam County, Washington</v>
      </c>
      <c r="AN1337">
        <f>INDEX(census_tract_areas_WA!N:N, MATCH('2014_acs_select'!A1337,census_tract_areas_WA!E:E,0))</f>
        <v>6.6212905160000002</v>
      </c>
      <c r="AO1337" t="b">
        <f t="shared" si="271"/>
        <v>1</v>
      </c>
      <c r="AP1337" t="str">
        <f>INDEX('Density Lookup'!B:B,MATCH('2014_acs_select'!AK1337,'Density Lookup'!A:A,1))</f>
        <v>Medium</v>
      </c>
      <c r="AQ1337" t="b">
        <f t="shared" si="272"/>
        <v>1</v>
      </c>
    </row>
    <row r="1338" spans="1:43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63"/>
        <v>0.49305158956786599</v>
      </c>
      <c r="I1338" s="2">
        <f t="shared" si="264"/>
        <v>0.50694841043213401</v>
      </c>
      <c r="J1338" s="1">
        <v>2376</v>
      </c>
      <c r="K1338" s="2">
        <f t="shared" si="265"/>
        <v>0.4523129640205597</v>
      </c>
      <c r="L1338" s="1">
        <v>1906</v>
      </c>
      <c r="M1338" s="1">
        <v>203</v>
      </c>
      <c r="N1338" s="1">
        <v>3</v>
      </c>
      <c r="O1338" s="2">
        <f t="shared" si="273"/>
        <v>0.80218855218855223</v>
      </c>
      <c r="P1338" s="2">
        <f t="shared" si="274"/>
        <v>8.5437710437710437E-2</v>
      </c>
      <c r="Q1338" s="2">
        <f t="shared" si="275"/>
        <v>1.2626262626262627E-3</v>
      </c>
      <c r="R1338" s="2">
        <v>0.26600000000000001</v>
      </c>
      <c r="S1338" s="2">
        <v>0.221</v>
      </c>
      <c r="T1338" s="2">
        <v>0.30599999999999999</v>
      </c>
      <c r="U1338" s="1">
        <v>5249</v>
      </c>
      <c r="V1338" s="2">
        <f t="shared" si="266"/>
        <v>0.99923853036360177</v>
      </c>
      <c r="W1338" s="2">
        <v>8.199999999999999E-2</v>
      </c>
      <c r="X1338" s="1">
        <v>917</v>
      </c>
      <c r="Y1338" s="2">
        <f t="shared" si="267"/>
        <v>0.17456691414429851</v>
      </c>
      <c r="Z1338" s="2">
        <v>2.7999999999999997E-2</v>
      </c>
      <c r="AA1338" s="1">
        <v>3334</v>
      </c>
      <c r="AB1338" s="2">
        <f t="shared" si="268"/>
        <v>0.63468494193794023</v>
      </c>
      <c r="AC1338" s="2">
        <f t="shared" si="269"/>
        <v>0.19074814391776129</v>
      </c>
      <c r="AD1338" s="2">
        <v>0.10300000000000001</v>
      </c>
      <c r="AE1338" s="1">
        <v>73135</v>
      </c>
      <c r="AF1338" s="1">
        <v>2146</v>
      </c>
      <c r="AG1338" s="1">
        <v>61985</v>
      </c>
      <c r="AH1338" s="1">
        <v>4468</v>
      </c>
      <c r="AI1338" s="2">
        <v>0.105</v>
      </c>
      <c r="AJ1338">
        <f>VLOOKUP(A1338,census_tract_areas_WA!E:N,10,FALSE)</f>
        <v>1543.477985</v>
      </c>
      <c r="AK1338">
        <f t="shared" si="270"/>
        <v>3.4033527209654371</v>
      </c>
      <c r="AL1338" t="str">
        <f>VLOOKUP(AK1338,'Density Lookup'!A:B,2,TRUE)</f>
        <v>Low</v>
      </c>
      <c r="AM1338" t="str">
        <f>VLOOKUP(A1338,census_tract_county_names_WA!A:B,2,FALSE)</f>
        <v>Kittitas County, Washington</v>
      </c>
      <c r="AN1338">
        <f>INDEX(census_tract_areas_WA!N:N, MATCH('2014_acs_select'!A1338,census_tract_areas_WA!E:E,0))</f>
        <v>1543.477985</v>
      </c>
      <c r="AO1338" t="b">
        <f t="shared" si="271"/>
        <v>1</v>
      </c>
      <c r="AP1338" t="str">
        <f>INDEX('Density Lookup'!B:B,MATCH('2014_acs_select'!AK1338,'Density Lookup'!A:A,1))</f>
        <v>Low</v>
      </c>
      <c r="AQ1338" t="b">
        <f t="shared" si="272"/>
        <v>1</v>
      </c>
    </row>
    <row r="1339" spans="1:43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63"/>
        <v>0.50096861681518789</v>
      </c>
      <c r="I1339" s="2">
        <f t="shared" si="264"/>
        <v>0.49903138318481211</v>
      </c>
      <c r="J1339" s="1">
        <v>1357</v>
      </c>
      <c r="K1339" s="2">
        <f t="shared" si="265"/>
        <v>0.52576520728399845</v>
      </c>
      <c r="L1339" s="1">
        <v>988</v>
      </c>
      <c r="M1339" s="1">
        <v>101</v>
      </c>
      <c r="N1339" s="1">
        <v>79</v>
      </c>
      <c r="O1339" s="2">
        <f t="shared" si="273"/>
        <v>0.72807663964627856</v>
      </c>
      <c r="P1339" s="2">
        <f t="shared" si="274"/>
        <v>7.4428887251289613E-2</v>
      </c>
      <c r="Q1339" s="2">
        <f t="shared" si="275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 s="1">
        <v>2550</v>
      </c>
      <c r="V1339" s="2">
        <f t="shared" si="266"/>
        <v>0.98798915149166988</v>
      </c>
      <c r="W1339" s="2">
        <v>2.8999999999999998E-2</v>
      </c>
      <c r="X1339" s="1">
        <v>415</v>
      </c>
      <c r="Y1339" s="2">
        <f t="shared" si="267"/>
        <v>0.16079039132119333</v>
      </c>
      <c r="Z1339" s="2">
        <v>0</v>
      </c>
      <c r="AA1339" s="1">
        <v>1711</v>
      </c>
      <c r="AB1339" s="2">
        <f t="shared" si="268"/>
        <v>0.6629213483146067</v>
      </c>
      <c r="AC1339" s="2">
        <f t="shared" si="269"/>
        <v>0.17628826036419998</v>
      </c>
      <c r="AD1339" s="2">
        <v>0.03</v>
      </c>
      <c r="AE1339" s="1">
        <v>158760</v>
      </c>
      <c r="AF1339" s="1">
        <v>1005</v>
      </c>
      <c r="AG1339" s="1">
        <v>111198</v>
      </c>
      <c r="AH1339" s="1">
        <v>2191</v>
      </c>
      <c r="AI1339" s="2">
        <v>2.6000000000000002E-2</v>
      </c>
      <c r="AJ1339">
        <f>VLOOKUP(A1339,census_tract_areas_WA!E:N,10,FALSE)</f>
        <v>8.9278204609999996</v>
      </c>
      <c r="AK1339">
        <f t="shared" si="270"/>
        <v>289.09631541928474</v>
      </c>
      <c r="AL1339" t="str">
        <f>VLOOKUP(AK1339,'Density Lookup'!A:B,2,TRUE)</f>
        <v>Low</v>
      </c>
      <c r="AM1339" t="str">
        <f>VLOOKUP(A1339,census_tract_county_names_WA!A:B,2,FALSE)</f>
        <v>King County, Washington</v>
      </c>
      <c r="AN1339">
        <f>INDEX(census_tract_areas_WA!N:N, MATCH('2014_acs_select'!A1339,census_tract_areas_WA!E:E,0))</f>
        <v>8.9278204609999996</v>
      </c>
      <c r="AO1339" t="b">
        <f t="shared" si="271"/>
        <v>1</v>
      </c>
      <c r="AP1339" t="str">
        <f>INDEX('Density Lookup'!B:B,MATCH('2014_acs_select'!AK1339,'Density Lookup'!A:A,1))</f>
        <v>Low</v>
      </c>
      <c r="AQ1339" t="b">
        <f t="shared" si="272"/>
        <v>1</v>
      </c>
    </row>
    <row r="1340" spans="1:43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63"/>
        <v>0.54766904661906757</v>
      </c>
      <c r="I1340" s="2">
        <f t="shared" si="264"/>
        <v>0.45233095338093238</v>
      </c>
      <c r="J1340" s="1">
        <v>1316</v>
      </c>
      <c r="K1340" s="2">
        <f t="shared" si="265"/>
        <v>0.55270894582108354</v>
      </c>
      <c r="L1340" s="1">
        <v>1016</v>
      </c>
      <c r="M1340" s="1">
        <v>138</v>
      </c>
      <c r="N1340" s="1">
        <v>19</v>
      </c>
      <c r="O1340" s="2">
        <f t="shared" si="273"/>
        <v>0.77203647416413379</v>
      </c>
      <c r="P1340" s="2">
        <f t="shared" si="274"/>
        <v>0.10486322188449848</v>
      </c>
      <c r="Q1340" s="2">
        <f t="shared" si="275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 s="1">
        <v>2371</v>
      </c>
      <c r="V1340" s="2">
        <f t="shared" si="266"/>
        <v>0.99580008399831998</v>
      </c>
      <c r="W1340" s="2">
        <v>4.5999999999999999E-2</v>
      </c>
      <c r="X1340" s="1">
        <v>461</v>
      </c>
      <c r="Y1340" s="2">
        <f t="shared" si="267"/>
        <v>0.19361612767744646</v>
      </c>
      <c r="Z1340" s="2">
        <v>6.9999999999999993E-3</v>
      </c>
      <c r="AA1340" s="1">
        <v>1615</v>
      </c>
      <c r="AB1340" s="2">
        <f t="shared" si="268"/>
        <v>0.67828643427131452</v>
      </c>
      <c r="AC1340" s="2">
        <f t="shared" si="269"/>
        <v>0.12809743805123897</v>
      </c>
      <c r="AD1340" s="2">
        <v>4.4000000000000004E-2</v>
      </c>
      <c r="AE1340" s="1">
        <v>105468</v>
      </c>
      <c r="AF1340" s="1">
        <v>1022</v>
      </c>
      <c r="AG1340" s="1">
        <v>79231</v>
      </c>
      <c r="AH1340" s="1">
        <v>2013</v>
      </c>
      <c r="AI1340" s="2">
        <v>4.4999999999999998E-2</v>
      </c>
      <c r="AJ1340">
        <f>VLOOKUP(A1340,census_tract_areas_WA!E:N,10,FALSE)</f>
        <v>1417.615225</v>
      </c>
      <c r="AK1340">
        <f t="shared" si="270"/>
        <v>1.679581284124541</v>
      </c>
      <c r="AL1340" t="str">
        <f>VLOOKUP(AK1340,'Density Lookup'!A:B,2,TRUE)</f>
        <v>Low</v>
      </c>
      <c r="AM1340" t="str">
        <f>VLOOKUP(A1340,census_tract_county_names_WA!A:B,2,FALSE)</f>
        <v>King County, Washington</v>
      </c>
      <c r="AN1340">
        <f>INDEX(census_tract_areas_WA!N:N, MATCH('2014_acs_select'!A1340,census_tract_areas_WA!E:E,0))</f>
        <v>1417.615225</v>
      </c>
      <c r="AO1340" t="b">
        <f t="shared" si="271"/>
        <v>1</v>
      </c>
      <c r="AP1340" t="str">
        <f>INDEX('Density Lookup'!B:B,MATCH('2014_acs_select'!AK1340,'Density Lookup'!A:A,1))</f>
        <v>Low</v>
      </c>
      <c r="AQ1340" t="b">
        <f t="shared" si="272"/>
        <v>1</v>
      </c>
    </row>
    <row r="1341" spans="1:43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63"/>
        <v>0.46366473473027198</v>
      </c>
      <c r="I1341" s="2">
        <f t="shared" si="264"/>
        <v>0.53633526526972808</v>
      </c>
      <c r="J1341" s="1">
        <v>715</v>
      </c>
      <c r="K1341" s="2">
        <f t="shared" si="265"/>
        <v>0.31876950512706198</v>
      </c>
      <c r="L1341" s="1">
        <v>593</v>
      </c>
      <c r="M1341" s="1">
        <v>40</v>
      </c>
      <c r="N1341" s="1">
        <v>15</v>
      </c>
      <c r="O1341" s="2">
        <f t="shared" si="273"/>
        <v>0.82937062937062933</v>
      </c>
      <c r="P1341" s="2">
        <f t="shared" si="274"/>
        <v>5.5944055944055944E-2</v>
      </c>
      <c r="Q1341" s="2">
        <f t="shared" si="275"/>
        <v>2.097902097902098E-2</v>
      </c>
      <c r="R1341" s="2">
        <v>0.377</v>
      </c>
      <c r="S1341" s="2">
        <v>0.41799999999999998</v>
      </c>
      <c r="T1341" s="2">
        <v>0.34200000000000003</v>
      </c>
      <c r="U1341" s="1">
        <v>2243</v>
      </c>
      <c r="V1341" s="2">
        <f t="shared" si="266"/>
        <v>1</v>
      </c>
      <c r="W1341" s="2">
        <v>7.5999999999999998E-2</v>
      </c>
      <c r="X1341" s="1">
        <v>561</v>
      </c>
      <c r="Y1341" s="2">
        <f t="shared" si="267"/>
        <v>0.25011145786892552</v>
      </c>
      <c r="Z1341" s="2">
        <v>6.6000000000000003E-2</v>
      </c>
      <c r="AA1341" s="1">
        <v>1017</v>
      </c>
      <c r="AB1341" s="2">
        <f t="shared" si="268"/>
        <v>0.4534106107891217</v>
      </c>
      <c r="AC1341" s="2">
        <f t="shared" si="269"/>
        <v>0.29647793134195277</v>
      </c>
      <c r="AD1341" s="2">
        <v>8.900000000000001E-2</v>
      </c>
      <c r="AE1341" s="1">
        <v>106378</v>
      </c>
      <c r="AF1341" s="1">
        <v>980</v>
      </c>
      <c r="AG1341" s="1">
        <v>48176</v>
      </c>
      <c r="AH1341" s="1">
        <v>1719</v>
      </c>
      <c r="AI1341" s="2">
        <v>0.122</v>
      </c>
      <c r="AJ1341">
        <f>VLOOKUP(A1341,census_tract_areas_WA!E:N,10,FALSE)</f>
        <v>9.0301983440000004</v>
      </c>
      <c r="AK1341">
        <f t="shared" si="270"/>
        <v>248.38878555644712</v>
      </c>
      <c r="AL1341" t="str">
        <f>VLOOKUP(AK1341,'Density Lookup'!A:B,2,TRUE)</f>
        <v>Low</v>
      </c>
      <c r="AM1341" t="str">
        <f>VLOOKUP(A1341,census_tract_county_names_WA!A:B,2,FALSE)</f>
        <v>Spokane County, Washington</v>
      </c>
      <c r="AN1341">
        <f>INDEX(census_tract_areas_WA!N:N, MATCH('2014_acs_select'!A1341,census_tract_areas_WA!E:E,0))</f>
        <v>9.0301983440000004</v>
      </c>
      <c r="AO1341" t="b">
        <f t="shared" si="271"/>
        <v>1</v>
      </c>
      <c r="AP1341" t="str">
        <f>INDEX('Density Lookup'!B:B,MATCH('2014_acs_select'!AK1341,'Density Lookup'!A:A,1))</f>
        <v>Low</v>
      </c>
      <c r="AQ1341" t="b">
        <f t="shared" si="272"/>
        <v>1</v>
      </c>
    </row>
    <row r="1342" spans="1:43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63"/>
        <v>0.50186058050111637</v>
      </c>
      <c r="I1342" s="2">
        <f t="shared" si="264"/>
        <v>0.49813941949888363</v>
      </c>
      <c r="J1342" s="1">
        <v>1572</v>
      </c>
      <c r="K1342" s="2">
        <f t="shared" si="265"/>
        <v>0.38997767303398662</v>
      </c>
      <c r="L1342" s="1">
        <v>1064</v>
      </c>
      <c r="M1342" s="1">
        <v>140</v>
      </c>
      <c r="N1342" s="1">
        <v>28</v>
      </c>
      <c r="O1342" s="2">
        <f t="shared" si="273"/>
        <v>0.67684478371501278</v>
      </c>
      <c r="P1342" s="2">
        <f t="shared" si="274"/>
        <v>8.9058524173027995E-2</v>
      </c>
      <c r="Q1342" s="2">
        <f t="shared" si="275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 s="1">
        <v>3953</v>
      </c>
      <c r="V1342" s="2">
        <f t="shared" si="266"/>
        <v>0.98064996278839001</v>
      </c>
      <c r="W1342" s="2">
        <v>0.17499999999999999</v>
      </c>
      <c r="X1342" s="1">
        <v>785</v>
      </c>
      <c r="Y1342" s="2">
        <f t="shared" si="267"/>
        <v>0.19474075911684446</v>
      </c>
      <c r="Z1342" s="2">
        <v>0.215</v>
      </c>
      <c r="AA1342" s="1">
        <v>2195</v>
      </c>
      <c r="AB1342" s="2">
        <f t="shared" si="268"/>
        <v>0.54452989332671797</v>
      </c>
      <c r="AC1342" s="2">
        <f t="shared" si="269"/>
        <v>0.26072934755643762</v>
      </c>
      <c r="AD1342" s="2">
        <v>0.188</v>
      </c>
      <c r="AE1342" s="1">
        <v>55111</v>
      </c>
      <c r="AF1342" s="1">
        <v>1706</v>
      </c>
      <c r="AG1342" s="1">
        <v>41071</v>
      </c>
      <c r="AH1342" s="1">
        <v>3374</v>
      </c>
      <c r="AI1342" s="2">
        <v>7.2000000000000008E-2</v>
      </c>
      <c r="AJ1342">
        <f>VLOOKUP(A1342,census_tract_areas_WA!E:N,10,FALSE)</f>
        <v>2262.3567210000001</v>
      </c>
      <c r="AK1342">
        <f t="shared" si="270"/>
        <v>1.7817702940402032</v>
      </c>
      <c r="AL1342" t="str">
        <f>VLOOKUP(AK1342,'Density Lookup'!A:B,2,TRUE)</f>
        <v>Low</v>
      </c>
      <c r="AM1342" t="str">
        <f>VLOOKUP(A1342,census_tract_county_names_WA!A:B,2,FALSE)</f>
        <v>Columbia County, Washington</v>
      </c>
      <c r="AN1342">
        <f>INDEX(census_tract_areas_WA!N:N, MATCH('2014_acs_select'!A1342,census_tract_areas_WA!E:E,0))</f>
        <v>2262.3567210000001</v>
      </c>
      <c r="AO1342" t="b">
        <f t="shared" si="271"/>
        <v>1</v>
      </c>
      <c r="AP1342" t="str">
        <f>INDEX('Density Lookup'!B:B,MATCH('2014_acs_select'!AK1342,'Density Lookup'!A:A,1))</f>
        <v>Low</v>
      </c>
      <c r="AQ1342" t="b">
        <f t="shared" si="272"/>
        <v>1</v>
      </c>
    </row>
    <row r="1343" spans="1:43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63"/>
        <v>0.49605833661805282</v>
      </c>
      <c r="I1343" s="2">
        <f t="shared" si="264"/>
        <v>0.50394166338194724</v>
      </c>
      <c r="J1343" s="1">
        <v>2223</v>
      </c>
      <c r="K1343" s="2">
        <f t="shared" si="265"/>
        <v>0.43811588490342923</v>
      </c>
      <c r="L1343" s="1">
        <v>1911</v>
      </c>
      <c r="M1343" s="1">
        <v>240</v>
      </c>
      <c r="N1343" s="1">
        <v>0</v>
      </c>
      <c r="O1343" s="2">
        <f t="shared" si="273"/>
        <v>0.85964912280701755</v>
      </c>
      <c r="P1343" s="2">
        <f t="shared" si="274"/>
        <v>0.10796221322537113</v>
      </c>
      <c r="Q1343" s="2">
        <f t="shared" si="275"/>
        <v>0</v>
      </c>
      <c r="R1343" s="2">
        <v>0.19</v>
      </c>
      <c r="S1343" s="2">
        <v>0.20600000000000002</v>
      </c>
      <c r="T1343" s="2">
        <v>0.17300000000000001</v>
      </c>
      <c r="U1343" s="1">
        <v>5063</v>
      </c>
      <c r="V1343" s="2">
        <f t="shared" si="266"/>
        <v>0.99783208513992905</v>
      </c>
      <c r="W1343" s="2">
        <v>9.0999999999999998E-2</v>
      </c>
      <c r="X1343" s="1">
        <v>993</v>
      </c>
      <c r="Y1343" s="2">
        <f t="shared" si="267"/>
        <v>0.19570358691367756</v>
      </c>
      <c r="Z1343" s="2">
        <v>0.128</v>
      </c>
      <c r="AA1343" s="1">
        <v>3297</v>
      </c>
      <c r="AB1343" s="2">
        <f t="shared" si="268"/>
        <v>0.64978320851399296</v>
      </c>
      <c r="AC1343" s="2">
        <f t="shared" si="269"/>
        <v>0.15451320457232942</v>
      </c>
      <c r="AD1343" s="2">
        <v>8.199999999999999E-2</v>
      </c>
      <c r="AE1343" s="1">
        <v>78000</v>
      </c>
      <c r="AF1343" s="1">
        <v>1979</v>
      </c>
      <c r="AG1343" s="1">
        <v>63852</v>
      </c>
      <c r="AH1343" s="1">
        <v>4325</v>
      </c>
      <c r="AI1343" s="2">
        <v>7.5999999999999998E-2</v>
      </c>
      <c r="AJ1343">
        <f>VLOOKUP(A1343,census_tract_areas_WA!E:N,10,FALSE)</f>
        <v>394.08207049999999</v>
      </c>
      <c r="AK1343">
        <f t="shared" si="270"/>
        <v>12.875490614333849</v>
      </c>
      <c r="AL1343" t="str">
        <f>VLOOKUP(AK1343,'Density Lookup'!A:B,2,TRUE)</f>
        <v>Low</v>
      </c>
      <c r="AM1343" t="str">
        <f>VLOOKUP(A1343,census_tract_county_names_WA!A:B,2,FALSE)</f>
        <v>Cowlitz County, Washington</v>
      </c>
      <c r="AN1343">
        <f>INDEX(census_tract_areas_WA!N:N, MATCH('2014_acs_select'!A1343,census_tract_areas_WA!E:E,0))</f>
        <v>394.08207049999999</v>
      </c>
      <c r="AO1343" t="b">
        <f t="shared" si="271"/>
        <v>1</v>
      </c>
      <c r="AP1343" t="str">
        <f>INDEX('Density Lookup'!B:B,MATCH('2014_acs_select'!AK1343,'Density Lookup'!A:A,1))</f>
        <v>Low</v>
      </c>
      <c r="AQ1343" t="b">
        <f t="shared" si="272"/>
        <v>1</v>
      </c>
    </row>
    <row r="1344" spans="1:43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63"/>
        <v>0.5638852672750978</v>
      </c>
      <c r="I1344" s="2">
        <f t="shared" si="264"/>
        <v>0.4361147327249022</v>
      </c>
      <c r="J1344" s="1">
        <v>748</v>
      </c>
      <c r="K1344" s="2">
        <f t="shared" si="265"/>
        <v>0.48761408083441982</v>
      </c>
      <c r="L1344" s="1">
        <v>604</v>
      </c>
      <c r="M1344" s="1">
        <v>48</v>
      </c>
      <c r="N1344" s="1">
        <v>26</v>
      </c>
      <c r="O1344" s="2">
        <f t="shared" si="273"/>
        <v>0.80748663101604279</v>
      </c>
      <c r="P1344" s="2">
        <f t="shared" si="274"/>
        <v>6.4171122994652413E-2</v>
      </c>
      <c r="Q1344" s="2">
        <f t="shared" si="275"/>
        <v>3.4759358288770054E-2</v>
      </c>
      <c r="R1344" s="2">
        <v>0.16</v>
      </c>
      <c r="S1344" s="2">
        <v>0.17699999999999999</v>
      </c>
      <c r="T1344" s="2">
        <v>0.13900000000000001</v>
      </c>
      <c r="U1344" s="1">
        <v>1534</v>
      </c>
      <c r="V1344" s="2">
        <f t="shared" si="266"/>
        <v>1</v>
      </c>
      <c r="W1344" s="2">
        <v>2.7000000000000003E-2</v>
      </c>
      <c r="X1344" s="1">
        <v>287</v>
      </c>
      <c r="Y1344" s="2">
        <f t="shared" si="267"/>
        <v>0.18709256844850064</v>
      </c>
      <c r="Z1344" s="2">
        <v>0</v>
      </c>
      <c r="AA1344" s="1">
        <v>1034</v>
      </c>
      <c r="AB1344" s="2">
        <f t="shared" si="268"/>
        <v>0.67405475880052146</v>
      </c>
      <c r="AC1344" s="2">
        <f t="shared" si="269"/>
        <v>0.1388526727509779</v>
      </c>
      <c r="AD1344" s="2">
        <v>2.3E-2</v>
      </c>
      <c r="AE1344" s="1">
        <v>95338</v>
      </c>
      <c r="AF1344" s="1">
        <v>520</v>
      </c>
      <c r="AG1344" s="1">
        <v>94091</v>
      </c>
      <c r="AH1344" s="1">
        <v>1304</v>
      </c>
      <c r="AI1344" s="2">
        <v>7.0000000000000007E-2</v>
      </c>
      <c r="AJ1344">
        <f>VLOOKUP(A1344,census_tract_areas_WA!E:N,10,FALSE)</f>
        <v>20.451251760000002</v>
      </c>
      <c r="AK1344">
        <f t="shared" si="270"/>
        <v>75.007633664766928</v>
      </c>
      <c r="AL1344" t="str">
        <f>VLOOKUP(AK1344,'Density Lookup'!A:B,2,TRUE)</f>
        <v>Low</v>
      </c>
      <c r="AM1344" t="str">
        <f>VLOOKUP(A1344,census_tract_county_names_WA!A:B,2,FALSE)</f>
        <v>Snohomish County, Washington</v>
      </c>
      <c r="AN1344">
        <f>INDEX(census_tract_areas_WA!N:N, MATCH('2014_acs_select'!A1344,census_tract_areas_WA!E:E,0))</f>
        <v>20.451251760000002</v>
      </c>
      <c r="AO1344" t="b">
        <f t="shared" si="271"/>
        <v>1</v>
      </c>
      <c r="AP1344" t="str">
        <f>INDEX('Density Lookup'!B:B,MATCH('2014_acs_select'!AK1344,'Density Lookup'!A:A,1))</f>
        <v>Low</v>
      </c>
      <c r="AQ1344" t="b">
        <f t="shared" si="272"/>
        <v>1</v>
      </c>
    </row>
    <row r="1345" spans="1:43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63"/>
        <v>0.52120848339335735</v>
      </c>
      <c r="I1345" s="2">
        <f t="shared" si="264"/>
        <v>0.47879151660664265</v>
      </c>
      <c r="J1345" s="1">
        <v>2051</v>
      </c>
      <c r="K1345" s="2">
        <f t="shared" si="265"/>
        <v>0.41036414565826329</v>
      </c>
      <c r="L1345" s="1">
        <v>1756</v>
      </c>
      <c r="M1345" s="1">
        <v>124</v>
      </c>
      <c r="N1345" s="1">
        <v>89</v>
      </c>
      <c r="O1345" s="2">
        <f t="shared" si="273"/>
        <v>0.85616772306192102</v>
      </c>
      <c r="P1345" s="2">
        <f t="shared" si="274"/>
        <v>6.0458313018039979E-2</v>
      </c>
      <c r="Q1345" s="2">
        <f t="shared" si="275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 s="1">
        <v>4939</v>
      </c>
      <c r="V1345" s="2">
        <f t="shared" si="266"/>
        <v>0.98819527811124452</v>
      </c>
      <c r="W1345" s="2">
        <v>0.11900000000000001</v>
      </c>
      <c r="X1345" s="1">
        <v>671</v>
      </c>
      <c r="Y1345" s="2">
        <f t="shared" si="267"/>
        <v>0.13425370148059224</v>
      </c>
      <c r="Z1345" s="2">
        <v>0.26500000000000001</v>
      </c>
      <c r="AA1345" s="1">
        <v>3164</v>
      </c>
      <c r="AB1345" s="2">
        <f t="shared" si="268"/>
        <v>0.63305322128851538</v>
      </c>
      <c r="AC1345" s="2">
        <f t="shared" si="269"/>
        <v>0.23269307723089239</v>
      </c>
      <c r="AD1345" s="2">
        <v>0.121</v>
      </c>
      <c r="AE1345" s="1">
        <v>112624</v>
      </c>
      <c r="AF1345" s="1">
        <v>2043</v>
      </c>
      <c r="AG1345" s="1">
        <v>84471</v>
      </c>
      <c r="AH1345" s="1">
        <v>4425</v>
      </c>
      <c r="AI1345" s="2">
        <v>0.13300000000000001</v>
      </c>
      <c r="AJ1345">
        <f>VLOOKUP(A1345,census_tract_areas_WA!E:N,10,FALSE)</f>
        <v>9.0659420189999995</v>
      </c>
      <c r="AK1345">
        <f t="shared" si="270"/>
        <v>551.29406183333322</v>
      </c>
      <c r="AL1345" t="str">
        <f>VLOOKUP(AK1345,'Density Lookup'!A:B,2,TRUE)</f>
        <v>Medium</v>
      </c>
      <c r="AM1345" t="str">
        <f>VLOOKUP(A1345,census_tract_county_names_WA!A:B,2,FALSE)</f>
        <v>Pierce County, Washington</v>
      </c>
      <c r="AN1345">
        <f>INDEX(census_tract_areas_WA!N:N, MATCH('2014_acs_select'!A1345,census_tract_areas_WA!E:E,0))</f>
        <v>9.0659420189999995</v>
      </c>
      <c r="AO1345" t="b">
        <f t="shared" si="271"/>
        <v>1</v>
      </c>
      <c r="AP1345" t="str">
        <f>INDEX('Density Lookup'!B:B,MATCH('2014_acs_select'!AK1345,'Density Lookup'!A:A,1))</f>
        <v>Medium</v>
      </c>
      <c r="AQ1345" t="b">
        <f t="shared" si="272"/>
        <v>1</v>
      </c>
    </row>
    <row r="1346" spans="1:43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76">F1346/E1346</f>
        <v>0.4989720998531571</v>
      </c>
      <c r="I1346" s="2">
        <f t="shared" ref="I1346:I1409" si="277">G1346/E1346</f>
        <v>0.50102790014684284</v>
      </c>
      <c r="J1346" s="1">
        <v>1573</v>
      </c>
      <c r="K1346" s="2">
        <f t="shared" ref="K1346:K1409" si="278">J1346/E1346</f>
        <v>0.46196769456681352</v>
      </c>
      <c r="L1346" s="1">
        <v>1238</v>
      </c>
      <c r="M1346" s="1">
        <v>111</v>
      </c>
      <c r="N1346" s="1">
        <v>16</v>
      </c>
      <c r="O1346" s="2">
        <f t="shared" si="273"/>
        <v>0.78703115066751428</v>
      </c>
      <c r="P1346" s="2">
        <f t="shared" si="274"/>
        <v>7.056579783852511E-2</v>
      </c>
      <c r="Q1346" s="2">
        <f t="shared" si="275"/>
        <v>1.0171646535282899E-2</v>
      </c>
      <c r="R1346" s="2">
        <v>0.503</v>
      </c>
      <c r="S1346" s="2">
        <v>0.53900000000000003</v>
      </c>
      <c r="T1346" s="2">
        <v>0.46899999999999997</v>
      </c>
      <c r="U1346" s="1">
        <v>3394</v>
      </c>
      <c r="V1346" s="2">
        <f t="shared" ref="V1346:V1409" si="279">U1346/E1346</f>
        <v>0.99676945668135097</v>
      </c>
      <c r="W1346" s="2">
        <v>7.5999999999999998E-2</v>
      </c>
      <c r="X1346" s="1">
        <v>712</v>
      </c>
      <c r="Y1346" s="2">
        <f t="shared" ref="Y1346:Y1409" si="280">X1346/E1346</f>
        <v>0.2091042584434655</v>
      </c>
      <c r="Z1346" s="2">
        <v>5.2000000000000005E-2</v>
      </c>
      <c r="AA1346" s="1">
        <v>2011</v>
      </c>
      <c r="AB1346" s="2">
        <f t="shared" ref="AB1346:AB1409" si="281">AA1346/E1346</f>
        <v>0.59060205580029368</v>
      </c>
      <c r="AC1346" s="2">
        <f t="shared" ref="AC1346:AC1409" si="282">1-(AB1346+Y1346)</f>
        <v>0.20029368575624085</v>
      </c>
      <c r="AD1346" s="2">
        <v>9.3000000000000013E-2</v>
      </c>
      <c r="AE1346" s="1">
        <v>108498</v>
      </c>
      <c r="AF1346" s="1">
        <v>1341</v>
      </c>
      <c r="AG1346" s="1">
        <v>75875</v>
      </c>
      <c r="AH1346" s="1">
        <v>2787</v>
      </c>
      <c r="AI1346" s="2">
        <v>8.4000000000000005E-2</v>
      </c>
      <c r="AJ1346">
        <f>VLOOKUP(A1346,census_tract_areas_WA!E:N,10,FALSE)</f>
        <v>27.562076090000001</v>
      </c>
      <c r="AK1346">
        <f t="shared" si="270"/>
        <v>123.53931499504831</v>
      </c>
      <c r="AL1346" t="str">
        <f>VLOOKUP(AK1346,'Density Lookup'!A:B,2,TRUE)</f>
        <v>Low</v>
      </c>
      <c r="AM1346" t="str">
        <f>VLOOKUP(A1346,census_tract_county_names_WA!A:B,2,FALSE)</f>
        <v>Pierce County, Washington</v>
      </c>
      <c r="AN1346">
        <f>INDEX(census_tract_areas_WA!N:N, MATCH('2014_acs_select'!A1346,census_tract_areas_WA!E:E,0))</f>
        <v>27.562076090000001</v>
      </c>
      <c r="AO1346" t="b">
        <f t="shared" si="271"/>
        <v>1</v>
      </c>
      <c r="AP1346" t="str">
        <f>INDEX('Density Lookup'!B:B,MATCH('2014_acs_select'!AK1346,'Density Lookup'!A:A,1))</f>
        <v>Low</v>
      </c>
      <c r="AQ1346" t="b">
        <f t="shared" si="272"/>
        <v>1</v>
      </c>
    </row>
    <row r="1347" spans="1:43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76"/>
        <v>0.46287809349220899</v>
      </c>
      <c r="I1347" s="2">
        <f t="shared" si="277"/>
        <v>0.53712190650779101</v>
      </c>
      <c r="J1347" s="1">
        <v>957</v>
      </c>
      <c r="K1347" s="2">
        <f t="shared" si="278"/>
        <v>0.43858845096241977</v>
      </c>
      <c r="L1347" s="1">
        <v>790</v>
      </c>
      <c r="M1347" s="1">
        <v>56</v>
      </c>
      <c r="N1347" s="1">
        <v>24</v>
      </c>
      <c r="O1347" s="2">
        <f t="shared" si="273"/>
        <v>0.8254963427377221</v>
      </c>
      <c r="P1347" s="2">
        <f t="shared" si="274"/>
        <v>5.8516196447230932E-2</v>
      </c>
      <c r="Q1347" s="2">
        <f t="shared" si="275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 s="1">
        <v>2182</v>
      </c>
      <c r="V1347" s="2">
        <f t="shared" si="279"/>
        <v>1</v>
      </c>
      <c r="W1347" s="2">
        <v>0.14199999999999999</v>
      </c>
      <c r="X1347" s="1">
        <v>375</v>
      </c>
      <c r="Y1347" s="2">
        <f t="shared" si="280"/>
        <v>0.17186067827681026</v>
      </c>
      <c r="Z1347" s="2">
        <v>0.21899999999999997</v>
      </c>
      <c r="AA1347" s="1">
        <v>1366</v>
      </c>
      <c r="AB1347" s="2">
        <f t="shared" si="281"/>
        <v>0.62603116406966086</v>
      </c>
      <c r="AC1347" s="2">
        <f t="shared" si="282"/>
        <v>0.20210815765352885</v>
      </c>
      <c r="AD1347" s="2">
        <v>0.14699999999999999</v>
      </c>
      <c r="AE1347" s="1">
        <v>51591</v>
      </c>
      <c r="AF1347" s="1">
        <v>943</v>
      </c>
      <c r="AG1347" s="1">
        <v>43007</v>
      </c>
      <c r="AH1347" s="1">
        <v>1884</v>
      </c>
      <c r="AI1347" s="2">
        <v>0.155</v>
      </c>
      <c r="AJ1347">
        <f>VLOOKUP(A1347,census_tract_areas_WA!E:N,10,FALSE)</f>
        <v>2.6586629130000001</v>
      </c>
      <c r="AK1347">
        <f t="shared" ref="AK1347:AK1410" si="283">E1347/AJ1347</f>
        <v>820.71329514197794</v>
      </c>
      <c r="AL1347" t="str">
        <f>VLOOKUP(AK1347,'Density Lookup'!A:B,2,TRUE)</f>
        <v>Medium</v>
      </c>
      <c r="AM1347" t="str">
        <f>VLOOKUP(A1347,census_tract_county_names_WA!A:B,2,FALSE)</f>
        <v>Spokane County, Washington</v>
      </c>
      <c r="AN1347">
        <f>INDEX(census_tract_areas_WA!N:N, MATCH('2014_acs_select'!A1347,census_tract_areas_WA!E:E,0))</f>
        <v>2.6586629130000001</v>
      </c>
      <c r="AO1347" t="b">
        <f t="shared" ref="AO1347:AO1410" si="284">AN1347=AJ1347</f>
        <v>1</v>
      </c>
      <c r="AP1347" t="str">
        <f>INDEX('Density Lookup'!B:B,MATCH('2014_acs_select'!AK1347,'Density Lookup'!A:A,1))</f>
        <v>Medium</v>
      </c>
      <c r="AQ1347" t="b">
        <f t="shared" ref="AQ1347:AQ1410" si="285">AP1347=AL1347</f>
        <v>1</v>
      </c>
    </row>
    <row r="1348" spans="1:43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76"/>
        <v>0.51457424833601106</v>
      </c>
      <c r="I1348" s="2">
        <f t="shared" si="277"/>
        <v>0.48542575166398899</v>
      </c>
      <c r="J1348" s="1">
        <v>1632</v>
      </c>
      <c r="K1348" s="2">
        <f t="shared" si="278"/>
        <v>0.37456965802157449</v>
      </c>
      <c r="L1348" s="1">
        <v>1312</v>
      </c>
      <c r="M1348" s="1">
        <v>160</v>
      </c>
      <c r="N1348" s="1">
        <v>1</v>
      </c>
      <c r="O1348" s="2">
        <f t="shared" si="273"/>
        <v>0.80392156862745101</v>
      </c>
      <c r="P1348" s="2">
        <f t="shared" si="274"/>
        <v>9.8039215686274508E-2</v>
      </c>
      <c r="Q1348" s="2">
        <f t="shared" si="275"/>
        <v>6.1274509803921568E-4</v>
      </c>
      <c r="R1348" s="2">
        <v>0.192</v>
      </c>
      <c r="S1348" s="2">
        <v>0.187</v>
      </c>
      <c r="T1348" s="2">
        <v>0.19699999999999998</v>
      </c>
      <c r="U1348" s="1">
        <v>4354</v>
      </c>
      <c r="V1348" s="2">
        <f t="shared" si="279"/>
        <v>0.99931145283451916</v>
      </c>
      <c r="W1348" s="2">
        <v>0.159</v>
      </c>
      <c r="X1348" s="1">
        <v>931</v>
      </c>
      <c r="Y1348" s="2">
        <f t="shared" si="280"/>
        <v>0.21367913702088592</v>
      </c>
      <c r="Z1348" s="2">
        <v>0.23699999999999999</v>
      </c>
      <c r="AA1348" s="1">
        <v>2534</v>
      </c>
      <c r="AB1348" s="2">
        <f t="shared" si="281"/>
        <v>0.58159283910947901</v>
      </c>
      <c r="AC1348" s="2">
        <f t="shared" si="282"/>
        <v>0.20472802386963507</v>
      </c>
      <c r="AD1348" s="2">
        <v>0.18</v>
      </c>
      <c r="AE1348" s="1">
        <v>72059</v>
      </c>
      <c r="AF1348" s="1">
        <v>1647</v>
      </c>
      <c r="AG1348" s="1">
        <v>57316</v>
      </c>
      <c r="AH1348" s="1">
        <v>3571</v>
      </c>
      <c r="AI1348" s="2">
        <v>0.12300000000000001</v>
      </c>
      <c r="AJ1348">
        <f>VLOOKUP(A1348,census_tract_areas_WA!E:N,10,FALSE)</f>
        <v>3038.935853</v>
      </c>
      <c r="AK1348">
        <f t="shared" si="283"/>
        <v>1.4337255574838224</v>
      </c>
      <c r="AL1348" t="str">
        <f>VLOOKUP(AK1348,'Density Lookup'!A:B,2,TRUE)</f>
        <v>Low</v>
      </c>
      <c r="AM1348" t="str">
        <f>VLOOKUP(A1348,census_tract_county_names_WA!A:B,2,FALSE)</f>
        <v>Yakima County, Washington</v>
      </c>
      <c r="AN1348">
        <f>INDEX(census_tract_areas_WA!N:N, MATCH('2014_acs_select'!A1348,census_tract_areas_WA!E:E,0))</f>
        <v>3038.935853</v>
      </c>
      <c r="AO1348" t="b">
        <f t="shared" si="284"/>
        <v>1</v>
      </c>
      <c r="AP1348" t="str">
        <f>INDEX('Density Lookup'!B:B,MATCH('2014_acs_select'!AK1348,'Density Lookup'!A:A,1))</f>
        <v>Low</v>
      </c>
      <c r="AQ1348" t="b">
        <f t="shared" si="285"/>
        <v>1</v>
      </c>
    </row>
    <row r="1349" spans="1:43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76"/>
        <v>0.51417870518994113</v>
      </c>
      <c r="I1349" s="2">
        <f t="shared" si="277"/>
        <v>0.48582129481005887</v>
      </c>
      <c r="J1349" s="1">
        <v>1476</v>
      </c>
      <c r="K1349" s="2">
        <f t="shared" si="278"/>
        <v>0.39486356340288925</v>
      </c>
      <c r="L1349" s="1">
        <v>1253</v>
      </c>
      <c r="M1349" s="1">
        <v>103</v>
      </c>
      <c r="N1349" s="1">
        <v>0</v>
      </c>
      <c r="O1349" s="2">
        <f t="shared" si="273"/>
        <v>0.84891598915989164</v>
      </c>
      <c r="P1349" s="2">
        <f t="shared" si="274"/>
        <v>6.9783197831978325E-2</v>
      </c>
      <c r="Q1349" s="2">
        <f t="shared" si="275"/>
        <v>0</v>
      </c>
      <c r="R1349" s="2">
        <v>9.0999999999999998E-2</v>
      </c>
      <c r="S1349" s="2">
        <v>7.0000000000000007E-2</v>
      </c>
      <c r="T1349" s="2">
        <v>0.113</v>
      </c>
      <c r="U1349" s="1">
        <v>3687</v>
      </c>
      <c r="V1349" s="2">
        <f t="shared" si="279"/>
        <v>0.9863563402889246</v>
      </c>
      <c r="W1349" s="2">
        <v>0.08</v>
      </c>
      <c r="X1349" s="1">
        <v>639</v>
      </c>
      <c r="Y1349" s="2">
        <f t="shared" si="280"/>
        <v>0.1709470304975923</v>
      </c>
      <c r="Z1349" s="2">
        <v>9.5000000000000001E-2</v>
      </c>
      <c r="AA1349" s="1">
        <v>2173</v>
      </c>
      <c r="AB1349" s="2">
        <f t="shared" si="281"/>
        <v>0.58132691278758697</v>
      </c>
      <c r="AC1349" s="2">
        <f t="shared" si="282"/>
        <v>0.24772605671482073</v>
      </c>
      <c r="AD1349" s="2">
        <v>8.5000000000000006E-2</v>
      </c>
      <c r="AE1349" s="1">
        <v>64538</v>
      </c>
      <c r="AF1349" s="1">
        <v>1505</v>
      </c>
      <c r="AG1349" s="1">
        <v>54476</v>
      </c>
      <c r="AH1349" s="1">
        <v>3146</v>
      </c>
      <c r="AI1349" s="2">
        <v>0.12</v>
      </c>
      <c r="AJ1349">
        <f>VLOOKUP(A1349,census_tract_areas_WA!E:N,10,FALSE)</f>
        <v>229.20100199999999</v>
      </c>
      <c r="AK1349">
        <f t="shared" si="283"/>
        <v>16.308829225798934</v>
      </c>
      <c r="AL1349" t="str">
        <f>VLOOKUP(AK1349,'Density Lookup'!A:B,2,TRUE)</f>
        <v>Low</v>
      </c>
      <c r="AM1349" t="str">
        <f>VLOOKUP(A1349,census_tract_county_names_WA!A:B,2,FALSE)</f>
        <v>Cowlitz County, Washington</v>
      </c>
      <c r="AN1349">
        <f>INDEX(census_tract_areas_WA!N:N, MATCH('2014_acs_select'!A1349,census_tract_areas_WA!E:E,0))</f>
        <v>229.20100199999999</v>
      </c>
      <c r="AO1349" t="b">
        <f t="shared" si="284"/>
        <v>1</v>
      </c>
      <c r="AP1349" t="str">
        <f>INDEX('Density Lookup'!B:B,MATCH('2014_acs_select'!AK1349,'Density Lookup'!A:A,1))</f>
        <v>Low</v>
      </c>
      <c r="AQ1349" t="b">
        <f t="shared" si="285"/>
        <v>1</v>
      </c>
    </row>
    <row r="1350" spans="1:43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76"/>
        <v>0.54581323980710217</v>
      </c>
      <c r="I1350" s="2">
        <f t="shared" si="277"/>
        <v>0.45418676019289783</v>
      </c>
      <c r="J1350" s="1">
        <v>851</v>
      </c>
      <c r="K1350" s="2">
        <f t="shared" si="278"/>
        <v>0.37308198158702321</v>
      </c>
      <c r="L1350" s="1">
        <v>347</v>
      </c>
      <c r="M1350" s="1">
        <v>22</v>
      </c>
      <c r="N1350" s="1">
        <v>110</v>
      </c>
      <c r="O1350" s="2">
        <f t="shared" si="273"/>
        <v>0.40775558166862513</v>
      </c>
      <c r="P1350" s="2">
        <f t="shared" si="274"/>
        <v>2.5851938895417155E-2</v>
      </c>
      <c r="Q1350" s="2">
        <f t="shared" si="275"/>
        <v>0.12925969447708577</v>
      </c>
      <c r="R1350" s="2">
        <v>0.20899999999999999</v>
      </c>
      <c r="S1350" s="2">
        <v>0.188</v>
      </c>
      <c r="T1350" s="2">
        <v>0.23300000000000001</v>
      </c>
      <c r="U1350" s="1">
        <v>2195</v>
      </c>
      <c r="V1350" s="2">
        <f t="shared" si="279"/>
        <v>0.96229723805348533</v>
      </c>
      <c r="W1350" s="2">
        <v>0.49200000000000005</v>
      </c>
      <c r="X1350" s="1">
        <v>44</v>
      </c>
      <c r="Y1350" s="2">
        <f t="shared" si="280"/>
        <v>1.9289785181937746E-2</v>
      </c>
      <c r="Z1350" s="2">
        <v>0.63600000000000001</v>
      </c>
      <c r="AA1350" s="1">
        <v>1732</v>
      </c>
      <c r="AB1350" s="2">
        <f t="shared" si="281"/>
        <v>0.75931608943445861</v>
      </c>
      <c r="AC1350" s="2">
        <f t="shared" si="282"/>
        <v>0.22139412538360359</v>
      </c>
      <c r="AD1350" s="2">
        <v>0.501</v>
      </c>
      <c r="AE1350" s="1">
        <v>26844</v>
      </c>
      <c r="AF1350" s="1">
        <v>1650</v>
      </c>
      <c r="AG1350" s="1">
        <v>14375</v>
      </c>
      <c r="AH1350" s="1">
        <v>2235</v>
      </c>
      <c r="AI1350" s="2">
        <v>6.8000000000000005E-2</v>
      </c>
      <c r="AJ1350">
        <f>VLOOKUP(A1350,census_tract_areas_WA!E:N,10,FALSE)</f>
        <v>1.7358225309999999</v>
      </c>
      <c r="AK1350">
        <f t="shared" si="283"/>
        <v>1314.0744282688424</v>
      </c>
      <c r="AL1350" t="str">
        <f>VLOOKUP(AK1350,'Density Lookup'!A:B,2,TRUE)</f>
        <v>Medium</v>
      </c>
      <c r="AM1350" t="str">
        <f>VLOOKUP(A1350,census_tract_county_names_WA!A:B,2,FALSE)</f>
        <v>Spokane County, Washington</v>
      </c>
      <c r="AN1350">
        <f>INDEX(census_tract_areas_WA!N:N, MATCH('2014_acs_select'!A1350,census_tract_areas_WA!E:E,0))</f>
        <v>1.7358225309999999</v>
      </c>
      <c r="AO1350" t="b">
        <f t="shared" si="284"/>
        <v>1</v>
      </c>
      <c r="AP1350" t="str">
        <f>INDEX('Density Lookup'!B:B,MATCH('2014_acs_select'!AK1350,'Density Lookup'!A:A,1))</f>
        <v>Medium</v>
      </c>
      <c r="AQ1350" t="b">
        <f t="shared" si="285"/>
        <v>1</v>
      </c>
    </row>
    <row r="1351" spans="1:43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76"/>
        <v>0.50890840652446678</v>
      </c>
      <c r="I1351" s="2">
        <f t="shared" si="277"/>
        <v>0.49109159347553327</v>
      </c>
      <c r="J1351" s="1">
        <v>1750</v>
      </c>
      <c r="K1351" s="2">
        <f t="shared" si="278"/>
        <v>0.43914680050188204</v>
      </c>
      <c r="L1351" s="1">
        <v>805</v>
      </c>
      <c r="M1351" s="1">
        <v>80</v>
      </c>
      <c r="N1351" s="1">
        <v>496</v>
      </c>
      <c r="O1351" s="2">
        <f t="shared" si="273"/>
        <v>0.46</v>
      </c>
      <c r="P1351" s="2">
        <f t="shared" si="274"/>
        <v>4.5714285714285714E-2</v>
      </c>
      <c r="Q1351" s="2">
        <f t="shared" si="275"/>
        <v>0.28342857142857142</v>
      </c>
      <c r="R1351" s="2">
        <v>0.71099999999999997</v>
      </c>
      <c r="S1351" s="2">
        <v>0.745</v>
      </c>
      <c r="T1351" s="2">
        <v>0.67700000000000005</v>
      </c>
      <c r="U1351" s="1">
        <v>3951</v>
      </c>
      <c r="V1351" s="2">
        <f t="shared" si="279"/>
        <v>0.9914680050188206</v>
      </c>
      <c r="W1351" s="2">
        <v>3.2000000000000001E-2</v>
      </c>
      <c r="X1351" s="1">
        <v>898</v>
      </c>
      <c r="Y1351" s="2">
        <f t="shared" si="280"/>
        <v>0.22534504391468005</v>
      </c>
      <c r="Z1351" s="2">
        <v>0.04</v>
      </c>
      <c r="AA1351" s="1">
        <v>2449</v>
      </c>
      <c r="AB1351" s="2">
        <f t="shared" si="281"/>
        <v>0.61455457967377669</v>
      </c>
      <c r="AC1351" s="2">
        <f t="shared" si="282"/>
        <v>0.16010037641154329</v>
      </c>
      <c r="AD1351" s="2">
        <v>3.7000000000000005E-2</v>
      </c>
      <c r="AE1351" s="1">
        <v>130601</v>
      </c>
      <c r="AF1351" s="1">
        <v>1556</v>
      </c>
      <c r="AG1351" s="1">
        <v>101250</v>
      </c>
      <c r="AH1351" s="1">
        <v>3234</v>
      </c>
      <c r="AI1351" s="2">
        <v>8.1000000000000003E-2</v>
      </c>
      <c r="AJ1351">
        <f>VLOOKUP(A1351,census_tract_areas_WA!E:N,10,FALSE)</f>
        <v>27.654942500000001</v>
      </c>
      <c r="AK1351">
        <f t="shared" si="283"/>
        <v>144.09720794031662</v>
      </c>
      <c r="AL1351" t="str">
        <f>VLOOKUP(AK1351,'Density Lookup'!A:B,2,TRUE)</f>
        <v>Low</v>
      </c>
      <c r="AM1351" t="str">
        <f>VLOOKUP(A1351,census_tract_county_names_WA!A:B,2,FALSE)</f>
        <v>Kitsap County, Washington</v>
      </c>
      <c r="AN1351">
        <f>INDEX(census_tract_areas_WA!N:N, MATCH('2014_acs_select'!A1351,census_tract_areas_WA!E:E,0))</f>
        <v>27.654942500000001</v>
      </c>
      <c r="AO1351" t="b">
        <f t="shared" si="284"/>
        <v>1</v>
      </c>
      <c r="AP1351" t="str">
        <f>INDEX('Density Lookup'!B:B,MATCH('2014_acs_select'!AK1351,'Density Lookup'!A:A,1))</f>
        <v>Low</v>
      </c>
      <c r="AQ1351" t="b">
        <f t="shared" si="285"/>
        <v>1</v>
      </c>
    </row>
    <row r="1352" spans="1:43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76"/>
        <v>0.54753747323340474</v>
      </c>
      <c r="I1352" s="2">
        <f t="shared" si="277"/>
        <v>0.45246252676659526</v>
      </c>
      <c r="J1352" s="1">
        <v>2043</v>
      </c>
      <c r="K1352" s="2">
        <f t="shared" si="278"/>
        <v>0.43747323340471095</v>
      </c>
      <c r="L1352" s="1">
        <v>1782</v>
      </c>
      <c r="M1352" s="1">
        <v>112</v>
      </c>
      <c r="N1352" s="1">
        <v>44</v>
      </c>
      <c r="O1352" s="2">
        <f t="shared" si="273"/>
        <v>0.8722466960352423</v>
      </c>
      <c r="P1352" s="2">
        <f t="shared" si="274"/>
        <v>5.4821341164953498E-2</v>
      </c>
      <c r="Q1352" s="2">
        <f t="shared" si="275"/>
        <v>2.1536955457660302E-2</v>
      </c>
      <c r="R1352" s="2">
        <v>0.218</v>
      </c>
      <c r="S1352" s="2">
        <v>0.22500000000000001</v>
      </c>
      <c r="T1352" s="2">
        <v>0.21</v>
      </c>
      <c r="U1352" s="1">
        <v>4533</v>
      </c>
      <c r="V1352" s="2">
        <f t="shared" si="279"/>
        <v>0.97066381156316917</v>
      </c>
      <c r="W1352" s="2">
        <v>0.121</v>
      </c>
      <c r="X1352" s="1">
        <v>699</v>
      </c>
      <c r="Y1352" s="2">
        <f t="shared" si="280"/>
        <v>0.14967880085653104</v>
      </c>
      <c r="Z1352" s="2">
        <v>0.13600000000000001</v>
      </c>
      <c r="AA1352" s="1">
        <v>2906</v>
      </c>
      <c r="AB1352" s="2">
        <f t="shared" si="281"/>
        <v>0.62226980728051395</v>
      </c>
      <c r="AC1352" s="2">
        <f t="shared" si="282"/>
        <v>0.22805139186295498</v>
      </c>
      <c r="AD1352" s="2">
        <v>0.13300000000000001</v>
      </c>
      <c r="AE1352" s="1">
        <v>72222</v>
      </c>
      <c r="AF1352" s="1">
        <v>1889</v>
      </c>
      <c r="AG1352" s="1">
        <v>62899</v>
      </c>
      <c r="AH1352" s="1">
        <v>3884</v>
      </c>
      <c r="AI1352" s="2">
        <v>0.10199999999999999</v>
      </c>
      <c r="AJ1352">
        <f>VLOOKUP(A1352,census_tract_areas_WA!E:N,10,FALSE)</f>
        <v>92.601671479999993</v>
      </c>
      <c r="AK1352">
        <f t="shared" si="283"/>
        <v>50.431055134988803</v>
      </c>
      <c r="AL1352" t="str">
        <f>VLOOKUP(AK1352,'Density Lookup'!A:B,2,TRUE)</f>
        <v>Low</v>
      </c>
      <c r="AM1352" t="str">
        <f>VLOOKUP(A1352,census_tract_county_names_WA!A:B,2,FALSE)</f>
        <v>Clallam County, Washington</v>
      </c>
      <c r="AN1352">
        <f>INDEX(census_tract_areas_WA!N:N, MATCH('2014_acs_select'!A1352,census_tract_areas_WA!E:E,0))</f>
        <v>92.601671479999993</v>
      </c>
      <c r="AO1352" t="b">
        <f t="shared" si="284"/>
        <v>1</v>
      </c>
      <c r="AP1352" t="str">
        <f>INDEX('Density Lookup'!B:B,MATCH('2014_acs_select'!AK1352,'Density Lookup'!A:A,1))</f>
        <v>Low</v>
      </c>
      <c r="AQ1352" t="b">
        <f t="shared" si="285"/>
        <v>1</v>
      </c>
    </row>
    <row r="1353" spans="1:43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76"/>
        <v>0.47096114519427401</v>
      </c>
      <c r="I1353" s="2">
        <f t="shared" si="277"/>
        <v>0.52903885480572599</v>
      </c>
      <c r="J1353" s="1">
        <v>2571</v>
      </c>
      <c r="K1353" s="2">
        <f t="shared" si="278"/>
        <v>0.52576687116564413</v>
      </c>
      <c r="L1353" s="1">
        <v>1472</v>
      </c>
      <c r="M1353" s="1">
        <v>297</v>
      </c>
      <c r="N1353" s="1">
        <v>400</v>
      </c>
      <c r="O1353" s="2">
        <f t="shared" si="273"/>
        <v>0.57253986775573706</v>
      </c>
      <c r="P1353" s="2">
        <f t="shared" si="274"/>
        <v>0.11551925320886815</v>
      </c>
      <c r="Q1353" s="2">
        <f t="shared" si="275"/>
        <v>0.15558148580318942</v>
      </c>
      <c r="R1353" s="2">
        <v>0.50600000000000001</v>
      </c>
      <c r="S1353" s="2">
        <v>0.51800000000000002</v>
      </c>
      <c r="T1353" s="2">
        <v>0.498</v>
      </c>
      <c r="U1353" s="1">
        <v>4616</v>
      </c>
      <c r="V1353" s="2">
        <f t="shared" si="279"/>
        <v>0.94396728016359921</v>
      </c>
      <c r="W1353" s="2">
        <v>7.4999999999999997E-2</v>
      </c>
      <c r="X1353" s="1">
        <v>519</v>
      </c>
      <c r="Y1353" s="2">
        <f t="shared" si="280"/>
        <v>0.10613496932515337</v>
      </c>
      <c r="Z1353" s="2">
        <v>0</v>
      </c>
      <c r="AA1353" s="1">
        <v>3063</v>
      </c>
      <c r="AB1353" s="2">
        <f t="shared" si="281"/>
        <v>0.62638036809815956</v>
      </c>
      <c r="AC1353" s="2">
        <f t="shared" si="282"/>
        <v>0.26748466257668713</v>
      </c>
      <c r="AD1353" s="2">
        <v>0.113</v>
      </c>
      <c r="AE1353" s="1">
        <v>75846</v>
      </c>
      <c r="AF1353" s="1">
        <v>2374</v>
      </c>
      <c r="AG1353" s="1">
        <v>57031</v>
      </c>
      <c r="AH1353" s="1">
        <v>4386</v>
      </c>
      <c r="AI1353" s="2">
        <v>3.6000000000000004E-2</v>
      </c>
      <c r="AJ1353">
        <f>VLOOKUP(A1353,census_tract_areas_WA!E:N,10,FALSE)</f>
        <v>1.7989324579999999</v>
      </c>
      <c r="AK1353">
        <f t="shared" si="283"/>
        <v>2718.278820449189</v>
      </c>
      <c r="AL1353" t="str">
        <f>VLOOKUP(AK1353,'Density Lookup'!A:B,2,TRUE)</f>
        <v>High</v>
      </c>
      <c r="AM1353" t="str">
        <f>VLOOKUP(A1353,census_tract_county_names_WA!A:B,2,FALSE)</f>
        <v>King County, Washington</v>
      </c>
      <c r="AN1353">
        <f>INDEX(census_tract_areas_WA!N:N, MATCH('2014_acs_select'!A1353,census_tract_areas_WA!E:E,0))</f>
        <v>1.7989324579999999</v>
      </c>
      <c r="AO1353" t="b">
        <f t="shared" si="284"/>
        <v>1</v>
      </c>
      <c r="AP1353" t="str">
        <f>INDEX('Density Lookup'!B:B,MATCH('2014_acs_select'!AK1353,'Density Lookup'!A:A,1))</f>
        <v>High</v>
      </c>
      <c r="AQ1353" t="b">
        <f t="shared" si="285"/>
        <v>1</v>
      </c>
    </row>
    <row r="1354" spans="1:43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76"/>
        <v>0.48055832502492524</v>
      </c>
      <c r="I1354" s="2">
        <f t="shared" si="277"/>
        <v>0.51944167497507476</v>
      </c>
      <c r="J1354" s="1">
        <v>1529</v>
      </c>
      <c r="K1354" s="2">
        <f t="shared" si="278"/>
        <v>0.50814223994682617</v>
      </c>
      <c r="L1354" s="1">
        <v>1105</v>
      </c>
      <c r="M1354" s="1">
        <v>177</v>
      </c>
      <c r="N1354" s="1">
        <v>150</v>
      </c>
      <c r="O1354" s="2">
        <f t="shared" si="273"/>
        <v>0.72269457161543493</v>
      </c>
      <c r="P1354" s="2">
        <f t="shared" si="274"/>
        <v>0.1157619359058208</v>
      </c>
      <c r="Q1354" s="2">
        <f t="shared" si="275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 s="1">
        <v>3003</v>
      </c>
      <c r="V1354" s="2">
        <f t="shared" si="279"/>
        <v>0.9980059820538385</v>
      </c>
      <c r="W1354" s="2">
        <v>6.4000000000000001E-2</v>
      </c>
      <c r="X1354" s="1">
        <v>545</v>
      </c>
      <c r="Y1354" s="2">
        <f t="shared" si="280"/>
        <v>0.18112329677633765</v>
      </c>
      <c r="Z1354" s="2">
        <v>1.1000000000000001E-2</v>
      </c>
      <c r="AA1354" s="1">
        <v>1873</v>
      </c>
      <c r="AB1354" s="2">
        <f t="shared" si="281"/>
        <v>0.62246593552675311</v>
      </c>
      <c r="AC1354" s="2">
        <f t="shared" si="282"/>
        <v>0.19641076769690924</v>
      </c>
      <c r="AD1354" s="2">
        <v>5.5999999999999994E-2</v>
      </c>
      <c r="AE1354" s="1">
        <v>155937</v>
      </c>
      <c r="AF1354" s="1">
        <v>1230</v>
      </c>
      <c r="AG1354" s="1">
        <v>123587</v>
      </c>
      <c r="AH1354" s="1">
        <v>2525</v>
      </c>
      <c r="AI1354" s="2">
        <v>5.5E-2</v>
      </c>
      <c r="AJ1354">
        <f>VLOOKUP(A1354,census_tract_areas_WA!E:N,10,FALSE)</f>
        <v>3.8153693560000002</v>
      </c>
      <c r="AK1354">
        <f t="shared" si="283"/>
        <v>788.65234771257099</v>
      </c>
      <c r="AL1354" t="str">
        <f>VLOOKUP(AK1354,'Density Lookup'!A:B,2,TRUE)</f>
        <v>Medium</v>
      </c>
      <c r="AM1354" t="str">
        <f>VLOOKUP(A1354,census_tract_county_names_WA!A:B,2,FALSE)</f>
        <v>King County, Washington</v>
      </c>
      <c r="AN1354">
        <f>INDEX(census_tract_areas_WA!N:N, MATCH('2014_acs_select'!A1354,census_tract_areas_WA!E:E,0))</f>
        <v>3.8153693560000002</v>
      </c>
      <c r="AO1354" t="b">
        <f t="shared" si="284"/>
        <v>1</v>
      </c>
      <c r="AP1354" t="str">
        <f>INDEX('Density Lookup'!B:B,MATCH('2014_acs_select'!AK1354,'Density Lookup'!A:A,1))</f>
        <v>Medium</v>
      </c>
      <c r="AQ1354" t="b">
        <f t="shared" si="285"/>
        <v>1</v>
      </c>
    </row>
    <row r="1355" spans="1:43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76"/>
        <v>0.48139369518843328</v>
      </c>
      <c r="I1355" s="2">
        <f t="shared" si="277"/>
        <v>0.51860630481156678</v>
      </c>
      <c r="J1355" s="1">
        <v>2208</v>
      </c>
      <c r="K1355" s="2">
        <f t="shared" si="278"/>
        <v>0.52334676463616969</v>
      </c>
      <c r="L1355" s="1">
        <v>1512</v>
      </c>
      <c r="M1355" s="1">
        <v>257</v>
      </c>
      <c r="N1355" s="1">
        <v>109</v>
      </c>
      <c r="O1355" s="2">
        <f t="shared" si="273"/>
        <v>0.68478260869565222</v>
      </c>
      <c r="P1355" s="2">
        <f t="shared" si="274"/>
        <v>0.11639492753623189</v>
      </c>
      <c r="Q1355" s="2">
        <f t="shared" si="275"/>
        <v>4.9365942028985504E-2</v>
      </c>
      <c r="R1355" s="2">
        <v>0.49200000000000005</v>
      </c>
      <c r="S1355" s="2">
        <v>0.52</v>
      </c>
      <c r="T1355" s="2">
        <v>0.46399999999999997</v>
      </c>
      <c r="U1355" s="1">
        <v>4219</v>
      </c>
      <c r="V1355" s="2">
        <f t="shared" si="279"/>
        <v>1</v>
      </c>
      <c r="W1355" s="2">
        <v>7.8E-2</v>
      </c>
      <c r="X1355" s="1">
        <v>712</v>
      </c>
      <c r="Y1355" s="2">
        <f t="shared" si="280"/>
        <v>0.16876036975586631</v>
      </c>
      <c r="Z1355" s="2">
        <v>0.23</v>
      </c>
      <c r="AA1355" s="1">
        <v>2779</v>
      </c>
      <c r="AB1355" s="2">
        <f t="shared" si="281"/>
        <v>0.65868689262858493</v>
      </c>
      <c r="AC1355" s="2">
        <f t="shared" si="282"/>
        <v>0.17255273761554879</v>
      </c>
      <c r="AD1355" s="2">
        <v>5.0999999999999997E-2</v>
      </c>
      <c r="AE1355" s="1">
        <v>127905</v>
      </c>
      <c r="AF1355" s="1">
        <v>1551</v>
      </c>
      <c r="AG1355" s="1">
        <v>102917</v>
      </c>
      <c r="AH1355" s="1">
        <v>3584</v>
      </c>
      <c r="AI1355" s="2">
        <v>6.9000000000000006E-2</v>
      </c>
      <c r="AJ1355">
        <f>VLOOKUP(A1355,census_tract_areas_WA!E:N,10,FALSE)</f>
        <v>5.8044480040000002</v>
      </c>
      <c r="AK1355">
        <f t="shared" si="283"/>
        <v>726.85636895921448</v>
      </c>
      <c r="AL1355" t="str">
        <f>VLOOKUP(AK1355,'Density Lookup'!A:B,2,TRUE)</f>
        <v>Medium</v>
      </c>
      <c r="AM1355" t="str">
        <f>VLOOKUP(A1355,census_tract_county_names_WA!A:B,2,FALSE)</f>
        <v>Snohomish County, Washington</v>
      </c>
      <c r="AN1355">
        <f>INDEX(census_tract_areas_WA!N:N, MATCH('2014_acs_select'!A1355,census_tract_areas_WA!E:E,0))</f>
        <v>5.8044480040000002</v>
      </c>
      <c r="AO1355" t="b">
        <f t="shared" si="284"/>
        <v>1</v>
      </c>
      <c r="AP1355" t="str">
        <f>INDEX('Density Lookup'!B:B,MATCH('2014_acs_select'!AK1355,'Density Lookup'!A:A,1))</f>
        <v>Medium</v>
      </c>
      <c r="AQ1355" t="b">
        <f t="shared" si="285"/>
        <v>1</v>
      </c>
    </row>
    <row r="1356" spans="1:43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76"/>
        <v>0.49393714427121999</v>
      </c>
      <c r="I1356" s="2">
        <f t="shared" si="277"/>
        <v>0.50606285572877996</v>
      </c>
      <c r="J1356" s="1">
        <v>1489</v>
      </c>
      <c r="K1356" s="2">
        <f t="shared" si="278"/>
        <v>0.36847315021034399</v>
      </c>
      <c r="L1356" s="1">
        <v>1083</v>
      </c>
      <c r="M1356" s="1">
        <v>298</v>
      </c>
      <c r="N1356" s="1">
        <v>0</v>
      </c>
      <c r="O1356" s="2">
        <f t="shared" si="273"/>
        <v>0.72733378106111479</v>
      </c>
      <c r="P1356" s="2">
        <f t="shared" si="274"/>
        <v>0.20013431833445267</v>
      </c>
      <c r="Q1356" s="2">
        <f t="shared" si="275"/>
        <v>0</v>
      </c>
      <c r="R1356" s="2">
        <v>8.1000000000000003E-2</v>
      </c>
      <c r="S1356" s="2">
        <v>5.2999999999999999E-2</v>
      </c>
      <c r="T1356" s="2">
        <v>0.109</v>
      </c>
      <c r="U1356" s="1">
        <v>4041</v>
      </c>
      <c r="V1356" s="2">
        <f t="shared" si="279"/>
        <v>1</v>
      </c>
      <c r="W1356" s="2">
        <v>0.13500000000000001</v>
      </c>
      <c r="X1356" s="1">
        <v>682</v>
      </c>
      <c r="Y1356" s="2">
        <f t="shared" si="280"/>
        <v>0.16877010640930462</v>
      </c>
      <c r="Z1356" s="2">
        <v>0.19600000000000001</v>
      </c>
      <c r="AA1356" s="1">
        <v>2534</v>
      </c>
      <c r="AB1356" s="2">
        <f t="shared" si="281"/>
        <v>0.62707250680524618</v>
      </c>
      <c r="AC1356" s="2">
        <f t="shared" si="282"/>
        <v>0.20415738678544915</v>
      </c>
      <c r="AD1356" s="2">
        <v>0.13</v>
      </c>
      <c r="AE1356" s="1">
        <v>57023</v>
      </c>
      <c r="AF1356" s="1">
        <v>1745</v>
      </c>
      <c r="AG1356" s="1">
        <v>40125</v>
      </c>
      <c r="AH1356" s="1">
        <v>3405</v>
      </c>
      <c r="AI1356" s="2">
        <v>0.17100000000000001</v>
      </c>
      <c r="AJ1356">
        <f>VLOOKUP(A1356,census_tract_areas_WA!E:N,10,FALSE)</f>
        <v>1125.648567</v>
      </c>
      <c r="AK1356">
        <f t="shared" si="283"/>
        <v>3.5899303907699998</v>
      </c>
      <c r="AL1356" t="str">
        <f>VLOOKUP(AK1356,'Density Lookup'!A:B,2,TRUE)</f>
        <v>Low</v>
      </c>
      <c r="AM1356" t="str">
        <f>VLOOKUP(A1356,census_tract_county_names_WA!A:B,2,FALSE)</f>
        <v>Lewis County, Washington</v>
      </c>
      <c r="AN1356">
        <f>INDEX(census_tract_areas_WA!N:N, MATCH('2014_acs_select'!A1356,census_tract_areas_WA!E:E,0))</f>
        <v>1125.648567</v>
      </c>
      <c r="AO1356" t="b">
        <f t="shared" si="284"/>
        <v>1</v>
      </c>
      <c r="AP1356" t="str">
        <f>INDEX('Density Lookup'!B:B,MATCH('2014_acs_select'!AK1356,'Density Lookup'!A:A,1))</f>
        <v>Low</v>
      </c>
      <c r="AQ1356" t="b">
        <f t="shared" si="285"/>
        <v>1</v>
      </c>
    </row>
    <row r="1357" spans="1:43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76"/>
        <v>0.46931254429482638</v>
      </c>
      <c r="I1357" s="2">
        <f t="shared" si="277"/>
        <v>0.53068745570517362</v>
      </c>
      <c r="J1357" s="1">
        <v>3263</v>
      </c>
      <c r="K1357" s="2">
        <f t="shared" si="278"/>
        <v>0.46250885896527283</v>
      </c>
      <c r="L1357" s="1">
        <v>2369</v>
      </c>
      <c r="M1357" s="1">
        <v>410</v>
      </c>
      <c r="N1357" s="1">
        <v>0</v>
      </c>
      <c r="O1357" s="2">
        <f t="shared" si="273"/>
        <v>0.7260190009193993</v>
      </c>
      <c r="P1357" s="2">
        <f t="shared" si="274"/>
        <v>0.1256512411890898</v>
      </c>
      <c r="Q1357" s="2">
        <f t="shared" si="275"/>
        <v>0</v>
      </c>
      <c r="R1357" s="2">
        <v>0.46399999999999997</v>
      </c>
      <c r="S1357" s="2">
        <v>0.48899999999999999</v>
      </c>
      <c r="T1357" s="2">
        <v>0.44299999999999995</v>
      </c>
      <c r="U1357" s="1">
        <v>7055</v>
      </c>
      <c r="V1357" s="2">
        <f t="shared" si="279"/>
        <v>1</v>
      </c>
      <c r="W1357" s="2">
        <v>7.2000000000000008E-2</v>
      </c>
      <c r="X1357" s="1">
        <v>1279</v>
      </c>
      <c r="Y1357" s="2">
        <f t="shared" si="280"/>
        <v>0.18128986534372785</v>
      </c>
      <c r="Z1357" s="2">
        <v>0.122</v>
      </c>
      <c r="AA1357" s="1">
        <v>4636</v>
      </c>
      <c r="AB1357" s="2">
        <f t="shared" si="281"/>
        <v>0.65712260807937628</v>
      </c>
      <c r="AC1357" s="2">
        <f t="shared" si="282"/>
        <v>0.1615875265768959</v>
      </c>
      <c r="AD1357" s="2">
        <v>5.2000000000000005E-2</v>
      </c>
      <c r="AE1357" s="1">
        <v>94132</v>
      </c>
      <c r="AF1357" s="1">
        <v>2947</v>
      </c>
      <c r="AG1357" s="1">
        <v>79271</v>
      </c>
      <c r="AH1357" s="1">
        <v>5920</v>
      </c>
      <c r="AI1357" s="2">
        <v>7.4999999999999997E-2</v>
      </c>
      <c r="AJ1357">
        <f>VLOOKUP(A1357,census_tract_areas_WA!E:N,10,FALSE)</f>
        <v>160.4225266</v>
      </c>
      <c r="AK1357">
        <f t="shared" si="283"/>
        <v>43.977614300958159</v>
      </c>
      <c r="AL1357" t="str">
        <f>VLOOKUP(AK1357,'Density Lookup'!A:B,2,TRUE)</f>
        <v>Low</v>
      </c>
      <c r="AM1357" t="str">
        <f>VLOOKUP(A1357,census_tract_county_names_WA!A:B,2,FALSE)</f>
        <v>Thurston County, Washington</v>
      </c>
      <c r="AN1357">
        <f>INDEX(census_tract_areas_WA!N:N, MATCH('2014_acs_select'!A1357,census_tract_areas_WA!E:E,0))</f>
        <v>160.4225266</v>
      </c>
      <c r="AO1357" t="b">
        <f t="shared" si="284"/>
        <v>1</v>
      </c>
      <c r="AP1357" t="str">
        <f>INDEX('Density Lookup'!B:B,MATCH('2014_acs_select'!AK1357,'Density Lookup'!A:A,1))</f>
        <v>Low</v>
      </c>
      <c r="AQ1357" t="b">
        <f t="shared" si="285"/>
        <v>1</v>
      </c>
    </row>
    <row r="1358" spans="1:43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76"/>
        <v>0.49665821617884304</v>
      </c>
      <c r="I1358" s="2">
        <f t="shared" si="277"/>
        <v>0.50334178382115691</v>
      </c>
      <c r="J1358" s="1">
        <v>2015</v>
      </c>
      <c r="K1358" s="2">
        <f t="shared" si="278"/>
        <v>0.46439271721594838</v>
      </c>
      <c r="L1358" s="1">
        <v>1650</v>
      </c>
      <c r="M1358" s="1">
        <v>167</v>
      </c>
      <c r="N1358" s="1">
        <v>17</v>
      </c>
      <c r="O1358" s="2">
        <f t="shared" si="273"/>
        <v>0.81885856079404462</v>
      </c>
      <c r="P1358" s="2">
        <f t="shared" si="274"/>
        <v>8.2878411910669969E-2</v>
      </c>
      <c r="Q1358" s="2">
        <f t="shared" si="275"/>
        <v>8.4367245657568247E-3</v>
      </c>
      <c r="R1358" s="2">
        <v>0.65799999999999992</v>
      </c>
      <c r="S1358" s="2">
        <v>0.69700000000000006</v>
      </c>
      <c r="T1358" s="2">
        <v>0.62</v>
      </c>
      <c r="U1358" s="1">
        <v>4284</v>
      </c>
      <c r="V1358" s="2">
        <f t="shared" si="279"/>
        <v>0.98732426826457709</v>
      </c>
      <c r="W1358" s="2">
        <v>7.0999999999999994E-2</v>
      </c>
      <c r="X1358" s="1">
        <v>787</v>
      </c>
      <c r="Y1358" s="2">
        <f t="shared" si="280"/>
        <v>0.18137819774141506</v>
      </c>
      <c r="Z1358" s="2">
        <v>0.23899999999999999</v>
      </c>
      <c r="AA1358" s="1">
        <v>2558</v>
      </c>
      <c r="AB1358" s="2">
        <f t="shared" si="281"/>
        <v>0.58953675962203278</v>
      </c>
      <c r="AC1358" s="2">
        <f t="shared" si="282"/>
        <v>0.22908504263655216</v>
      </c>
      <c r="AD1358" s="2">
        <v>4.0999999999999995E-2</v>
      </c>
      <c r="AE1358" s="1">
        <v>110657</v>
      </c>
      <c r="AF1358" s="1">
        <v>1802</v>
      </c>
      <c r="AG1358" s="1">
        <v>90714</v>
      </c>
      <c r="AH1358" s="1">
        <v>3591</v>
      </c>
      <c r="AI1358" s="2">
        <v>6.9000000000000006E-2</v>
      </c>
      <c r="AJ1358">
        <f>VLOOKUP(A1358,census_tract_areas_WA!E:N,10,FALSE)</f>
        <v>10.47238853</v>
      </c>
      <c r="AK1358">
        <f t="shared" si="283"/>
        <v>414.32763763206179</v>
      </c>
      <c r="AL1358" t="str">
        <f>VLOOKUP(AK1358,'Density Lookup'!A:B,2,TRUE)</f>
        <v>Medium</v>
      </c>
      <c r="AM1358" t="str">
        <f>VLOOKUP(A1358,census_tract_county_names_WA!A:B,2,FALSE)</f>
        <v>Benton County, Washington</v>
      </c>
      <c r="AN1358">
        <f>INDEX(census_tract_areas_WA!N:N, MATCH('2014_acs_select'!A1358,census_tract_areas_WA!E:E,0))</f>
        <v>10.47238853</v>
      </c>
      <c r="AO1358" t="b">
        <f t="shared" si="284"/>
        <v>1</v>
      </c>
      <c r="AP1358" t="str">
        <f>INDEX('Density Lookup'!B:B,MATCH('2014_acs_select'!AK1358,'Density Lookup'!A:A,1))</f>
        <v>Medium</v>
      </c>
      <c r="AQ1358" t="b">
        <f t="shared" si="285"/>
        <v>1</v>
      </c>
    </row>
    <row r="1359" spans="1:43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76"/>
        <v>0.4860202260559191</v>
      </c>
      <c r="I1359" s="2">
        <f t="shared" si="277"/>
        <v>0.5139797739440809</v>
      </c>
      <c r="J1359" s="1">
        <v>591</v>
      </c>
      <c r="K1359" s="2">
        <f t="shared" si="278"/>
        <v>0.35157644259369425</v>
      </c>
      <c r="L1359" s="1">
        <v>346</v>
      </c>
      <c r="M1359" s="1">
        <v>96</v>
      </c>
      <c r="N1359" s="1">
        <v>82</v>
      </c>
      <c r="O1359" s="2">
        <f t="shared" si="273"/>
        <v>0.58544839255499159</v>
      </c>
      <c r="P1359" s="2">
        <f t="shared" si="274"/>
        <v>0.16243654822335024</v>
      </c>
      <c r="Q1359" s="2">
        <f t="shared" si="275"/>
        <v>0.13874788494077833</v>
      </c>
      <c r="R1359" s="2">
        <v>0.14800000000000002</v>
      </c>
      <c r="S1359" s="2">
        <v>0.121</v>
      </c>
      <c r="T1359" s="2">
        <v>0.17300000000000001</v>
      </c>
      <c r="U1359" s="1">
        <v>1607</v>
      </c>
      <c r="V1359" s="2">
        <f t="shared" si="279"/>
        <v>0.95597858417608561</v>
      </c>
      <c r="W1359" s="2">
        <v>0.38299999999999995</v>
      </c>
      <c r="X1359" s="1">
        <v>209</v>
      </c>
      <c r="Y1359" s="2">
        <f t="shared" si="280"/>
        <v>0.12433075550267698</v>
      </c>
      <c r="Z1359" s="2">
        <v>0.69400000000000006</v>
      </c>
      <c r="AA1359" s="1">
        <v>1003</v>
      </c>
      <c r="AB1359" s="2">
        <f t="shared" si="281"/>
        <v>0.59666864961332544</v>
      </c>
      <c r="AC1359" s="2">
        <f t="shared" si="282"/>
        <v>0.27900059488399753</v>
      </c>
      <c r="AD1359" s="2">
        <v>0.38900000000000001</v>
      </c>
      <c r="AE1359" s="1">
        <v>33153</v>
      </c>
      <c r="AF1359" s="1">
        <v>923</v>
      </c>
      <c r="AG1359" s="1">
        <v>19063</v>
      </c>
      <c r="AH1359" s="1">
        <v>1490</v>
      </c>
      <c r="AI1359" s="2">
        <v>0.13600000000000001</v>
      </c>
      <c r="AJ1359">
        <f>VLOOKUP(A1359,census_tract_areas_WA!E:N,10,FALSE)</f>
        <v>11.390991939999999</v>
      </c>
      <c r="AK1359">
        <f t="shared" si="283"/>
        <v>147.57274948962873</v>
      </c>
      <c r="AL1359" t="str">
        <f>VLOOKUP(AK1359,'Density Lookup'!A:B,2,TRUE)</f>
        <v>Low</v>
      </c>
      <c r="AM1359" t="str">
        <f>VLOOKUP(A1359,census_tract_county_names_WA!A:B,2,FALSE)</f>
        <v>King County, Washington</v>
      </c>
      <c r="AN1359">
        <f>INDEX(census_tract_areas_WA!N:N, MATCH('2014_acs_select'!A1359,census_tract_areas_WA!E:E,0))</f>
        <v>11.390991939999999</v>
      </c>
      <c r="AO1359" t="b">
        <f t="shared" si="284"/>
        <v>1</v>
      </c>
      <c r="AP1359" t="str">
        <f>INDEX('Density Lookup'!B:B,MATCH('2014_acs_select'!AK1359,'Density Lookup'!A:A,1))</f>
        <v>Low</v>
      </c>
      <c r="AQ1359" t="b">
        <f t="shared" si="285"/>
        <v>1</v>
      </c>
    </row>
    <row r="1360" spans="1:43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76"/>
        <v>0.48114022458969191</v>
      </c>
      <c r="I1360" s="2">
        <f t="shared" si="277"/>
        <v>0.51885977541030814</v>
      </c>
      <c r="J1360" s="1">
        <v>1586</v>
      </c>
      <c r="K1360" s="2">
        <f t="shared" si="278"/>
        <v>0.45666570688165853</v>
      </c>
      <c r="L1360" s="1">
        <v>1383</v>
      </c>
      <c r="M1360" s="1">
        <v>50</v>
      </c>
      <c r="N1360" s="1">
        <v>0</v>
      </c>
      <c r="O1360" s="2">
        <f t="shared" si="273"/>
        <v>0.87200504413619173</v>
      </c>
      <c r="P1360" s="2">
        <f t="shared" si="274"/>
        <v>3.1525851197982346E-2</v>
      </c>
      <c r="Q1360" s="2">
        <f t="shared" si="275"/>
        <v>0</v>
      </c>
      <c r="R1360" s="2">
        <v>0.36299999999999999</v>
      </c>
      <c r="S1360" s="2">
        <v>0.39799999999999996</v>
      </c>
      <c r="T1360" s="2">
        <v>0.33100000000000002</v>
      </c>
      <c r="U1360" s="1">
        <v>3473</v>
      </c>
      <c r="V1360" s="2">
        <f t="shared" si="279"/>
        <v>1</v>
      </c>
      <c r="W1360" s="2">
        <v>1.9E-2</v>
      </c>
      <c r="X1360" s="1">
        <v>702</v>
      </c>
      <c r="Y1360" s="2">
        <f t="shared" si="280"/>
        <v>0.20213072271811114</v>
      </c>
      <c r="Z1360" s="2">
        <v>0</v>
      </c>
      <c r="AA1360" s="1">
        <v>2059</v>
      </c>
      <c r="AB1360" s="2">
        <f t="shared" si="281"/>
        <v>0.59285919953930322</v>
      </c>
      <c r="AC1360" s="2">
        <f t="shared" si="282"/>
        <v>0.20501007774258562</v>
      </c>
      <c r="AD1360" s="2">
        <v>3.2000000000000001E-2</v>
      </c>
      <c r="AE1360" s="1">
        <v>99700</v>
      </c>
      <c r="AF1360" s="1">
        <v>1401</v>
      </c>
      <c r="AG1360" s="1">
        <v>81563</v>
      </c>
      <c r="AH1360" s="1">
        <v>2889</v>
      </c>
      <c r="AI1360" s="2">
        <v>3.7000000000000005E-2</v>
      </c>
      <c r="AJ1360">
        <f>VLOOKUP(A1360,census_tract_areas_WA!E:N,10,FALSE)</f>
        <v>61.824272319999999</v>
      </c>
      <c r="AK1360">
        <f t="shared" si="283"/>
        <v>56.175347799063267</v>
      </c>
      <c r="AL1360" t="str">
        <f>VLOOKUP(AK1360,'Density Lookup'!A:B,2,TRUE)</f>
        <v>Low</v>
      </c>
      <c r="AM1360" t="str">
        <f>VLOOKUP(A1360,census_tract_county_names_WA!A:B,2,FALSE)</f>
        <v>Skagit County, Washington</v>
      </c>
      <c r="AN1360">
        <f>INDEX(census_tract_areas_WA!N:N, MATCH('2014_acs_select'!A1360,census_tract_areas_WA!E:E,0))</f>
        <v>61.824272319999999</v>
      </c>
      <c r="AO1360" t="b">
        <f t="shared" si="284"/>
        <v>1</v>
      </c>
      <c r="AP1360" t="str">
        <f>INDEX('Density Lookup'!B:B,MATCH('2014_acs_select'!AK1360,'Density Lookup'!A:A,1))</f>
        <v>Low</v>
      </c>
      <c r="AQ1360" t="b">
        <f t="shared" si="285"/>
        <v>1</v>
      </c>
    </row>
    <row r="1361" spans="1:43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76"/>
        <v>0.49623453469607315</v>
      </c>
      <c r="I1361" s="2">
        <f t="shared" si="277"/>
        <v>0.50376546530392685</v>
      </c>
      <c r="J1361" s="1">
        <v>1363</v>
      </c>
      <c r="K1361" s="2">
        <f t="shared" si="278"/>
        <v>0.36659494351802047</v>
      </c>
      <c r="L1361" s="1">
        <v>1021</v>
      </c>
      <c r="M1361" s="1">
        <v>80</v>
      </c>
      <c r="N1361" s="1">
        <v>18</v>
      </c>
      <c r="O1361" s="2">
        <f t="shared" si="273"/>
        <v>0.74908290535583277</v>
      </c>
      <c r="P1361" s="2">
        <f t="shared" si="274"/>
        <v>5.8694057226705794E-2</v>
      </c>
      <c r="Q1361" s="2">
        <f t="shared" si="275"/>
        <v>1.3206162876008804E-2</v>
      </c>
      <c r="R1361" s="2">
        <v>0.25</v>
      </c>
      <c r="S1361" s="2">
        <v>0.27699999999999997</v>
      </c>
      <c r="T1361" s="2">
        <v>0.22399999999999998</v>
      </c>
      <c r="U1361" s="1">
        <v>3718</v>
      </c>
      <c r="V1361" s="2">
        <f t="shared" si="279"/>
        <v>1</v>
      </c>
      <c r="W1361" s="2">
        <v>0.19699999999999998</v>
      </c>
      <c r="X1361" s="1">
        <v>754</v>
      </c>
      <c r="Y1361" s="2">
        <f t="shared" si="280"/>
        <v>0.20279720279720279</v>
      </c>
      <c r="Z1361" s="2">
        <v>0.29799999999999999</v>
      </c>
      <c r="AA1361" s="1">
        <v>2196</v>
      </c>
      <c r="AB1361" s="2">
        <f t="shared" si="281"/>
        <v>0.59064012910166752</v>
      </c>
      <c r="AC1361" s="2">
        <f t="shared" si="282"/>
        <v>0.20656266810112967</v>
      </c>
      <c r="AD1361" s="2">
        <v>0.22699999999999998</v>
      </c>
      <c r="AE1361" s="1">
        <v>46194</v>
      </c>
      <c r="AF1361" s="1">
        <v>1707</v>
      </c>
      <c r="AG1361" s="1">
        <v>34319</v>
      </c>
      <c r="AH1361" s="1">
        <v>3068</v>
      </c>
      <c r="AI1361" s="2">
        <v>0.114</v>
      </c>
      <c r="AJ1361">
        <f>VLOOKUP(A1361,census_tract_areas_WA!E:N,10,FALSE)</f>
        <v>1579.382296</v>
      </c>
      <c r="AK1361">
        <f t="shared" si="283"/>
        <v>2.3540848909199119</v>
      </c>
      <c r="AL1361" t="str">
        <f>VLOOKUP(AK1361,'Density Lookup'!A:B,2,TRUE)</f>
        <v>Low</v>
      </c>
      <c r="AM1361" t="str">
        <f>VLOOKUP(A1361,census_tract_county_names_WA!A:B,2,FALSE)</f>
        <v>Okanogan County, Washington</v>
      </c>
      <c r="AN1361">
        <f>INDEX(census_tract_areas_WA!N:N, MATCH('2014_acs_select'!A1361,census_tract_areas_WA!E:E,0))</f>
        <v>1579.382296</v>
      </c>
      <c r="AO1361" t="b">
        <f t="shared" si="284"/>
        <v>1</v>
      </c>
      <c r="AP1361" t="str">
        <f>INDEX('Density Lookup'!B:B,MATCH('2014_acs_select'!AK1361,'Density Lookup'!A:A,1))</f>
        <v>Low</v>
      </c>
      <c r="AQ1361" t="b">
        <f t="shared" si="285"/>
        <v>1</v>
      </c>
    </row>
    <row r="1362" spans="1:43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76"/>
        <v>0.50781598928092897</v>
      </c>
      <c r="I1362" s="2">
        <f t="shared" si="277"/>
        <v>0.49218401071907103</v>
      </c>
      <c r="J1362" s="1">
        <v>634</v>
      </c>
      <c r="K1362" s="2">
        <f t="shared" si="278"/>
        <v>0.28316212594908441</v>
      </c>
      <c r="L1362" s="1">
        <v>440</v>
      </c>
      <c r="M1362" s="1">
        <v>117</v>
      </c>
      <c r="N1362" s="1">
        <v>0</v>
      </c>
      <c r="O1362" s="2">
        <f t="shared" si="273"/>
        <v>0.694006309148265</v>
      </c>
      <c r="P1362" s="2">
        <f t="shared" si="274"/>
        <v>0.18454258675078863</v>
      </c>
      <c r="Q1362" s="2">
        <f t="shared" si="275"/>
        <v>0</v>
      </c>
      <c r="R1362" s="2">
        <v>0.14899999999999999</v>
      </c>
      <c r="S1362" s="2">
        <v>0.125</v>
      </c>
      <c r="T1362" s="2">
        <v>0.17100000000000001</v>
      </c>
      <c r="U1362" s="1">
        <v>2239</v>
      </c>
      <c r="V1362" s="2">
        <f t="shared" si="279"/>
        <v>1</v>
      </c>
      <c r="W1362" s="2">
        <v>0.29199999999999998</v>
      </c>
      <c r="X1362" s="1">
        <v>448</v>
      </c>
      <c r="Y1362" s="2">
        <f t="shared" si="280"/>
        <v>0.20008932559178205</v>
      </c>
      <c r="Z1362" s="2">
        <v>0.379</v>
      </c>
      <c r="AA1362" s="1">
        <v>1161</v>
      </c>
      <c r="AB1362" s="2">
        <f t="shared" si="281"/>
        <v>0.51853506029477447</v>
      </c>
      <c r="AC1362" s="2">
        <f t="shared" si="282"/>
        <v>0.28137561411344347</v>
      </c>
      <c r="AD1362" s="2">
        <v>0.35899999999999999</v>
      </c>
      <c r="AE1362" s="1">
        <v>42363</v>
      </c>
      <c r="AF1362" s="1">
        <v>1029</v>
      </c>
      <c r="AG1362" s="1">
        <v>35529</v>
      </c>
      <c r="AH1362" s="1">
        <v>1849</v>
      </c>
      <c r="AI1362" s="2">
        <v>7.4999999999999997E-2</v>
      </c>
      <c r="AJ1362">
        <f>VLOOKUP(A1362,census_tract_areas_WA!E:N,10,FALSE)</f>
        <v>170.0702982</v>
      </c>
      <c r="AK1362">
        <f t="shared" si="283"/>
        <v>13.165144200352794</v>
      </c>
      <c r="AL1362" t="str">
        <f>VLOOKUP(AK1362,'Density Lookup'!A:B,2,TRUE)</f>
        <v>Low</v>
      </c>
      <c r="AM1362" t="str">
        <f>VLOOKUP(A1362,census_tract_county_names_WA!A:B,2,FALSE)</f>
        <v>Pend Oreille County, Washington</v>
      </c>
      <c r="AN1362">
        <f>INDEX(census_tract_areas_WA!N:N, MATCH('2014_acs_select'!A1362,census_tract_areas_WA!E:E,0))</f>
        <v>170.0702982</v>
      </c>
      <c r="AO1362" t="b">
        <f t="shared" si="284"/>
        <v>1</v>
      </c>
      <c r="AP1362" t="str">
        <f>INDEX('Density Lookup'!B:B,MATCH('2014_acs_select'!AK1362,'Density Lookup'!A:A,1))</f>
        <v>Low</v>
      </c>
      <c r="AQ1362" t="b">
        <f t="shared" si="285"/>
        <v>1</v>
      </c>
    </row>
    <row r="1363" spans="1:43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76"/>
        <v>0.48500720178080398</v>
      </c>
      <c r="I1363" s="2">
        <f t="shared" si="277"/>
        <v>0.51499279821919597</v>
      </c>
      <c r="J1363" s="1">
        <v>2379</v>
      </c>
      <c r="K1363" s="2">
        <f t="shared" si="278"/>
        <v>0.31150975513945267</v>
      </c>
      <c r="L1363" s="1">
        <v>1609</v>
      </c>
      <c r="M1363" s="1">
        <v>474</v>
      </c>
      <c r="N1363" s="1">
        <v>30</v>
      </c>
      <c r="O1363" s="2">
        <f t="shared" si="273"/>
        <v>0.6763345943673813</v>
      </c>
      <c r="P1363" s="2">
        <f t="shared" si="274"/>
        <v>0.19924337957124844</v>
      </c>
      <c r="Q1363" s="2">
        <f t="shared" si="275"/>
        <v>1.2610340479192938E-2</v>
      </c>
      <c r="R1363" s="2">
        <v>0.17699999999999999</v>
      </c>
      <c r="S1363" s="2">
        <v>0.183</v>
      </c>
      <c r="T1363" s="2">
        <v>0.17100000000000001</v>
      </c>
      <c r="U1363" s="1">
        <v>7628</v>
      </c>
      <c r="V1363" s="2">
        <f t="shared" si="279"/>
        <v>0.99882152677753044</v>
      </c>
      <c r="W1363" s="2">
        <v>0.156</v>
      </c>
      <c r="X1363" s="1">
        <v>1564</v>
      </c>
      <c r="Y1363" s="2">
        <f t="shared" si="280"/>
        <v>0.2047924577713762</v>
      </c>
      <c r="Z1363" s="2">
        <v>0.24399999999999999</v>
      </c>
      <c r="AA1363" s="1">
        <v>4570</v>
      </c>
      <c r="AB1363" s="2">
        <f t="shared" si="281"/>
        <v>0.59840251407620793</v>
      </c>
      <c r="AC1363" s="2">
        <f t="shared" si="282"/>
        <v>0.19680502815241585</v>
      </c>
      <c r="AD1363" s="2">
        <v>0.157</v>
      </c>
      <c r="AE1363" s="1">
        <v>51430</v>
      </c>
      <c r="AF1363" s="1">
        <v>3244</v>
      </c>
      <c r="AG1363" s="1">
        <v>41075</v>
      </c>
      <c r="AH1363" s="1">
        <v>6232</v>
      </c>
      <c r="AI1363" s="2">
        <v>0.14300000000000002</v>
      </c>
      <c r="AJ1363">
        <f>VLOOKUP(A1363,census_tract_areas_WA!E:N,10,FALSE)</f>
        <v>1810.394344</v>
      </c>
      <c r="AK1363">
        <f t="shared" si="283"/>
        <v>4.2184179514869271</v>
      </c>
      <c r="AL1363" t="str">
        <f>VLOOKUP(AK1363,'Density Lookup'!A:B,2,TRUE)</f>
        <v>Low</v>
      </c>
      <c r="AM1363" t="str">
        <f>VLOOKUP(A1363,census_tract_county_names_WA!A:B,2,FALSE)</f>
        <v>Stevens County, Washington</v>
      </c>
      <c r="AN1363">
        <f>INDEX(census_tract_areas_WA!N:N, MATCH('2014_acs_select'!A1363,census_tract_areas_WA!E:E,0))</f>
        <v>1810.394344</v>
      </c>
      <c r="AO1363" t="b">
        <f t="shared" si="284"/>
        <v>1</v>
      </c>
      <c r="AP1363" t="str">
        <f>INDEX('Density Lookup'!B:B,MATCH('2014_acs_select'!AK1363,'Density Lookup'!A:A,1))</f>
        <v>Low</v>
      </c>
      <c r="AQ1363" t="b">
        <f t="shared" si="285"/>
        <v>1</v>
      </c>
    </row>
    <row r="1364" spans="1:43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76"/>
        <v>0.45536159600997506</v>
      </c>
      <c r="I1364" s="2">
        <f t="shared" si="277"/>
        <v>0.54463840399002494</v>
      </c>
      <c r="J1364" s="1">
        <v>1904</v>
      </c>
      <c r="K1364" s="2">
        <f t="shared" si="278"/>
        <v>0.47481296758104741</v>
      </c>
      <c r="L1364" s="1">
        <v>1455</v>
      </c>
      <c r="M1364" s="1">
        <v>164</v>
      </c>
      <c r="N1364" s="1">
        <v>23</v>
      </c>
      <c r="O1364" s="2">
        <f t="shared" si="273"/>
        <v>0.76418067226890751</v>
      </c>
      <c r="P1364" s="2">
        <f t="shared" si="274"/>
        <v>8.6134453781512604E-2</v>
      </c>
      <c r="Q1364" s="2">
        <f t="shared" si="275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 s="1">
        <v>4010</v>
      </c>
      <c r="V1364" s="2">
        <f t="shared" si="279"/>
        <v>1</v>
      </c>
      <c r="W1364" s="2">
        <v>5.4000000000000006E-2</v>
      </c>
      <c r="X1364" s="1">
        <v>665</v>
      </c>
      <c r="Y1364" s="2">
        <f t="shared" si="280"/>
        <v>0.16583541147132169</v>
      </c>
      <c r="Z1364" s="2">
        <v>0</v>
      </c>
      <c r="AA1364" s="1">
        <v>2598</v>
      </c>
      <c r="AB1364" s="2">
        <f t="shared" si="281"/>
        <v>0.6478802992518703</v>
      </c>
      <c r="AC1364" s="2">
        <f t="shared" si="282"/>
        <v>0.18628428927680796</v>
      </c>
      <c r="AD1364" s="2">
        <v>6.9000000000000006E-2</v>
      </c>
      <c r="AE1364" s="1">
        <v>102625</v>
      </c>
      <c r="AF1364" s="1">
        <v>1741</v>
      </c>
      <c r="AG1364" s="1">
        <v>85014</v>
      </c>
      <c r="AH1364" s="1">
        <v>3453</v>
      </c>
      <c r="AI1364" s="2">
        <v>8.199999999999999E-2</v>
      </c>
      <c r="AJ1364">
        <f>VLOOKUP(A1364,census_tract_areas_WA!E:N,10,FALSE)</f>
        <v>45.709021399999997</v>
      </c>
      <c r="AK1364">
        <f t="shared" si="283"/>
        <v>87.728852580510505</v>
      </c>
      <c r="AL1364" t="str">
        <f>VLOOKUP(AK1364,'Density Lookup'!A:B,2,TRUE)</f>
        <v>Low</v>
      </c>
      <c r="AM1364" t="str">
        <f>VLOOKUP(A1364,census_tract_county_names_WA!A:B,2,FALSE)</f>
        <v>Thurston County, Washington</v>
      </c>
      <c r="AN1364">
        <f>INDEX(census_tract_areas_WA!N:N, MATCH('2014_acs_select'!A1364,census_tract_areas_WA!E:E,0))</f>
        <v>45.709021399999997</v>
      </c>
      <c r="AO1364" t="b">
        <f t="shared" si="284"/>
        <v>1</v>
      </c>
      <c r="AP1364" t="str">
        <f>INDEX('Density Lookup'!B:B,MATCH('2014_acs_select'!AK1364,'Density Lookup'!A:A,1))</f>
        <v>Low</v>
      </c>
      <c r="AQ1364" t="b">
        <f t="shared" si="285"/>
        <v>1</v>
      </c>
    </row>
    <row r="1365" spans="1:43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76"/>
        <v>0.51726472579553151</v>
      </c>
      <c r="I1365" s="2">
        <f t="shared" si="277"/>
        <v>0.48273527420446849</v>
      </c>
      <c r="J1365" s="1">
        <v>710</v>
      </c>
      <c r="K1365" s="2">
        <f t="shared" si="278"/>
        <v>0.48070412999322953</v>
      </c>
      <c r="L1365" s="1">
        <v>543</v>
      </c>
      <c r="M1365" s="1">
        <v>39</v>
      </c>
      <c r="N1365" s="1">
        <v>10</v>
      </c>
      <c r="O1365" s="2">
        <f t="shared" si="273"/>
        <v>0.76478873239436618</v>
      </c>
      <c r="P1365" s="2">
        <f t="shared" si="274"/>
        <v>5.4929577464788736E-2</v>
      </c>
      <c r="Q1365" s="2">
        <f t="shared" si="275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 s="1">
        <v>1477</v>
      </c>
      <c r="V1365" s="2">
        <f t="shared" si="279"/>
        <v>1</v>
      </c>
      <c r="W1365" s="2">
        <v>0.11900000000000001</v>
      </c>
      <c r="X1365" s="1">
        <v>222</v>
      </c>
      <c r="Y1365" s="2">
        <f t="shared" si="280"/>
        <v>0.15030467163168584</v>
      </c>
      <c r="Z1365" s="2">
        <v>0.19399999999999998</v>
      </c>
      <c r="AA1365" s="1">
        <v>861</v>
      </c>
      <c r="AB1365" s="2">
        <f t="shared" si="281"/>
        <v>0.58293838862559244</v>
      </c>
      <c r="AC1365" s="2">
        <f t="shared" si="282"/>
        <v>0.26675693974272174</v>
      </c>
      <c r="AD1365" s="2">
        <v>0.105</v>
      </c>
      <c r="AE1365" s="1">
        <v>66782</v>
      </c>
      <c r="AF1365" s="1">
        <v>697</v>
      </c>
      <c r="AG1365" s="1">
        <v>49183</v>
      </c>
      <c r="AH1365" s="1">
        <v>1290</v>
      </c>
      <c r="AI1365" s="2">
        <v>8.199999999999999E-2</v>
      </c>
      <c r="AJ1365">
        <f>VLOOKUP(A1365,census_tract_areas_WA!E:N,10,FALSE)</f>
        <v>1.759352899</v>
      </c>
      <c r="AK1365">
        <f t="shared" si="283"/>
        <v>839.51321013510892</v>
      </c>
      <c r="AL1365" t="str">
        <f>VLOOKUP(AK1365,'Density Lookup'!A:B,2,TRUE)</f>
        <v>Medium</v>
      </c>
      <c r="AM1365" t="str">
        <f>VLOOKUP(A1365,census_tract_county_names_WA!A:B,2,FALSE)</f>
        <v>Skagit County, Washington</v>
      </c>
      <c r="AN1365">
        <f>INDEX(census_tract_areas_WA!N:N, MATCH('2014_acs_select'!A1365,census_tract_areas_WA!E:E,0))</f>
        <v>1.759352899</v>
      </c>
      <c r="AO1365" t="b">
        <f t="shared" si="284"/>
        <v>1</v>
      </c>
      <c r="AP1365" t="str">
        <f>INDEX('Density Lookup'!B:B,MATCH('2014_acs_select'!AK1365,'Density Lookup'!A:A,1))</f>
        <v>Medium</v>
      </c>
      <c r="AQ1365" t="b">
        <f t="shared" si="285"/>
        <v>1</v>
      </c>
    </row>
    <row r="1366" spans="1:43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76"/>
        <v>0.4780532598714417</v>
      </c>
      <c r="I1366" s="2">
        <f t="shared" si="277"/>
        <v>0.52194674012855835</v>
      </c>
      <c r="J1366" s="1">
        <v>2638</v>
      </c>
      <c r="K1366" s="2">
        <f t="shared" si="278"/>
        <v>0.48448117539026631</v>
      </c>
      <c r="L1366" s="1">
        <v>2075</v>
      </c>
      <c r="M1366" s="1">
        <v>171</v>
      </c>
      <c r="N1366" s="1">
        <v>136</v>
      </c>
      <c r="O1366" s="2">
        <f t="shared" si="273"/>
        <v>0.78658074298711145</v>
      </c>
      <c r="P1366" s="2">
        <f t="shared" si="274"/>
        <v>6.4821834723275212E-2</v>
      </c>
      <c r="Q1366" s="2">
        <f t="shared" si="275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 s="1">
        <v>5381</v>
      </c>
      <c r="V1366" s="2">
        <f t="shared" si="279"/>
        <v>0.98824609733700641</v>
      </c>
      <c r="W1366" s="2">
        <v>8.5999999999999993E-2</v>
      </c>
      <c r="X1366" s="1">
        <v>969</v>
      </c>
      <c r="Y1366" s="2">
        <f t="shared" si="280"/>
        <v>0.17796143250688706</v>
      </c>
      <c r="Z1366" s="2">
        <v>0.106</v>
      </c>
      <c r="AA1366" s="1">
        <v>3226</v>
      </c>
      <c r="AB1366" s="2">
        <f t="shared" si="281"/>
        <v>0.59247015610651976</v>
      </c>
      <c r="AC1366" s="2">
        <f t="shared" si="282"/>
        <v>0.22956841138659323</v>
      </c>
      <c r="AD1366" s="2">
        <v>9.6000000000000002E-2</v>
      </c>
      <c r="AE1366" s="1">
        <v>108168</v>
      </c>
      <c r="AF1366" s="1">
        <v>2037</v>
      </c>
      <c r="AG1366" s="1">
        <v>96976</v>
      </c>
      <c r="AH1366" s="1">
        <v>4637</v>
      </c>
      <c r="AI1366" s="2">
        <v>5.4000000000000006E-2</v>
      </c>
      <c r="AJ1366">
        <f>VLOOKUP(A1366,census_tract_areas_WA!E:N,10,FALSE)</f>
        <v>4.6084430449999996</v>
      </c>
      <c r="AK1366">
        <f t="shared" si="283"/>
        <v>1181.5270248175543</v>
      </c>
      <c r="AL1366" t="str">
        <f>VLOOKUP(AK1366,'Density Lookup'!A:B,2,TRUE)</f>
        <v>Medium</v>
      </c>
      <c r="AM1366" t="str">
        <f>VLOOKUP(A1366,census_tract_county_names_WA!A:B,2,FALSE)</f>
        <v>Snohomish County, Washington</v>
      </c>
      <c r="AN1366">
        <f>INDEX(census_tract_areas_WA!N:N, MATCH('2014_acs_select'!A1366,census_tract_areas_WA!E:E,0))</f>
        <v>4.6084430449999996</v>
      </c>
      <c r="AO1366" t="b">
        <f t="shared" si="284"/>
        <v>1</v>
      </c>
      <c r="AP1366" t="str">
        <f>INDEX('Density Lookup'!B:B,MATCH('2014_acs_select'!AK1366,'Density Lookup'!A:A,1))</f>
        <v>Medium</v>
      </c>
      <c r="AQ1366" t="b">
        <f t="shared" si="285"/>
        <v>1</v>
      </c>
    </row>
    <row r="1367" spans="1:43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76"/>
        <v>0.48362406550373799</v>
      </c>
      <c r="I1367" s="2">
        <f t="shared" si="277"/>
        <v>0.51637593449626207</v>
      </c>
      <c r="J1367" s="1">
        <v>1910</v>
      </c>
      <c r="K1367" s="2">
        <f t="shared" si="278"/>
        <v>0.33997864008543965</v>
      </c>
      <c r="L1367" s="1">
        <v>1695</v>
      </c>
      <c r="M1367" s="1">
        <v>134</v>
      </c>
      <c r="N1367" s="1">
        <v>35</v>
      </c>
      <c r="O1367" s="2">
        <f t="shared" si="273"/>
        <v>0.88743455497382195</v>
      </c>
      <c r="P1367" s="2">
        <f t="shared" si="274"/>
        <v>7.0157068062827219E-2</v>
      </c>
      <c r="Q1367" s="2">
        <f t="shared" si="275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 s="1">
        <v>4960</v>
      </c>
      <c r="V1367" s="2">
        <f t="shared" si="279"/>
        <v>0.88287646849412604</v>
      </c>
      <c r="W1367" s="2">
        <v>0.11</v>
      </c>
      <c r="X1367" s="1">
        <v>839</v>
      </c>
      <c r="Y1367" s="2">
        <f t="shared" si="280"/>
        <v>0.14934140263438947</v>
      </c>
      <c r="Z1367" s="2">
        <v>7.2000000000000008E-2</v>
      </c>
      <c r="AA1367" s="1">
        <v>2893</v>
      </c>
      <c r="AB1367" s="2">
        <f t="shared" si="281"/>
        <v>0.51495194019223922</v>
      </c>
      <c r="AC1367" s="2">
        <f t="shared" si="282"/>
        <v>0.33570665717337134</v>
      </c>
      <c r="AD1367" s="2">
        <v>0.156</v>
      </c>
      <c r="AE1367" s="1">
        <v>90139</v>
      </c>
      <c r="AF1367" s="1">
        <v>1897</v>
      </c>
      <c r="AG1367" s="1">
        <v>76549</v>
      </c>
      <c r="AH1367" s="1">
        <v>4878</v>
      </c>
      <c r="AI1367" s="2">
        <v>0.115</v>
      </c>
      <c r="AJ1367">
        <f>VLOOKUP(A1367,census_tract_areas_WA!E:N,10,FALSE)</f>
        <v>4.6859975079999998</v>
      </c>
      <c r="AK1367">
        <f t="shared" si="283"/>
        <v>1198.8909491327881</v>
      </c>
      <c r="AL1367" t="str">
        <f>VLOOKUP(AK1367,'Density Lookup'!A:B,2,TRUE)</f>
        <v>Medium</v>
      </c>
      <c r="AM1367" t="str">
        <f>VLOOKUP(A1367,census_tract_county_names_WA!A:B,2,FALSE)</f>
        <v>Pierce County, Washington</v>
      </c>
      <c r="AN1367">
        <f>INDEX(census_tract_areas_WA!N:N, MATCH('2014_acs_select'!A1367,census_tract_areas_WA!E:E,0))</f>
        <v>4.6859975079999998</v>
      </c>
      <c r="AO1367" t="b">
        <f t="shared" si="284"/>
        <v>1</v>
      </c>
      <c r="AP1367" t="str">
        <f>INDEX('Density Lookup'!B:B,MATCH('2014_acs_select'!AK1367,'Density Lookup'!A:A,1))</f>
        <v>Medium</v>
      </c>
      <c r="AQ1367" t="b">
        <f t="shared" si="285"/>
        <v>1</v>
      </c>
    </row>
    <row r="1368" spans="1:43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76"/>
        <v>0.53646477132262049</v>
      </c>
      <c r="I1368" s="2">
        <f t="shared" si="277"/>
        <v>0.46353522867737951</v>
      </c>
      <c r="J1368" s="1">
        <v>1471</v>
      </c>
      <c r="K1368" s="2">
        <f t="shared" si="278"/>
        <v>0.36365883807169347</v>
      </c>
      <c r="L1368" s="1">
        <v>1151</v>
      </c>
      <c r="M1368" s="1">
        <v>47</v>
      </c>
      <c r="N1368" s="1">
        <v>48</v>
      </c>
      <c r="O1368" s="2">
        <f t="shared" si="273"/>
        <v>0.78246091094493542</v>
      </c>
      <c r="P1368" s="2">
        <f t="shared" si="274"/>
        <v>3.1951053704962609E-2</v>
      </c>
      <c r="Q1368" s="2">
        <f t="shared" si="275"/>
        <v>3.2630863358259689E-2</v>
      </c>
      <c r="R1368" s="2">
        <v>0.12</v>
      </c>
      <c r="S1368" s="2">
        <v>0.122</v>
      </c>
      <c r="T1368" s="2">
        <v>0.11800000000000001</v>
      </c>
      <c r="U1368" s="1">
        <v>3976</v>
      </c>
      <c r="V1368" s="2">
        <f t="shared" si="279"/>
        <v>0.98294190358467248</v>
      </c>
      <c r="W1368" s="2">
        <v>0.215</v>
      </c>
      <c r="X1368" s="1">
        <v>675</v>
      </c>
      <c r="Y1368" s="2">
        <f t="shared" si="280"/>
        <v>0.1668726823238566</v>
      </c>
      <c r="Z1368" s="2">
        <v>0.36700000000000005</v>
      </c>
      <c r="AA1368" s="1">
        <v>2369</v>
      </c>
      <c r="AB1368" s="2">
        <f t="shared" si="281"/>
        <v>0.58566131025957968</v>
      </c>
      <c r="AC1368" s="2">
        <f t="shared" si="282"/>
        <v>0.24746600741656377</v>
      </c>
      <c r="AD1368" s="2">
        <v>0.245</v>
      </c>
      <c r="AE1368" s="1">
        <v>48294</v>
      </c>
      <c r="AF1368" s="1">
        <v>1815</v>
      </c>
      <c r="AG1368" s="1">
        <v>34383</v>
      </c>
      <c r="AH1368" s="1">
        <v>3421</v>
      </c>
      <c r="AI1368" s="2">
        <v>0.122</v>
      </c>
      <c r="AJ1368">
        <f>VLOOKUP(A1368,census_tract_areas_WA!E:N,10,FALSE)</f>
        <v>155.71400439999999</v>
      </c>
      <c r="AK1368">
        <f t="shared" si="283"/>
        <v>25.977111150575485</v>
      </c>
      <c r="AL1368" t="str">
        <f>VLOOKUP(AK1368,'Density Lookup'!A:B,2,TRUE)</f>
        <v>Low</v>
      </c>
      <c r="AM1368" t="str">
        <f>VLOOKUP(A1368,census_tract_county_names_WA!A:B,2,FALSE)</f>
        <v>Grant County, Washington</v>
      </c>
      <c r="AN1368">
        <f>INDEX(census_tract_areas_WA!N:N, MATCH('2014_acs_select'!A1368,census_tract_areas_WA!E:E,0))</f>
        <v>155.71400439999999</v>
      </c>
      <c r="AO1368" t="b">
        <f t="shared" si="284"/>
        <v>1</v>
      </c>
      <c r="AP1368" t="str">
        <f>INDEX('Density Lookup'!B:B,MATCH('2014_acs_select'!AK1368,'Density Lookup'!A:A,1))</f>
        <v>Low</v>
      </c>
      <c r="AQ1368" t="b">
        <f t="shared" si="285"/>
        <v>1</v>
      </c>
    </row>
    <row r="1369" spans="1:43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76"/>
        <v>0.49338429873566597</v>
      </c>
      <c r="I1369" s="2">
        <f t="shared" si="277"/>
        <v>0.50661570126433397</v>
      </c>
      <c r="J1369" s="1">
        <v>1418</v>
      </c>
      <c r="K1369" s="2">
        <f t="shared" si="278"/>
        <v>0.41693619523669512</v>
      </c>
      <c r="L1369" s="1">
        <v>1067</v>
      </c>
      <c r="M1369" s="1">
        <v>184</v>
      </c>
      <c r="N1369" s="1">
        <v>11</v>
      </c>
      <c r="O1369" s="2">
        <f t="shared" si="273"/>
        <v>0.75246826516220033</v>
      </c>
      <c r="P1369" s="2">
        <f t="shared" si="274"/>
        <v>0.12976022566995768</v>
      </c>
      <c r="Q1369" s="2">
        <f t="shared" si="275"/>
        <v>7.7574047954866009E-3</v>
      </c>
      <c r="R1369" s="2">
        <v>0.14199999999999999</v>
      </c>
      <c r="S1369" s="2">
        <v>0.114</v>
      </c>
      <c r="T1369" s="2">
        <v>0.17199999999999999</v>
      </c>
      <c r="U1369" s="1">
        <v>3377</v>
      </c>
      <c r="V1369" s="2">
        <f t="shared" si="279"/>
        <v>0.99294325198471034</v>
      </c>
      <c r="W1369" s="2">
        <v>0.13300000000000001</v>
      </c>
      <c r="X1369" s="1">
        <v>694</v>
      </c>
      <c r="Y1369" s="2">
        <f t="shared" si="280"/>
        <v>0.20405763010879152</v>
      </c>
      <c r="Z1369" s="2">
        <v>0.20699999999999999</v>
      </c>
      <c r="AA1369" s="1">
        <v>2050</v>
      </c>
      <c r="AB1369" s="2">
        <f t="shared" si="281"/>
        <v>0.60276389297265509</v>
      </c>
      <c r="AC1369" s="2">
        <f t="shared" si="282"/>
        <v>0.19317847691855339</v>
      </c>
      <c r="AD1369" s="2">
        <v>0.13500000000000001</v>
      </c>
      <c r="AE1369" s="1">
        <v>57556</v>
      </c>
      <c r="AF1369" s="1">
        <v>1357</v>
      </c>
      <c r="AG1369" s="1">
        <v>54375</v>
      </c>
      <c r="AH1369" s="1">
        <v>2851</v>
      </c>
      <c r="AI1369" s="2">
        <v>0.13500000000000001</v>
      </c>
      <c r="AJ1369">
        <f>VLOOKUP(A1369,census_tract_areas_WA!E:N,10,FALSE)</f>
        <v>1471.875264</v>
      </c>
      <c r="AK1369">
        <f t="shared" si="283"/>
        <v>2.3106577596510243</v>
      </c>
      <c r="AL1369" t="str">
        <f>VLOOKUP(AK1369,'Density Lookup'!A:B,2,TRUE)</f>
        <v>Low</v>
      </c>
      <c r="AM1369" t="str">
        <f>VLOOKUP(A1369,census_tract_county_names_WA!A:B,2,FALSE)</f>
        <v>Grays Harbor County, Washington</v>
      </c>
      <c r="AN1369">
        <f>INDEX(census_tract_areas_WA!N:N, MATCH('2014_acs_select'!A1369,census_tract_areas_WA!E:E,0))</f>
        <v>1471.875264</v>
      </c>
      <c r="AO1369" t="b">
        <f t="shared" si="284"/>
        <v>1</v>
      </c>
      <c r="AP1369" t="str">
        <f>INDEX('Density Lookup'!B:B,MATCH('2014_acs_select'!AK1369,'Density Lookup'!A:A,1))</f>
        <v>Low</v>
      </c>
      <c r="AQ1369" t="b">
        <f t="shared" si="285"/>
        <v>1</v>
      </c>
    </row>
    <row r="1370" spans="1:43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76"/>
        <v>0.47028832630098455</v>
      </c>
      <c r="I1370" s="2">
        <f t="shared" si="277"/>
        <v>0.52971167369901551</v>
      </c>
      <c r="J1370" s="1">
        <v>3026</v>
      </c>
      <c r="K1370" s="2">
        <f t="shared" si="278"/>
        <v>0.53199718706047816</v>
      </c>
      <c r="L1370" s="1">
        <v>1815</v>
      </c>
      <c r="M1370" s="1">
        <v>244</v>
      </c>
      <c r="N1370" s="1">
        <v>479</v>
      </c>
      <c r="O1370" s="2">
        <f t="shared" si="273"/>
        <v>0.59980171844018504</v>
      </c>
      <c r="P1370" s="2">
        <f t="shared" si="274"/>
        <v>8.0634500991407801E-2</v>
      </c>
      <c r="Q1370" s="2">
        <f t="shared" si="275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 s="1">
        <v>5605</v>
      </c>
      <c r="V1370" s="2">
        <f t="shared" si="279"/>
        <v>0.98540787623066106</v>
      </c>
      <c r="W1370" s="2">
        <v>8.5000000000000006E-2</v>
      </c>
      <c r="X1370" s="1">
        <v>1112</v>
      </c>
      <c r="Y1370" s="2">
        <f t="shared" si="280"/>
        <v>0.19549929676511954</v>
      </c>
      <c r="Z1370" s="2">
        <v>0.13600000000000001</v>
      </c>
      <c r="AA1370" s="1">
        <v>3628</v>
      </c>
      <c r="AB1370" s="2">
        <f t="shared" si="281"/>
        <v>0.6378340365682138</v>
      </c>
      <c r="AC1370" s="2">
        <f t="shared" si="282"/>
        <v>0.16666666666666663</v>
      </c>
      <c r="AD1370" s="2">
        <v>7.9000000000000001E-2</v>
      </c>
      <c r="AE1370" s="1">
        <v>84527</v>
      </c>
      <c r="AF1370" s="1">
        <v>2597</v>
      </c>
      <c r="AG1370" s="1">
        <v>66401</v>
      </c>
      <c r="AH1370" s="1">
        <v>4819</v>
      </c>
      <c r="AI1370" s="2">
        <v>6.4000000000000001E-2</v>
      </c>
      <c r="AJ1370">
        <f>VLOOKUP(A1370,census_tract_areas_WA!E:N,10,FALSE)</f>
        <v>53.933342330000002</v>
      </c>
      <c r="AK1370">
        <f t="shared" si="283"/>
        <v>105.46351763621544</v>
      </c>
      <c r="AL1370" t="str">
        <f>VLOOKUP(AK1370,'Density Lookup'!A:B,2,TRUE)</f>
        <v>Low</v>
      </c>
      <c r="AM1370" t="str">
        <f>VLOOKUP(A1370,census_tract_county_names_WA!A:B,2,FALSE)</f>
        <v>King County, Washington</v>
      </c>
      <c r="AN1370">
        <f>INDEX(census_tract_areas_WA!N:N, MATCH('2014_acs_select'!A1370,census_tract_areas_WA!E:E,0))</f>
        <v>53.933342330000002</v>
      </c>
      <c r="AO1370" t="b">
        <f t="shared" si="284"/>
        <v>1</v>
      </c>
      <c r="AP1370" t="str">
        <f>INDEX('Density Lookup'!B:B,MATCH('2014_acs_select'!AK1370,'Density Lookup'!A:A,1))</f>
        <v>Low</v>
      </c>
      <c r="AQ1370" t="b">
        <f t="shared" si="285"/>
        <v>1</v>
      </c>
    </row>
    <row r="1371" spans="1:43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76"/>
        <v>0.49375000000000002</v>
      </c>
      <c r="I1371" s="2">
        <f t="shared" si="277"/>
        <v>0.50624999999999998</v>
      </c>
      <c r="J1371" s="1">
        <v>926</v>
      </c>
      <c r="K1371" s="2">
        <f t="shared" si="278"/>
        <v>0.41339285714285712</v>
      </c>
      <c r="L1371" s="1">
        <v>683</v>
      </c>
      <c r="M1371" s="1">
        <v>76</v>
      </c>
      <c r="N1371" s="1">
        <v>2</v>
      </c>
      <c r="O1371" s="2">
        <f t="shared" si="273"/>
        <v>0.73758099352051831</v>
      </c>
      <c r="P1371" s="2">
        <f t="shared" si="274"/>
        <v>8.2073434125269976E-2</v>
      </c>
      <c r="Q1371" s="2">
        <f t="shared" si="275"/>
        <v>2.1598272138228943E-3</v>
      </c>
      <c r="R1371" s="2">
        <v>0.21899999999999997</v>
      </c>
      <c r="S1371" s="2">
        <v>0.192</v>
      </c>
      <c r="T1371" s="2">
        <v>0.24600000000000002</v>
      </c>
      <c r="U1371" s="1">
        <v>2201</v>
      </c>
      <c r="V1371" s="2">
        <f t="shared" si="279"/>
        <v>0.98258928571428572</v>
      </c>
      <c r="W1371" s="2">
        <v>0.124</v>
      </c>
      <c r="X1371" s="1">
        <v>455</v>
      </c>
      <c r="Y1371" s="2">
        <f t="shared" si="280"/>
        <v>0.203125</v>
      </c>
      <c r="Z1371" s="2">
        <v>0.18899999999999997</v>
      </c>
      <c r="AA1371" s="1">
        <v>1264</v>
      </c>
      <c r="AB1371" s="2">
        <f t="shared" si="281"/>
        <v>0.56428571428571428</v>
      </c>
      <c r="AC1371" s="2">
        <f t="shared" si="282"/>
        <v>0.23258928571428572</v>
      </c>
      <c r="AD1371" s="2">
        <v>0.13800000000000001</v>
      </c>
      <c r="AE1371" s="1">
        <v>58696</v>
      </c>
      <c r="AF1371" s="1">
        <v>906</v>
      </c>
      <c r="AG1371" s="1">
        <v>50915</v>
      </c>
      <c r="AH1371" s="1">
        <v>1827</v>
      </c>
      <c r="AI1371" s="2">
        <v>9.6999999999999989E-2</v>
      </c>
      <c r="AJ1371">
        <f>VLOOKUP(A1371,census_tract_areas_WA!E:N,10,FALSE)</f>
        <v>1860.1599679999999</v>
      </c>
      <c r="AK1371">
        <f t="shared" si="283"/>
        <v>1.2041975091036903</v>
      </c>
      <c r="AL1371" t="str">
        <f>VLOOKUP(AK1371,'Density Lookup'!A:B,2,TRUE)</f>
        <v>Low</v>
      </c>
      <c r="AM1371" t="str">
        <f>VLOOKUP(A1371,census_tract_county_names_WA!A:B,2,FALSE)</f>
        <v>Garfield County, Washington</v>
      </c>
      <c r="AN1371">
        <f>INDEX(census_tract_areas_WA!N:N, MATCH('2014_acs_select'!A1371,census_tract_areas_WA!E:E,0))</f>
        <v>1860.1599679999999</v>
      </c>
      <c r="AO1371" t="b">
        <f t="shared" si="284"/>
        <v>1</v>
      </c>
      <c r="AP1371" t="str">
        <f>INDEX('Density Lookup'!B:B,MATCH('2014_acs_select'!AK1371,'Density Lookup'!A:A,1))</f>
        <v>Low</v>
      </c>
      <c r="AQ1371" t="b">
        <f t="shared" si="285"/>
        <v>1</v>
      </c>
    </row>
    <row r="1372" spans="1:43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76"/>
        <v>0.46775130737943055</v>
      </c>
      <c r="I1372" s="2">
        <f t="shared" si="277"/>
        <v>0.5322486926205694</v>
      </c>
      <c r="J1372" s="1">
        <v>805</v>
      </c>
      <c r="K1372" s="2">
        <f t="shared" si="278"/>
        <v>0.46775130737943055</v>
      </c>
      <c r="L1372" s="1">
        <v>657</v>
      </c>
      <c r="M1372" s="1">
        <v>41</v>
      </c>
      <c r="N1372" s="1">
        <v>0</v>
      </c>
      <c r="O1372" s="2">
        <f t="shared" si="273"/>
        <v>0.8161490683229814</v>
      </c>
      <c r="P1372" s="2">
        <f t="shared" si="274"/>
        <v>5.0931677018633541E-2</v>
      </c>
      <c r="Q1372" s="2">
        <f t="shared" si="275"/>
        <v>0</v>
      </c>
      <c r="R1372" s="2">
        <v>0.35700000000000004</v>
      </c>
      <c r="S1372" s="2">
        <v>0.35399999999999998</v>
      </c>
      <c r="T1372" s="2">
        <v>0.36099999999999999</v>
      </c>
      <c r="U1372" s="1">
        <v>1721</v>
      </c>
      <c r="V1372" s="2">
        <f t="shared" si="279"/>
        <v>1</v>
      </c>
      <c r="W1372" s="2">
        <v>4.4000000000000004E-2</v>
      </c>
      <c r="X1372" s="1">
        <v>285</v>
      </c>
      <c r="Y1372" s="2">
        <f t="shared" si="280"/>
        <v>0.16560139453805928</v>
      </c>
      <c r="Z1372" s="2">
        <v>2.7999999999999997E-2</v>
      </c>
      <c r="AA1372" s="1">
        <v>1014</v>
      </c>
      <c r="AB1372" s="2">
        <f t="shared" si="281"/>
        <v>0.58919233004067406</v>
      </c>
      <c r="AC1372" s="2">
        <f t="shared" si="282"/>
        <v>0.24520627542126672</v>
      </c>
      <c r="AD1372" s="2">
        <v>4.4000000000000004E-2</v>
      </c>
      <c r="AE1372" s="1">
        <v>96915</v>
      </c>
      <c r="AF1372" s="1">
        <v>676</v>
      </c>
      <c r="AG1372" s="1">
        <v>68889</v>
      </c>
      <c r="AH1372" s="1">
        <v>1503</v>
      </c>
      <c r="AI1372" s="2">
        <v>2.8999999999999998E-2</v>
      </c>
      <c r="AJ1372">
        <f>VLOOKUP(A1372,census_tract_areas_WA!E:N,10,FALSE)</f>
        <v>8.2806679439999993</v>
      </c>
      <c r="AK1372">
        <f t="shared" si="283"/>
        <v>207.83347570977062</v>
      </c>
      <c r="AL1372" t="str">
        <f>VLOOKUP(AK1372,'Density Lookup'!A:B,2,TRUE)</f>
        <v>Low</v>
      </c>
      <c r="AM1372" t="str">
        <f>VLOOKUP(A1372,census_tract_county_names_WA!A:B,2,FALSE)</f>
        <v>Clark County, Washington</v>
      </c>
      <c r="AN1372">
        <f>INDEX(census_tract_areas_WA!N:N, MATCH('2014_acs_select'!A1372,census_tract_areas_WA!E:E,0))</f>
        <v>8.2806679439999993</v>
      </c>
      <c r="AO1372" t="b">
        <f t="shared" si="284"/>
        <v>1</v>
      </c>
      <c r="AP1372" t="str">
        <f>INDEX('Density Lookup'!B:B,MATCH('2014_acs_select'!AK1372,'Density Lookup'!A:A,1))</f>
        <v>Low</v>
      </c>
      <c r="AQ1372" t="b">
        <f t="shared" si="285"/>
        <v>1</v>
      </c>
    </row>
    <row r="1373" spans="1:43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76"/>
        <v>0.45124113475177308</v>
      </c>
      <c r="I1373" s="2">
        <f t="shared" si="277"/>
        <v>0.54875886524822692</v>
      </c>
      <c r="J1373" s="1">
        <v>1536</v>
      </c>
      <c r="K1373" s="2">
        <f t="shared" si="278"/>
        <v>0.45390070921985815</v>
      </c>
      <c r="L1373" s="1">
        <v>1205</v>
      </c>
      <c r="M1373" s="1">
        <v>127</v>
      </c>
      <c r="N1373" s="1">
        <v>0</v>
      </c>
      <c r="O1373" s="2">
        <f t="shared" si="273"/>
        <v>0.78450520833333337</v>
      </c>
      <c r="P1373" s="2">
        <f t="shared" si="274"/>
        <v>8.2682291666666671E-2</v>
      </c>
      <c r="Q1373" s="2">
        <f t="shared" si="275"/>
        <v>0</v>
      </c>
      <c r="R1373" s="2">
        <v>0.29499999999999998</v>
      </c>
      <c r="S1373" s="2">
        <v>0.312</v>
      </c>
      <c r="T1373" s="2">
        <v>0.28100000000000003</v>
      </c>
      <c r="U1373" s="1">
        <v>3343</v>
      </c>
      <c r="V1373" s="2">
        <f t="shared" si="279"/>
        <v>0.98788416075650121</v>
      </c>
      <c r="W1373" s="2">
        <v>9.0999999999999998E-2</v>
      </c>
      <c r="X1373" s="1">
        <v>468</v>
      </c>
      <c r="Y1373" s="2">
        <f t="shared" si="280"/>
        <v>0.13829787234042554</v>
      </c>
      <c r="Z1373" s="2">
        <v>0.113</v>
      </c>
      <c r="AA1373" s="1">
        <v>2047</v>
      </c>
      <c r="AB1373" s="2">
        <f t="shared" si="281"/>
        <v>0.60490543735224589</v>
      </c>
      <c r="AC1373" s="2">
        <f t="shared" si="282"/>
        <v>0.25679669030732855</v>
      </c>
      <c r="AD1373" s="2">
        <v>9.3000000000000013E-2</v>
      </c>
      <c r="AE1373" s="1">
        <v>49679</v>
      </c>
      <c r="AF1373" s="1">
        <v>1941</v>
      </c>
      <c r="AG1373" s="1">
        <v>31722</v>
      </c>
      <c r="AH1373" s="1">
        <v>2987</v>
      </c>
      <c r="AI1373" s="2">
        <v>0.124</v>
      </c>
      <c r="AJ1373">
        <f>VLOOKUP(A1373,census_tract_areas_WA!E:N,10,FALSE)</f>
        <v>2.3183011379999998</v>
      </c>
      <c r="AK1373">
        <f t="shared" si="283"/>
        <v>1459.689573770981</v>
      </c>
      <c r="AL1373" t="str">
        <f>VLOOKUP(AK1373,'Density Lookup'!A:B,2,TRUE)</f>
        <v>High</v>
      </c>
      <c r="AM1373" t="str">
        <f>VLOOKUP(A1373,census_tract_county_names_WA!A:B,2,FALSE)</f>
        <v>Cowlitz County, Washington</v>
      </c>
      <c r="AN1373">
        <f>INDEX(census_tract_areas_WA!N:N, MATCH('2014_acs_select'!A1373,census_tract_areas_WA!E:E,0))</f>
        <v>2.3183011379999998</v>
      </c>
      <c r="AO1373" t="b">
        <f t="shared" si="284"/>
        <v>1</v>
      </c>
      <c r="AP1373" t="str">
        <f>INDEX('Density Lookup'!B:B,MATCH('2014_acs_select'!AK1373,'Density Lookup'!A:A,1))</f>
        <v>High</v>
      </c>
      <c r="AQ1373" t="b">
        <f t="shared" si="285"/>
        <v>1</v>
      </c>
    </row>
    <row r="1374" spans="1:43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76"/>
        <v>0.50117862755369302</v>
      </c>
      <c r="I1374" s="2">
        <f t="shared" si="277"/>
        <v>0.49882137244630698</v>
      </c>
      <c r="J1374" s="1">
        <v>2652</v>
      </c>
      <c r="K1374" s="2">
        <f t="shared" si="278"/>
        <v>0.34730225248821373</v>
      </c>
      <c r="L1374" s="1">
        <v>1959</v>
      </c>
      <c r="M1374" s="1">
        <v>178</v>
      </c>
      <c r="N1374" s="1">
        <v>0</v>
      </c>
      <c r="O1374" s="2">
        <f t="shared" si="273"/>
        <v>0.7386877828054299</v>
      </c>
      <c r="P1374" s="2">
        <f t="shared" si="274"/>
        <v>6.711915535444947E-2</v>
      </c>
      <c r="Q1374" s="2">
        <f t="shared" si="275"/>
        <v>0</v>
      </c>
      <c r="R1374" s="2">
        <v>0.11699999999999999</v>
      </c>
      <c r="S1374" s="2">
        <v>0.125</v>
      </c>
      <c r="T1374" s="2">
        <v>0.10800000000000001</v>
      </c>
      <c r="U1374" s="1">
        <v>7626</v>
      </c>
      <c r="V1374" s="2">
        <f t="shared" si="279"/>
        <v>0.99869041382922996</v>
      </c>
      <c r="W1374" s="2">
        <v>0.17899999999999999</v>
      </c>
      <c r="X1374" s="1">
        <v>1692</v>
      </c>
      <c r="Y1374" s="2">
        <f t="shared" si="280"/>
        <v>0.2215819800942902</v>
      </c>
      <c r="Z1374" s="2">
        <v>0.26100000000000001</v>
      </c>
      <c r="AA1374" s="1">
        <v>4181</v>
      </c>
      <c r="AB1374" s="2">
        <f t="shared" si="281"/>
        <v>0.54753797799895232</v>
      </c>
      <c r="AC1374" s="2">
        <f t="shared" si="282"/>
        <v>0.23088004190675748</v>
      </c>
      <c r="AD1374" s="2">
        <v>0.17499999999999999</v>
      </c>
      <c r="AE1374" s="1">
        <v>44806</v>
      </c>
      <c r="AF1374" s="1">
        <v>3386</v>
      </c>
      <c r="AG1374" s="1">
        <v>34552</v>
      </c>
      <c r="AH1374" s="1">
        <v>6155</v>
      </c>
      <c r="AI1374" s="2">
        <v>0.11</v>
      </c>
      <c r="AJ1374">
        <f>VLOOKUP(A1374,census_tract_areas_WA!E:N,10,FALSE)</f>
        <v>3320.1827400000002</v>
      </c>
      <c r="AK1374">
        <f t="shared" si="283"/>
        <v>2.2998734099798375</v>
      </c>
      <c r="AL1374" t="str">
        <f>VLOOKUP(AK1374,'Density Lookup'!A:B,2,TRUE)</f>
        <v>Low</v>
      </c>
      <c r="AM1374" t="str">
        <f>VLOOKUP(A1374,census_tract_county_names_WA!A:B,2,FALSE)</f>
        <v>Okanogan County, Washington</v>
      </c>
      <c r="AN1374">
        <f>INDEX(census_tract_areas_WA!N:N, MATCH('2014_acs_select'!A1374,census_tract_areas_WA!E:E,0))</f>
        <v>3320.1827400000002</v>
      </c>
      <c r="AO1374" t="b">
        <f t="shared" si="284"/>
        <v>1</v>
      </c>
      <c r="AP1374" t="str">
        <f>INDEX('Density Lookup'!B:B,MATCH('2014_acs_select'!AK1374,'Density Lookup'!A:A,1))</f>
        <v>Low</v>
      </c>
      <c r="AQ1374" t="b">
        <f t="shared" si="285"/>
        <v>1</v>
      </c>
    </row>
    <row r="1375" spans="1:43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76"/>
        <v>0.49357520786092213</v>
      </c>
      <c r="I1375" s="2">
        <f t="shared" si="277"/>
        <v>0.50642479213907787</v>
      </c>
      <c r="J1375" s="1">
        <v>645</v>
      </c>
      <c r="K1375" s="2">
        <f t="shared" si="278"/>
        <v>0.48752834467120182</v>
      </c>
      <c r="L1375" s="1">
        <v>468</v>
      </c>
      <c r="M1375" s="1">
        <v>47</v>
      </c>
      <c r="N1375" s="1">
        <v>20</v>
      </c>
      <c r="O1375" s="2">
        <f t="shared" ref="O1375:O1438" si="286">L1375/$J1375</f>
        <v>0.72558139534883725</v>
      </c>
      <c r="P1375" s="2">
        <f t="shared" ref="P1375:P1438" si="287">M1375/$J1375</f>
        <v>7.2868217054263565E-2</v>
      </c>
      <c r="Q1375" s="2">
        <f t="shared" ref="Q1375:Q1438" si="288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 s="1">
        <v>1323</v>
      </c>
      <c r="V1375" s="2">
        <f t="shared" si="279"/>
        <v>1</v>
      </c>
      <c r="W1375" s="2">
        <v>0.17100000000000001</v>
      </c>
      <c r="X1375" s="1">
        <v>264</v>
      </c>
      <c r="Y1375" s="2">
        <f t="shared" si="280"/>
        <v>0.19954648526077098</v>
      </c>
      <c r="Z1375" s="2">
        <v>0.29199999999999998</v>
      </c>
      <c r="AA1375" s="1">
        <v>771</v>
      </c>
      <c r="AB1375" s="2">
        <f t="shared" si="281"/>
        <v>0.58276643990929711</v>
      </c>
      <c r="AC1375" s="2">
        <f t="shared" si="282"/>
        <v>0.21768707482993188</v>
      </c>
      <c r="AD1375" s="2">
        <v>0.17100000000000001</v>
      </c>
      <c r="AE1375" s="1">
        <v>71879</v>
      </c>
      <c r="AF1375" s="1">
        <v>663</v>
      </c>
      <c r="AG1375" s="1">
        <v>50133</v>
      </c>
      <c r="AH1375" s="1">
        <v>1089</v>
      </c>
      <c r="AI1375" s="2">
        <v>3.0000000000000001E-3</v>
      </c>
      <c r="AJ1375">
        <f>VLOOKUP(A1375,census_tract_areas_WA!E:N,10,FALSE)</f>
        <v>348.83870389999998</v>
      </c>
      <c r="AK1375">
        <f t="shared" si="283"/>
        <v>3.7925837506243529</v>
      </c>
      <c r="AL1375" t="str">
        <f>VLOOKUP(AK1375,'Density Lookup'!A:B,2,TRUE)</f>
        <v>Low</v>
      </c>
      <c r="AM1375" t="str">
        <f>VLOOKUP(A1375,census_tract_county_names_WA!A:B,2,FALSE)</f>
        <v>Whatcom County, Washington</v>
      </c>
      <c r="AN1375">
        <f>INDEX(census_tract_areas_WA!N:N, MATCH('2014_acs_select'!A1375,census_tract_areas_WA!E:E,0))</f>
        <v>348.83870389999998</v>
      </c>
      <c r="AO1375" t="b">
        <f t="shared" si="284"/>
        <v>1</v>
      </c>
      <c r="AP1375" t="str">
        <f>INDEX('Density Lookup'!B:B,MATCH('2014_acs_select'!AK1375,'Density Lookup'!A:A,1))</f>
        <v>Low</v>
      </c>
      <c r="AQ1375" t="b">
        <f t="shared" si="285"/>
        <v>1</v>
      </c>
    </row>
    <row r="1376" spans="1:43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76"/>
        <v>0.46932785441737601</v>
      </c>
      <c r="I1376" s="2">
        <f t="shared" si="277"/>
        <v>0.53067214558262399</v>
      </c>
      <c r="J1376" s="1">
        <v>969</v>
      </c>
      <c r="K1376" s="2">
        <f t="shared" si="278"/>
        <v>0.28441444085705897</v>
      </c>
      <c r="L1376" s="1">
        <v>899</v>
      </c>
      <c r="M1376" s="1">
        <v>20</v>
      </c>
      <c r="N1376" s="1">
        <v>0</v>
      </c>
      <c r="O1376" s="2">
        <f t="shared" si="286"/>
        <v>0.92776057791537669</v>
      </c>
      <c r="P1376" s="2">
        <f t="shared" si="287"/>
        <v>2.063983488132095E-2</v>
      </c>
      <c r="Q1376" s="2">
        <f t="shared" si="288"/>
        <v>0</v>
      </c>
      <c r="R1376" s="2">
        <v>0.21299999999999999</v>
      </c>
      <c r="S1376" s="2">
        <v>0.30399999999999999</v>
      </c>
      <c r="T1376" s="2">
        <v>0.14400000000000002</v>
      </c>
      <c r="U1376" s="1">
        <v>3275</v>
      </c>
      <c r="V1376" s="2">
        <f t="shared" si="279"/>
        <v>0.96125623715879072</v>
      </c>
      <c r="W1376" s="2">
        <v>0.25600000000000001</v>
      </c>
      <c r="X1376" s="1">
        <v>602</v>
      </c>
      <c r="Y1376" s="2">
        <f t="shared" si="280"/>
        <v>0.17669503962430291</v>
      </c>
      <c r="Z1376" s="2">
        <v>0.42</v>
      </c>
      <c r="AA1376" s="1">
        <v>1626</v>
      </c>
      <c r="AB1376" s="2">
        <f t="shared" si="281"/>
        <v>0.47725271499853245</v>
      </c>
      <c r="AC1376" s="2">
        <f t="shared" si="282"/>
        <v>0.34605224537716461</v>
      </c>
      <c r="AD1376" s="2">
        <v>0.29100000000000004</v>
      </c>
      <c r="AE1376" s="1">
        <v>63327</v>
      </c>
      <c r="AF1376" s="1">
        <v>1469</v>
      </c>
      <c r="AG1376" s="1">
        <v>40994</v>
      </c>
      <c r="AH1376" s="1">
        <v>2832</v>
      </c>
      <c r="AI1376" s="2">
        <v>0.14300000000000002</v>
      </c>
      <c r="AJ1376">
        <f>VLOOKUP(A1376,census_tract_areas_WA!E:N,10,FALSE)</f>
        <v>35.449455399999998</v>
      </c>
      <c r="AK1376">
        <f t="shared" si="283"/>
        <v>96.10866969764507</v>
      </c>
      <c r="AL1376" t="str">
        <f>VLOOKUP(AK1376,'Density Lookup'!A:B,2,TRUE)</f>
        <v>Low</v>
      </c>
      <c r="AM1376" t="str">
        <f>VLOOKUP(A1376,census_tract_county_names_WA!A:B,2,FALSE)</f>
        <v>Lewis County, Washington</v>
      </c>
      <c r="AN1376">
        <f>INDEX(census_tract_areas_WA!N:N, MATCH('2014_acs_select'!A1376,census_tract_areas_WA!E:E,0))</f>
        <v>35.449455399999998</v>
      </c>
      <c r="AO1376" t="b">
        <f t="shared" si="284"/>
        <v>1</v>
      </c>
      <c r="AP1376" t="str">
        <f>INDEX('Density Lookup'!B:B,MATCH('2014_acs_select'!AK1376,'Density Lookup'!A:A,1))</f>
        <v>Low</v>
      </c>
      <c r="AQ1376" t="b">
        <f t="shared" si="285"/>
        <v>1</v>
      </c>
    </row>
    <row r="1377" spans="1:43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76"/>
        <v>0.5115020297699594</v>
      </c>
      <c r="I1377" s="2">
        <f t="shared" si="277"/>
        <v>0.4884979702300406</v>
      </c>
      <c r="J1377" s="1">
        <v>1579</v>
      </c>
      <c r="K1377" s="2">
        <f t="shared" si="278"/>
        <v>0.42733423545331528</v>
      </c>
      <c r="L1377" s="1">
        <v>1422</v>
      </c>
      <c r="M1377" s="1">
        <v>75</v>
      </c>
      <c r="N1377" s="1">
        <v>19</v>
      </c>
      <c r="O1377" s="2">
        <f t="shared" si="286"/>
        <v>0.90056998100063335</v>
      </c>
      <c r="P1377" s="2">
        <f t="shared" si="287"/>
        <v>4.7498416719442688E-2</v>
      </c>
      <c r="Q1377" s="2">
        <f t="shared" si="288"/>
        <v>1.2032932235592146E-2</v>
      </c>
      <c r="R1377" s="2">
        <v>0.41700000000000004</v>
      </c>
      <c r="S1377" s="2">
        <v>0.40399999999999997</v>
      </c>
      <c r="T1377" s="2">
        <v>0.43</v>
      </c>
      <c r="U1377" s="1">
        <v>3602</v>
      </c>
      <c r="V1377" s="2">
        <f t="shared" si="279"/>
        <v>0.97483085250338297</v>
      </c>
      <c r="W1377" s="2">
        <v>7.400000000000001E-2</v>
      </c>
      <c r="X1377" s="1">
        <v>523</v>
      </c>
      <c r="Y1377" s="2">
        <f t="shared" si="280"/>
        <v>0.14154262516914751</v>
      </c>
      <c r="Z1377" s="2">
        <v>7.2999999999999995E-2</v>
      </c>
      <c r="AA1377" s="1">
        <v>2235</v>
      </c>
      <c r="AB1377" s="2">
        <f t="shared" si="281"/>
        <v>0.60487144790257108</v>
      </c>
      <c r="AC1377" s="2">
        <f t="shared" si="282"/>
        <v>0.25358592692828141</v>
      </c>
      <c r="AD1377" s="2">
        <v>8.5000000000000006E-2</v>
      </c>
      <c r="AE1377" s="1">
        <v>103035</v>
      </c>
      <c r="AF1377" s="1">
        <v>1676</v>
      </c>
      <c r="AG1377" s="1">
        <v>64390</v>
      </c>
      <c r="AH1377" s="1">
        <v>3268</v>
      </c>
      <c r="AI1377" s="2">
        <v>0.124</v>
      </c>
      <c r="AJ1377">
        <f>VLOOKUP(A1377,census_tract_areas_WA!E:N,10,FALSE)</f>
        <v>4.5874305660000001</v>
      </c>
      <c r="AK1377">
        <f t="shared" si="283"/>
        <v>805.46178232880527</v>
      </c>
      <c r="AL1377" t="str">
        <f>VLOOKUP(AK1377,'Density Lookup'!A:B,2,TRUE)</f>
        <v>Medium</v>
      </c>
      <c r="AM1377" t="str">
        <f>VLOOKUP(A1377,census_tract_county_names_WA!A:B,2,FALSE)</f>
        <v>Pierce County, Washington</v>
      </c>
      <c r="AN1377">
        <f>INDEX(census_tract_areas_WA!N:N, MATCH('2014_acs_select'!A1377,census_tract_areas_WA!E:E,0))</f>
        <v>4.5874305660000001</v>
      </c>
      <c r="AO1377" t="b">
        <f t="shared" si="284"/>
        <v>1</v>
      </c>
      <c r="AP1377" t="str">
        <f>INDEX('Density Lookup'!B:B,MATCH('2014_acs_select'!AK1377,'Density Lookup'!A:A,1))</f>
        <v>Medium</v>
      </c>
      <c r="AQ1377" t="b">
        <f t="shared" si="285"/>
        <v>1</v>
      </c>
    </row>
    <row r="1378" spans="1:43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76"/>
        <v>0.50398284313725494</v>
      </c>
      <c r="I1378" s="2">
        <f t="shared" si="277"/>
        <v>0.49601715686274511</v>
      </c>
      <c r="J1378" s="1">
        <v>1183</v>
      </c>
      <c r="K1378" s="2">
        <f t="shared" si="278"/>
        <v>0.36243872549019607</v>
      </c>
      <c r="L1378" s="1">
        <v>940</v>
      </c>
      <c r="M1378" s="1">
        <v>141</v>
      </c>
      <c r="N1378" s="1">
        <v>16</v>
      </c>
      <c r="O1378" s="2">
        <f t="shared" si="286"/>
        <v>0.79459002535925616</v>
      </c>
      <c r="P1378" s="2">
        <f t="shared" si="287"/>
        <v>0.11918850380388842</v>
      </c>
      <c r="Q1378" s="2">
        <f t="shared" si="288"/>
        <v>1.3524936601859678E-2</v>
      </c>
      <c r="R1378" s="2">
        <v>0.26100000000000001</v>
      </c>
      <c r="S1378" s="2">
        <v>0.255</v>
      </c>
      <c r="T1378" s="2">
        <v>0.26800000000000002</v>
      </c>
      <c r="U1378" s="1">
        <v>3232</v>
      </c>
      <c r="V1378" s="2">
        <f t="shared" si="279"/>
        <v>0.99019607843137258</v>
      </c>
      <c r="W1378" s="2">
        <v>0.17199999999999999</v>
      </c>
      <c r="X1378" s="1">
        <v>527</v>
      </c>
      <c r="Y1378" s="2">
        <f t="shared" si="280"/>
        <v>0.16145833333333334</v>
      </c>
      <c r="Z1378" s="2">
        <v>0.313</v>
      </c>
      <c r="AA1378" s="1">
        <v>1954</v>
      </c>
      <c r="AB1378" s="2">
        <f t="shared" si="281"/>
        <v>0.59865196078431371</v>
      </c>
      <c r="AC1378" s="2">
        <f t="shared" si="282"/>
        <v>0.23988970588235292</v>
      </c>
      <c r="AD1378" s="2">
        <v>0.18100000000000002</v>
      </c>
      <c r="AE1378" s="1">
        <v>57067</v>
      </c>
      <c r="AF1378" s="1">
        <v>1363</v>
      </c>
      <c r="AG1378" s="1">
        <v>46495</v>
      </c>
      <c r="AH1378" s="1">
        <v>2774</v>
      </c>
      <c r="AI1378" s="2">
        <v>0.11599999999999999</v>
      </c>
      <c r="AJ1378">
        <f>VLOOKUP(A1378,census_tract_areas_WA!E:N,10,FALSE)</f>
        <v>1090.3484450000001</v>
      </c>
      <c r="AK1378">
        <f t="shared" si="283"/>
        <v>2.9935384554980491</v>
      </c>
      <c r="AL1378" t="str">
        <f>VLOOKUP(AK1378,'Density Lookup'!A:B,2,TRUE)</f>
        <v>Low</v>
      </c>
      <c r="AM1378" t="str">
        <f>VLOOKUP(A1378,census_tract_county_names_WA!A:B,2,FALSE)</f>
        <v>Clallam County, Washington</v>
      </c>
      <c r="AN1378">
        <f>INDEX(census_tract_areas_WA!N:N, MATCH('2014_acs_select'!A1378,census_tract_areas_WA!E:E,0))</f>
        <v>1090.3484450000001</v>
      </c>
      <c r="AO1378" t="b">
        <f t="shared" si="284"/>
        <v>1</v>
      </c>
      <c r="AP1378" t="str">
        <f>INDEX('Density Lookup'!B:B,MATCH('2014_acs_select'!AK1378,'Density Lookup'!A:A,1))</f>
        <v>Low</v>
      </c>
      <c r="AQ1378" t="b">
        <f t="shared" si="285"/>
        <v>1</v>
      </c>
    </row>
    <row r="1379" spans="1:43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76"/>
        <v>0.54510993176648981</v>
      </c>
      <c r="I1379" s="2">
        <f t="shared" si="277"/>
        <v>0.45489006823351025</v>
      </c>
      <c r="J1379" s="1">
        <v>1014</v>
      </c>
      <c r="K1379" s="2">
        <f t="shared" si="278"/>
        <v>0.38438210765731617</v>
      </c>
      <c r="L1379" s="1">
        <v>749</v>
      </c>
      <c r="M1379" s="1">
        <v>80</v>
      </c>
      <c r="N1379" s="1">
        <v>0</v>
      </c>
      <c r="O1379" s="2">
        <f t="shared" si="286"/>
        <v>0.73865877712031558</v>
      </c>
      <c r="P1379" s="2">
        <f t="shared" si="287"/>
        <v>7.8895463510848127E-2</v>
      </c>
      <c r="Q1379" s="2">
        <f t="shared" si="288"/>
        <v>0</v>
      </c>
      <c r="R1379" s="2">
        <v>0.32600000000000001</v>
      </c>
      <c r="S1379" s="2">
        <v>0.32899999999999996</v>
      </c>
      <c r="T1379" s="2">
        <v>0.32400000000000001</v>
      </c>
      <c r="U1379" s="1">
        <v>2599</v>
      </c>
      <c r="V1379" s="2">
        <f t="shared" si="279"/>
        <v>0.98521607278241097</v>
      </c>
      <c r="W1379" s="2">
        <v>0.18</v>
      </c>
      <c r="X1379" s="1">
        <v>477</v>
      </c>
      <c r="Y1379" s="2">
        <f t="shared" si="280"/>
        <v>0.18081880212282031</v>
      </c>
      <c r="Z1379" s="2">
        <v>0.46500000000000002</v>
      </c>
      <c r="AA1379" s="1">
        <v>1459</v>
      </c>
      <c r="AB1379" s="2">
        <f t="shared" si="281"/>
        <v>0.55307050796057622</v>
      </c>
      <c r="AC1379" s="2">
        <f t="shared" si="282"/>
        <v>0.26611068991660347</v>
      </c>
      <c r="AD1379" s="2">
        <v>0.156</v>
      </c>
      <c r="AE1379" s="1">
        <v>63682</v>
      </c>
      <c r="AF1379" s="1">
        <v>1065</v>
      </c>
      <c r="AG1379" s="1">
        <v>48109</v>
      </c>
      <c r="AH1379" s="1">
        <v>2174</v>
      </c>
      <c r="AI1379" s="2">
        <v>9.1999999999999998E-2</v>
      </c>
      <c r="AJ1379">
        <f>VLOOKUP(A1379,census_tract_areas_WA!E:N,10,FALSE)</f>
        <v>222.18838450000001</v>
      </c>
      <c r="AK1379">
        <f t="shared" si="283"/>
        <v>11.872807869486085</v>
      </c>
      <c r="AL1379" t="str">
        <f>VLOOKUP(AK1379,'Density Lookup'!A:B,2,TRUE)</f>
        <v>Low</v>
      </c>
      <c r="AM1379" t="str">
        <f>VLOOKUP(A1379,census_tract_county_names_WA!A:B,2,FALSE)</f>
        <v>Clallam County, Washington</v>
      </c>
      <c r="AN1379">
        <f>INDEX(census_tract_areas_WA!N:N, MATCH('2014_acs_select'!A1379,census_tract_areas_WA!E:E,0))</f>
        <v>222.18838450000001</v>
      </c>
      <c r="AO1379" t="b">
        <f t="shared" si="284"/>
        <v>1</v>
      </c>
      <c r="AP1379" t="str">
        <f>INDEX('Density Lookup'!B:B,MATCH('2014_acs_select'!AK1379,'Density Lookup'!A:A,1))</f>
        <v>Low</v>
      </c>
      <c r="AQ1379" t="b">
        <f t="shared" si="285"/>
        <v>1</v>
      </c>
    </row>
    <row r="1380" spans="1:43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76"/>
        <v>0.49064929607060309</v>
      </c>
      <c r="I1380" s="2">
        <f t="shared" si="277"/>
        <v>0.50935070392939696</v>
      </c>
      <c r="J1380" s="1">
        <v>2380</v>
      </c>
      <c r="K1380" s="2">
        <f t="shared" si="278"/>
        <v>0.50010506408909439</v>
      </c>
      <c r="L1380" s="1">
        <v>1458</v>
      </c>
      <c r="M1380" s="1">
        <v>74</v>
      </c>
      <c r="N1380" s="1">
        <v>463</v>
      </c>
      <c r="O1380" s="2">
        <f t="shared" si="286"/>
        <v>0.61260504201680677</v>
      </c>
      <c r="P1380" s="2">
        <f t="shared" si="287"/>
        <v>3.1092436974789917E-2</v>
      </c>
      <c r="Q1380" s="2">
        <f t="shared" si="288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 s="1">
        <v>4708</v>
      </c>
      <c r="V1380" s="2">
        <f t="shared" si="279"/>
        <v>0.98928346291237657</v>
      </c>
      <c r="W1380" s="2">
        <v>3.7999999999999999E-2</v>
      </c>
      <c r="X1380" s="1">
        <v>676</v>
      </c>
      <c r="Y1380" s="2">
        <f t="shared" si="280"/>
        <v>0.14204664845555789</v>
      </c>
      <c r="Z1380" s="2">
        <v>0.10400000000000001</v>
      </c>
      <c r="AA1380" s="1">
        <v>2965</v>
      </c>
      <c r="AB1380" s="2">
        <f t="shared" si="281"/>
        <v>0.62303004832948095</v>
      </c>
      <c r="AC1380" s="2">
        <f t="shared" si="282"/>
        <v>0.23492330321496113</v>
      </c>
      <c r="AD1380" s="2">
        <v>3.2000000000000001E-2</v>
      </c>
      <c r="AE1380" s="1">
        <v>100737</v>
      </c>
      <c r="AF1380" s="1">
        <v>2107</v>
      </c>
      <c r="AG1380" s="1">
        <v>81017</v>
      </c>
      <c r="AH1380" s="1">
        <v>4128</v>
      </c>
      <c r="AI1380" s="2">
        <v>5.4000000000000006E-2</v>
      </c>
      <c r="AJ1380">
        <f>VLOOKUP(A1380,census_tract_areas_WA!E:N,10,FALSE)</f>
        <v>74.921537509999993</v>
      </c>
      <c r="AK1380">
        <f t="shared" si="283"/>
        <v>63.519785607240145</v>
      </c>
      <c r="AL1380" t="str">
        <f>VLOOKUP(AK1380,'Density Lookup'!A:B,2,TRUE)</f>
        <v>Low</v>
      </c>
      <c r="AM1380" t="str">
        <f>VLOOKUP(A1380,census_tract_county_names_WA!A:B,2,FALSE)</f>
        <v>King County, Washington</v>
      </c>
      <c r="AN1380">
        <f>INDEX(census_tract_areas_WA!N:N, MATCH('2014_acs_select'!A1380,census_tract_areas_WA!E:E,0))</f>
        <v>74.921537509999993</v>
      </c>
      <c r="AO1380" t="b">
        <f t="shared" si="284"/>
        <v>1</v>
      </c>
      <c r="AP1380" t="str">
        <f>INDEX('Density Lookup'!B:B,MATCH('2014_acs_select'!AK1380,'Density Lookup'!A:A,1))</f>
        <v>Low</v>
      </c>
      <c r="AQ1380" t="b">
        <f t="shared" si="285"/>
        <v>1</v>
      </c>
    </row>
    <row r="1381" spans="1:43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76"/>
        <v>0.51324753974261927</v>
      </c>
      <c r="I1381" s="2">
        <f t="shared" si="277"/>
        <v>0.48675246025738078</v>
      </c>
      <c r="J1381" s="1">
        <v>1026</v>
      </c>
      <c r="K1381" s="2">
        <f t="shared" si="278"/>
        <v>0.3883421650264951</v>
      </c>
      <c r="L1381" s="1">
        <v>753</v>
      </c>
      <c r="M1381" s="1">
        <v>141</v>
      </c>
      <c r="N1381" s="1">
        <v>1</v>
      </c>
      <c r="O1381" s="2">
        <f t="shared" si="286"/>
        <v>0.73391812865497075</v>
      </c>
      <c r="P1381" s="2">
        <f t="shared" si="287"/>
        <v>0.13742690058479531</v>
      </c>
      <c r="Q1381" s="2">
        <f t="shared" si="288"/>
        <v>9.7465886939571145E-4</v>
      </c>
      <c r="R1381" s="2">
        <v>0.10800000000000001</v>
      </c>
      <c r="S1381" s="2">
        <v>0.109</v>
      </c>
      <c r="T1381" s="2">
        <v>0.106</v>
      </c>
      <c r="U1381" s="1">
        <v>2623</v>
      </c>
      <c r="V1381" s="2">
        <f t="shared" si="279"/>
        <v>0.99280847842543529</v>
      </c>
      <c r="W1381" s="2">
        <v>0.12300000000000001</v>
      </c>
      <c r="X1381" s="1">
        <v>437</v>
      </c>
      <c r="Y1381" s="2">
        <f t="shared" si="280"/>
        <v>0.16540499621498864</v>
      </c>
      <c r="Z1381" s="2">
        <v>0.121</v>
      </c>
      <c r="AA1381" s="1">
        <v>1593</v>
      </c>
      <c r="AB1381" s="2">
        <f t="shared" si="281"/>
        <v>0.60295230885692652</v>
      </c>
      <c r="AC1381" s="2">
        <f t="shared" si="282"/>
        <v>0.23164269492808487</v>
      </c>
      <c r="AD1381" s="2">
        <v>0.13699999999999998</v>
      </c>
      <c r="AE1381" s="1">
        <v>54710</v>
      </c>
      <c r="AF1381" s="1">
        <v>1131</v>
      </c>
      <c r="AG1381" s="1">
        <v>48097</v>
      </c>
      <c r="AH1381" s="1">
        <v>2263</v>
      </c>
      <c r="AI1381" s="2">
        <v>6.9000000000000006E-2</v>
      </c>
      <c r="AJ1381">
        <f>VLOOKUP(A1381,census_tract_areas_WA!E:N,10,FALSE)</f>
        <v>1041.7989950000001</v>
      </c>
      <c r="AK1381">
        <f t="shared" si="283"/>
        <v>2.5359978390073219</v>
      </c>
      <c r="AL1381" t="str">
        <f>VLOOKUP(AK1381,'Density Lookup'!A:B,2,TRUE)</f>
        <v>Low</v>
      </c>
      <c r="AM1381" t="str">
        <f>VLOOKUP(A1381,census_tract_county_names_WA!A:B,2,FALSE)</f>
        <v>Okanogan County, Washington</v>
      </c>
      <c r="AN1381">
        <f>INDEX(census_tract_areas_WA!N:N, MATCH('2014_acs_select'!A1381,census_tract_areas_WA!E:E,0))</f>
        <v>1041.7989950000001</v>
      </c>
      <c r="AO1381" t="b">
        <f t="shared" si="284"/>
        <v>1</v>
      </c>
      <c r="AP1381" t="str">
        <f>INDEX('Density Lookup'!B:B,MATCH('2014_acs_select'!AK1381,'Density Lookup'!A:A,1))</f>
        <v>Low</v>
      </c>
      <c r="AQ1381" t="b">
        <f t="shared" si="285"/>
        <v>1</v>
      </c>
    </row>
    <row r="1382" spans="1:43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76"/>
        <v>0.4752725549059883</v>
      </c>
      <c r="I1382" s="2">
        <f t="shared" si="277"/>
        <v>0.5247274450940117</v>
      </c>
      <c r="J1382" s="1">
        <v>2847</v>
      </c>
      <c r="K1382" s="2">
        <f t="shared" si="278"/>
        <v>0.44983409701374627</v>
      </c>
      <c r="L1382" s="1">
        <v>1919</v>
      </c>
      <c r="M1382" s="1">
        <v>373</v>
      </c>
      <c r="N1382" s="1">
        <v>43</v>
      </c>
      <c r="O1382" s="2">
        <f t="shared" si="286"/>
        <v>0.67404285212504389</v>
      </c>
      <c r="P1382" s="2">
        <f t="shared" si="287"/>
        <v>0.13101510361784335</v>
      </c>
      <c r="Q1382" s="2">
        <f t="shared" si="288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 s="1">
        <v>6307</v>
      </c>
      <c r="V1382" s="2">
        <f t="shared" si="279"/>
        <v>0.99652393743087375</v>
      </c>
      <c r="W1382" s="2">
        <v>0.18</v>
      </c>
      <c r="X1382" s="1">
        <v>1028</v>
      </c>
      <c r="Y1382" s="2">
        <f t="shared" si="280"/>
        <v>0.16242692368462633</v>
      </c>
      <c r="Z1382" s="2">
        <v>0.19600000000000001</v>
      </c>
      <c r="AA1382" s="1">
        <v>3694</v>
      </c>
      <c r="AB1382" s="2">
        <f t="shared" si="281"/>
        <v>0.5836625059251066</v>
      </c>
      <c r="AC1382" s="2">
        <f t="shared" si="282"/>
        <v>0.2539105703902671</v>
      </c>
      <c r="AD1382" s="2">
        <v>0.14800000000000002</v>
      </c>
      <c r="AE1382" s="1">
        <v>59573</v>
      </c>
      <c r="AF1382" s="1">
        <v>2881</v>
      </c>
      <c r="AG1382" s="1">
        <v>47298</v>
      </c>
      <c r="AH1382" s="1">
        <v>5344</v>
      </c>
      <c r="AI1382" s="2">
        <v>8.4000000000000005E-2</v>
      </c>
      <c r="AJ1382">
        <f>VLOOKUP(A1382,census_tract_areas_WA!E:N,10,FALSE)</f>
        <v>2565.4951919999999</v>
      </c>
      <c r="AK1382">
        <f t="shared" si="283"/>
        <v>2.4669701271457307</v>
      </c>
      <c r="AL1382" t="str">
        <f>VLOOKUP(AK1382,'Density Lookup'!A:B,2,TRUE)</f>
        <v>Low</v>
      </c>
      <c r="AM1382" t="str">
        <f>VLOOKUP(A1382,census_tract_county_names_WA!A:B,2,FALSE)</f>
        <v>Chelan County, Washington</v>
      </c>
      <c r="AN1382">
        <f>INDEX(census_tract_areas_WA!N:N, MATCH('2014_acs_select'!A1382,census_tract_areas_WA!E:E,0))</f>
        <v>2565.4951919999999</v>
      </c>
      <c r="AO1382" t="b">
        <f t="shared" si="284"/>
        <v>1</v>
      </c>
      <c r="AP1382" t="str">
        <f>INDEX('Density Lookup'!B:B,MATCH('2014_acs_select'!AK1382,'Density Lookup'!A:A,1))</f>
        <v>Low</v>
      </c>
      <c r="AQ1382" t="b">
        <f t="shared" si="285"/>
        <v>1</v>
      </c>
    </row>
    <row r="1383" spans="1:43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76"/>
        <v>0.50408441116405722</v>
      </c>
      <c r="I1383" s="2">
        <f t="shared" si="277"/>
        <v>0.49591558883594283</v>
      </c>
      <c r="J1383" s="1">
        <v>1188</v>
      </c>
      <c r="K1383" s="2">
        <f t="shared" si="278"/>
        <v>0.40435670524166101</v>
      </c>
      <c r="L1383" s="1">
        <v>809</v>
      </c>
      <c r="M1383" s="1">
        <v>93</v>
      </c>
      <c r="N1383" s="1">
        <v>3</v>
      </c>
      <c r="O1383" s="2">
        <f t="shared" si="286"/>
        <v>0.68097643097643101</v>
      </c>
      <c r="P1383" s="2">
        <f t="shared" si="287"/>
        <v>7.8282828282828287E-2</v>
      </c>
      <c r="Q1383" s="2">
        <f t="shared" si="288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 s="1">
        <v>2917</v>
      </c>
      <c r="V1383" s="2">
        <f t="shared" si="279"/>
        <v>0.99285228046289997</v>
      </c>
      <c r="W1383" s="2">
        <v>0.13800000000000001</v>
      </c>
      <c r="X1383" s="1">
        <v>609</v>
      </c>
      <c r="Y1383" s="2">
        <f t="shared" si="280"/>
        <v>0.20728386657590198</v>
      </c>
      <c r="Z1383" s="2">
        <v>0.17199999999999999</v>
      </c>
      <c r="AA1383" s="1">
        <v>1686</v>
      </c>
      <c r="AB1383" s="2">
        <f t="shared" si="281"/>
        <v>0.57385976855003407</v>
      </c>
      <c r="AC1383" s="2">
        <f t="shared" si="282"/>
        <v>0.21885636487406401</v>
      </c>
      <c r="AD1383" s="2">
        <v>0.157</v>
      </c>
      <c r="AE1383" s="1">
        <v>60152</v>
      </c>
      <c r="AF1383" s="1">
        <v>1319</v>
      </c>
      <c r="AG1383" s="1">
        <v>42813</v>
      </c>
      <c r="AH1383" s="1">
        <v>2402</v>
      </c>
      <c r="AI1383" s="2">
        <v>7.0000000000000007E-2</v>
      </c>
      <c r="AJ1383">
        <f>VLOOKUP(A1383,census_tract_areas_WA!E:N,10,FALSE)</f>
        <v>2671.692845</v>
      </c>
      <c r="AK1383">
        <f t="shared" si="283"/>
        <v>1.0996773096497177</v>
      </c>
      <c r="AL1383" t="str">
        <f>VLOOKUP(AK1383,'Density Lookup'!A:B,2,TRUE)</f>
        <v>Low</v>
      </c>
      <c r="AM1383" t="str">
        <f>VLOOKUP(A1383,census_tract_county_names_WA!A:B,2,FALSE)</f>
        <v>Lincoln County, Washington</v>
      </c>
      <c r="AN1383">
        <f>INDEX(census_tract_areas_WA!N:N, MATCH('2014_acs_select'!A1383,census_tract_areas_WA!E:E,0))</f>
        <v>2671.692845</v>
      </c>
      <c r="AO1383" t="b">
        <f t="shared" si="284"/>
        <v>1</v>
      </c>
      <c r="AP1383" t="str">
        <f>INDEX('Density Lookup'!B:B,MATCH('2014_acs_select'!AK1383,'Density Lookup'!A:A,1))</f>
        <v>Low</v>
      </c>
      <c r="AQ1383" t="b">
        <f t="shared" si="285"/>
        <v>1</v>
      </c>
    </row>
    <row r="1384" spans="1:43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76"/>
        <v>0.49160305343511451</v>
      </c>
      <c r="I1384" s="2">
        <f t="shared" si="277"/>
        <v>0.50839694656488554</v>
      </c>
      <c r="J1384" s="1">
        <v>797</v>
      </c>
      <c r="K1384" s="2">
        <f t="shared" si="278"/>
        <v>0.30419847328244276</v>
      </c>
      <c r="L1384" s="1">
        <v>591</v>
      </c>
      <c r="M1384" s="1">
        <v>76</v>
      </c>
      <c r="N1384" s="1">
        <v>11</v>
      </c>
      <c r="O1384" s="2">
        <f t="shared" si="286"/>
        <v>0.74153074027603516</v>
      </c>
      <c r="P1384" s="2">
        <f t="shared" si="287"/>
        <v>9.5357590966122965E-2</v>
      </c>
      <c r="Q1384" s="2">
        <f t="shared" si="288"/>
        <v>1.3801756587202008E-2</v>
      </c>
      <c r="R1384" s="2">
        <v>0.111</v>
      </c>
      <c r="S1384" s="2">
        <v>0.115</v>
      </c>
      <c r="T1384" s="2">
        <v>0.107</v>
      </c>
      <c r="U1384" s="1">
        <v>2556</v>
      </c>
      <c r="V1384" s="2">
        <f t="shared" si="279"/>
        <v>0.97557251908396947</v>
      </c>
      <c r="W1384" s="2">
        <v>0.221</v>
      </c>
      <c r="X1384" s="1">
        <v>448</v>
      </c>
      <c r="Y1384" s="2">
        <f t="shared" si="280"/>
        <v>0.17099236641221374</v>
      </c>
      <c r="Z1384" s="2">
        <v>0.31900000000000001</v>
      </c>
      <c r="AA1384" s="1">
        <v>1564</v>
      </c>
      <c r="AB1384" s="2">
        <f t="shared" si="281"/>
        <v>0.59694656488549613</v>
      </c>
      <c r="AC1384" s="2">
        <f t="shared" si="282"/>
        <v>0.23206106870229015</v>
      </c>
      <c r="AD1384" s="2">
        <v>0.254</v>
      </c>
      <c r="AE1384" s="1">
        <v>42005</v>
      </c>
      <c r="AF1384" s="1">
        <v>1176</v>
      </c>
      <c r="AG1384" s="1">
        <v>35000</v>
      </c>
      <c r="AH1384" s="1">
        <v>2199</v>
      </c>
      <c r="AI1384" s="2">
        <v>0.122</v>
      </c>
      <c r="AJ1384">
        <f>VLOOKUP(A1384,census_tract_areas_WA!E:N,10,FALSE)</f>
        <v>567.70743010000001</v>
      </c>
      <c r="AK1384">
        <f t="shared" si="283"/>
        <v>4.615053214185509</v>
      </c>
      <c r="AL1384" t="str">
        <f>VLOOKUP(AK1384,'Density Lookup'!A:B,2,TRUE)</f>
        <v>Low</v>
      </c>
      <c r="AM1384" t="str">
        <f>VLOOKUP(A1384,census_tract_county_names_WA!A:B,2,FALSE)</f>
        <v>Lewis County, Washington</v>
      </c>
      <c r="AN1384">
        <f>INDEX(census_tract_areas_WA!N:N, MATCH('2014_acs_select'!A1384,census_tract_areas_WA!E:E,0))</f>
        <v>567.70743010000001</v>
      </c>
      <c r="AO1384" t="b">
        <f t="shared" si="284"/>
        <v>1</v>
      </c>
      <c r="AP1384" t="str">
        <f>INDEX('Density Lookup'!B:B,MATCH('2014_acs_select'!AK1384,'Density Lookup'!A:A,1))</f>
        <v>Low</v>
      </c>
      <c r="AQ1384" t="b">
        <f t="shared" si="285"/>
        <v>1</v>
      </c>
    </row>
    <row r="1385" spans="1:43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76"/>
        <v>0.49390243902439024</v>
      </c>
      <c r="I1385" s="2">
        <f t="shared" si="277"/>
        <v>0.50609756097560976</v>
      </c>
      <c r="J1385" s="1">
        <v>1477</v>
      </c>
      <c r="K1385" s="2">
        <f t="shared" si="278"/>
        <v>0.47400513478819001</v>
      </c>
      <c r="L1385" s="1">
        <v>1195</v>
      </c>
      <c r="M1385" s="1">
        <v>76</v>
      </c>
      <c r="N1385" s="1">
        <v>0</v>
      </c>
      <c r="O1385" s="2">
        <f t="shared" si="286"/>
        <v>0.80907244414353419</v>
      </c>
      <c r="P1385" s="2">
        <f t="shared" si="287"/>
        <v>5.145565335138795E-2</v>
      </c>
      <c r="Q1385" s="2">
        <f t="shared" si="288"/>
        <v>0</v>
      </c>
      <c r="R1385" s="2">
        <v>9.9000000000000005E-2</v>
      </c>
      <c r="S1385" s="2">
        <v>0.10099999999999999</v>
      </c>
      <c r="T1385" s="2">
        <v>9.6999999999999989E-2</v>
      </c>
      <c r="U1385" s="1">
        <v>3088</v>
      </c>
      <c r="V1385" s="2">
        <f t="shared" si="279"/>
        <v>0.99101412066752248</v>
      </c>
      <c r="W1385" s="2">
        <v>7.2000000000000008E-2</v>
      </c>
      <c r="X1385" s="1">
        <v>467</v>
      </c>
      <c r="Y1385" s="2">
        <f t="shared" si="280"/>
        <v>0.14987163029525033</v>
      </c>
      <c r="Z1385" s="2">
        <v>3.9E-2</v>
      </c>
      <c r="AA1385" s="1">
        <v>2250</v>
      </c>
      <c r="AB1385" s="2">
        <f t="shared" si="281"/>
        <v>0.72207958921694482</v>
      </c>
      <c r="AC1385" s="2">
        <f t="shared" si="282"/>
        <v>0.12804878048780488</v>
      </c>
      <c r="AD1385" s="2">
        <v>8.6999999999999994E-2</v>
      </c>
      <c r="AE1385" s="1">
        <v>89183</v>
      </c>
      <c r="AF1385" s="1">
        <v>1123</v>
      </c>
      <c r="AG1385" s="1">
        <v>83094</v>
      </c>
      <c r="AH1385" s="1">
        <v>2732</v>
      </c>
      <c r="AI1385" s="2">
        <v>5.7000000000000002E-2</v>
      </c>
      <c r="AJ1385">
        <f>VLOOKUP(A1385,census_tract_areas_WA!E:N,10,FALSE)</f>
        <v>99.790896869999997</v>
      </c>
      <c r="AK1385">
        <f t="shared" si="283"/>
        <v>31.225293065150904</v>
      </c>
      <c r="AL1385" t="str">
        <f>VLOOKUP(AK1385,'Density Lookup'!A:B,2,TRUE)</f>
        <v>Low</v>
      </c>
      <c r="AM1385" t="str">
        <f>VLOOKUP(A1385,census_tract_county_names_WA!A:B,2,FALSE)</f>
        <v>Pierce County, Washington</v>
      </c>
      <c r="AN1385">
        <f>INDEX(census_tract_areas_WA!N:N, MATCH('2014_acs_select'!A1385,census_tract_areas_WA!E:E,0))</f>
        <v>99.790896869999997</v>
      </c>
      <c r="AO1385" t="b">
        <f t="shared" si="284"/>
        <v>1</v>
      </c>
      <c r="AP1385" t="str">
        <f>INDEX('Density Lookup'!B:B,MATCH('2014_acs_select'!AK1385,'Density Lookup'!A:A,1))</f>
        <v>Low</v>
      </c>
      <c r="AQ1385" t="b">
        <f t="shared" si="285"/>
        <v>1</v>
      </c>
    </row>
    <row r="1386" spans="1:43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76"/>
        <v>0.39583333333333331</v>
      </c>
      <c r="I1386" s="2">
        <f t="shared" si="277"/>
        <v>0.60416666666666663</v>
      </c>
      <c r="J1386" s="1">
        <v>1682</v>
      </c>
      <c r="K1386" s="2">
        <f t="shared" si="278"/>
        <v>0.45508658008658009</v>
      </c>
      <c r="L1386" s="1">
        <v>1273</v>
      </c>
      <c r="M1386" s="1">
        <v>128</v>
      </c>
      <c r="N1386" s="1">
        <v>52</v>
      </c>
      <c r="O1386" s="2">
        <f t="shared" si="286"/>
        <v>0.75683709869203331</v>
      </c>
      <c r="P1386" s="2">
        <f t="shared" si="287"/>
        <v>7.6099881093935784E-2</v>
      </c>
      <c r="Q1386" s="2">
        <f t="shared" si="288"/>
        <v>3.0915576694411414E-2</v>
      </c>
      <c r="R1386" s="2">
        <v>0.28999999999999998</v>
      </c>
      <c r="S1386" s="2">
        <v>0.37200000000000005</v>
      </c>
      <c r="T1386" s="2">
        <v>0.24</v>
      </c>
      <c r="U1386" s="1">
        <v>3516</v>
      </c>
      <c r="V1386" s="2">
        <f t="shared" si="279"/>
        <v>0.95129870129870131</v>
      </c>
      <c r="W1386" s="2">
        <v>8.5000000000000006E-2</v>
      </c>
      <c r="X1386" s="1">
        <v>547</v>
      </c>
      <c r="Y1386" s="2">
        <f t="shared" si="280"/>
        <v>0.14799783549783549</v>
      </c>
      <c r="Z1386" s="2">
        <v>1.1000000000000001E-2</v>
      </c>
      <c r="AA1386" s="1">
        <v>2101</v>
      </c>
      <c r="AB1386" s="2">
        <f t="shared" si="281"/>
        <v>0.56845238095238093</v>
      </c>
      <c r="AC1386" s="2">
        <f t="shared" si="282"/>
        <v>0.28354978354978355</v>
      </c>
      <c r="AD1386" s="2">
        <v>0.111</v>
      </c>
      <c r="AE1386" s="1">
        <v>55639</v>
      </c>
      <c r="AF1386" s="1">
        <v>1909</v>
      </c>
      <c r="AG1386" s="1">
        <v>46568</v>
      </c>
      <c r="AH1386" s="1">
        <v>3256</v>
      </c>
      <c r="AI1386" s="2">
        <v>5.4000000000000006E-2</v>
      </c>
      <c r="AJ1386">
        <f>VLOOKUP(A1386,census_tract_areas_WA!E:N,10,FALSE)</f>
        <v>8.1522863369999996</v>
      </c>
      <c r="AK1386">
        <f t="shared" si="283"/>
        <v>453.36974772651439</v>
      </c>
      <c r="AL1386" t="str">
        <f>VLOOKUP(AK1386,'Density Lookup'!A:B,2,TRUE)</f>
        <v>Medium</v>
      </c>
      <c r="AM1386" t="str">
        <f>VLOOKUP(A1386,census_tract_county_names_WA!A:B,2,FALSE)</f>
        <v>Kitsap County, Washington</v>
      </c>
      <c r="AN1386">
        <f>INDEX(census_tract_areas_WA!N:N, MATCH('2014_acs_select'!A1386,census_tract_areas_WA!E:E,0))</f>
        <v>8.1522863369999996</v>
      </c>
      <c r="AO1386" t="b">
        <f t="shared" si="284"/>
        <v>1</v>
      </c>
      <c r="AP1386" t="str">
        <f>INDEX('Density Lookup'!B:B,MATCH('2014_acs_select'!AK1386,'Density Lookup'!A:A,1))</f>
        <v>Medium</v>
      </c>
      <c r="AQ1386" t="b">
        <f t="shared" si="285"/>
        <v>1</v>
      </c>
    </row>
    <row r="1387" spans="1:43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76"/>
        <v>0.50831024930747926</v>
      </c>
      <c r="I1387" s="2">
        <f t="shared" si="277"/>
        <v>0.4916897506925208</v>
      </c>
      <c r="J1387" s="1">
        <v>1777</v>
      </c>
      <c r="K1387" s="2">
        <f t="shared" si="278"/>
        <v>0.30765235457063711</v>
      </c>
      <c r="L1387" s="1">
        <v>1353</v>
      </c>
      <c r="M1387" s="1">
        <v>262</v>
      </c>
      <c r="N1387" s="1">
        <v>3</v>
      </c>
      <c r="O1387" s="2">
        <f t="shared" si="286"/>
        <v>0.76139561057962857</v>
      </c>
      <c r="P1387" s="2">
        <f t="shared" si="287"/>
        <v>0.14743950478334272</v>
      </c>
      <c r="Q1387" s="2">
        <f t="shared" si="288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 s="1">
        <v>5767</v>
      </c>
      <c r="V1387" s="2">
        <f t="shared" si="279"/>
        <v>0.99844182825484762</v>
      </c>
      <c r="W1387" s="2">
        <v>0.25600000000000001</v>
      </c>
      <c r="X1387" s="1">
        <v>1020</v>
      </c>
      <c r="Y1387" s="2">
        <f t="shared" si="280"/>
        <v>0.17659279778393353</v>
      </c>
      <c r="Z1387" s="2">
        <v>0.36</v>
      </c>
      <c r="AA1387" s="1">
        <v>3698</v>
      </c>
      <c r="AB1387" s="2">
        <f t="shared" si="281"/>
        <v>0.64023545706371188</v>
      </c>
      <c r="AC1387" s="2">
        <f t="shared" si="282"/>
        <v>0.18317174515235457</v>
      </c>
      <c r="AD1387" s="2">
        <v>0.28800000000000003</v>
      </c>
      <c r="AE1387" s="1">
        <v>47500</v>
      </c>
      <c r="AF1387" s="1">
        <v>2547</v>
      </c>
      <c r="AG1387" s="1">
        <v>37518</v>
      </c>
      <c r="AH1387" s="1">
        <v>4905</v>
      </c>
      <c r="AI1387" s="2">
        <v>0.21600000000000003</v>
      </c>
      <c r="AJ1387">
        <f>VLOOKUP(A1387,census_tract_areas_WA!E:N,10,FALSE)</f>
        <v>635.54810980000002</v>
      </c>
      <c r="AK1387">
        <f t="shared" si="283"/>
        <v>9.0882183597676711</v>
      </c>
      <c r="AL1387" t="str">
        <f>VLOOKUP(AK1387,'Density Lookup'!A:B,2,TRUE)</f>
        <v>Low</v>
      </c>
      <c r="AM1387" t="str">
        <f>VLOOKUP(A1387,census_tract_county_names_WA!A:B,2,FALSE)</f>
        <v>Mason County, Washington</v>
      </c>
      <c r="AN1387">
        <f>INDEX(census_tract_areas_WA!N:N, MATCH('2014_acs_select'!A1387,census_tract_areas_WA!E:E,0))</f>
        <v>635.54810980000002</v>
      </c>
      <c r="AO1387" t="b">
        <f t="shared" si="284"/>
        <v>1</v>
      </c>
      <c r="AP1387" t="str">
        <f>INDEX('Density Lookup'!B:B,MATCH('2014_acs_select'!AK1387,'Density Lookup'!A:A,1))</f>
        <v>Low</v>
      </c>
      <c r="AQ1387" t="b">
        <f t="shared" si="285"/>
        <v>1</v>
      </c>
    </row>
    <row r="1388" spans="1:43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76"/>
        <v>0.48749999999999999</v>
      </c>
      <c r="I1388" s="2">
        <f t="shared" si="277"/>
        <v>0.51249999999999996</v>
      </c>
      <c r="J1388" s="1">
        <v>669</v>
      </c>
      <c r="K1388" s="2">
        <f t="shared" si="278"/>
        <v>0.44013157894736843</v>
      </c>
      <c r="L1388" s="1">
        <v>414</v>
      </c>
      <c r="M1388" s="1">
        <v>97</v>
      </c>
      <c r="N1388" s="1">
        <v>12</v>
      </c>
      <c r="O1388" s="2">
        <f t="shared" si="286"/>
        <v>0.6188340807174888</v>
      </c>
      <c r="P1388" s="2">
        <f t="shared" si="287"/>
        <v>0.14499252615844543</v>
      </c>
      <c r="Q1388" s="2">
        <f t="shared" si="288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 s="1">
        <v>1519</v>
      </c>
      <c r="V1388" s="2">
        <f t="shared" si="279"/>
        <v>0.99934210526315792</v>
      </c>
      <c r="W1388" s="2">
        <v>4.9000000000000002E-2</v>
      </c>
      <c r="X1388" s="1">
        <v>304</v>
      </c>
      <c r="Y1388" s="2">
        <f t="shared" si="280"/>
        <v>0.2</v>
      </c>
      <c r="Z1388" s="2">
        <v>0.20699999999999999</v>
      </c>
      <c r="AA1388" s="1">
        <v>945</v>
      </c>
      <c r="AB1388" s="2">
        <f t="shared" si="281"/>
        <v>0.62171052631578949</v>
      </c>
      <c r="AC1388" s="2">
        <f t="shared" si="282"/>
        <v>0.17828947368421044</v>
      </c>
      <c r="AD1388" s="2">
        <v>1.3000000000000001E-2</v>
      </c>
      <c r="AE1388" s="1">
        <v>102327</v>
      </c>
      <c r="AF1388" s="1">
        <v>546</v>
      </c>
      <c r="AG1388" s="1">
        <v>82422</v>
      </c>
      <c r="AH1388" s="1">
        <v>1296</v>
      </c>
      <c r="AI1388" s="2">
        <v>3.9E-2</v>
      </c>
      <c r="AJ1388">
        <f>VLOOKUP(A1388,census_tract_areas_WA!E:N,10,FALSE)</f>
        <v>29.289433720000002</v>
      </c>
      <c r="AK1388">
        <f t="shared" si="283"/>
        <v>51.895847988419213</v>
      </c>
      <c r="AL1388" t="str">
        <f>VLOOKUP(AK1388,'Density Lookup'!A:B,2,TRUE)</f>
        <v>Low</v>
      </c>
      <c r="AM1388" t="str">
        <f>VLOOKUP(A1388,census_tract_county_names_WA!A:B,2,FALSE)</f>
        <v>Clark County, Washington</v>
      </c>
      <c r="AN1388">
        <f>INDEX(census_tract_areas_WA!N:N, MATCH('2014_acs_select'!A1388,census_tract_areas_WA!E:E,0))</f>
        <v>29.289433720000002</v>
      </c>
      <c r="AO1388" t="b">
        <f t="shared" si="284"/>
        <v>1</v>
      </c>
      <c r="AP1388" t="str">
        <f>INDEX('Density Lookup'!B:B,MATCH('2014_acs_select'!AK1388,'Density Lookup'!A:A,1))</f>
        <v>Low</v>
      </c>
      <c r="AQ1388" t="b">
        <f t="shared" si="285"/>
        <v>1</v>
      </c>
    </row>
    <row r="1389" spans="1:43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76"/>
        <v>0.5145407428735963</v>
      </c>
      <c r="I1389" s="2">
        <f t="shared" si="277"/>
        <v>0.4854592571264037</v>
      </c>
      <c r="J1389" s="1">
        <v>1199</v>
      </c>
      <c r="K1389" s="2">
        <f t="shared" si="278"/>
        <v>0.34523466743449466</v>
      </c>
      <c r="L1389" s="1">
        <v>853</v>
      </c>
      <c r="M1389" s="1">
        <v>179</v>
      </c>
      <c r="N1389" s="1">
        <v>20</v>
      </c>
      <c r="O1389" s="2">
        <f t="shared" si="286"/>
        <v>0.71142618849040873</v>
      </c>
      <c r="P1389" s="2">
        <f t="shared" si="287"/>
        <v>0.14929107589658047</v>
      </c>
      <c r="Q1389" s="2">
        <f t="shared" si="288"/>
        <v>1.6680567139282735E-2</v>
      </c>
      <c r="R1389" s="2">
        <v>0.13900000000000001</v>
      </c>
      <c r="S1389" s="2">
        <v>0.14699999999999999</v>
      </c>
      <c r="T1389" s="2">
        <v>0.129</v>
      </c>
      <c r="U1389" s="1">
        <v>3438</v>
      </c>
      <c r="V1389" s="2">
        <f t="shared" si="279"/>
        <v>0.98992225741433915</v>
      </c>
      <c r="W1389" s="2">
        <v>0.254</v>
      </c>
      <c r="X1389" s="1">
        <v>617</v>
      </c>
      <c r="Y1389" s="2">
        <f t="shared" si="280"/>
        <v>0.17765620501007776</v>
      </c>
      <c r="Z1389" s="2">
        <v>0.52200000000000002</v>
      </c>
      <c r="AA1389" s="1">
        <v>2099</v>
      </c>
      <c r="AB1389" s="2">
        <f t="shared" si="281"/>
        <v>0.60437661963720124</v>
      </c>
      <c r="AC1389" s="2">
        <f t="shared" si="282"/>
        <v>0.21796717535272103</v>
      </c>
      <c r="AD1389" s="2">
        <v>0.22500000000000001</v>
      </c>
      <c r="AE1389" s="1">
        <v>51718</v>
      </c>
      <c r="AF1389" s="1">
        <v>1590</v>
      </c>
      <c r="AG1389" s="1">
        <v>36707</v>
      </c>
      <c r="AH1389" s="1">
        <v>2950</v>
      </c>
      <c r="AI1389" s="2">
        <v>0.13500000000000001</v>
      </c>
      <c r="AJ1389">
        <f>VLOOKUP(A1389,census_tract_areas_WA!E:N,10,FALSE)</f>
        <v>524.25187189999997</v>
      </c>
      <c r="AK1389">
        <f t="shared" si="283"/>
        <v>6.6246783009340744</v>
      </c>
      <c r="AL1389" t="str">
        <f>VLOOKUP(AK1389,'Density Lookup'!A:B,2,TRUE)</f>
        <v>Low</v>
      </c>
      <c r="AM1389" t="str">
        <f>VLOOKUP(A1389,census_tract_county_names_WA!A:B,2,FALSE)</f>
        <v>Pacific County, Washington</v>
      </c>
      <c r="AN1389">
        <f>INDEX(census_tract_areas_WA!N:N, MATCH('2014_acs_select'!A1389,census_tract_areas_WA!E:E,0))</f>
        <v>524.25187189999997</v>
      </c>
      <c r="AO1389" t="b">
        <f t="shared" si="284"/>
        <v>1</v>
      </c>
      <c r="AP1389" t="str">
        <f>INDEX('Density Lookup'!B:B,MATCH('2014_acs_select'!AK1389,'Density Lookup'!A:A,1))</f>
        <v>Low</v>
      </c>
      <c r="AQ1389" t="b">
        <f t="shared" si="285"/>
        <v>1</v>
      </c>
    </row>
    <row r="1390" spans="1:43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76"/>
        <v>0.49172733289212445</v>
      </c>
      <c r="I1390" s="2">
        <f t="shared" si="277"/>
        <v>0.50827266710787555</v>
      </c>
      <c r="J1390" s="1">
        <v>609</v>
      </c>
      <c r="K1390" s="2">
        <f t="shared" si="278"/>
        <v>0.40304434149569823</v>
      </c>
      <c r="L1390" s="1">
        <v>423</v>
      </c>
      <c r="M1390" s="1">
        <v>24</v>
      </c>
      <c r="N1390" s="1">
        <v>7</v>
      </c>
      <c r="O1390" s="2">
        <f t="shared" si="286"/>
        <v>0.69458128078817738</v>
      </c>
      <c r="P1390" s="2">
        <f t="shared" si="287"/>
        <v>3.9408866995073892E-2</v>
      </c>
      <c r="Q1390" s="2">
        <f t="shared" si="288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 s="1">
        <v>1495</v>
      </c>
      <c r="V1390" s="2">
        <f t="shared" si="279"/>
        <v>0.98941098610191924</v>
      </c>
      <c r="W1390" s="2">
        <v>0.16300000000000001</v>
      </c>
      <c r="X1390" s="1">
        <v>215</v>
      </c>
      <c r="Y1390" s="2">
        <f t="shared" si="280"/>
        <v>0.14228987425545997</v>
      </c>
      <c r="Z1390" s="2">
        <v>0.214</v>
      </c>
      <c r="AA1390" s="1">
        <v>929</v>
      </c>
      <c r="AB1390" s="2">
        <f t="shared" si="281"/>
        <v>0.61482461945731304</v>
      </c>
      <c r="AC1390" s="2">
        <f t="shared" si="282"/>
        <v>0.24288550628722705</v>
      </c>
      <c r="AD1390" s="2">
        <v>0.17</v>
      </c>
      <c r="AE1390" s="1">
        <v>51608</v>
      </c>
      <c r="AF1390" s="1">
        <v>770</v>
      </c>
      <c r="AG1390" s="1">
        <v>36438</v>
      </c>
      <c r="AH1390" s="1">
        <v>1312</v>
      </c>
      <c r="AI1390" s="2">
        <v>0.113</v>
      </c>
      <c r="AJ1390">
        <f>VLOOKUP(A1390,census_tract_areas_WA!E:N,10,FALSE)</f>
        <v>8.9711813819999993</v>
      </c>
      <c r="AK1390">
        <f t="shared" si="283"/>
        <v>168.42820757494746</v>
      </c>
      <c r="AL1390" t="str">
        <f>VLOOKUP(AK1390,'Density Lookup'!A:B,2,TRUE)</f>
        <v>Low</v>
      </c>
      <c r="AM1390" t="str">
        <f>VLOOKUP(A1390,census_tract_county_names_WA!A:B,2,FALSE)</f>
        <v>Skagit County, Washington</v>
      </c>
      <c r="AN1390">
        <f>INDEX(census_tract_areas_WA!N:N, MATCH('2014_acs_select'!A1390,census_tract_areas_WA!E:E,0))</f>
        <v>8.9711813819999993</v>
      </c>
      <c r="AO1390" t="b">
        <f t="shared" si="284"/>
        <v>1</v>
      </c>
      <c r="AP1390" t="str">
        <f>INDEX('Density Lookup'!B:B,MATCH('2014_acs_select'!AK1390,'Density Lookup'!A:A,1))</f>
        <v>Low</v>
      </c>
      <c r="AQ1390" t="b">
        <f t="shared" si="285"/>
        <v>1</v>
      </c>
    </row>
    <row r="1391" spans="1:43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76"/>
        <v>0.50094607379375589</v>
      </c>
      <c r="I1391" s="2">
        <f t="shared" si="277"/>
        <v>0.49905392620624411</v>
      </c>
      <c r="J1391" s="1">
        <v>585</v>
      </c>
      <c r="K1391" s="2">
        <f t="shared" si="278"/>
        <v>0.27672658467360456</v>
      </c>
      <c r="L1391" s="1">
        <v>414</v>
      </c>
      <c r="M1391" s="1">
        <v>75</v>
      </c>
      <c r="N1391" s="1">
        <v>0</v>
      </c>
      <c r="O1391" s="2">
        <f t="shared" si="286"/>
        <v>0.70769230769230773</v>
      </c>
      <c r="P1391" s="2">
        <f t="shared" si="287"/>
        <v>0.12820512820512819</v>
      </c>
      <c r="Q1391" s="2">
        <f t="shared" si="288"/>
        <v>0</v>
      </c>
      <c r="R1391" s="2">
        <v>0.128</v>
      </c>
      <c r="S1391" s="2">
        <v>0.125</v>
      </c>
      <c r="T1391" s="2">
        <v>0.13200000000000001</v>
      </c>
      <c r="U1391" s="1">
        <v>2114</v>
      </c>
      <c r="V1391" s="2">
        <f t="shared" si="279"/>
        <v>1</v>
      </c>
      <c r="W1391" s="2">
        <v>0.14599999999999999</v>
      </c>
      <c r="X1391" s="1">
        <v>458</v>
      </c>
      <c r="Y1391" s="2">
        <f t="shared" si="280"/>
        <v>0.21665089877010407</v>
      </c>
      <c r="Z1391" s="2">
        <v>0.20699999999999999</v>
      </c>
      <c r="AA1391" s="1">
        <v>1143</v>
      </c>
      <c r="AB1391" s="2">
        <f t="shared" si="281"/>
        <v>0.54068117313150421</v>
      </c>
      <c r="AC1391" s="2">
        <f t="shared" si="282"/>
        <v>0.24266792809839166</v>
      </c>
      <c r="AD1391" s="2">
        <v>0.17399999999999999</v>
      </c>
      <c r="AE1391" s="1">
        <v>54873</v>
      </c>
      <c r="AF1391" s="1">
        <v>924</v>
      </c>
      <c r="AG1391" s="1">
        <v>47054</v>
      </c>
      <c r="AH1391" s="1">
        <v>1720</v>
      </c>
      <c r="AI1391" s="2">
        <v>0.17600000000000002</v>
      </c>
      <c r="AJ1391">
        <f>VLOOKUP(A1391,census_tract_areas_WA!E:N,10,FALSE)</f>
        <v>1760.7620589999999</v>
      </c>
      <c r="AK1391">
        <f t="shared" si="283"/>
        <v>1.2006165110126332</v>
      </c>
      <c r="AL1391" t="str">
        <f>VLOOKUP(AK1391,'Density Lookup'!A:B,2,TRUE)</f>
        <v>Low</v>
      </c>
      <c r="AM1391" t="str">
        <f>VLOOKUP(A1391,census_tract_county_names_WA!A:B,2,FALSE)</f>
        <v>Pend Oreille County, Washington</v>
      </c>
      <c r="AN1391">
        <f>INDEX(census_tract_areas_WA!N:N, MATCH('2014_acs_select'!A1391,census_tract_areas_WA!E:E,0))</f>
        <v>1760.7620589999999</v>
      </c>
      <c r="AO1391" t="b">
        <f t="shared" si="284"/>
        <v>1</v>
      </c>
      <c r="AP1391" t="str">
        <f>INDEX('Density Lookup'!B:B,MATCH('2014_acs_select'!AK1391,'Density Lookup'!A:A,1))</f>
        <v>Low</v>
      </c>
      <c r="AQ1391" t="b">
        <f t="shared" si="285"/>
        <v>1</v>
      </c>
    </row>
    <row r="1392" spans="1:43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76"/>
        <v>0.52076977235390753</v>
      </c>
      <c r="I1392" s="2">
        <f t="shared" si="277"/>
        <v>0.47923022764609247</v>
      </c>
      <c r="J1392" s="1">
        <v>1573</v>
      </c>
      <c r="K1392" s="2">
        <f t="shared" si="278"/>
        <v>0.36916216850504574</v>
      </c>
      <c r="L1392" s="1">
        <v>1171</v>
      </c>
      <c r="M1392" s="1">
        <v>204</v>
      </c>
      <c r="N1392" s="1">
        <v>0</v>
      </c>
      <c r="O1392" s="2">
        <f t="shared" si="286"/>
        <v>0.74443738080101718</v>
      </c>
      <c r="P1392" s="2">
        <f t="shared" si="287"/>
        <v>0.12968849332485696</v>
      </c>
      <c r="Q1392" s="2">
        <f t="shared" si="288"/>
        <v>0</v>
      </c>
      <c r="R1392" s="2">
        <v>0.14499999999999999</v>
      </c>
      <c r="S1392" s="2">
        <v>0.122</v>
      </c>
      <c r="T1392" s="2">
        <v>0.17</v>
      </c>
      <c r="U1392" s="1">
        <v>4258</v>
      </c>
      <c r="V1392" s="2">
        <f t="shared" si="279"/>
        <v>0.99929593992020649</v>
      </c>
      <c r="W1392" s="2">
        <v>0.14300000000000002</v>
      </c>
      <c r="X1392" s="1">
        <v>638</v>
      </c>
      <c r="Y1392" s="2">
        <f t="shared" si="280"/>
        <v>0.14973011030274583</v>
      </c>
      <c r="Z1392" s="2">
        <v>0.252</v>
      </c>
      <c r="AA1392" s="1">
        <v>2487</v>
      </c>
      <c r="AB1392" s="2">
        <f t="shared" si="281"/>
        <v>0.58366580614879138</v>
      </c>
      <c r="AC1392" s="2">
        <f t="shared" si="282"/>
        <v>0.26660408354846277</v>
      </c>
      <c r="AD1392" s="2">
        <v>0.16</v>
      </c>
      <c r="AE1392" s="1">
        <v>53333</v>
      </c>
      <c r="AF1392" s="1">
        <v>1761</v>
      </c>
      <c r="AG1392" s="1">
        <v>39492</v>
      </c>
      <c r="AH1392" s="1">
        <v>3714</v>
      </c>
      <c r="AI1392" s="2">
        <v>0.05</v>
      </c>
      <c r="AJ1392">
        <f>VLOOKUP(A1392,census_tract_areas_WA!E:N,10,FALSE)</f>
        <v>929.6429091</v>
      </c>
      <c r="AK1392">
        <f t="shared" si="283"/>
        <v>4.5834803431407147</v>
      </c>
      <c r="AL1392" t="str">
        <f>VLOOKUP(AK1392,'Density Lookup'!A:B,2,TRUE)</f>
        <v>Low</v>
      </c>
      <c r="AM1392" t="str">
        <f>VLOOKUP(A1392,census_tract_county_names_WA!A:B,2,FALSE)</f>
        <v>Klickitat County, Washington</v>
      </c>
      <c r="AN1392">
        <f>INDEX(census_tract_areas_WA!N:N, MATCH('2014_acs_select'!A1392,census_tract_areas_WA!E:E,0))</f>
        <v>929.6429091</v>
      </c>
      <c r="AO1392" t="b">
        <f t="shared" si="284"/>
        <v>1</v>
      </c>
      <c r="AP1392" t="str">
        <f>INDEX('Density Lookup'!B:B,MATCH('2014_acs_select'!AK1392,'Density Lookup'!A:A,1))</f>
        <v>Low</v>
      </c>
      <c r="AQ1392" t="b">
        <f t="shared" si="285"/>
        <v>1</v>
      </c>
    </row>
    <row r="1393" spans="1:43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76"/>
        <v>0.48705179282868527</v>
      </c>
      <c r="I1393" s="2">
        <f t="shared" si="277"/>
        <v>0.51294820717131473</v>
      </c>
      <c r="J1393" s="1">
        <v>1259</v>
      </c>
      <c r="K1393" s="2">
        <f t="shared" si="278"/>
        <v>0.31349601593625498</v>
      </c>
      <c r="L1393" s="1">
        <v>913</v>
      </c>
      <c r="M1393" s="1">
        <v>151</v>
      </c>
      <c r="N1393" s="1">
        <v>53</v>
      </c>
      <c r="O1393" s="2">
        <f t="shared" si="286"/>
        <v>0.72517871326449568</v>
      </c>
      <c r="P1393" s="2">
        <f t="shared" si="287"/>
        <v>0.11993645750595711</v>
      </c>
      <c r="Q1393" s="2">
        <f t="shared" si="288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 s="1">
        <v>3901</v>
      </c>
      <c r="V1393" s="2">
        <f t="shared" si="279"/>
        <v>0.97136454183266929</v>
      </c>
      <c r="W1393" s="2">
        <v>0.21899999999999997</v>
      </c>
      <c r="X1393" s="1">
        <v>627</v>
      </c>
      <c r="Y1393" s="2">
        <f t="shared" si="280"/>
        <v>0.15612549800796813</v>
      </c>
      <c r="Z1393" s="2">
        <v>0.32200000000000001</v>
      </c>
      <c r="AA1393" s="1">
        <v>2172</v>
      </c>
      <c r="AB1393" s="2">
        <f t="shared" si="281"/>
        <v>0.54083665338645415</v>
      </c>
      <c r="AC1393" s="2">
        <f t="shared" si="282"/>
        <v>0.3030378486055777</v>
      </c>
      <c r="AD1393" s="2">
        <v>0.25600000000000001</v>
      </c>
      <c r="AE1393" s="1">
        <v>51802</v>
      </c>
      <c r="AF1393" s="1">
        <v>1716</v>
      </c>
      <c r="AG1393" s="1">
        <v>44500</v>
      </c>
      <c r="AH1393" s="1">
        <v>3436</v>
      </c>
      <c r="AI1393" s="2">
        <v>0.12</v>
      </c>
      <c r="AJ1393">
        <f>VLOOKUP(A1393,census_tract_areas_WA!E:N,10,FALSE)</f>
        <v>743.7971364</v>
      </c>
      <c r="AK1393">
        <f t="shared" si="283"/>
        <v>5.3993216745059787</v>
      </c>
      <c r="AL1393" t="str">
        <f>VLOOKUP(AK1393,'Density Lookup'!A:B,2,TRUE)</f>
        <v>Low</v>
      </c>
      <c r="AM1393" t="str">
        <f>VLOOKUP(A1393,census_tract_county_names_WA!A:B,2,FALSE)</f>
        <v>Wahkiakum County, Washington</v>
      </c>
      <c r="AN1393">
        <f>INDEX(census_tract_areas_WA!N:N, MATCH('2014_acs_select'!A1393,census_tract_areas_WA!E:E,0))</f>
        <v>743.7971364</v>
      </c>
      <c r="AO1393" t="b">
        <f t="shared" si="284"/>
        <v>1</v>
      </c>
      <c r="AP1393" t="str">
        <f>INDEX('Density Lookup'!B:B,MATCH('2014_acs_select'!AK1393,'Density Lookup'!A:A,1))</f>
        <v>Low</v>
      </c>
      <c r="AQ1393" t="b">
        <f t="shared" si="285"/>
        <v>1</v>
      </c>
    </row>
    <row r="1394" spans="1:43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76"/>
        <v>0.52680767338908019</v>
      </c>
      <c r="I1394" s="2">
        <f t="shared" si="277"/>
        <v>0.47319232661091981</v>
      </c>
      <c r="J1394" s="1">
        <v>1061</v>
      </c>
      <c r="K1394" s="2">
        <f t="shared" si="278"/>
        <v>0.52188883423512056</v>
      </c>
      <c r="L1394" s="1">
        <v>675</v>
      </c>
      <c r="M1394" s="1">
        <v>107</v>
      </c>
      <c r="N1394" s="1">
        <v>1</v>
      </c>
      <c r="O1394" s="2">
        <f t="shared" si="286"/>
        <v>0.63619227144203583</v>
      </c>
      <c r="P1394" s="2">
        <f t="shared" si="287"/>
        <v>0.10084825636192271</v>
      </c>
      <c r="Q1394" s="2">
        <f t="shared" si="288"/>
        <v>9.42507068803016E-4</v>
      </c>
      <c r="R1394" s="2">
        <v>0.39700000000000002</v>
      </c>
      <c r="S1394" s="2">
        <v>0.42100000000000004</v>
      </c>
      <c r="T1394" s="2">
        <v>0.371</v>
      </c>
      <c r="U1394" s="1">
        <v>2033</v>
      </c>
      <c r="V1394" s="2">
        <f t="shared" si="279"/>
        <v>1</v>
      </c>
      <c r="W1394" s="2">
        <v>0.114</v>
      </c>
      <c r="X1394" s="1">
        <v>324</v>
      </c>
      <c r="Y1394" s="2">
        <f t="shared" si="280"/>
        <v>0.15937038858829317</v>
      </c>
      <c r="Z1394" s="2">
        <v>0.24100000000000002</v>
      </c>
      <c r="AA1394" s="1">
        <v>1376</v>
      </c>
      <c r="AB1394" s="2">
        <f t="shared" si="281"/>
        <v>0.67683226758484993</v>
      </c>
      <c r="AC1394" s="2">
        <f t="shared" si="282"/>
        <v>0.16379734382685696</v>
      </c>
      <c r="AD1394" s="2">
        <v>9.9000000000000005E-2</v>
      </c>
      <c r="AE1394" s="1">
        <v>65927</v>
      </c>
      <c r="AF1394" s="1">
        <v>962</v>
      </c>
      <c r="AG1394" s="1">
        <v>60694</v>
      </c>
      <c r="AH1394" s="1">
        <v>1724</v>
      </c>
      <c r="AI1394" s="2">
        <v>1.1000000000000001E-2</v>
      </c>
      <c r="AJ1394">
        <f>VLOOKUP(A1394,census_tract_areas_WA!E:N,10,FALSE)</f>
        <v>3826.3985130000001</v>
      </c>
      <c r="AK1394">
        <f t="shared" si="283"/>
        <v>0.53130900848225371</v>
      </c>
      <c r="AL1394" t="str">
        <f>VLOOKUP(AK1394,'Density Lookup'!A:B,2,TRUE)</f>
        <v>Low</v>
      </c>
      <c r="AM1394" t="str">
        <f>VLOOKUP(A1394,census_tract_county_names_WA!A:B,2,FALSE)</f>
        <v>Okanogan County, Washington</v>
      </c>
      <c r="AN1394">
        <f>INDEX(census_tract_areas_WA!N:N, MATCH('2014_acs_select'!A1394,census_tract_areas_WA!E:E,0))</f>
        <v>3826.3985130000001</v>
      </c>
      <c r="AO1394" t="b">
        <f t="shared" si="284"/>
        <v>1</v>
      </c>
      <c r="AP1394" t="str">
        <f>INDEX('Density Lookup'!B:B,MATCH('2014_acs_select'!AK1394,'Density Lookup'!A:A,1))</f>
        <v>Low</v>
      </c>
      <c r="AQ1394" t="b">
        <f t="shared" si="285"/>
        <v>1</v>
      </c>
    </row>
    <row r="1395" spans="1:43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76"/>
        <v>0.43866481223922116</v>
      </c>
      <c r="I1395" s="2">
        <f t="shared" si="277"/>
        <v>0.56133518776077884</v>
      </c>
      <c r="J1395" s="1">
        <v>1739</v>
      </c>
      <c r="K1395" s="2">
        <f t="shared" si="278"/>
        <v>0.48372739916550767</v>
      </c>
      <c r="L1395" s="1">
        <v>1305</v>
      </c>
      <c r="M1395" s="1">
        <v>71</v>
      </c>
      <c r="N1395" s="1">
        <v>27</v>
      </c>
      <c r="O1395" s="2">
        <f t="shared" si="286"/>
        <v>0.75043128234617595</v>
      </c>
      <c r="P1395" s="2">
        <f t="shared" si="287"/>
        <v>4.082806210465785E-2</v>
      </c>
      <c r="Q1395" s="2">
        <f t="shared" si="288"/>
        <v>1.5526164462334674E-2</v>
      </c>
      <c r="R1395" s="2">
        <v>0.42799999999999999</v>
      </c>
      <c r="S1395" s="2">
        <v>0.505</v>
      </c>
      <c r="T1395" s="2">
        <v>0.36599999999999999</v>
      </c>
      <c r="U1395" s="1">
        <v>3512</v>
      </c>
      <c r="V1395" s="2">
        <f t="shared" si="279"/>
        <v>0.97691237830319888</v>
      </c>
      <c r="W1395" s="2">
        <v>0.10800000000000001</v>
      </c>
      <c r="X1395" s="1">
        <v>525</v>
      </c>
      <c r="Y1395" s="2">
        <f t="shared" si="280"/>
        <v>0.14603616133518776</v>
      </c>
      <c r="Z1395" s="2">
        <v>7.2000000000000008E-2</v>
      </c>
      <c r="AA1395" s="1">
        <v>1975</v>
      </c>
      <c r="AB1395" s="2">
        <f t="shared" si="281"/>
        <v>0.54937413073713492</v>
      </c>
      <c r="AC1395" s="2">
        <f t="shared" si="282"/>
        <v>0.30458970792767737</v>
      </c>
      <c r="AD1395" s="2">
        <v>0.14400000000000002</v>
      </c>
      <c r="AE1395" s="1">
        <v>72659</v>
      </c>
      <c r="AF1395" s="1">
        <v>1763</v>
      </c>
      <c r="AG1395" s="1">
        <v>47960</v>
      </c>
      <c r="AH1395" s="1">
        <v>3116</v>
      </c>
      <c r="AI1395" s="2">
        <v>9.4E-2</v>
      </c>
      <c r="AJ1395">
        <f>VLOOKUP(A1395,census_tract_areas_WA!E:N,10,FALSE)</f>
        <v>87.834373049999996</v>
      </c>
      <c r="AK1395">
        <f t="shared" si="283"/>
        <v>40.929306775532339</v>
      </c>
      <c r="AL1395" t="str">
        <f>VLOOKUP(AK1395,'Density Lookup'!A:B,2,TRUE)</f>
        <v>Low</v>
      </c>
      <c r="AM1395" t="str">
        <f>VLOOKUP(A1395,census_tract_county_names_WA!A:B,2,FALSE)</f>
        <v>Whatcom County, Washington</v>
      </c>
      <c r="AN1395">
        <f>INDEX(census_tract_areas_WA!N:N, MATCH('2014_acs_select'!A1395,census_tract_areas_WA!E:E,0))</f>
        <v>87.834373049999996</v>
      </c>
      <c r="AO1395" t="b">
        <f t="shared" si="284"/>
        <v>1</v>
      </c>
      <c r="AP1395" t="str">
        <f>INDEX('Density Lookup'!B:B,MATCH('2014_acs_select'!AK1395,'Density Lookup'!A:A,1))</f>
        <v>Low</v>
      </c>
      <c r="AQ1395" t="b">
        <f t="shared" si="285"/>
        <v>1</v>
      </c>
    </row>
    <row r="1396" spans="1:43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76"/>
        <v>0.54222048475371387</v>
      </c>
      <c r="I1396" s="2">
        <f t="shared" si="277"/>
        <v>0.45777951524628618</v>
      </c>
      <c r="J1396" s="1">
        <v>969</v>
      </c>
      <c r="K1396" s="2">
        <f t="shared" si="278"/>
        <v>0.37881157154026585</v>
      </c>
      <c r="L1396" s="1">
        <v>794</v>
      </c>
      <c r="M1396" s="1">
        <v>90</v>
      </c>
      <c r="N1396" s="1">
        <v>0</v>
      </c>
      <c r="O1396" s="2">
        <f t="shared" si="286"/>
        <v>0.81940144478844168</v>
      </c>
      <c r="P1396" s="2">
        <f t="shared" si="287"/>
        <v>9.2879256965944276E-2</v>
      </c>
      <c r="Q1396" s="2">
        <f t="shared" si="288"/>
        <v>0</v>
      </c>
      <c r="R1396" s="2">
        <v>0.22699999999999998</v>
      </c>
      <c r="S1396" s="2">
        <v>0.23</v>
      </c>
      <c r="T1396" s="2">
        <v>0.223</v>
      </c>
      <c r="U1396" s="1">
        <v>2486</v>
      </c>
      <c r="V1396" s="2">
        <f t="shared" si="279"/>
        <v>0.97185301016419079</v>
      </c>
      <c r="W1396" s="2">
        <v>0.16300000000000001</v>
      </c>
      <c r="X1396" s="1">
        <v>418</v>
      </c>
      <c r="Y1396" s="2">
        <f t="shared" si="280"/>
        <v>0.163408913213448</v>
      </c>
      <c r="Z1396" s="2">
        <v>0.316</v>
      </c>
      <c r="AA1396" s="1">
        <v>1425</v>
      </c>
      <c r="AB1396" s="2">
        <f t="shared" si="281"/>
        <v>0.55707584050039094</v>
      </c>
      <c r="AC1396" s="2">
        <f t="shared" si="282"/>
        <v>0.27951524628616109</v>
      </c>
      <c r="AD1396" s="2">
        <v>0.16200000000000001</v>
      </c>
      <c r="AE1396" s="1">
        <v>65294</v>
      </c>
      <c r="AF1396" s="1">
        <v>1043</v>
      </c>
      <c r="AG1396" s="1">
        <v>52133</v>
      </c>
      <c r="AH1396" s="1">
        <v>2154</v>
      </c>
      <c r="AI1396" s="2">
        <v>0.113</v>
      </c>
      <c r="AJ1396">
        <f>VLOOKUP(A1396,census_tract_areas_WA!E:N,10,FALSE)</f>
        <v>741.0932401</v>
      </c>
      <c r="AK1396">
        <f t="shared" si="283"/>
        <v>3.4516574454988072</v>
      </c>
      <c r="AL1396" t="str">
        <f>VLOOKUP(AK1396,'Density Lookup'!A:B,2,TRUE)</f>
        <v>Low</v>
      </c>
      <c r="AM1396" t="str">
        <f>VLOOKUP(A1396,census_tract_county_names_WA!A:B,2,FALSE)</f>
        <v>Stevens County, Washington</v>
      </c>
      <c r="AN1396">
        <f>INDEX(census_tract_areas_WA!N:N, MATCH('2014_acs_select'!A1396,census_tract_areas_WA!E:E,0))</f>
        <v>741.0932401</v>
      </c>
      <c r="AO1396" t="b">
        <f t="shared" si="284"/>
        <v>1</v>
      </c>
      <c r="AP1396" t="str">
        <f>INDEX('Density Lookup'!B:B,MATCH('2014_acs_select'!AK1396,'Density Lookup'!A:A,1))</f>
        <v>Low</v>
      </c>
      <c r="AQ1396" t="b">
        <f t="shared" si="285"/>
        <v>1</v>
      </c>
    </row>
    <row r="1397" spans="1:43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76"/>
        <v>0.46504100129477771</v>
      </c>
      <c r="I1397" s="2">
        <f t="shared" si="277"/>
        <v>0.53495899870522223</v>
      </c>
      <c r="J1397" s="1">
        <v>1934</v>
      </c>
      <c r="K1397" s="2">
        <f t="shared" si="278"/>
        <v>0.4173500215796288</v>
      </c>
      <c r="L1397" s="1">
        <v>1527</v>
      </c>
      <c r="M1397" s="1">
        <v>206</v>
      </c>
      <c r="N1397" s="1">
        <v>0</v>
      </c>
      <c r="O1397" s="2">
        <f t="shared" si="286"/>
        <v>0.78955532574974152</v>
      </c>
      <c r="P1397" s="2">
        <f t="shared" si="287"/>
        <v>0.10651499482936919</v>
      </c>
      <c r="Q1397" s="2">
        <f t="shared" si="288"/>
        <v>0</v>
      </c>
      <c r="R1397" s="2">
        <v>0.21199999999999999</v>
      </c>
      <c r="S1397" s="2">
        <v>0.24600000000000002</v>
      </c>
      <c r="T1397" s="2">
        <v>0.18</v>
      </c>
      <c r="U1397" s="1">
        <v>4616</v>
      </c>
      <c r="V1397" s="2">
        <f t="shared" si="279"/>
        <v>0.99611566681053088</v>
      </c>
      <c r="W1397" s="2">
        <v>6.5000000000000002E-2</v>
      </c>
      <c r="X1397" s="1">
        <v>834</v>
      </c>
      <c r="Y1397" s="2">
        <f t="shared" si="280"/>
        <v>0.17997410444540354</v>
      </c>
      <c r="Z1397" s="2">
        <v>3.7999999999999999E-2</v>
      </c>
      <c r="AA1397" s="1">
        <v>2473</v>
      </c>
      <c r="AB1397" s="2">
        <f t="shared" si="281"/>
        <v>0.53366422097539923</v>
      </c>
      <c r="AC1397" s="2">
        <f t="shared" si="282"/>
        <v>0.28636167457919726</v>
      </c>
      <c r="AD1397" s="2">
        <v>4.2999999999999997E-2</v>
      </c>
      <c r="AE1397" s="1">
        <v>70494</v>
      </c>
      <c r="AF1397" s="1">
        <v>2091</v>
      </c>
      <c r="AG1397" s="1">
        <v>51695</v>
      </c>
      <c r="AH1397" s="1">
        <v>3910</v>
      </c>
      <c r="AI1397" s="2">
        <v>4.4999999999999998E-2</v>
      </c>
      <c r="AJ1397">
        <f>VLOOKUP(A1397,census_tract_areas_WA!E:N,10,FALSE)</f>
        <v>297.58137749999997</v>
      </c>
      <c r="AK1397">
        <f t="shared" si="283"/>
        <v>15.572210999661767</v>
      </c>
      <c r="AL1397" t="str">
        <f>VLOOKUP(AK1397,'Density Lookup'!A:B,2,TRUE)</f>
        <v>Low</v>
      </c>
      <c r="AM1397" t="str">
        <f>VLOOKUP(A1397,census_tract_county_names_WA!A:B,2,FALSE)</f>
        <v>Asotin County, Washington</v>
      </c>
      <c r="AN1397">
        <f>INDEX(census_tract_areas_WA!N:N, MATCH('2014_acs_select'!A1397,census_tract_areas_WA!E:E,0))</f>
        <v>297.58137749999997</v>
      </c>
      <c r="AO1397" t="b">
        <f t="shared" si="284"/>
        <v>1</v>
      </c>
      <c r="AP1397" t="str">
        <f>INDEX('Density Lookup'!B:B,MATCH('2014_acs_select'!AK1397,'Density Lookup'!A:A,1))</f>
        <v>Low</v>
      </c>
      <c r="AQ1397" t="b">
        <f t="shared" si="285"/>
        <v>1</v>
      </c>
    </row>
    <row r="1398" spans="1:43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76"/>
        <v>0.46396722101711257</v>
      </c>
      <c r="I1398" s="2">
        <f t="shared" si="277"/>
        <v>0.53603277898288748</v>
      </c>
      <c r="J1398" s="1">
        <v>1891</v>
      </c>
      <c r="K1398" s="2">
        <f t="shared" si="278"/>
        <v>0.45577247529525189</v>
      </c>
      <c r="L1398" s="1">
        <v>1080</v>
      </c>
      <c r="M1398" s="1">
        <v>174</v>
      </c>
      <c r="N1398" s="1">
        <v>240</v>
      </c>
      <c r="O1398" s="2">
        <f t="shared" si="286"/>
        <v>0.57112638815441563</v>
      </c>
      <c r="P1398" s="2">
        <f t="shared" si="287"/>
        <v>9.2014806980433628E-2</v>
      </c>
      <c r="Q1398" s="2">
        <f t="shared" si="288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 s="1">
        <v>4140</v>
      </c>
      <c r="V1398" s="2">
        <f t="shared" si="279"/>
        <v>0.99783080260303691</v>
      </c>
      <c r="W1398" s="2">
        <v>0.13900000000000001</v>
      </c>
      <c r="X1398" s="1">
        <v>700</v>
      </c>
      <c r="Y1398" s="2">
        <f t="shared" si="280"/>
        <v>0.16871535309713184</v>
      </c>
      <c r="Z1398" s="2">
        <v>0.19899999999999998</v>
      </c>
      <c r="AA1398" s="1">
        <v>2554</v>
      </c>
      <c r="AB1398" s="2">
        <f t="shared" si="281"/>
        <v>0.61557001687153534</v>
      </c>
      <c r="AC1398" s="2">
        <f t="shared" si="282"/>
        <v>0.21571463003133284</v>
      </c>
      <c r="AD1398" s="2">
        <v>0.154</v>
      </c>
      <c r="AE1398" s="1">
        <v>79327</v>
      </c>
      <c r="AF1398" s="1">
        <v>1852</v>
      </c>
      <c r="AG1398" s="1">
        <v>64107</v>
      </c>
      <c r="AH1398" s="1">
        <v>3502</v>
      </c>
      <c r="AI1398" s="2">
        <v>7.6999999999999999E-2</v>
      </c>
      <c r="AJ1398">
        <f>VLOOKUP(A1398,census_tract_areas_WA!E:N,10,FALSE)</f>
        <v>60.937853400000002</v>
      </c>
      <c r="AK1398">
        <f t="shared" si="283"/>
        <v>68.085758990650632</v>
      </c>
      <c r="AL1398" t="str">
        <f>VLOOKUP(AK1398,'Density Lookup'!A:B,2,TRUE)</f>
        <v>Low</v>
      </c>
      <c r="AM1398" t="str">
        <f>VLOOKUP(A1398,census_tract_county_names_WA!A:B,2,FALSE)</f>
        <v>Island County, Washington</v>
      </c>
      <c r="AN1398">
        <f>INDEX(census_tract_areas_WA!N:N, MATCH('2014_acs_select'!A1398,census_tract_areas_WA!E:E,0))</f>
        <v>60.937853400000002</v>
      </c>
      <c r="AO1398" t="b">
        <f t="shared" si="284"/>
        <v>1</v>
      </c>
      <c r="AP1398" t="str">
        <f>INDEX('Density Lookup'!B:B,MATCH('2014_acs_select'!AK1398,'Density Lookup'!A:A,1))</f>
        <v>Low</v>
      </c>
      <c r="AQ1398" t="b">
        <f t="shared" si="285"/>
        <v>1</v>
      </c>
    </row>
    <row r="1399" spans="1:43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76"/>
        <v>0.5096905814348861</v>
      </c>
      <c r="I1399" s="2">
        <f t="shared" si="277"/>
        <v>0.4903094185651139</v>
      </c>
      <c r="J1399" s="1">
        <v>1099</v>
      </c>
      <c r="K1399" s="2">
        <f t="shared" si="278"/>
        <v>0.37368242094525672</v>
      </c>
      <c r="L1399" s="1">
        <v>899</v>
      </c>
      <c r="M1399" s="1">
        <v>93</v>
      </c>
      <c r="N1399" s="1">
        <v>9</v>
      </c>
      <c r="O1399" s="2">
        <f t="shared" si="286"/>
        <v>0.81801637852593267</v>
      </c>
      <c r="P1399" s="2">
        <f t="shared" si="287"/>
        <v>8.4622383985441307E-2</v>
      </c>
      <c r="Q1399" s="2">
        <f t="shared" si="288"/>
        <v>8.1892629663330302E-3</v>
      </c>
      <c r="R1399" s="2">
        <v>0.154</v>
      </c>
      <c r="S1399" s="2">
        <v>0.17399999999999999</v>
      </c>
      <c r="T1399" s="2">
        <v>0.13200000000000001</v>
      </c>
      <c r="U1399" s="1">
        <v>2941</v>
      </c>
      <c r="V1399" s="2">
        <f t="shared" si="279"/>
        <v>1</v>
      </c>
      <c r="W1399" s="2">
        <v>0.121</v>
      </c>
      <c r="X1399" s="1">
        <v>521</v>
      </c>
      <c r="Y1399" s="2">
        <f t="shared" si="280"/>
        <v>0.17715062903774226</v>
      </c>
      <c r="Z1399" s="2">
        <v>0.27399999999999997</v>
      </c>
      <c r="AA1399" s="1">
        <v>1745</v>
      </c>
      <c r="AB1399" s="2">
        <f t="shared" si="281"/>
        <v>0.59333560013600817</v>
      </c>
      <c r="AC1399" s="2">
        <f t="shared" si="282"/>
        <v>0.22951377082624957</v>
      </c>
      <c r="AD1399" s="2">
        <v>0.09</v>
      </c>
      <c r="AE1399" s="1">
        <v>54197</v>
      </c>
      <c r="AF1399" s="1">
        <v>1202</v>
      </c>
      <c r="AG1399" s="1">
        <v>42976</v>
      </c>
      <c r="AH1399" s="1">
        <v>2466</v>
      </c>
      <c r="AI1399" s="2">
        <v>6.2E-2</v>
      </c>
      <c r="AJ1399">
        <f>VLOOKUP(A1399,census_tract_areas_WA!E:N,10,FALSE)</f>
        <v>778.74824769999998</v>
      </c>
      <c r="AK1399">
        <f t="shared" si="283"/>
        <v>3.7765735058616428</v>
      </c>
      <c r="AL1399" t="str">
        <f>VLOOKUP(AK1399,'Density Lookup'!A:B,2,TRUE)</f>
        <v>Low</v>
      </c>
      <c r="AM1399" t="str">
        <f>VLOOKUP(A1399,census_tract_county_names_WA!A:B,2,FALSE)</f>
        <v>Stevens County, Washington</v>
      </c>
      <c r="AN1399">
        <f>INDEX(census_tract_areas_WA!N:N, MATCH('2014_acs_select'!A1399,census_tract_areas_WA!E:E,0))</f>
        <v>778.74824769999998</v>
      </c>
      <c r="AO1399" t="b">
        <f t="shared" si="284"/>
        <v>1</v>
      </c>
      <c r="AP1399" t="str">
        <f>INDEX('Density Lookup'!B:B,MATCH('2014_acs_select'!AK1399,'Density Lookup'!A:A,1))</f>
        <v>Low</v>
      </c>
      <c r="AQ1399" t="b">
        <f t="shared" si="285"/>
        <v>1</v>
      </c>
    </row>
    <row r="1400" spans="1:43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76"/>
        <v>0.54211150652431794</v>
      </c>
      <c r="I1400" s="2">
        <f t="shared" si="277"/>
        <v>0.45788849347568211</v>
      </c>
      <c r="J1400" s="1">
        <v>610</v>
      </c>
      <c r="K1400" s="2">
        <f t="shared" si="278"/>
        <v>0.36180308422301305</v>
      </c>
      <c r="L1400" s="1">
        <v>416</v>
      </c>
      <c r="M1400" s="1">
        <v>105</v>
      </c>
      <c r="N1400" s="1">
        <v>10</v>
      </c>
      <c r="O1400" s="2">
        <f t="shared" si="286"/>
        <v>0.68196721311475406</v>
      </c>
      <c r="P1400" s="2">
        <f t="shared" si="287"/>
        <v>0.1721311475409836</v>
      </c>
      <c r="Q1400" s="2">
        <f t="shared" si="288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 s="1">
        <v>1596</v>
      </c>
      <c r="V1400" s="2">
        <f t="shared" si="279"/>
        <v>0.94661921708185048</v>
      </c>
      <c r="W1400" s="2">
        <v>0.128</v>
      </c>
      <c r="X1400" s="1">
        <v>188</v>
      </c>
      <c r="Y1400" s="2">
        <f t="shared" si="280"/>
        <v>0.11150652431791222</v>
      </c>
      <c r="Z1400" s="2">
        <v>0.128</v>
      </c>
      <c r="AA1400" s="1">
        <v>1072</v>
      </c>
      <c r="AB1400" s="2">
        <f t="shared" si="281"/>
        <v>0.63582443653618026</v>
      </c>
      <c r="AC1400" s="2">
        <f t="shared" si="282"/>
        <v>0.25266903914590755</v>
      </c>
      <c r="AD1400" s="2">
        <v>0.13200000000000001</v>
      </c>
      <c r="AE1400" s="1">
        <v>68928</v>
      </c>
      <c r="AF1400" s="1">
        <v>743</v>
      </c>
      <c r="AG1400" s="1">
        <v>49125</v>
      </c>
      <c r="AH1400" s="1">
        <v>1453</v>
      </c>
      <c r="AI1400" s="2">
        <v>0.128</v>
      </c>
      <c r="AJ1400">
        <f>VLOOKUP(A1400,census_tract_areas_WA!E:N,10,FALSE)</f>
        <v>332.11486710000003</v>
      </c>
      <c r="AK1400">
        <f t="shared" si="283"/>
        <v>5.0765568392707463</v>
      </c>
      <c r="AL1400" t="str">
        <f>VLOOKUP(AK1400,'Density Lookup'!A:B,2,TRUE)</f>
        <v>Low</v>
      </c>
      <c r="AM1400" t="str">
        <f>VLOOKUP(A1400,census_tract_county_names_WA!A:B,2,FALSE)</f>
        <v>Jefferson County, Washington</v>
      </c>
      <c r="AN1400">
        <f>INDEX(census_tract_areas_WA!N:N, MATCH('2014_acs_select'!A1400,census_tract_areas_WA!E:E,0))</f>
        <v>332.11486710000003</v>
      </c>
      <c r="AO1400" t="b">
        <f t="shared" si="284"/>
        <v>1</v>
      </c>
      <c r="AP1400" t="str">
        <f>INDEX('Density Lookup'!B:B,MATCH('2014_acs_select'!AK1400,'Density Lookup'!A:A,1))</f>
        <v>Low</v>
      </c>
      <c r="AQ1400" t="b">
        <f t="shared" si="285"/>
        <v>1</v>
      </c>
    </row>
    <row r="1401" spans="1:43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76"/>
        <v>0.50614835382784606</v>
      </c>
      <c r="I1401" s="2">
        <f t="shared" si="277"/>
        <v>0.49385164617215388</v>
      </c>
      <c r="J1401" s="1">
        <v>959</v>
      </c>
      <c r="K1401" s="2">
        <f t="shared" si="278"/>
        <v>0.38040460134867116</v>
      </c>
      <c r="L1401" s="1">
        <v>679</v>
      </c>
      <c r="M1401" s="1">
        <v>74</v>
      </c>
      <c r="N1401" s="1">
        <v>0</v>
      </c>
      <c r="O1401" s="2">
        <f t="shared" si="286"/>
        <v>0.70802919708029199</v>
      </c>
      <c r="P1401" s="2">
        <f t="shared" si="287"/>
        <v>7.7163712200208553E-2</v>
      </c>
      <c r="Q1401" s="2">
        <f t="shared" si="288"/>
        <v>0</v>
      </c>
      <c r="R1401" s="2">
        <v>0.13300000000000001</v>
      </c>
      <c r="S1401" s="2">
        <v>0.128</v>
      </c>
      <c r="T1401" s="2">
        <v>0.13800000000000001</v>
      </c>
      <c r="U1401" s="1">
        <v>2504</v>
      </c>
      <c r="V1401" s="2">
        <f t="shared" si="279"/>
        <v>0.99325664418881399</v>
      </c>
      <c r="W1401" s="2">
        <v>0.10400000000000001</v>
      </c>
      <c r="X1401" s="1">
        <v>472</v>
      </c>
      <c r="Y1401" s="2">
        <f t="shared" si="280"/>
        <v>0.18722729075763586</v>
      </c>
      <c r="Z1401" s="2">
        <v>7.2000000000000008E-2</v>
      </c>
      <c r="AA1401" s="1">
        <v>1345</v>
      </c>
      <c r="AB1401" s="2">
        <f t="shared" si="281"/>
        <v>0.53351844506148349</v>
      </c>
      <c r="AC1401" s="2">
        <f t="shared" si="282"/>
        <v>0.27925426418088062</v>
      </c>
      <c r="AD1401" s="2">
        <v>0.11900000000000001</v>
      </c>
      <c r="AE1401" s="1">
        <v>54585</v>
      </c>
      <c r="AF1401" s="1">
        <v>1159</v>
      </c>
      <c r="AG1401" s="1">
        <v>42476</v>
      </c>
      <c r="AH1401" s="1">
        <v>2096</v>
      </c>
      <c r="AI1401" s="2">
        <v>4.9000000000000002E-2</v>
      </c>
      <c r="AJ1401">
        <f>VLOOKUP(A1401,census_tract_areas_WA!E:N,10,FALSE)</f>
        <v>1951.0617420000001</v>
      </c>
      <c r="AK1401">
        <f t="shared" si="283"/>
        <v>1.2921169769931349</v>
      </c>
      <c r="AL1401" t="str">
        <f>VLOOKUP(AK1401,'Density Lookup'!A:B,2,TRUE)</f>
        <v>Low</v>
      </c>
      <c r="AM1401" t="str">
        <f>VLOOKUP(A1401,census_tract_county_names_WA!A:B,2,FALSE)</f>
        <v>Lincoln County, Washington</v>
      </c>
      <c r="AN1401">
        <f>INDEX(census_tract_areas_WA!N:N, MATCH('2014_acs_select'!A1401,census_tract_areas_WA!E:E,0))</f>
        <v>1951.0617420000001</v>
      </c>
      <c r="AO1401" t="b">
        <f t="shared" si="284"/>
        <v>1</v>
      </c>
      <c r="AP1401" t="str">
        <f>INDEX('Density Lookup'!B:B,MATCH('2014_acs_select'!AK1401,'Density Lookup'!A:A,1))</f>
        <v>Low</v>
      </c>
      <c r="AQ1401" t="b">
        <f t="shared" si="285"/>
        <v>1</v>
      </c>
    </row>
    <row r="1402" spans="1:43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76"/>
        <v>0.43245372193777076</v>
      </c>
      <c r="I1402" s="2">
        <f t="shared" si="277"/>
        <v>0.56754627806222924</v>
      </c>
      <c r="J1402" s="1">
        <v>991</v>
      </c>
      <c r="K1402" s="2">
        <f t="shared" si="278"/>
        <v>0.39031114612051987</v>
      </c>
      <c r="L1402" s="1">
        <v>650</v>
      </c>
      <c r="M1402" s="1">
        <v>104</v>
      </c>
      <c r="N1402" s="1">
        <v>0</v>
      </c>
      <c r="O1402" s="2">
        <f t="shared" si="286"/>
        <v>0.65590312815338048</v>
      </c>
      <c r="P1402" s="2">
        <f t="shared" si="287"/>
        <v>0.10494450050454086</v>
      </c>
      <c r="Q1402" s="2">
        <f t="shared" si="288"/>
        <v>0</v>
      </c>
      <c r="R1402" s="2">
        <v>0.48299999999999998</v>
      </c>
      <c r="S1402" s="2">
        <v>0.59</v>
      </c>
      <c r="T1402" s="2">
        <v>0.40399999999999997</v>
      </c>
      <c r="U1402" s="1">
        <v>2539</v>
      </c>
      <c r="V1402" s="2">
        <f t="shared" si="279"/>
        <v>1</v>
      </c>
      <c r="W1402" s="2">
        <v>7.0000000000000007E-2</v>
      </c>
      <c r="X1402" s="1">
        <v>332</v>
      </c>
      <c r="Y1402" s="2">
        <f t="shared" si="280"/>
        <v>0.13076014178810555</v>
      </c>
      <c r="Z1402" s="2">
        <v>8.1000000000000003E-2</v>
      </c>
      <c r="AA1402" s="1">
        <v>1501</v>
      </c>
      <c r="AB1402" s="2">
        <f t="shared" si="281"/>
        <v>0.59117762898779047</v>
      </c>
      <c r="AC1402" s="2">
        <f t="shared" si="282"/>
        <v>0.27806222922410395</v>
      </c>
      <c r="AD1402" s="2">
        <v>8.6999999999999994E-2</v>
      </c>
      <c r="AE1402" s="1">
        <v>95733</v>
      </c>
      <c r="AF1402" s="1">
        <v>1250</v>
      </c>
      <c r="AG1402" s="1">
        <v>65057</v>
      </c>
      <c r="AH1402" s="1">
        <v>2272</v>
      </c>
      <c r="AI1402" s="2">
        <v>7.5999999999999998E-2</v>
      </c>
      <c r="AJ1402">
        <f>VLOOKUP(A1402,census_tract_areas_WA!E:N,10,FALSE)</f>
        <v>5.7307006679999999</v>
      </c>
      <c r="AK1402">
        <f t="shared" si="283"/>
        <v>443.0522805313621</v>
      </c>
      <c r="AL1402" t="str">
        <f>VLOOKUP(AK1402,'Density Lookup'!A:B,2,TRUE)</f>
        <v>Medium</v>
      </c>
      <c r="AM1402" t="str">
        <f>VLOOKUP(A1402,census_tract_county_names_WA!A:B,2,FALSE)</f>
        <v>Pierce County, Washington</v>
      </c>
      <c r="AN1402">
        <f>INDEX(census_tract_areas_WA!N:N, MATCH('2014_acs_select'!A1402,census_tract_areas_WA!E:E,0))</f>
        <v>5.7307006679999999</v>
      </c>
      <c r="AO1402" t="b">
        <f t="shared" si="284"/>
        <v>1</v>
      </c>
      <c r="AP1402" t="str">
        <f>INDEX('Density Lookup'!B:B,MATCH('2014_acs_select'!AK1402,'Density Lookup'!A:A,1))</f>
        <v>Medium</v>
      </c>
      <c r="AQ1402" t="b">
        <f t="shared" si="285"/>
        <v>1</v>
      </c>
    </row>
    <row r="1403" spans="1:43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76"/>
        <v>0.50740663467556857</v>
      </c>
      <c r="I1403" s="2">
        <f t="shared" si="277"/>
        <v>0.49259336532443149</v>
      </c>
      <c r="J1403" s="1">
        <v>2109</v>
      </c>
      <c r="K1403" s="2">
        <f t="shared" si="278"/>
        <v>0.44001669100771962</v>
      </c>
      <c r="L1403" s="1">
        <v>1621</v>
      </c>
      <c r="M1403" s="1">
        <v>156</v>
      </c>
      <c r="N1403" s="1">
        <v>22</v>
      </c>
      <c r="O1403" s="2">
        <f t="shared" si="286"/>
        <v>0.76861071597913699</v>
      </c>
      <c r="P1403" s="2">
        <f t="shared" si="287"/>
        <v>7.3968705547652919E-2</v>
      </c>
      <c r="Q1403" s="2">
        <f t="shared" si="288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 s="1">
        <v>4763</v>
      </c>
      <c r="V1403" s="2">
        <f t="shared" si="279"/>
        <v>0.99374087210515338</v>
      </c>
      <c r="W1403" s="2">
        <v>6.4000000000000001E-2</v>
      </c>
      <c r="X1403" s="1">
        <v>754</v>
      </c>
      <c r="Y1403" s="2">
        <f t="shared" si="280"/>
        <v>0.15731274775714585</v>
      </c>
      <c r="Z1403" s="2">
        <v>0.05</v>
      </c>
      <c r="AA1403" s="1">
        <v>2792</v>
      </c>
      <c r="AB1403" s="2">
        <f t="shared" si="281"/>
        <v>0.5825161694137283</v>
      </c>
      <c r="AC1403" s="2">
        <f t="shared" si="282"/>
        <v>0.26017108282912582</v>
      </c>
      <c r="AD1403" s="2">
        <v>7.5999999999999998E-2</v>
      </c>
      <c r="AE1403" s="1">
        <v>90291</v>
      </c>
      <c r="AF1403" s="1">
        <v>2055</v>
      </c>
      <c r="AG1403" s="1">
        <v>72939</v>
      </c>
      <c r="AH1403" s="1">
        <v>4123</v>
      </c>
      <c r="AI1403" s="2">
        <v>6.7000000000000004E-2</v>
      </c>
      <c r="AJ1403">
        <f>VLOOKUP(A1403,census_tract_areas_WA!E:N,10,FALSE)</f>
        <v>55.419423819999999</v>
      </c>
      <c r="AK1403">
        <f t="shared" si="283"/>
        <v>86.485922617446661</v>
      </c>
      <c r="AL1403" t="str">
        <f>VLOOKUP(AK1403,'Density Lookup'!A:B,2,TRUE)</f>
        <v>Low</v>
      </c>
      <c r="AM1403" t="str">
        <f>VLOOKUP(A1403,census_tract_county_names_WA!A:B,2,FALSE)</f>
        <v>Skagit County, Washington</v>
      </c>
      <c r="AN1403">
        <f>INDEX(census_tract_areas_WA!N:N, MATCH('2014_acs_select'!A1403,census_tract_areas_WA!E:E,0))</f>
        <v>55.419423819999999</v>
      </c>
      <c r="AO1403" t="b">
        <f t="shared" si="284"/>
        <v>1</v>
      </c>
      <c r="AP1403" t="str">
        <f>INDEX('Density Lookup'!B:B,MATCH('2014_acs_select'!AK1403,'Density Lookup'!A:A,1))</f>
        <v>Low</v>
      </c>
      <c r="AQ1403" t="b">
        <f t="shared" si="285"/>
        <v>1</v>
      </c>
    </row>
    <row r="1404" spans="1:43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76"/>
        <v>0.52455977757182581</v>
      </c>
      <c r="I1404" s="2">
        <f t="shared" si="277"/>
        <v>0.47544022242817424</v>
      </c>
      <c r="J1404" s="1">
        <v>493</v>
      </c>
      <c r="K1404" s="2">
        <f t="shared" si="278"/>
        <v>0.45690454124189062</v>
      </c>
      <c r="L1404" s="1">
        <v>221</v>
      </c>
      <c r="M1404" s="1">
        <v>58</v>
      </c>
      <c r="N1404" s="1">
        <v>9</v>
      </c>
      <c r="O1404" s="2">
        <f t="shared" si="286"/>
        <v>0.44827586206896552</v>
      </c>
      <c r="P1404" s="2">
        <f t="shared" si="287"/>
        <v>0.11764705882352941</v>
      </c>
      <c r="Q1404" s="2">
        <f t="shared" si="288"/>
        <v>1.8255578093306288E-2</v>
      </c>
      <c r="R1404" s="2">
        <v>0.51</v>
      </c>
      <c r="S1404" s="2">
        <v>0.5</v>
      </c>
      <c r="T1404" s="2">
        <v>0.52100000000000002</v>
      </c>
      <c r="U1404" s="1">
        <v>1079</v>
      </c>
      <c r="V1404" s="2">
        <f t="shared" si="279"/>
        <v>1</v>
      </c>
      <c r="W1404" s="2">
        <v>5.7000000000000002E-2</v>
      </c>
      <c r="X1404" s="1">
        <v>134</v>
      </c>
      <c r="Y1404" s="2">
        <f t="shared" si="280"/>
        <v>0.12418906394810009</v>
      </c>
      <c r="Z1404" s="2">
        <v>4.4999999999999998E-2</v>
      </c>
      <c r="AA1404" s="1">
        <v>621</v>
      </c>
      <c r="AB1404" s="2">
        <f t="shared" si="281"/>
        <v>0.57553290083410569</v>
      </c>
      <c r="AC1404" s="2">
        <f t="shared" si="282"/>
        <v>0.30027803521779428</v>
      </c>
      <c r="AD1404" s="2">
        <v>8.900000000000001E-2</v>
      </c>
      <c r="AE1404" s="1">
        <v>68495</v>
      </c>
      <c r="AF1404" s="1">
        <v>508</v>
      </c>
      <c r="AG1404" s="1">
        <v>67813</v>
      </c>
      <c r="AH1404" s="1">
        <v>955</v>
      </c>
      <c r="AI1404" s="2">
        <v>5.2000000000000005E-2</v>
      </c>
      <c r="AJ1404">
        <f>VLOOKUP(A1404,census_tract_areas_WA!E:N,10,FALSE)</f>
        <v>187.00546919999999</v>
      </c>
      <c r="AK1404">
        <f t="shared" si="283"/>
        <v>5.7698847237779081</v>
      </c>
      <c r="AL1404" t="str">
        <f>VLOOKUP(AK1404,'Density Lookup'!A:B,2,TRUE)</f>
        <v>Low</v>
      </c>
      <c r="AM1404" t="str">
        <f>VLOOKUP(A1404,census_tract_county_names_WA!A:B,2,FALSE)</f>
        <v>Whatcom County, Washington</v>
      </c>
      <c r="AN1404">
        <f>INDEX(census_tract_areas_WA!N:N, MATCH('2014_acs_select'!A1404,census_tract_areas_WA!E:E,0))</f>
        <v>187.00546919999999</v>
      </c>
      <c r="AO1404" t="b">
        <f t="shared" si="284"/>
        <v>1</v>
      </c>
      <c r="AP1404" t="str">
        <f>INDEX('Density Lookup'!B:B,MATCH('2014_acs_select'!AK1404,'Density Lookup'!A:A,1))</f>
        <v>Low</v>
      </c>
      <c r="AQ1404" t="b">
        <f t="shared" si="285"/>
        <v>1</v>
      </c>
    </row>
    <row r="1405" spans="1:43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76"/>
        <v>0.47548518896833503</v>
      </c>
      <c r="I1405" s="2">
        <f t="shared" si="277"/>
        <v>0.52451481103166497</v>
      </c>
      <c r="J1405" s="1">
        <v>1674</v>
      </c>
      <c r="K1405" s="2">
        <f t="shared" si="278"/>
        <v>0.42747701736465782</v>
      </c>
      <c r="L1405" s="1">
        <v>1144</v>
      </c>
      <c r="M1405" s="1">
        <v>281</v>
      </c>
      <c r="N1405" s="1">
        <v>37</v>
      </c>
      <c r="O1405" s="2">
        <f t="shared" si="286"/>
        <v>0.68339307048984466</v>
      </c>
      <c r="P1405" s="2">
        <f t="shared" si="287"/>
        <v>0.16786140979689368</v>
      </c>
      <c r="Q1405" s="2">
        <f t="shared" si="288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 s="1">
        <v>3910</v>
      </c>
      <c r="V1405" s="2">
        <f t="shared" si="279"/>
        <v>0.99846782431052095</v>
      </c>
      <c r="W1405" s="2">
        <v>7.0000000000000007E-2</v>
      </c>
      <c r="X1405" s="1">
        <v>724</v>
      </c>
      <c r="Y1405" s="2">
        <f t="shared" si="280"/>
        <v>0.18488253319713993</v>
      </c>
      <c r="Z1405" s="2">
        <v>0.09</v>
      </c>
      <c r="AA1405" s="1">
        <v>2127</v>
      </c>
      <c r="AB1405" s="2">
        <f t="shared" si="281"/>
        <v>0.54315628192032683</v>
      </c>
      <c r="AC1405" s="2">
        <f t="shared" si="282"/>
        <v>0.27196118488253318</v>
      </c>
      <c r="AD1405" s="2">
        <v>9.0999999999999998E-2</v>
      </c>
      <c r="AE1405" s="1">
        <v>89538</v>
      </c>
      <c r="AF1405" s="1">
        <v>1641</v>
      </c>
      <c r="AG1405" s="1">
        <v>76603</v>
      </c>
      <c r="AH1405" s="1">
        <v>3241</v>
      </c>
      <c r="AI1405" s="2">
        <v>8.5000000000000006E-2</v>
      </c>
      <c r="AJ1405">
        <f>VLOOKUP(A1405,census_tract_areas_WA!E:N,10,FALSE)</f>
        <v>34.934520450000001</v>
      </c>
      <c r="AK1405">
        <f t="shared" si="283"/>
        <v>112.09542737547439</v>
      </c>
      <c r="AL1405" t="str">
        <f>VLOOKUP(AK1405,'Density Lookup'!A:B,2,TRUE)</f>
        <v>Low</v>
      </c>
      <c r="AM1405" t="str">
        <f>VLOOKUP(A1405,census_tract_county_names_WA!A:B,2,FALSE)</f>
        <v>Island County, Washington</v>
      </c>
      <c r="AN1405">
        <f>INDEX(census_tract_areas_WA!N:N, MATCH('2014_acs_select'!A1405,census_tract_areas_WA!E:E,0))</f>
        <v>34.934520450000001</v>
      </c>
      <c r="AO1405" t="b">
        <f t="shared" si="284"/>
        <v>1</v>
      </c>
      <c r="AP1405" t="str">
        <f>INDEX('Density Lookup'!B:B,MATCH('2014_acs_select'!AK1405,'Density Lookup'!A:A,1))</f>
        <v>Low</v>
      </c>
      <c r="AQ1405" t="b">
        <f t="shared" si="285"/>
        <v>1</v>
      </c>
    </row>
    <row r="1406" spans="1:43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76"/>
        <v>0.54238618524332805</v>
      </c>
      <c r="I1406" s="2">
        <f t="shared" si="277"/>
        <v>0.4576138147566719</v>
      </c>
      <c r="J1406" s="1">
        <v>807</v>
      </c>
      <c r="K1406" s="2">
        <f t="shared" si="278"/>
        <v>0.31671899529042385</v>
      </c>
      <c r="L1406" s="1">
        <v>583</v>
      </c>
      <c r="M1406" s="1">
        <v>68</v>
      </c>
      <c r="N1406" s="1">
        <v>0</v>
      </c>
      <c r="O1406" s="2">
        <f t="shared" si="286"/>
        <v>0.72242874845105332</v>
      </c>
      <c r="P1406" s="2">
        <f t="shared" si="287"/>
        <v>8.4262701363073109E-2</v>
      </c>
      <c r="Q1406" s="2">
        <f t="shared" si="288"/>
        <v>0</v>
      </c>
      <c r="R1406" s="2">
        <v>0.18100000000000002</v>
      </c>
      <c r="S1406" s="2">
        <v>0.19899999999999998</v>
      </c>
      <c r="T1406" s="2">
        <v>0.16200000000000001</v>
      </c>
      <c r="U1406" s="1">
        <v>2526</v>
      </c>
      <c r="V1406" s="2">
        <f t="shared" si="279"/>
        <v>0.99136577708006279</v>
      </c>
      <c r="W1406" s="2">
        <v>0.26300000000000001</v>
      </c>
      <c r="X1406" s="1">
        <v>309</v>
      </c>
      <c r="Y1406" s="2">
        <f t="shared" si="280"/>
        <v>0.12127158555729985</v>
      </c>
      <c r="Z1406" s="2">
        <v>0.249</v>
      </c>
      <c r="AA1406" s="1">
        <v>1762</v>
      </c>
      <c r="AB1406" s="2">
        <f t="shared" si="281"/>
        <v>0.69152276295133441</v>
      </c>
      <c r="AC1406" s="2">
        <f t="shared" si="282"/>
        <v>0.1872056514913657</v>
      </c>
      <c r="AD1406" s="2">
        <v>0.32</v>
      </c>
      <c r="AE1406" s="1">
        <v>51128</v>
      </c>
      <c r="AF1406" s="1">
        <v>1033</v>
      </c>
      <c r="AG1406" s="1">
        <v>39147</v>
      </c>
      <c r="AH1406" s="1">
        <v>2297</v>
      </c>
      <c r="AI1406" s="2">
        <v>0.13500000000000001</v>
      </c>
      <c r="AJ1406">
        <f>VLOOKUP(A1406,census_tract_areas_WA!E:N,10,FALSE)</f>
        <v>2020.6167809999999</v>
      </c>
      <c r="AK1406">
        <f t="shared" si="283"/>
        <v>1.2610011081561932</v>
      </c>
      <c r="AL1406" t="str">
        <f>VLOOKUP(AK1406,'Density Lookup'!A:B,2,TRUE)</f>
        <v>Low</v>
      </c>
      <c r="AM1406" t="str">
        <f>VLOOKUP(A1406,census_tract_county_names_WA!A:B,2,FALSE)</f>
        <v>Ferry County, Washington</v>
      </c>
      <c r="AN1406">
        <f>INDEX(census_tract_areas_WA!N:N, MATCH('2014_acs_select'!A1406,census_tract_areas_WA!E:E,0))</f>
        <v>2020.6167809999999</v>
      </c>
      <c r="AO1406" t="b">
        <f t="shared" si="284"/>
        <v>1</v>
      </c>
      <c r="AP1406" t="str">
        <f>INDEX('Density Lookup'!B:B,MATCH('2014_acs_select'!AK1406,'Density Lookup'!A:A,1))</f>
        <v>Low</v>
      </c>
      <c r="AQ1406" t="b">
        <f t="shared" si="285"/>
        <v>1</v>
      </c>
    </row>
    <row r="1407" spans="1:43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76"/>
        <v>0.46043707611152979</v>
      </c>
      <c r="I1407" s="2">
        <f t="shared" si="277"/>
        <v>0.53956292388847027</v>
      </c>
      <c r="J1407" s="1">
        <v>1436</v>
      </c>
      <c r="K1407" s="2">
        <f t="shared" si="278"/>
        <v>0.36071338859583019</v>
      </c>
      <c r="L1407" s="1">
        <v>1075</v>
      </c>
      <c r="M1407" s="1">
        <v>215</v>
      </c>
      <c r="N1407" s="1">
        <v>40</v>
      </c>
      <c r="O1407" s="2">
        <f t="shared" si="286"/>
        <v>0.74860724233983289</v>
      </c>
      <c r="P1407" s="2">
        <f t="shared" si="287"/>
        <v>0.14972144846796656</v>
      </c>
      <c r="Q1407" s="2">
        <f t="shared" si="288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 s="1">
        <v>3981</v>
      </c>
      <c r="V1407" s="2">
        <f t="shared" si="279"/>
        <v>1</v>
      </c>
      <c r="W1407" s="2">
        <v>5.0999999999999997E-2</v>
      </c>
      <c r="X1407" s="1">
        <v>681</v>
      </c>
      <c r="Y1407" s="2">
        <f t="shared" si="280"/>
        <v>0.1710625470987189</v>
      </c>
      <c r="Z1407" s="2">
        <v>3.7000000000000005E-2</v>
      </c>
      <c r="AA1407" s="1">
        <v>2153</v>
      </c>
      <c r="AB1407" s="2">
        <f t="shared" si="281"/>
        <v>0.5408188897261994</v>
      </c>
      <c r="AC1407" s="2">
        <f t="shared" si="282"/>
        <v>0.28811856317508167</v>
      </c>
      <c r="AD1407" s="2">
        <v>6.8000000000000005E-2</v>
      </c>
      <c r="AE1407" s="1">
        <v>72761</v>
      </c>
      <c r="AF1407" s="1">
        <v>1703</v>
      </c>
      <c r="AG1407" s="1">
        <v>64859</v>
      </c>
      <c r="AH1407" s="1">
        <v>3417</v>
      </c>
      <c r="AI1407" s="2">
        <v>0.10300000000000001</v>
      </c>
      <c r="AJ1407">
        <f>VLOOKUP(A1407,census_tract_areas_WA!E:N,10,FALSE)</f>
        <v>46.272877880000003</v>
      </c>
      <c r="AK1407">
        <f t="shared" si="283"/>
        <v>86.033118802854105</v>
      </c>
      <c r="AL1407" t="str">
        <f>VLOOKUP(AK1407,'Density Lookup'!A:B,2,TRUE)</f>
        <v>Low</v>
      </c>
      <c r="AM1407" t="str">
        <f>VLOOKUP(A1407,census_tract_county_names_WA!A:B,2,FALSE)</f>
        <v>Island County, Washington</v>
      </c>
      <c r="AN1407">
        <f>INDEX(census_tract_areas_WA!N:N, MATCH('2014_acs_select'!A1407,census_tract_areas_WA!E:E,0))</f>
        <v>46.272877880000003</v>
      </c>
      <c r="AO1407" t="b">
        <f t="shared" si="284"/>
        <v>1</v>
      </c>
      <c r="AP1407" t="str">
        <f>INDEX('Density Lookup'!B:B,MATCH('2014_acs_select'!AK1407,'Density Lookup'!A:A,1))</f>
        <v>Low</v>
      </c>
      <c r="AQ1407" t="b">
        <f t="shared" si="285"/>
        <v>1</v>
      </c>
    </row>
    <row r="1408" spans="1:43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76"/>
        <v>0.42926155969634233</v>
      </c>
      <c r="I1408" s="2">
        <f t="shared" si="277"/>
        <v>0.57073844030365772</v>
      </c>
      <c r="J1408" s="1">
        <v>450</v>
      </c>
      <c r="K1408" s="2">
        <f t="shared" si="278"/>
        <v>0.3105590062111801</v>
      </c>
      <c r="L1408" s="1">
        <v>384</v>
      </c>
      <c r="M1408" s="1">
        <v>62</v>
      </c>
      <c r="N1408" s="1">
        <v>0</v>
      </c>
      <c r="O1408" s="2">
        <f t="shared" si="286"/>
        <v>0.85333333333333339</v>
      </c>
      <c r="P1408" s="2">
        <f t="shared" si="287"/>
        <v>0.13777777777777778</v>
      </c>
      <c r="Q1408" s="2">
        <f t="shared" si="288"/>
        <v>0</v>
      </c>
      <c r="R1408" s="2">
        <v>0.17899999999999999</v>
      </c>
      <c r="S1408" s="2">
        <v>0.14599999999999999</v>
      </c>
      <c r="T1408" s="2">
        <v>0.20199999999999999</v>
      </c>
      <c r="U1408" s="1">
        <v>1449</v>
      </c>
      <c r="V1408" s="2">
        <f t="shared" si="279"/>
        <v>1</v>
      </c>
      <c r="W1408" s="2">
        <v>0.27899999999999997</v>
      </c>
      <c r="X1408" s="1">
        <v>297</v>
      </c>
      <c r="Y1408" s="2">
        <f t="shared" si="280"/>
        <v>0.20496894409937888</v>
      </c>
      <c r="Z1408" s="2">
        <v>0.38400000000000001</v>
      </c>
      <c r="AA1408" s="1">
        <v>783</v>
      </c>
      <c r="AB1408" s="2">
        <f t="shared" si="281"/>
        <v>0.54037267080745344</v>
      </c>
      <c r="AC1408" s="2">
        <f t="shared" si="282"/>
        <v>0.25465838509316763</v>
      </c>
      <c r="AD1408" s="2">
        <v>0.28100000000000003</v>
      </c>
      <c r="AE1408" s="1">
        <v>42530</v>
      </c>
      <c r="AF1408" s="1">
        <v>685</v>
      </c>
      <c r="AG1408" s="1">
        <v>35078</v>
      </c>
      <c r="AH1408" s="1">
        <v>1170</v>
      </c>
      <c r="AI1408" s="2">
        <v>7.5999999999999998E-2</v>
      </c>
      <c r="AJ1408">
        <f>VLOOKUP(A1408,census_tract_areas_WA!E:N,10,FALSE)</f>
        <v>5.0955852669999997</v>
      </c>
      <c r="AK1408">
        <f t="shared" si="283"/>
        <v>284.36380201191128</v>
      </c>
      <c r="AL1408" t="str">
        <f>VLOOKUP(AK1408,'Density Lookup'!A:B,2,TRUE)</f>
        <v>Low</v>
      </c>
      <c r="AM1408" t="str">
        <f>VLOOKUP(A1408,census_tract_county_names_WA!A:B,2,FALSE)</f>
        <v>Cowlitz County, Washington</v>
      </c>
      <c r="AN1408">
        <f>INDEX(census_tract_areas_WA!N:N, MATCH('2014_acs_select'!A1408,census_tract_areas_WA!E:E,0))</f>
        <v>5.0955852669999997</v>
      </c>
      <c r="AO1408" t="b">
        <f t="shared" si="284"/>
        <v>1</v>
      </c>
      <c r="AP1408" t="str">
        <f>INDEX('Density Lookup'!B:B,MATCH('2014_acs_select'!AK1408,'Density Lookup'!A:A,1))</f>
        <v>Low</v>
      </c>
      <c r="AQ1408" t="b">
        <f t="shared" si="285"/>
        <v>1</v>
      </c>
    </row>
    <row r="1409" spans="1:43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76"/>
        <v>0.51762464274372821</v>
      </c>
      <c r="I1409" s="2">
        <f t="shared" si="277"/>
        <v>0.48237535725627184</v>
      </c>
      <c r="J1409" s="1">
        <v>1434</v>
      </c>
      <c r="K1409" s="2">
        <f t="shared" si="278"/>
        <v>0.45538266116227372</v>
      </c>
      <c r="L1409" s="1">
        <v>1153</v>
      </c>
      <c r="M1409" s="1">
        <v>73</v>
      </c>
      <c r="N1409" s="1">
        <v>64</v>
      </c>
      <c r="O1409" s="2">
        <f t="shared" si="286"/>
        <v>0.80404463040446306</v>
      </c>
      <c r="P1409" s="2">
        <f t="shared" si="287"/>
        <v>5.090655509065551E-2</v>
      </c>
      <c r="Q1409" s="2">
        <f t="shared" si="288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 s="1">
        <v>3149</v>
      </c>
      <c r="V1409" s="2">
        <f t="shared" si="279"/>
        <v>1</v>
      </c>
      <c r="W1409" s="2">
        <v>3.7000000000000005E-2</v>
      </c>
      <c r="X1409" s="1">
        <v>518</v>
      </c>
      <c r="Y1409" s="2">
        <f t="shared" si="280"/>
        <v>0.16449666560812956</v>
      </c>
      <c r="Z1409" s="2">
        <v>2.5000000000000001E-2</v>
      </c>
      <c r="AA1409" s="1">
        <v>1779</v>
      </c>
      <c r="AB1409" s="2">
        <f t="shared" si="281"/>
        <v>0.56494125119085425</v>
      </c>
      <c r="AC1409" s="2">
        <f t="shared" si="282"/>
        <v>0.27056208320101616</v>
      </c>
      <c r="AD1409" s="2">
        <v>2.1000000000000001E-2</v>
      </c>
      <c r="AE1409" s="1">
        <v>123788</v>
      </c>
      <c r="AF1409" s="1">
        <v>1334</v>
      </c>
      <c r="AG1409" s="1">
        <v>91744</v>
      </c>
      <c r="AH1409" s="1">
        <v>2722</v>
      </c>
      <c r="AI1409" s="2">
        <v>0.08</v>
      </c>
      <c r="AJ1409">
        <f>VLOOKUP(A1409,census_tract_areas_WA!E:N,10,FALSE)</f>
        <v>3.6857469749999998</v>
      </c>
      <c r="AK1409">
        <f t="shared" si="283"/>
        <v>854.372267374648</v>
      </c>
      <c r="AL1409" t="str">
        <f>VLOOKUP(AK1409,'Density Lookup'!A:B,2,TRUE)</f>
        <v>Medium</v>
      </c>
      <c r="AM1409" t="str">
        <f>VLOOKUP(A1409,census_tract_county_names_WA!A:B,2,FALSE)</f>
        <v>King County, Washington</v>
      </c>
      <c r="AN1409">
        <f>INDEX(census_tract_areas_WA!N:N, MATCH('2014_acs_select'!A1409,census_tract_areas_WA!E:E,0))</f>
        <v>3.6857469749999998</v>
      </c>
      <c r="AO1409" t="b">
        <f t="shared" si="284"/>
        <v>1</v>
      </c>
      <c r="AP1409" t="str">
        <f>INDEX('Density Lookup'!B:B,MATCH('2014_acs_select'!AK1409,'Density Lookup'!A:A,1))</f>
        <v>Medium</v>
      </c>
      <c r="AQ1409" t="b">
        <f t="shared" si="285"/>
        <v>1</v>
      </c>
    </row>
    <row r="1410" spans="1:43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89">F1410/E1410</f>
        <v>0.49283728886038058</v>
      </c>
      <c r="I1410" s="2">
        <f t="shared" ref="I1410:I1446" si="290">G1410/E1410</f>
        <v>0.50716271113961942</v>
      </c>
      <c r="J1410" s="1">
        <v>1803</v>
      </c>
      <c r="K1410" s="2">
        <f t="shared" ref="K1410:K1446" si="291">J1410/E1410</f>
        <v>0.38550352790250159</v>
      </c>
      <c r="L1410" s="1">
        <v>1445</v>
      </c>
      <c r="M1410" s="1">
        <v>187</v>
      </c>
      <c r="N1410" s="1">
        <v>36</v>
      </c>
      <c r="O1410" s="2">
        <f t="shared" si="286"/>
        <v>0.80144204104270655</v>
      </c>
      <c r="P1410" s="2">
        <f t="shared" si="287"/>
        <v>0.10371602884082086</v>
      </c>
      <c r="Q1410" s="2">
        <f t="shared" si="288"/>
        <v>1.9966722129783693E-2</v>
      </c>
      <c r="R1410" s="2">
        <v>0.154</v>
      </c>
      <c r="S1410" s="2">
        <v>0.17199999999999999</v>
      </c>
      <c r="T1410" s="2">
        <v>0.13600000000000001</v>
      </c>
      <c r="U1410" s="1">
        <v>4667</v>
      </c>
      <c r="V1410" s="2">
        <f t="shared" ref="V1410:V1446" si="292">U1410/E1410</f>
        <v>0.99786187727175535</v>
      </c>
      <c r="W1410" s="2">
        <v>0.13200000000000001</v>
      </c>
      <c r="X1410" s="1">
        <v>679</v>
      </c>
      <c r="Y1410" s="2">
        <f t="shared" ref="Y1410:Y1446" si="293">X1410/E1410</f>
        <v>0.14517853324780841</v>
      </c>
      <c r="Z1410" s="2">
        <v>0.17399999999999999</v>
      </c>
      <c r="AA1410" s="1">
        <v>2841</v>
      </c>
      <c r="AB1410" s="2">
        <f t="shared" ref="AB1410:AB1446" si="294">AA1410/E1410</f>
        <v>0.60744066709429123</v>
      </c>
      <c r="AC1410" s="2">
        <f t="shared" ref="AC1410:AC1446" si="295">1-(AB1410+Y1410)</f>
        <v>0.24738079965790039</v>
      </c>
      <c r="AD1410" s="2">
        <v>0.151</v>
      </c>
      <c r="AE1410" s="1">
        <v>57568</v>
      </c>
      <c r="AF1410" s="1">
        <v>2017</v>
      </c>
      <c r="AG1410" s="1">
        <v>46533</v>
      </c>
      <c r="AH1410" s="1">
        <v>4130</v>
      </c>
      <c r="AI1410" s="2">
        <v>0.126</v>
      </c>
      <c r="AJ1410">
        <f>VLOOKUP(A1410,census_tract_areas_WA!E:N,10,FALSE)</f>
        <v>696.03916819999995</v>
      </c>
      <c r="AK1410">
        <f t="shared" si="283"/>
        <v>6.7194494414660735</v>
      </c>
      <c r="AL1410" t="str">
        <f>VLOOKUP(AK1410,'Density Lookup'!A:B,2,TRUE)</f>
        <v>Low</v>
      </c>
      <c r="AM1410" t="str">
        <f>VLOOKUP(A1410,census_tract_county_names_WA!A:B,2,FALSE)</f>
        <v>Lewis County, Washington</v>
      </c>
      <c r="AN1410">
        <f>INDEX(census_tract_areas_WA!N:N, MATCH('2014_acs_select'!A1410,census_tract_areas_WA!E:E,0))</f>
        <v>696.03916819999995</v>
      </c>
      <c r="AO1410" t="b">
        <f t="shared" si="284"/>
        <v>1</v>
      </c>
      <c r="AP1410" t="str">
        <f>INDEX('Density Lookup'!B:B,MATCH('2014_acs_select'!AK1410,'Density Lookup'!A:A,1))</f>
        <v>Low</v>
      </c>
      <c r="AQ1410" t="b">
        <f t="shared" si="285"/>
        <v>1</v>
      </c>
    </row>
    <row r="1411" spans="1:43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89"/>
        <v>0.49941927990708479</v>
      </c>
      <c r="I1411" s="2">
        <f t="shared" si="290"/>
        <v>0.50058072009291521</v>
      </c>
      <c r="J1411" s="1">
        <v>714</v>
      </c>
      <c r="K1411" s="2">
        <f t="shared" si="291"/>
        <v>0.27642276422764228</v>
      </c>
      <c r="L1411" s="1">
        <v>525</v>
      </c>
      <c r="M1411" s="1">
        <v>80</v>
      </c>
      <c r="N1411" s="1">
        <v>3</v>
      </c>
      <c r="O1411" s="2">
        <f t="shared" si="286"/>
        <v>0.73529411764705888</v>
      </c>
      <c r="P1411" s="2">
        <f t="shared" si="287"/>
        <v>0.11204481792717087</v>
      </c>
      <c r="Q1411" s="2">
        <f t="shared" si="288"/>
        <v>4.2016806722689074E-3</v>
      </c>
      <c r="R1411" s="2">
        <v>0.185</v>
      </c>
      <c r="S1411" s="2">
        <v>0.20100000000000001</v>
      </c>
      <c r="T1411" s="2">
        <v>0.17</v>
      </c>
      <c r="U1411" s="1">
        <v>2579</v>
      </c>
      <c r="V1411" s="2">
        <f t="shared" si="292"/>
        <v>0.9984514130855594</v>
      </c>
      <c r="W1411" s="2">
        <v>0.16399999999999998</v>
      </c>
      <c r="X1411" s="1">
        <v>451</v>
      </c>
      <c r="Y1411" s="2">
        <f t="shared" si="293"/>
        <v>0.17460317460317459</v>
      </c>
      <c r="Z1411" s="2">
        <v>0.2</v>
      </c>
      <c r="AA1411" s="1">
        <v>1479</v>
      </c>
      <c r="AB1411" s="2">
        <f t="shared" si="294"/>
        <v>0.57259001161440182</v>
      </c>
      <c r="AC1411" s="2">
        <f t="shared" si="295"/>
        <v>0.25280681378242353</v>
      </c>
      <c r="AD1411" s="2">
        <v>0.19399999999999998</v>
      </c>
      <c r="AE1411" s="1">
        <v>49885</v>
      </c>
      <c r="AF1411" s="1">
        <v>1109</v>
      </c>
      <c r="AG1411" s="1">
        <v>39375</v>
      </c>
      <c r="AH1411" s="1">
        <v>2207</v>
      </c>
      <c r="AI1411" s="2">
        <v>0.14099999999999999</v>
      </c>
      <c r="AJ1411">
        <f>VLOOKUP(A1411,census_tract_areas_WA!E:N,10,FALSE)</f>
        <v>1243.404297</v>
      </c>
      <c r="AK1411">
        <f t="shared" ref="AK1411:AK1446" si="296">E1411/AJ1411</f>
        <v>2.0773613266675079</v>
      </c>
      <c r="AL1411" t="str">
        <f>VLOOKUP(AK1411,'Density Lookup'!A:B,2,TRUE)</f>
        <v>Low</v>
      </c>
      <c r="AM1411" t="str">
        <f>VLOOKUP(A1411,census_tract_county_names_WA!A:B,2,FALSE)</f>
        <v>Pend Oreille County, Washington</v>
      </c>
      <c r="AN1411">
        <f>INDEX(census_tract_areas_WA!N:N, MATCH('2014_acs_select'!A1411,census_tract_areas_WA!E:E,0))</f>
        <v>1243.404297</v>
      </c>
      <c r="AO1411" t="b">
        <f t="shared" ref="AO1411:AO1446" si="297">AN1411=AJ1411</f>
        <v>1</v>
      </c>
      <c r="AP1411" t="str">
        <f>INDEX('Density Lookup'!B:B,MATCH('2014_acs_select'!AK1411,'Density Lookup'!A:A,1))</f>
        <v>Low</v>
      </c>
      <c r="AQ1411" t="b">
        <f t="shared" ref="AQ1411:AQ1446" si="298">AP1411=AL1411</f>
        <v>1</v>
      </c>
    </row>
    <row r="1412" spans="1:43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89"/>
        <v>0.51364764267990071</v>
      </c>
      <c r="I1412" s="2">
        <f t="shared" si="290"/>
        <v>0.48635235732009924</v>
      </c>
      <c r="J1412" s="1">
        <v>508</v>
      </c>
      <c r="K1412" s="2">
        <f t="shared" si="291"/>
        <v>0.31513647642679898</v>
      </c>
      <c r="L1412" s="1">
        <v>353</v>
      </c>
      <c r="M1412" s="1">
        <v>103</v>
      </c>
      <c r="N1412" s="1">
        <v>0</v>
      </c>
      <c r="O1412" s="2">
        <f t="shared" si="286"/>
        <v>0.69488188976377951</v>
      </c>
      <c r="P1412" s="2">
        <f t="shared" si="287"/>
        <v>0.20275590551181102</v>
      </c>
      <c r="Q1412" s="2">
        <f t="shared" si="288"/>
        <v>0</v>
      </c>
      <c r="R1412" s="2">
        <v>0.16399999999999998</v>
      </c>
      <c r="S1412" s="2">
        <v>0.16399999999999998</v>
      </c>
      <c r="T1412" s="2">
        <v>0.16300000000000001</v>
      </c>
      <c r="U1412" s="1">
        <v>1610</v>
      </c>
      <c r="V1412" s="2">
        <f t="shared" si="292"/>
        <v>0.99875930521091816</v>
      </c>
      <c r="W1412" s="2">
        <v>0.159</v>
      </c>
      <c r="X1412" s="1">
        <v>326</v>
      </c>
      <c r="Y1412" s="2">
        <f t="shared" si="293"/>
        <v>0.20223325062034739</v>
      </c>
      <c r="Z1412" s="2">
        <v>0.28499999999999998</v>
      </c>
      <c r="AA1412" s="1">
        <v>855</v>
      </c>
      <c r="AB1412" s="2">
        <f t="shared" si="294"/>
        <v>0.53039702233250619</v>
      </c>
      <c r="AC1412" s="2">
        <f t="shared" si="295"/>
        <v>0.26736972704714645</v>
      </c>
      <c r="AD1412" s="2">
        <v>0.16800000000000001</v>
      </c>
      <c r="AE1412" s="1">
        <v>53032</v>
      </c>
      <c r="AF1412" s="1">
        <v>694</v>
      </c>
      <c r="AG1412" s="1">
        <v>44565</v>
      </c>
      <c r="AH1412" s="1">
        <v>1338</v>
      </c>
      <c r="AI1412" s="2">
        <v>0.121</v>
      </c>
      <c r="AJ1412">
        <f>VLOOKUP(A1412,census_tract_areas_WA!E:N,10,FALSE)</f>
        <v>727.46561389999999</v>
      </c>
      <c r="AK1412">
        <f t="shared" si="296"/>
        <v>2.2159122977070242</v>
      </c>
      <c r="AL1412" t="str">
        <f>VLOOKUP(AK1412,'Density Lookup'!A:B,2,TRUE)</f>
        <v>Low</v>
      </c>
      <c r="AM1412" t="str">
        <f>VLOOKUP(A1412,census_tract_county_names_WA!A:B,2,FALSE)</f>
        <v>Stevens County, Washington</v>
      </c>
      <c r="AN1412">
        <f>INDEX(census_tract_areas_WA!N:N, MATCH('2014_acs_select'!A1412,census_tract_areas_WA!E:E,0))</f>
        <v>727.46561389999999</v>
      </c>
      <c r="AO1412" t="b">
        <f t="shared" si="297"/>
        <v>1</v>
      </c>
      <c r="AP1412" t="str">
        <f>INDEX('Density Lookup'!B:B,MATCH('2014_acs_select'!AK1412,'Density Lookup'!A:A,1))</f>
        <v>Low</v>
      </c>
      <c r="AQ1412" t="b">
        <f t="shared" si="298"/>
        <v>1</v>
      </c>
    </row>
    <row r="1413" spans="1:43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89"/>
        <v>0.44715447154471544</v>
      </c>
      <c r="I1413" s="2">
        <f t="shared" si="290"/>
        <v>0.55284552845528456</v>
      </c>
      <c r="J1413" s="1">
        <v>1269</v>
      </c>
      <c r="K1413" s="2">
        <f t="shared" si="291"/>
        <v>0.3968105065666041</v>
      </c>
      <c r="L1413" s="1">
        <v>911</v>
      </c>
      <c r="M1413" s="1">
        <v>121</v>
      </c>
      <c r="N1413" s="1">
        <v>1</v>
      </c>
      <c r="O1413" s="2">
        <f t="shared" si="286"/>
        <v>0.71788810086682431</v>
      </c>
      <c r="P1413" s="2">
        <f t="shared" si="287"/>
        <v>9.5350669818754924E-2</v>
      </c>
      <c r="Q1413" s="2">
        <f t="shared" si="288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 s="1">
        <v>3191</v>
      </c>
      <c r="V1413" s="2">
        <f t="shared" si="292"/>
        <v>0.9978111319574734</v>
      </c>
      <c r="W1413" s="2">
        <v>0.14300000000000002</v>
      </c>
      <c r="X1413" s="1">
        <v>530</v>
      </c>
      <c r="Y1413" s="2">
        <f t="shared" si="293"/>
        <v>0.1657285803627267</v>
      </c>
      <c r="Z1413" s="2">
        <v>0.17699999999999999</v>
      </c>
      <c r="AA1413" s="1">
        <v>1898</v>
      </c>
      <c r="AB1413" s="2">
        <f t="shared" si="294"/>
        <v>0.5934959349593496</v>
      </c>
      <c r="AC1413" s="2">
        <f t="shared" si="295"/>
        <v>0.24077548467792376</v>
      </c>
      <c r="AD1413" s="2">
        <v>0.16699999999999998</v>
      </c>
      <c r="AE1413" s="1">
        <v>59985</v>
      </c>
      <c r="AF1413" s="1">
        <v>1393</v>
      </c>
      <c r="AG1413" s="1">
        <v>43640</v>
      </c>
      <c r="AH1413" s="1">
        <v>2749</v>
      </c>
      <c r="AI1413" s="2">
        <v>1.9E-2</v>
      </c>
      <c r="AJ1413">
        <f>VLOOKUP(A1413,census_tract_areas_WA!E:N,10,FALSE)</f>
        <v>24.488738560000002</v>
      </c>
      <c r="AK1413">
        <f t="shared" si="296"/>
        <v>130.59063831175141</v>
      </c>
      <c r="AL1413" t="str">
        <f>VLOOKUP(AK1413,'Density Lookup'!A:B,2,TRUE)</f>
        <v>Low</v>
      </c>
      <c r="AM1413" t="str">
        <f>VLOOKUP(A1413,census_tract_county_names_WA!A:B,2,FALSE)</f>
        <v>Jefferson County, Washington</v>
      </c>
      <c r="AN1413">
        <f>INDEX(census_tract_areas_WA!N:N, MATCH('2014_acs_select'!A1413,census_tract_areas_WA!E:E,0))</f>
        <v>24.488738560000002</v>
      </c>
      <c r="AO1413" t="b">
        <f t="shared" si="297"/>
        <v>1</v>
      </c>
      <c r="AP1413" t="str">
        <f>INDEX('Density Lookup'!B:B,MATCH('2014_acs_select'!AK1413,'Density Lookup'!A:A,1))</f>
        <v>Low</v>
      </c>
      <c r="AQ1413" t="b">
        <f t="shared" si="298"/>
        <v>1</v>
      </c>
    </row>
    <row r="1414" spans="1:43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89"/>
        <v>0.46220095693779906</v>
      </c>
      <c r="I1414" s="2">
        <f t="shared" si="290"/>
        <v>0.53779904306220094</v>
      </c>
      <c r="J1414" s="1">
        <v>1367</v>
      </c>
      <c r="K1414" s="2">
        <f t="shared" si="291"/>
        <v>0.43604465709728868</v>
      </c>
      <c r="L1414" s="1">
        <v>965</v>
      </c>
      <c r="M1414" s="1">
        <v>132</v>
      </c>
      <c r="N1414" s="1">
        <v>149</v>
      </c>
      <c r="O1414" s="2">
        <f t="shared" si="286"/>
        <v>0.70592538405267014</v>
      </c>
      <c r="P1414" s="2">
        <f t="shared" si="287"/>
        <v>9.6561814191660572E-2</v>
      </c>
      <c r="Q1414" s="2">
        <f t="shared" si="288"/>
        <v>0.10899780541331383</v>
      </c>
      <c r="R1414" s="2">
        <v>0.58799999999999997</v>
      </c>
      <c r="S1414" s="2">
        <v>0.625</v>
      </c>
      <c r="T1414" s="2">
        <v>0.55600000000000005</v>
      </c>
      <c r="U1414" s="1">
        <v>3092</v>
      </c>
      <c r="V1414" s="2">
        <f t="shared" si="292"/>
        <v>0.98628389154704943</v>
      </c>
      <c r="W1414" s="2">
        <v>6.6000000000000003E-2</v>
      </c>
      <c r="X1414" s="1">
        <v>576</v>
      </c>
      <c r="Y1414" s="2">
        <f t="shared" si="293"/>
        <v>0.18373205741626794</v>
      </c>
      <c r="Z1414" s="2">
        <v>2.3E-2</v>
      </c>
      <c r="AA1414" s="1">
        <v>1621</v>
      </c>
      <c r="AB1414" s="2">
        <f t="shared" si="294"/>
        <v>0.51706539074960123</v>
      </c>
      <c r="AC1414" s="2">
        <f t="shared" si="295"/>
        <v>0.2992025518341308</v>
      </c>
      <c r="AD1414" s="2">
        <v>6.7000000000000004E-2</v>
      </c>
      <c r="AE1414" s="1">
        <v>108290</v>
      </c>
      <c r="AF1414" s="1">
        <v>1250</v>
      </c>
      <c r="AG1414" s="1">
        <v>91628</v>
      </c>
      <c r="AH1414" s="1">
        <v>2699</v>
      </c>
      <c r="AI1414" s="2">
        <v>4.9000000000000002E-2</v>
      </c>
      <c r="AJ1414">
        <f>VLOOKUP(A1414,census_tract_areas_WA!E:N,10,FALSE)</f>
        <v>2.4573981659999999</v>
      </c>
      <c r="AK1414">
        <f t="shared" si="296"/>
        <v>1275.7395376032848</v>
      </c>
      <c r="AL1414" t="str">
        <f>VLOOKUP(AK1414,'Density Lookup'!A:B,2,TRUE)</f>
        <v>Medium</v>
      </c>
      <c r="AM1414" t="str">
        <f>VLOOKUP(A1414,census_tract_county_names_WA!A:B,2,FALSE)</f>
        <v>King County, Washington</v>
      </c>
      <c r="AN1414">
        <f>INDEX(census_tract_areas_WA!N:N, MATCH('2014_acs_select'!A1414,census_tract_areas_WA!E:E,0))</f>
        <v>2.4573981659999999</v>
      </c>
      <c r="AO1414" t="b">
        <f t="shared" si="297"/>
        <v>1</v>
      </c>
      <c r="AP1414" t="str">
        <f>INDEX('Density Lookup'!B:B,MATCH('2014_acs_select'!AK1414,'Density Lookup'!A:A,1))</f>
        <v>Medium</v>
      </c>
      <c r="AQ1414" t="b">
        <f t="shared" si="298"/>
        <v>1</v>
      </c>
    </row>
    <row r="1415" spans="1:43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89"/>
        <v>0.47671768153695865</v>
      </c>
      <c r="I1415" s="2">
        <f t="shared" si="290"/>
        <v>0.52328231846304141</v>
      </c>
      <c r="J1415" s="1">
        <v>1107</v>
      </c>
      <c r="K1415" s="2">
        <f t="shared" si="291"/>
        <v>0.36046890263757736</v>
      </c>
      <c r="L1415" s="1">
        <v>918</v>
      </c>
      <c r="M1415" s="1">
        <v>65</v>
      </c>
      <c r="N1415" s="1">
        <v>6</v>
      </c>
      <c r="O1415" s="2">
        <f t="shared" si="286"/>
        <v>0.82926829268292679</v>
      </c>
      <c r="P1415" s="2">
        <f t="shared" si="287"/>
        <v>5.8717253839205057E-2</v>
      </c>
      <c r="Q1415" s="2">
        <f t="shared" si="288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 s="1">
        <v>3069</v>
      </c>
      <c r="V1415" s="2">
        <f t="shared" si="292"/>
        <v>0.99934874633669812</v>
      </c>
      <c r="W1415" s="2">
        <v>0.151</v>
      </c>
      <c r="X1415" s="1">
        <v>598</v>
      </c>
      <c r="Y1415" s="2">
        <f t="shared" si="293"/>
        <v>0.19472484532725495</v>
      </c>
      <c r="Z1415" s="2">
        <v>0.253</v>
      </c>
      <c r="AA1415" s="1">
        <v>1537</v>
      </c>
      <c r="AB1415" s="2">
        <f t="shared" si="294"/>
        <v>0.50048844024747641</v>
      </c>
      <c r="AC1415" s="2">
        <f t="shared" si="295"/>
        <v>0.30478671442526861</v>
      </c>
      <c r="AD1415" s="2">
        <v>0.159</v>
      </c>
      <c r="AE1415" s="1">
        <v>70256</v>
      </c>
      <c r="AF1415" s="1">
        <v>1265</v>
      </c>
      <c r="AG1415" s="1">
        <v>56063</v>
      </c>
      <c r="AH1415" s="1">
        <v>2564</v>
      </c>
      <c r="AI1415" s="2">
        <v>7.8E-2</v>
      </c>
      <c r="AJ1415">
        <f>VLOOKUP(A1415,census_tract_areas_WA!E:N,10,FALSE)</f>
        <v>36.169175410000001</v>
      </c>
      <c r="AK1415">
        <f t="shared" si="296"/>
        <v>84.906552753506631</v>
      </c>
      <c r="AL1415" t="str">
        <f>VLOOKUP(AK1415,'Density Lookup'!A:B,2,TRUE)</f>
        <v>Low</v>
      </c>
      <c r="AM1415" t="str">
        <f>VLOOKUP(A1415,census_tract_county_names_WA!A:B,2,FALSE)</f>
        <v>Skagit County, Washington</v>
      </c>
      <c r="AN1415">
        <f>INDEX(census_tract_areas_WA!N:N, MATCH('2014_acs_select'!A1415,census_tract_areas_WA!E:E,0))</f>
        <v>36.169175410000001</v>
      </c>
      <c r="AO1415" t="b">
        <f t="shared" si="297"/>
        <v>1</v>
      </c>
      <c r="AP1415" t="str">
        <f>INDEX('Density Lookup'!B:B,MATCH('2014_acs_select'!AK1415,'Density Lookup'!A:A,1))</f>
        <v>Low</v>
      </c>
      <c r="AQ1415" t="b">
        <f t="shared" si="298"/>
        <v>1</v>
      </c>
    </row>
    <row r="1416" spans="1:43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89"/>
        <v>0.48573825503355705</v>
      </c>
      <c r="I1416" s="2">
        <f t="shared" si="290"/>
        <v>0.51426174496644295</v>
      </c>
      <c r="J1416" s="1">
        <v>517</v>
      </c>
      <c r="K1416" s="2">
        <f t="shared" si="291"/>
        <v>0.4337248322147651</v>
      </c>
      <c r="L1416" s="1">
        <v>439</v>
      </c>
      <c r="M1416" s="1">
        <v>29</v>
      </c>
      <c r="N1416" s="1">
        <v>0</v>
      </c>
      <c r="O1416" s="2">
        <f t="shared" si="286"/>
        <v>0.84912959381044484</v>
      </c>
      <c r="P1416" s="2">
        <f t="shared" si="287"/>
        <v>5.6092843326885883E-2</v>
      </c>
      <c r="Q1416" s="2">
        <f t="shared" si="288"/>
        <v>0</v>
      </c>
      <c r="R1416" s="2">
        <v>0.308</v>
      </c>
      <c r="S1416" s="2">
        <v>0.33299999999999996</v>
      </c>
      <c r="T1416" s="2">
        <v>0.28300000000000003</v>
      </c>
      <c r="U1416" s="1">
        <v>1192</v>
      </c>
      <c r="V1416" s="2">
        <f t="shared" si="292"/>
        <v>1</v>
      </c>
      <c r="W1416" s="2">
        <v>2.3E-2</v>
      </c>
      <c r="X1416" s="1">
        <v>244</v>
      </c>
      <c r="Y1416" s="2">
        <f t="shared" si="293"/>
        <v>0.20469798657718122</v>
      </c>
      <c r="Z1416" s="2">
        <v>0.02</v>
      </c>
      <c r="AA1416" s="1">
        <v>611</v>
      </c>
      <c r="AB1416" s="2">
        <f t="shared" si="294"/>
        <v>0.51258389261744963</v>
      </c>
      <c r="AC1416" s="2">
        <f t="shared" si="295"/>
        <v>0.28271812080536918</v>
      </c>
      <c r="AD1416" s="2">
        <v>1.8000000000000002E-2</v>
      </c>
      <c r="AE1416" s="1">
        <v>85315</v>
      </c>
      <c r="AF1416" s="1">
        <v>541</v>
      </c>
      <c r="AG1416" s="1">
        <v>68922</v>
      </c>
      <c r="AH1416" s="1">
        <v>995</v>
      </c>
      <c r="AI1416" s="2">
        <v>2.1000000000000001E-2</v>
      </c>
      <c r="AJ1416">
        <f>VLOOKUP(A1416,census_tract_areas_WA!E:N,10,FALSE)</f>
        <v>16.713134589999999</v>
      </c>
      <c r="AK1416">
        <f t="shared" si="296"/>
        <v>71.321151252692687</v>
      </c>
      <c r="AL1416" t="str">
        <f>VLOOKUP(AK1416,'Density Lookup'!A:B,2,TRUE)</f>
        <v>Low</v>
      </c>
      <c r="AM1416" t="str">
        <f>VLOOKUP(A1416,census_tract_county_names_WA!A:B,2,FALSE)</f>
        <v>Chelan County, Washington</v>
      </c>
      <c r="AN1416">
        <f>INDEX(census_tract_areas_WA!N:N, MATCH('2014_acs_select'!A1416,census_tract_areas_WA!E:E,0))</f>
        <v>16.713134589999999</v>
      </c>
      <c r="AO1416" t="b">
        <f t="shared" si="297"/>
        <v>1</v>
      </c>
      <c r="AP1416" t="str">
        <f>INDEX('Density Lookup'!B:B,MATCH('2014_acs_select'!AK1416,'Density Lookup'!A:A,1))</f>
        <v>Low</v>
      </c>
      <c r="AQ1416" t="b">
        <f t="shared" si="298"/>
        <v>1</v>
      </c>
    </row>
    <row r="1417" spans="1:43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89"/>
        <v>0.53337056688075957</v>
      </c>
      <c r="I1417" s="2">
        <f t="shared" si="290"/>
        <v>0.46662943311924043</v>
      </c>
      <c r="J1417" s="1">
        <v>1493</v>
      </c>
      <c r="K1417" s="2">
        <f t="shared" si="291"/>
        <v>0.41692264730522199</v>
      </c>
      <c r="L1417" s="1">
        <v>961</v>
      </c>
      <c r="M1417" s="1">
        <v>184</v>
      </c>
      <c r="N1417" s="1">
        <v>79</v>
      </c>
      <c r="O1417" s="2">
        <f t="shared" si="286"/>
        <v>0.6436704621567314</v>
      </c>
      <c r="P1417" s="2">
        <f t="shared" si="287"/>
        <v>0.12324179504353651</v>
      </c>
      <c r="Q1417" s="2">
        <f t="shared" si="288"/>
        <v>5.2913596784996651E-2</v>
      </c>
      <c r="R1417" s="2">
        <v>0.40700000000000003</v>
      </c>
      <c r="S1417" s="2">
        <v>0.442</v>
      </c>
      <c r="T1417" s="2">
        <v>0.36899999999999999</v>
      </c>
      <c r="U1417" s="1">
        <v>3579</v>
      </c>
      <c r="V1417" s="2">
        <f t="shared" si="292"/>
        <v>0.9994414967886065</v>
      </c>
      <c r="W1417" s="2">
        <v>0.05</v>
      </c>
      <c r="X1417" s="1">
        <v>627</v>
      </c>
      <c r="Y1417" s="2">
        <f t="shared" si="293"/>
        <v>0.17509075677185143</v>
      </c>
      <c r="Z1417" s="2">
        <v>2.2000000000000002E-2</v>
      </c>
      <c r="AA1417" s="1">
        <v>2107</v>
      </c>
      <c r="AB1417" s="2">
        <f t="shared" si="294"/>
        <v>0.58838313320301594</v>
      </c>
      <c r="AC1417" s="2">
        <f t="shared" si="295"/>
        <v>0.23652611002513257</v>
      </c>
      <c r="AD1417" s="2">
        <v>7.8E-2</v>
      </c>
      <c r="AE1417" s="1">
        <v>80469</v>
      </c>
      <c r="AF1417" s="1">
        <v>1604</v>
      </c>
      <c r="AG1417" s="1">
        <v>58615</v>
      </c>
      <c r="AH1417" s="1">
        <v>3069</v>
      </c>
      <c r="AI1417" s="2">
        <v>7.2000000000000008E-2</v>
      </c>
      <c r="AJ1417">
        <f>VLOOKUP(A1417,census_tract_areas_WA!E:N,10,FALSE)</f>
        <v>49.946708800000003</v>
      </c>
      <c r="AK1417">
        <f t="shared" si="296"/>
        <v>71.696415760631652</v>
      </c>
      <c r="AL1417" t="str">
        <f>VLOOKUP(AK1417,'Density Lookup'!A:B,2,TRUE)</f>
        <v>Low</v>
      </c>
      <c r="AM1417" t="str">
        <f>VLOOKUP(A1417,census_tract_county_names_WA!A:B,2,FALSE)</f>
        <v>Island County, Washington</v>
      </c>
      <c r="AN1417">
        <f>INDEX(census_tract_areas_WA!N:N, MATCH('2014_acs_select'!A1417,census_tract_areas_WA!E:E,0))</f>
        <v>49.946708800000003</v>
      </c>
      <c r="AO1417" t="b">
        <f t="shared" si="297"/>
        <v>1</v>
      </c>
      <c r="AP1417" t="str">
        <f>INDEX('Density Lookup'!B:B,MATCH('2014_acs_select'!AK1417,'Density Lookup'!A:A,1))</f>
        <v>Low</v>
      </c>
      <c r="AQ1417" t="b">
        <f t="shared" si="298"/>
        <v>1</v>
      </c>
    </row>
    <row r="1418" spans="1:43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89"/>
        <v>0.50346129641283821</v>
      </c>
      <c r="I1418" s="2">
        <f t="shared" si="290"/>
        <v>0.49653870358716173</v>
      </c>
      <c r="J1418" s="1">
        <v>1202</v>
      </c>
      <c r="K1418" s="2">
        <f t="shared" si="291"/>
        <v>0.37822529893014473</v>
      </c>
      <c r="L1418" s="1">
        <v>951</v>
      </c>
      <c r="M1418" s="1">
        <v>140</v>
      </c>
      <c r="N1418" s="1">
        <v>8</v>
      </c>
      <c r="O1418" s="2">
        <f t="shared" si="286"/>
        <v>0.79118136439267883</v>
      </c>
      <c r="P1418" s="2">
        <f t="shared" si="287"/>
        <v>0.11647254575707154</v>
      </c>
      <c r="Q1418" s="2">
        <f t="shared" si="288"/>
        <v>6.6555740432612314E-3</v>
      </c>
      <c r="R1418" s="2">
        <v>0.316</v>
      </c>
      <c r="S1418" s="2">
        <v>0.35299999999999998</v>
      </c>
      <c r="T1418" s="2">
        <v>0.27899999999999997</v>
      </c>
      <c r="U1418" s="1">
        <v>3178</v>
      </c>
      <c r="V1418" s="2">
        <f t="shared" si="292"/>
        <v>1</v>
      </c>
      <c r="W1418" s="2">
        <v>7.0000000000000007E-2</v>
      </c>
      <c r="X1418" s="1">
        <v>459</v>
      </c>
      <c r="Y1418" s="2">
        <f t="shared" si="293"/>
        <v>0.14443045940843297</v>
      </c>
      <c r="Z1418" s="2">
        <v>0.21100000000000002</v>
      </c>
      <c r="AA1418" s="1">
        <v>1690</v>
      </c>
      <c r="AB1418" s="2">
        <f t="shared" si="294"/>
        <v>0.53178099433606041</v>
      </c>
      <c r="AC1418" s="2">
        <f t="shared" si="295"/>
        <v>0.32378854625550657</v>
      </c>
      <c r="AD1418" s="2">
        <v>5.9000000000000004E-2</v>
      </c>
      <c r="AE1418" s="1">
        <v>80408</v>
      </c>
      <c r="AF1418" s="1">
        <v>1395</v>
      </c>
      <c r="AG1418" s="1">
        <v>66161</v>
      </c>
      <c r="AH1418" s="1">
        <v>2765</v>
      </c>
      <c r="AI1418" s="2">
        <v>7.0999999999999994E-2</v>
      </c>
      <c r="AJ1418">
        <f>VLOOKUP(A1418,census_tract_areas_WA!E:N,10,FALSE)</f>
        <v>40.490375239999999</v>
      </c>
      <c r="AK1418">
        <f t="shared" si="296"/>
        <v>78.487788299390431</v>
      </c>
      <c r="AL1418" t="str">
        <f>VLOOKUP(AK1418,'Density Lookup'!A:B,2,TRUE)</f>
        <v>Low</v>
      </c>
      <c r="AM1418" t="str">
        <f>VLOOKUP(A1418,census_tract_county_names_WA!A:B,2,FALSE)</f>
        <v>Island County, Washington</v>
      </c>
      <c r="AN1418">
        <f>INDEX(census_tract_areas_WA!N:N, MATCH('2014_acs_select'!A1418,census_tract_areas_WA!E:E,0))</f>
        <v>40.490375239999999</v>
      </c>
      <c r="AO1418" t="b">
        <f t="shared" si="297"/>
        <v>1</v>
      </c>
      <c r="AP1418" t="str">
        <f>INDEX('Density Lookup'!B:B,MATCH('2014_acs_select'!AK1418,'Density Lookup'!A:A,1))</f>
        <v>Low</v>
      </c>
      <c r="AQ1418" t="b">
        <f t="shared" si="298"/>
        <v>1</v>
      </c>
    </row>
    <row r="1419" spans="1:43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89"/>
        <v>0.48531237070748862</v>
      </c>
      <c r="I1419" s="2">
        <f t="shared" si="290"/>
        <v>0.51468762929251133</v>
      </c>
      <c r="J1419" s="1">
        <v>2347</v>
      </c>
      <c r="K1419" s="2">
        <f t="shared" si="291"/>
        <v>0.48551923872569303</v>
      </c>
      <c r="L1419" s="1">
        <v>1687</v>
      </c>
      <c r="M1419" s="1">
        <v>236</v>
      </c>
      <c r="N1419" s="1">
        <v>14</v>
      </c>
      <c r="O1419" s="2">
        <f t="shared" si="286"/>
        <v>0.71878994461014056</v>
      </c>
      <c r="P1419" s="2">
        <f t="shared" si="287"/>
        <v>0.10055389859394973</v>
      </c>
      <c r="Q1419" s="2">
        <f t="shared" si="288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 s="1">
        <v>4772</v>
      </c>
      <c r="V1419" s="2">
        <f t="shared" si="292"/>
        <v>0.98717418287132808</v>
      </c>
      <c r="W1419" s="2">
        <v>8.1000000000000003E-2</v>
      </c>
      <c r="X1419" s="1">
        <v>637</v>
      </c>
      <c r="Y1419" s="2">
        <f t="shared" si="293"/>
        <v>0.13177492759619364</v>
      </c>
      <c r="Z1419" s="2">
        <v>0.1</v>
      </c>
      <c r="AA1419" s="1">
        <v>2910</v>
      </c>
      <c r="AB1419" s="2">
        <f t="shared" si="294"/>
        <v>0.60198593297476211</v>
      </c>
      <c r="AC1419" s="2">
        <f t="shared" si="295"/>
        <v>0.2662391394290442</v>
      </c>
      <c r="AD1419" s="2">
        <v>0.10099999999999999</v>
      </c>
      <c r="AE1419" s="1">
        <v>97718</v>
      </c>
      <c r="AF1419" s="1">
        <v>2242</v>
      </c>
      <c r="AG1419" s="1">
        <v>66289</v>
      </c>
      <c r="AH1419" s="1">
        <v>4303</v>
      </c>
      <c r="AI1419" s="2">
        <v>5.2999999999999999E-2</v>
      </c>
      <c r="AJ1419">
        <f>VLOOKUP(A1419,census_tract_areas_WA!E:N,10,FALSE)</f>
        <v>246.0161746</v>
      </c>
      <c r="AK1419">
        <f t="shared" si="296"/>
        <v>19.649114566794829</v>
      </c>
      <c r="AL1419" t="str">
        <f>VLOOKUP(AK1419,'Density Lookup'!A:B,2,TRUE)</f>
        <v>Low</v>
      </c>
      <c r="AM1419" t="str">
        <f>VLOOKUP(A1419,census_tract_county_names_WA!A:B,2,FALSE)</f>
        <v>San Juan County, Washington</v>
      </c>
      <c r="AN1419">
        <f>INDEX(census_tract_areas_WA!N:N, MATCH('2014_acs_select'!A1419,census_tract_areas_WA!E:E,0))</f>
        <v>246.0161746</v>
      </c>
      <c r="AO1419" t="b">
        <f t="shared" si="297"/>
        <v>1</v>
      </c>
      <c r="AP1419" t="str">
        <f>INDEX('Density Lookup'!B:B,MATCH('2014_acs_select'!AK1419,'Density Lookup'!A:A,1))</f>
        <v>Low</v>
      </c>
      <c r="AQ1419" t="b">
        <f t="shared" si="298"/>
        <v>1</v>
      </c>
    </row>
    <row r="1420" spans="1:43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89"/>
        <v>0.48230088495575218</v>
      </c>
      <c r="I1420" s="2">
        <f t="shared" si="290"/>
        <v>0.51769911504424782</v>
      </c>
      <c r="J1420" s="1">
        <v>2450</v>
      </c>
      <c r="K1420" s="2">
        <f t="shared" si="291"/>
        <v>0.47133512889572915</v>
      </c>
      <c r="L1420" s="1">
        <v>1506</v>
      </c>
      <c r="M1420" s="1">
        <v>254</v>
      </c>
      <c r="N1420" s="1">
        <v>39</v>
      </c>
      <c r="O1420" s="2">
        <f t="shared" si="286"/>
        <v>0.61469387755102045</v>
      </c>
      <c r="P1420" s="2">
        <f t="shared" si="287"/>
        <v>0.1036734693877551</v>
      </c>
      <c r="Q1420" s="2">
        <f t="shared" si="288"/>
        <v>1.5918367346938776E-2</v>
      </c>
      <c r="R1420" s="2">
        <v>0.47700000000000004</v>
      </c>
      <c r="S1420" s="2">
        <v>0.45100000000000001</v>
      </c>
      <c r="T1420" s="2">
        <v>0.5</v>
      </c>
      <c r="U1420" s="1">
        <v>5167</v>
      </c>
      <c r="V1420" s="2">
        <f t="shared" si="292"/>
        <v>0.99403616775682957</v>
      </c>
      <c r="W1420" s="2">
        <v>0.121</v>
      </c>
      <c r="X1420" s="1">
        <v>728</v>
      </c>
      <c r="Y1420" s="2">
        <f t="shared" si="293"/>
        <v>0.14005386687187379</v>
      </c>
      <c r="Z1420" s="2">
        <v>0.185</v>
      </c>
      <c r="AA1420" s="1">
        <v>2961</v>
      </c>
      <c r="AB1420" s="2">
        <f t="shared" si="294"/>
        <v>0.56964217006540974</v>
      </c>
      <c r="AC1420" s="2">
        <f t="shared" si="295"/>
        <v>0.29030396306271644</v>
      </c>
      <c r="AD1420" s="2">
        <v>0.14599999999999999</v>
      </c>
      <c r="AE1420" s="1">
        <v>75249</v>
      </c>
      <c r="AF1420" s="1">
        <v>2585</v>
      </c>
      <c r="AG1420" s="1">
        <v>47482</v>
      </c>
      <c r="AH1420" s="1">
        <v>4540</v>
      </c>
      <c r="AI1420" s="2">
        <v>6.8000000000000005E-2</v>
      </c>
      <c r="AJ1420">
        <f>VLOOKUP(A1420,census_tract_areas_WA!E:N,10,FALSE)</f>
        <v>265.09718779999997</v>
      </c>
      <c r="AK1420">
        <f t="shared" si="296"/>
        <v>19.607903211412342</v>
      </c>
      <c r="AL1420" t="str">
        <f>VLOOKUP(AK1420,'Density Lookup'!A:B,2,TRUE)</f>
        <v>Low</v>
      </c>
      <c r="AM1420" t="str">
        <f>VLOOKUP(A1420,census_tract_county_names_WA!A:B,2,FALSE)</f>
        <v>San Juan County, Washington</v>
      </c>
      <c r="AN1420">
        <f>INDEX(census_tract_areas_WA!N:N, MATCH('2014_acs_select'!A1420,census_tract_areas_WA!E:E,0))</f>
        <v>265.09718779999997</v>
      </c>
      <c r="AO1420" t="b">
        <f t="shared" si="297"/>
        <v>1</v>
      </c>
      <c r="AP1420" t="str">
        <f>INDEX('Density Lookup'!B:B,MATCH('2014_acs_select'!AK1420,'Density Lookup'!A:A,1))</f>
        <v>Low</v>
      </c>
      <c r="AQ1420" t="b">
        <f t="shared" si="298"/>
        <v>1</v>
      </c>
    </row>
    <row r="1421" spans="1:43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89"/>
        <v>0.51204564666103125</v>
      </c>
      <c r="I1421" s="2">
        <f t="shared" si="290"/>
        <v>0.48795435333896875</v>
      </c>
      <c r="J1421" s="1">
        <v>1971</v>
      </c>
      <c r="K1421" s="2">
        <f t="shared" si="291"/>
        <v>0.4165257819103973</v>
      </c>
      <c r="L1421" s="1">
        <v>1523</v>
      </c>
      <c r="M1421" s="1">
        <v>143</v>
      </c>
      <c r="N1421" s="1">
        <v>6</v>
      </c>
      <c r="O1421" s="2">
        <f t="shared" si="286"/>
        <v>0.77270421106037546</v>
      </c>
      <c r="P1421" s="2">
        <f t="shared" si="287"/>
        <v>7.255200405885337E-2</v>
      </c>
      <c r="Q1421" s="2">
        <f t="shared" si="288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 s="1">
        <v>4694</v>
      </c>
      <c r="V1421" s="2">
        <f t="shared" si="292"/>
        <v>0.99196956889264587</v>
      </c>
      <c r="W1421" s="2">
        <v>8.6999999999999994E-2</v>
      </c>
      <c r="X1421" s="1">
        <v>621</v>
      </c>
      <c r="Y1421" s="2">
        <f t="shared" si="293"/>
        <v>0.13123415046491971</v>
      </c>
      <c r="Z1421" s="2">
        <v>0.11</v>
      </c>
      <c r="AA1421" s="1">
        <v>2642</v>
      </c>
      <c r="AB1421" s="2">
        <f t="shared" si="294"/>
        <v>0.55832628909551985</v>
      </c>
      <c r="AC1421" s="2">
        <f t="shared" si="295"/>
        <v>0.31043956043956045</v>
      </c>
      <c r="AD1421" s="2">
        <v>0.121</v>
      </c>
      <c r="AE1421" s="1">
        <v>83242</v>
      </c>
      <c r="AF1421" s="1">
        <v>2254</v>
      </c>
      <c r="AG1421" s="1">
        <v>60380</v>
      </c>
      <c r="AH1421" s="1">
        <v>4086</v>
      </c>
      <c r="AI1421" s="2">
        <v>0.11800000000000001</v>
      </c>
      <c r="AJ1421">
        <f>VLOOKUP(A1421,census_tract_areas_WA!E:N,10,FALSE)</f>
        <v>60.898442590000002</v>
      </c>
      <c r="AK1421">
        <f t="shared" si="296"/>
        <v>77.703136545843805</v>
      </c>
      <c r="AL1421" t="str">
        <f>VLOOKUP(AK1421,'Density Lookup'!A:B,2,TRUE)</f>
        <v>Low</v>
      </c>
      <c r="AM1421" t="str">
        <f>VLOOKUP(A1421,census_tract_county_names_WA!A:B,2,FALSE)</f>
        <v>Whatcom County, Washington</v>
      </c>
      <c r="AN1421">
        <f>INDEX(census_tract_areas_WA!N:N, MATCH('2014_acs_select'!A1421,census_tract_areas_WA!E:E,0))</f>
        <v>60.898442590000002</v>
      </c>
      <c r="AO1421" t="b">
        <f t="shared" si="297"/>
        <v>1</v>
      </c>
      <c r="AP1421" t="str">
        <f>INDEX('Density Lookup'!B:B,MATCH('2014_acs_select'!AK1421,'Density Lookup'!A:A,1))</f>
        <v>Low</v>
      </c>
      <c r="AQ1421" t="b">
        <f t="shared" si="298"/>
        <v>1</v>
      </c>
    </row>
    <row r="1422" spans="1:43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89"/>
        <v>0.46529042703906093</v>
      </c>
      <c r="I1422" s="2">
        <f t="shared" si="290"/>
        <v>0.53470957296093913</v>
      </c>
      <c r="J1422" s="1">
        <v>1741</v>
      </c>
      <c r="K1422" s="2">
        <f t="shared" si="291"/>
        <v>0.35235782230317747</v>
      </c>
      <c r="L1422" s="1">
        <v>1357</v>
      </c>
      <c r="M1422" s="1">
        <v>321</v>
      </c>
      <c r="N1422" s="1">
        <v>0</v>
      </c>
      <c r="O1422" s="2">
        <f t="shared" si="286"/>
        <v>0.77943710511200459</v>
      </c>
      <c r="P1422" s="2">
        <f t="shared" si="287"/>
        <v>0.18437679494543366</v>
      </c>
      <c r="Q1422" s="2">
        <f t="shared" si="288"/>
        <v>0</v>
      </c>
      <c r="R1422" s="2">
        <v>0.27</v>
      </c>
      <c r="S1422" s="2">
        <v>0.314</v>
      </c>
      <c r="T1422" s="2">
        <v>0.223</v>
      </c>
      <c r="U1422" s="1">
        <v>4827</v>
      </c>
      <c r="V1422" s="2">
        <f t="shared" si="292"/>
        <v>0.97692774741955068</v>
      </c>
      <c r="W1422" s="2">
        <v>6.7000000000000004E-2</v>
      </c>
      <c r="X1422" s="1">
        <v>609</v>
      </c>
      <c r="Y1422" s="2">
        <f t="shared" si="293"/>
        <v>0.12325440194292653</v>
      </c>
      <c r="Z1422" s="2">
        <v>2.1000000000000001E-2</v>
      </c>
      <c r="AA1422" s="1">
        <v>2718</v>
      </c>
      <c r="AB1422" s="2">
        <f t="shared" si="294"/>
        <v>0.55009107468123863</v>
      </c>
      <c r="AC1422" s="2">
        <f t="shared" si="295"/>
        <v>0.32665452337583489</v>
      </c>
      <c r="AD1422" s="2">
        <v>0.10800000000000001</v>
      </c>
      <c r="AE1422" s="1">
        <v>74763</v>
      </c>
      <c r="AF1422" s="1">
        <v>2012</v>
      </c>
      <c r="AG1422" s="1">
        <v>61136</v>
      </c>
      <c r="AH1422" s="1">
        <v>4284</v>
      </c>
      <c r="AI1422" s="2">
        <v>0.13300000000000001</v>
      </c>
      <c r="AJ1422">
        <f>VLOOKUP(A1422,census_tract_areas_WA!E:N,10,FALSE)</f>
        <v>143.93027839999999</v>
      </c>
      <c r="AK1422">
        <f t="shared" si="296"/>
        <v>34.329121397711411</v>
      </c>
      <c r="AL1422" t="str">
        <f>VLOOKUP(AK1422,'Density Lookup'!A:B,2,TRUE)</f>
        <v>Low</v>
      </c>
      <c r="AM1422" t="str">
        <f>VLOOKUP(A1422,census_tract_county_names_WA!A:B,2,FALSE)</f>
        <v>Mason County, Washington</v>
      </c>
      <c r="AN1422">
        <f>INDEX(census_tract_areas_WA!N:N, MATCH('2014_acs_select'!A1422,census_tract_areas_WA!E:E,0))</f>
        <v>143.93027839999999</v>
      </c>
      <c r="AO1422" t="b">
        <f t="shared" si="297"/>
        <v>1</v>
      </c>
      <c r="AP1422" t="str">
        <f>INDEX('Density Lookup'!B:B,MATCH('2014_acs_select'!AK1422,'Density Lookup'!A:A,1))</f>
        <v>Low</v>
      </c>
      <c r="AQ1422" t="b">
        <f t="shared" si="298"/>
        <v>1</v>
      </c>
    </row>
    <row r="1423" spans="1:43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89"/>
        <v>0.50108853410740206</v>
      </c>
      <c r="I1423" s="2">
        <f t="shared" si="290"/>
        <v>0.49891146589259799</v>
      </c>
      <c r="J1423" s="1">
        <v>1613</v>
      </c>
      <c r="K1423" s="2">
        <f t="shared" si="291"/>
        <v>0.29263425253991293</v>
      </c>
      <c r="L1423" s="1">
        <v>1422</v>
      </c>
      <c r="M1423" s="1">
        <v>103</v>
      </c>
      <c r="N1423" s="1">
        <v>0</v>
      </c>
      <c r="O1423" s="2">
        <f t="shared" si="286"/>
        <v>0.8815871047737136</v>
      </c>
      <c r="P1423" s="2">
        <f t="shared" si="287"/>
        <v>6.3856168629882207E-2</v>
      </c>
      <c r="Q1423" s="2">
        <f t="shared" si="288"/>
        <v>0</v>
      </c>
      <c r="R1423" s="2">
        <v>0.191</v>
      </c>
      <c r="S1423" s="2">
        <v>0.17699999999999999</v>
      </c>
      <c r="T1423" s="2">
        <v>0.20399999999999999</v>
      </c>
      <c r="U1423" s="1">
        <v>5492</v>
      </c>
      <c r="V1423" s="2">
        <f t="shared" si="292"/>
        <v>0.99637155297532654</v>
      </c>
      <c r="W1423" s="2">
        <v>0.13100000000000001</v>
      </c>
      <c r="X1423" s="1">
        <v>831</v>
      </c>
      <c r="Y1423" s="2">
        <f t="shared" si="293"/>
        <v>0.15076197387518142</v>
      </c>
      <c r="Z1423" s="2">
        <v>0.22</v>
      </c>
      <c r="AA1423" s="1">
        <v>2856</v>
      </c>
      <c r="AB1423" s="2">
        <f t="shared" si="294"/>
        <v>0.51814223512336721</v>
      </c>
      <c r="AC1423" s="2">
        <f t="shared" si="295"/>
        <v>0.33109579100145137</v>
      </c>
      <c r="AD1423" s="2">
        <v>0.154</v>
      </c>
      <c r="AE1423" s="1">
        <v>58899</v>
      </c>
      <c r="AF1423" s="1">
        <v>2499</v>
      </c>
      <c r="AG1423" s="1">
        <v>41237</v>
      </c>
      <c r="AH1423" s="1">
        <v>4730</v>
      </c>
      <c r="AI1423" s="2">
        <v>0.20899999999999999</v>
      </c>
      <c r="AJ1423">
        <f>VLOOKUP(A1423,census_tract_areas_WA!E:N,10,FALSE)</f>
        <v>162.3449186</v>
      </c>
      <c r="AK1423">
        <f t="shared" si="296"/>
        <v>33.952402375962016</v>
      </c>
      <c r="AL1423" t="str">
        <f>VLOOKUP(AK1423,'Density Lookup'!A:B,2,TRUE)</f>
        <v>Low</v>
      </c>
      <c r="AM1423" t="str">
        <f>VLOOKUP(A1423,census_tract_county_names_WA!A:B,2,FALSE)</f>
        <v>Mason County, Washington</v>
      </c>
      <c r="AN1423">
        <f>INDEX(census_tract_areas_WA!N:N, MATCH('2014_acs_select'!A1423,census_tract_areas_WA!E:E,0))</f>
        <v>162.3449186</v>
      </c>
      <c r="AO1423" t="b">
        <f t="shared" si="297"/>
        <v>1</v>
      </c>
      <c r="AP1423" t="str">
        <f>INDEX('Density Lookup'!B:B,MATCH('2014_acs_select'!AK1423,'Density Lookup'!A:A,1))</f>
        <v>Low</v>
      </c>
      <c r="AQ1423" t="b">
        <f t="shared" si="298"/>
        <v>1</v>
      </c>
    </row>
    <row r="1424" spans="1:43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89"/>
        <v>0.43828639904134215</v>
      </c>
      <c r="I1424" s="2">
        <f t="shared" si="290"/>
        <v>0.56171360095865785</v>
      </c>
      <c r="J1424" s="1">
        <v>1277</v>
      </c>
      <c r="K1424" s="2">
        <f t="shared" si="291"/>
        <v>0.38256440982624323</v>
      </c>
      <c r="L1424" s="1">
        <v>1045</v>
      </c>
      <c r="M1424" s="1">
        <v>72</v>
      </c>
      <c r="N1424" s="1">
        <v>33</v>
      </c>
      <c r="O1424" s="2">
        <f t="shared" si="286"/>
        <v>0.81832419733750983</v>
      </c>
      <c r="P1424" s="2">
        <f t="shared" si="287"/>
        <v>5.6382145653876274E-2</v>
      </c>
      <c r="Q1424" s="2">
        <f t="shared" si="288"/>
        <v>2.5841816758026624E-2</v>
      </c>
      <c r="R1424" s="2">
        <v>0.26899999999999996</v>
      </c>
      <c r="S1424" s="2">
        <v>0.316</v>
      </c>
      <c r="T1424" s="2">
        <v>0.22899999999999998</v>
      </c>
      <c r="U1424" s="1">
        <v>3304</v>
      </c>
      <c r="V1424" s="2">
        <f t="shared" si="292"/>
        <v>0.98981426003594963</v>
      </c>
      <c r="W1424" s="2">
        <v>0.10099999999999999</v>
      </c>
      <c r="X1424" s="1">
        <v>433</v>
      </c>
      <c r="Y1424" s="2">
        <f t="shared" si="293"/>
        <v>0.12971839424805273</v>
      </c>
      <c r="Z1424" s="2">
        <v>2.3E-2</v>
      </c>
      <c r="AA1424" s="1">
        <v>1809</v>
      </c>
      <c r="AB1424" s="2">
        <f t="shared" si="294"/>
        <v>0.54194128220491311</v>
      </c>
      <c r="AC1424" s="2">
        <f t="shared" si="295"/>
        <v>0.32834032354703413</v>
      </c>
      <c r="AD1424" s="2">
        <v>0.14499999999999999</v>
      </c>
      <c r="AE1424" s="1">
        <v>70648</v>
      </c>
      <c r="AF1424" s="1">
        <v>1574</v>
      </c>
      <c r="AG1424" s="1">
        <v>52581</v>
      </c>
      <c r="AH1424" s="1">
        <v>2888</v>
      </c>
      <c r="AI1424" s="2">
        <v>5.2999999999999999E-2</v>
      </c>
      <c r="AJ1424">
        <f>VLOOKUP(A1424,census_tract_areas_WA!E:N,10,FALSE)</f>
        <v>21.591303629999999</v>
      </c>
      <c r="AK1424">
        <f t="shared" si="296"/>
        <v>154.59928021029828</v>
      </c>
      <c r="AL1424" t="str">
        <f>VLOOKUP(AK1424,'Density Lookup'!A:B,2,TRUE)</f>
        <v>Low</v>
      </c>
      <c r="AM1424" t="str">
        <f>VLOOKUP(A1424,census_tract_county_names_WA!A:B,2,FALSE)</f>
        <v>Clallam County, Washington</v>
      </c>
      <c r="AN1424">
        <f>INDEX(census_tract_areas_WA!N:N, MATCH('2014_acs_select'!A1424,census_tract_areas_WA!E:E,0))</f>
        <v>21.591303629999999</v>
      </c>
      <c r="AO1424" t="b">
        <f t="shared" si="297"/>
        <v>1</v>
      </c>
      <c r="AP1424" t="str">
        <f>INDEX('Density Lookup'!B:B,MATCH('2014_acs_select'!AK1424,'Density Lookup'!A:A,1))</f>
        <v>Low</v>
      </c>
      <c r="AQ1424" t="b">
        <f t="shared" si="298"/>
        <v>1</v>
      </c>
    </row>
    <row r="1425" spans="1:43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89"/>
        <v>0.47305389221556887</v>
      </c>
      <c r="I1425" s="2">
        <f t="shared" si="290"/>
        <v>0.52694610778443118</v>
      </c>
      <c r="J1425" s="1">
        <v>1051</v>
      </c>
      <c r="K1425" s="2">
        <f t="shared" si="291"/>
        <v>0.44952951240376388</v>
      </c>
      <c r="L1425" s="1">
        <v>662</v>
      </c>
      <c r="M1425" s="1">
        <v>114</v>
      </c>
      <c r="N1425" s="1">
        <v>34</v>
      </c>
      <c r="O1425" s="2">
        <f t="shared" si="286"/>
        <v>0.62987630827783059</v>
      </c>
      <c r="P1425" s="2">
        <f t="shared" si="287"/>
        <v>0.10846812559467174</v>
      </c>
      <c r="Q1425" s="2">
        <f t="shared" si="288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 s="1">
        <v>2338</v>
      </c>
      <c r="V1425" s="2">
        <f t="shared" si="292"/>
        <v>1</v>
      </c>
      <c r="W1425" s="2">
        <v>3.4000000000000002E-2</v>
      </c>
      <c r="X1425" s="1">
        <v>411</v>
      </c>
      <c r="Y1425" s="2">
        <f t="shared" si="293"/>
        <v>0.17579127459366981</v>
      </c>
      <c r="Z1425" s="2">
        <v>1.9E-2</v>
      </c>
      <c r="AA1425" s="1">
        <v>1245</v>
      </c>
      <c r="AB1425" s="2">
        <f t="shared" si="294"/>
        <v>0.53250641573994872</v>
      </c>
      <c r="AC1425" s="2">
        <f t="shared" si="295"/>
        <v>0.29170230966638144</v>
      </c>
      <c r="AD1425" s="2">
        <v>5.5E-2</v>
      </c>
      <c r="AE1425" s="1">
        <v>109850</v>
      </c>
      <c r="AF1425" s="1">
        <v>1113</v>
      </c>
      <c r="AG1425" s="1">
        <v>72725</v>
      </c>
      <c r="AH1425" s="1">
        <v>2009</v>
      </c>
      <c r="AI1425" s="2">
        <v>3.6000000000000004E-2</v>
      </c>
      <c r="AJ1425">
        <f>VLOOKUP(A1425,census_tract_areas_WA!E:N,10,FALSE)</f>
        <v>34.828125100000001</v>
      </c>
      <c r="AK1425">
        <f t="shared" si="296"/>
        <v>67.129654360865956</v>
      </c>
      <c r="AL1425" t="str">
        <f>VLOOKUP(AK1425,'Density Lookup'!A:B,2,TRUE)</f>
        <v>Low</v>
      </c>
      <c r="AM1425" t="str">
        <f>VLOOKUP(A1425,census_tract_county_names_WA!A:B,2,FALSE)</f>
        <v>Island County, Washington</v>
      </c>
      <c r="AN1425">
        <f>INDEX(census_tract_areas_WA!N:N, MATCH('2014_acs_select'!A1425,census_tract_areas_WA!E:E,0))</f>
        <v>34.828125100000001</v>
      </c>
      <c r="AO1425" t="b">
        <f t="shared" si="297"/>
        <v>1</v>
      </c>
      <c r="AP1425" t="str">
        <f>INDEX('Density Lookup'!B:B,MATCH('2014_acs_select'!AK1425,'Density Lookup'!A:A,1))</f>
        <v>Low</v>
      </c>
      <c r="AQ1425" t="b">
        <f t="shared" si="298"/>
        <v>1</v>
      </c>
    </row>
    <row r="1426" spans="1:43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89"/>
        <v>0.5458879618593564</v>
      </c>
      <c r="I1426" s="2">
        <f t="shared" si="290"/>
        <v>0.4541120381406436</v>
      </c>
      <c r="J1426" s="1">
        <v>317</v>
      </c>
      <c r="K1426" s="2">
        <f t="shared" si="291"/>
        <v>0.37783075089392132</v>
      </c>
      <c r="L1426" s="1">
        <v>278</v>
      </c>
      <c r="M1426" s="1">
        <v>17</v>
      </c>
      <c r="N1426" s="1">
        <v>4</v>
      </c>
      <c r="O1426" s="2">
        <f t="shared" si="286"/>
        <v>0.87697160883280756</v>
      </c>
      <c r="P1426" s="2">
        <f t="shared" si="287"/>
        <v>5.362776025236593E-2</v>
      </c>
      <c r="Q1426" s="2">
        <f t="shared" si="288"/>
        <v>1.2618296529968454E-2</v>
      </c>
      <c r="R1426" s="2">
        <v>0.18100000000000002</v>
      </c>
      <c r="S1426" s="2">
        <v>0.16</v>
      </c>
      <c r="T1426" s="2">
        <v>0.20899999999999999</v>
      </c>
      <c r="U1426" s="1">
        <v>821</v>
      </c>
      <c r="V1426" s="2">
        <f t="shared" si="292"/>
        <v>0.97854588796185937</v>
      </c>
      <c r="W1426" s="2">
        <v>0.129</v>
      </c>
      <c r="X1426" s="1">
        <v>129</v>
      </c>
      <c r="Y1426" s="2">
        <f t="shared" si="293"/>
        <v>0.1537544696066746</v>
      </c>
      <c r="Z1426" s="2">
        <v>0.29499999999999998</v>
      </c>
      <c r="AA1426" s="1">
        <v>548</v>
      </c>
      <c r="AB1426" s="2">
        <f t="shared" si="294"/>
        <v>0.65315852205005964</v>
      </c>
      <c r="AC1426" s="2">
        <f t="shared" si="295"/>
        <v>0.19308700834326575</v>
      </c>
      <c r="AD1426" s="2">
        <v>0.124</v>
      </c>
      <c r="AE1426" s="1">
        <v>49673</v>
      </c>
      <c r="AF1426" s="1">
        <v>363</v>
      </c>
      <c r="AG1426" s="1">
        <v>44938</v>
      </c>
      <c r="AH1426" s="1">
        <v>732</v>
      </c>
      <c r="AI1426" s="2">
        <v>5.7999999999999996E-2</v>
      </c>
      <c r="AJ1426">
        <f>VLOOKUP(A1426,census_tract_areas_WA!E:N,10,FALSE)</f>
        <v>942.02370550000001</v>
      </c>
      <c r="AK1426">
        <f t="shared" si="296"/>
        <v>0.89063576118255128</v>
      </c>
      <c r="AL1426" t="str">
        <f>VLOOKUP(AK1426,'Density Lookup'!A:B,2,TRUE)</f>
        <v>Low</v>
      </c>
      <c r="AM1426" t="str">
        <f>VLOOKUP(A1426,census_tract_county_names_WA!A:B,2,FALSE)</f>
        <v>Mason County, Washington</v>
      </c>
      <c r="AN1426">
        <f>INDEX(census_tract_areas_WA!N:N, MATCH('2014_acs_select'!A1426,census_tract_areas_WA!E:E,0))</f>
        <v>942.02370550000001</v>
      </c>
      <c r="AO1426" t="b">
        <f t="shared" si="297"/>
        <v>1</v>
      </c>
      <c r="AP1426" t="str">
        <f>INDEX('Density Lookup'!B:B,MATCH('2014_acs_select'!AK1426,'Density Lookup'!A:A,1))</f>
        <v>Low</v>
      </c>
      <c r="AQ1426" t="b">
        <f t="shared" si="298"/>
        <v>1</v>
      </c>
    </row>
    <row r="1427" spans="1:43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89"/>
        <v>0.43913788880724958</v>
      </c>
      <c r="I1427" s="2">
        <f t="shared" si="290"/>
        <v>0.56086211119275042</v>
      </c>
      <c r="J1427" s="1">
        <v>1852</v>
      </c>
      <c r="K1427" s="2">
        <f t="shared" si="291"/>
        <v>0.45358804800391866</v>
      </c>
      <c r="L1427" s="1">
        <v>1197</v>
      </c>
      <c r="M1427" s="1">
        <v>174</v>
      </c>
      <c r="N1427" s="1">
        <v>104</v>
      </c>
      <c r="O1427" s="2">
        <f t="shared" si="286"/>
        <v>0.64632829373650103</v>
      </c>
      <c r="P1427" s="2">
        <f t="shared" si="287"/>
        <v>9.3952483801295894E-2</v>
      </c>
      <c r="Q1427" s="2">
        <f t="shared" si="288"/>
        <v>5.6155507559395246E-2</v>
      </c>
      <c r="R1427" s="2">
        <v>0.47700000000000004</v>
      </c>
      <c r="S1427" s="2">
        <v>0.503</v>
      </c>
      <c r="T1427" s="2">
        <v>0.45600000000000002</v>
      </c>
      <c r="U1427" s="1">
        <v>4005</v>
      </c>
      <c r="V1427" s="2">
        <f t="shared" si="292"/>
        <v>0.98089639970609843</v>
      </c>
      <c r="W1427" s="2">
        <v>0.13300000000000001</v>
      </c>
      <c r="X1427" s="1">
        <v>633</v>
      </c>
      <c r="Y1427" s="2">
        <f t="shared" si="293"/>
        <v>0.1550330639235856</v>
      </c>
      <c r="Z1427" s="2">
        <v>0.191</v>
      </c>
      <c r="AA1427" s="1">
        <v>2342</v>
      </c>
      <c r="AB1427" s="2">
        <f t="shared" si="294"/>
        <v>0.57359784472201814</v>
      </c>
      <c r="AC1427" s="2">
        <f t="shared" si="295"/>
        <v>0.27136909135439624</v>
      </c>
      <c r="AD1427" s="2">
        <v>0.152</v>
      </c>
      <c r="AE1427" s="1">
        <v>82835</v>
      </c>
      <c r="AF1427" s="1">
        <v>1818</v>
      </c>
      <c r="AG1427" s="1">
        <v>62500</v>
      </c>
      <c r="AH1427" s="1">
        <v>3511</v>
      </c>
      <c r="AI1427" s="2">
        <v>8.199999999999999E-2</v>
      </c>
      <c r="AJ1427">
        <f>VLOOKUP(A1427,census_tract_areas_WA!E:N,10,FALSE)</f>
        <v>65.467957080000005</v>
      </c>
      <c r="AK1427">
        <f t="shared" si="296"/>
        <v>62.366387804199981</v>
      </c>
      <c r="AL1427" t="str">
        <f>VLOOKUP(AK1427,'Density Lookup'!A:B,2,TRUE)</f>
        <v>Low</v>
      </c>
      <c r="AM1427" t="str">
        <f>VLOOKUP(A1427,census_tract_county_names_WA!A:B,2,FALSE)</f>
        <v>Island County, Washington</v>
      </c>
      <c r="AN1427">
        <f>INDEX(census_tract_areas_WA!N:N, MATCH('2014_acs_select'!A1427,census_tract_areas_WA!E:E,0))</f>
        <v>65.467957080000005</v>
      </c>
      <c r="AO1427" t="b">
        <f t="shared" si="297"/>
        <v>1</v>
      </c>
      <c r="AP1427" t="str">
        <f>INDEX('Density Lookup'!B:B,MATCH('2014_acs_select'!AK1427,'Density Lookup'!A:A,1))</f>
        <v>Low</v>
      </c>
      <c r="AQ1427" t="b">
        <f t="shared" si="298"/>
        <v>1</v>
      </c>
    </row>
    <row r="1428" spans="1:43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89"/>
        <v>0.43717700258397935</v>
      </c>
      <c r="I1428" s="2">
        <f t="shared" si="290"/>
        <v>0.56282299741602071</v>
      </c>
      <c r="J1428" s="1">
        <v>2493</v>
      </c>
      <c r="K1428" s="2">
        <f t="shared" si="291"/>
        <v>0.40261627906976744</v>
      </c>
      <c r="L1428" s="1">
        <v>1450</v>
      </c>
      <c r="M1428" s="1">
        <v>181</v>
      </c>
      <c r="N1428" s="1">
        <v>31</v>
      </c>
      <c r="O1428" s="2">
        <f t="shared" si="286"/>
        <v>0.58162855996791019</v>
      </c>
      <c r="P1428" s="2">
        <f t="shared" si="287"/>
        <v>7.2603289209787411E-2</v>
      </c>
      <c r="Q1428" s="2">
        <f t="shared" si="288"/>
        <v>1.2434817488969114E-2</v>
      </c>
      <c r="R1428" s="2">
        <v>0.45200000000000001</v>
      </c>
      <c r="S1428" s="2">
        <v>0.505</v>
      </c>
      <c r="T1428" s="2">
        <v>0.41200000000000003</v>
      </c>
      <c r="U1428" s="1">
        <v>6113</v>
      </c>
      <c r="V1428" s="2">
        <f t="shared" si="292"/>
        <v>0.98724160206718348</v>
      </c>
      <c r="W1428" s="2">
        <v>0.115</v>
      </c>
      <c r="X1428" s="1">
        <v>807</v>
      </c>
      <c r="Y1428" s="2">
        <f t="shared" si="293"/>
        <v>0.13032945736434109</v>
      </c>
      <c r="Z1428" s="2">
        <v>0.13</v>
      </c>
      <c r="AA1428" s="1">
        <v>3479</v>
      </c>
      <c r="AB1428" s="2">
        <f t="shared" si="294"/>
        <v>0.56185400516795869</v>
      </c>
      <c r="AC1428" s="2">
        <f t="shared" si="295"/>
        <v>0.30781653746770021</v>
      </c>
      <c r="AD1428" s="2">
        <v>0.113</v>
      </c>
      <c r="AE1428" s="1">
        <v>57767</v>
      </c>
      <c r="AF1428" s="1">
        <v>3192</v>
      </c>
      <c r="AG1428" s="1">
        <v>42404</v>
      </c>
      <c r="AH1428" s="1">
        <v>5527</v>
      </c>
      <c r="AI1428" s="2">
        <v>0.13900000000000001</v>
      </c>
      <c r="AJ1428">
        <f>VLOOKUP(A1428,census_tract_areas_WA!E:N,10,FALSE)</f>
        <v>33.483116170000002</v>
      </c>
      <c r="AK1428">
        <f t="shared" si="296"/>
        <v>184.92902418526594</v>
      </c>
      <c r="AL1428" t="str">
        <f>VLOOKUP(AK1428,'Density Lookup'!A:B,2,TRUE)</f>
        <v>Low</v>
      </c>
      <c r="AM1428" t="str">
        <f>VLOOKUP(A1428,census_tract_county_names_WA!A:B,2,FALSE)</f>
        <v>Jefferson County, Washington</v>
      </c>
      <c r="AN1428">
        <f>INDEX(census_tract_areas_WA!N:N, MATCH('2014_acs_select'!A1428,census_tract_areas_WA!E:E,0))</f>
        <v>33.483116170000002</v>
      </c>
      <c r="AO1428" t="b">
        <f t="shared" si="297"/>
        <v>1</v>
      </c>
      <c r="AP1428" t="str">
        <f>INDEX('Density Lookup'!B:B,MATCH('2014_acs_select'!AK1428,'Density Lookup'!A:A,1))</f>
        <v>Low</v>
      </c>
      <c r="AQ1428" t="b">
        <f t="shared" si="298"/>
        <v>1</v>
      </c>
    </row>
    <row r="1429" spans="1:43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89"/>
        <v>0.51443994601889342</v>
      </c>
      <c r="I1429" s="2">
        <f t="shared" si="290"/>
        <v>0.48556005398110663</v>
      </c>
      <c r="J1429" s="1">
        <v>2271</v>
      </c>
      <c r="K1429" s="2">
        <f t="shared" si="291"/>
        <v>0.30647773279352225</v>
      </c>
      <c r="L1429" s="1">
        <v>1672</v>
      </c>
      <c r="M1429" s="1">
        <v>360</v>
      </c>
      <c r="N1429" s="1">
        <v>0</v>
      </c>
      <c r="O1429" s="2">
        <f t="shared" si="286"/>
        <v>0.73623954205195952</v>
      </c>
      <c r="P1429" s="2">
        <f t="shared" si="287"/>
        <v>0.15852047556142668</v>
      </c>
      <c r="Q1429" s="2">
        <f t="shared" si="288"/>
        <v>0</v>
      </c>
      <c r="R1429" s="2">
        <v>0.2</v>
      </c>
      <c r="S1429" s="2">
        <v>0.24399999999999999</v>
      </c>
      <c r="T1429" s="2">
        <v>0.155</v>
      </c>
      <c r="U1429" s="1">
        <v>7410</v>
      </c>
      <c r="V1429" s="2">
        <f t="shared" si="292"/>
        <v>1</v>
      </c>
      <c r="W1429" s="2">
        <v>9.1999999999999998E-2</v>
      </c>
      <c r="X1429" s="1">
        <v>993</v>
      </c>
      <c r="Y1429" s="2">
        <f t="shared" si="293"/>
        <v>0.13400809716599191</v>
      </c>
      <c r="Z1429" s="2">
        <v>2.8999999999999998E-2</v>
      </c>
      <c r="AA1429" s="1">
        <v>4188</v>
      </c>
      <c r="AB1429" s="2">
        <f t="shared" si="294"/>
        <v>0.56518218623481786</v>
      </c>
      <c r="AC1429" s="2">
        <f t="shared" si="295"/>
        <v>0.3008097165991902</v>
      </c>
      <c r="AD1429" s="2">
        <v>0.13100000000000001</v>
      </c>
      <c r="AE1429" s="1">
        <v>52895</v>
      </c>
      <c r="AF1429" s="1">
        <v>3481</v>
      </c>
      <c r="AG1429" s="1">
        <v>38896</v>
      </c>
      <c r="AH1429" s="1">
        <v>6649</v>
      </c>
      <c r="AI1429" s="2">
        <v>0.188</v>
      </c>
      <c r="AJ1429">
        <f>VLOOKUP(A1429,census_tract_areas_WA!E:N,10,FALSE)</f>
        <v>418.07005249999997</v>
      </c>
      <c r="AK1429">
        <f t="shared" si="296"/>
        <v>17.724302316535816</v>
      </c>
      <c r="AL1429" t="str">
        <f>VLOOKUP(AK1429,'Density Lookup'!A:B,2,TRUE)</f>
        <v>Low</v>
      </c>
      <c r="AM1429" t="str">
        <f>VLOOKUP(A1429,census_tract_county_names_WA!A:B,2,FALSE)</f>
        <v>Grays Harbor County, Washington</v>
      </c>
      <c r="AN1429">
        <f>INDEX(census_tract_areas_WA!N:N, MATCH('2014_acs_select'!A1429,census_tract_areas_WA!E:E,0))</f>
        <v>418.07005249999997</v>
      </c>
      <c r="AO1429" t="b">
        <f t="shared" si="297"/>
        <v>1</v>
      </c>
      <c r="AP1429" t="str">
        <f>INDEX('Density Lookup'!B:B,MATCH('2014_acs_select'!AK1429,'Density Lookup'!A:A,1))</f>
        <v>Low</v>
      </c>
      <c r="AQ1429" t="b">
        <f t="shared" si="298"/>
        <v>1</v>
      </c>
    </row>
    <row r="1430" spans="1:43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89"/>
        <v>0.51832126118449084</v>
      </c>
      <c r="I1430" s="2">
        <f t="shared" si="290"/>
        <v>0.48167873881550916</v>
      </c>
      <c r="J1430" s="1">
        <v>2022</v>
      </c>
      <c r="K1430" s="2">
        <f t="shared" si="291"/>
        <v>0.43076267575628463</v>
      </c>
      <c r="L1430" s="1">
        <v>1407</v>
      </c>
      <c r="M1430" s="1">
        <v>286</v>
      </c>
      <c r="N1430" s="1">
        <v>129</v>
      </c>
      <c r="O1430" s="2">
        <f t="shared" si="286"/>
        <v>0.69584569732937684</v>
      </c>
      <c r="P1430" s="2">
        <f t="shared" si="287"/>
        <v>0.14144411473788329</v>
      </c>
      <c r="Q1430" s="2">
        <f t="shared" si="288"/>
        <v>6.3798219584569729E-2</v>
      </c>
      <c r="R1430" s="2">
        <v>0.41299999999999998</v>
      </c>
      <c r="S1430" s="2">
        <v>0.45500000000000002</v>
      </c>
      <c r="T1430" s="2">
        <v>0.377</v>
      </c>
      <c r="U1430" s="1">
        <v>4694</v>
      </c>
      <c r="V1430" s="2">
        <f t="shared" si="292"/>
        <v>1</v>
      </c>
      <c r="W1430" s="2">
        <v>0.114</v>
      </c>
      <c r="X1430" s="1">
        <v>589</v>
      </c>
      <c r="Y1430" s="2">
        <f t="shared" si="293"/>
        <v>0.12547933532168726</v>
      </c>
      <c r="Z1430" s="2">
        <v>0.187</v>
      </c>
      <c r="AA1430" s="1">
        <v>2636</v>
      </c>
      <c r="AB1430" s="2">
        <f t="shared" si="294"/>
        <v>0.56156795909671919</v>
      </c>
      <c r="AC1430" s="2">
        <f t="shared" si="295"/>
        <v>0.31295270558159349</v>
      </c>
      <c r="AD1430" s="2">
        <v>0.14599999999999999</v>
      </c>
      <c r="AE1430" s="1">
        <v>73240</v>
      </c>
      <c r="AF1430" s="1">
        <v>2137</v>
      </c>
      <c r="AG1430" s="1">
        <v>57109</v>
      </c>
      <c r="AH1430" s="1">
        <v>4170</v>
      </c>
      <c r="AI1430" s="2">
        <v>9.1999999999999998E-2</v>
      </c>
      <c r="AJ1430">
        <f>VLOOKUP(A1430,census_tract_areas_WA!E:N,10,FALSE)</f>
        <v>82.462772670000007</v>
      </c>
      <c r="AK1430">
        <f t="shared" si="296"/>
        <v>56.922655496735189</v>
      </c>
      <c r="AL1430" t="str">
        <f>VLOOKUP(AK1430,'Density Lookup'!A:B,2,TRUE)</f>
        <v>Low</v>
      </c>
      <c r="AM1430" t="str">
        <f>VLOOKUP(A1430,census_tract_county_names_WA!A:B,2,FALSE)</f>
        <v>Island County, Washington</v>
      </c>
      <c r="AN1430">
        <f>INDEX(census_tract_areas_WA!N:N, MATCH('2014_acs_select'!A1430,census_tract_areas_WA!E:E,0))</f>
        <v>82.462772670000007</v>
      </c>
      <c r="AO1430" t="b">
        <f t="shared" si="297"/>
        <v>1</v>
      </c>
      <c r="AP1430" t="str">
        <f>INDEX('Density Lookup'!B:B,MATCH('2014_acs_select'!AK1430,'Density Lookup'!A:A,1))</f>
        <v>Low</v>
      </c>
      <c r="AQ1430" t="b">
        <f t="shared" si="298"/>
        <v>1</v>
      </c>
    </row>
    <row r="1431" spans="1:43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89"/>
        <v>0.536140089418778</v>
      </c>
      <c r="I1431" s="2">
        <f t="shared" si="290"/>
        <v>0.46385991058122206</v>
      </c>
      <c r="J1431" s="1">
        <v>767</v>
      </c>
      <c r="K1431" s="2">
        <f t="shared" si="291"/>
        <v>0.28576751117734722</v>
      </c>
      <c r="L1431" s="1">
        <v>680</v>
      </c>
      <c r="M1431" s="1">
        <v>33</v>
      </c>
      <c r="N1431" s="1">
        <v>0</v>
      </c>
      <c r="O1431" s="2">
        <f t="shared" si="286"/>
        <v>0.88657105606258146</v>
      </c>
      <c r="P1431" s="2">
        <f t="shared" si="287"/>
        <v>4.3024771838331158E-2</v>
      </c>
      <c r="Q1431" s="2">
        <f t="shared" si="288"/>
        <v>0</v>
      </c>
      <c r="R1431" s="2">
        <v>0.14000000000000001</v>
      </c>
      <c r="S1431" s="2">
        <v>0.187</v>
      </c>
      <c r="T1431" s="2">
        <v>8.6999999999999994E-2</v>
      </c>
      <c r="U1431" s="1">
        <v>2684</v>
      </c>
      <c r="V1431" s="2">
        <f t="shared" si="292"/>
        <v>1</v>
      </c>
      <c r="W1431" s="2">
        <v>9.3000000000000013E-2</v>
      </c>
      <c r="X1431" s="1">
        <v>284</v>
      </c>
      <c r="Y1431" s="2">
        <f t="shared" si="293"/>
        <v>0.10581222056631892</v>
      </c>
      <c r="Z1431" s="2">
        <v>0.10199999999999999</v>
      </c>
      <c r="AA1431" s="1">
        <v>1485</v>
      </c>
      <c r="AB1431" s="2">
        <f t="shared" si="294"/>
        <v>0.55327868852459017</v>
      </c>
      <c r="AC1431" s="2">
        <f t="shared" si="295"/>
        <v>0.34090909090909094</v>
      </c>
      <c r="AD1431" s="2">
        <v>0.13</v>
      </c>
      <c r="AE1431" s="1">
        <v>46242</v>
      </c>
      <c r="AF1431" s="1">
        <v>1394</v>
      </c>
      <c r="AG1431" s="1">
        <v>34590</v>
      </c>
      <c r="AH1431" s="1">
        <v>2509</v>
      </c>
      <c r="AI1431" s="2">
        <v>0.128</v>
      </c>
      <c r="AJ1431">
        <f>VLOOKUP(A1431,census_tract_areas_WA!E:N,10,FALSE)</f>
        <v>1764.130615</v>
      </c>
      <c r="AK1431">
        <f t="shared" si="296"/>
        <v>1.5214292962088865</v>
      </c>
      <c r="AL1431" t="str">
        <f>VLOOKUP(AK1431,'Density Lookup'!A:B,2,TRUE)</f>
        <v>Low</v>
      </c>
      <c r="AM1431" t="str">
        <f>VLOOKUP(A1431,census_tract_county_names_WA!A:B,2,FALSE)</f>
        <v>Lewis County, Washington</v>
      </c>
      <c r="AN1431">
        <f>INDEX(census_tract_areas_WA!N:N, MATCH('2014_acs_select'!A1431,census_tract_areas_WA!E:E,0))</f>
        <v>1764.130615</v>
      </c>
      <c r="AO1431" t="b">
        <f t="shared" si="297"/>
        <v>1</v>
      </c>
      <c r="AP1431" t="str">
        <f>INDEX('Density Lookup'!B:B,MATCH('2014_acs_select'!AK1431,'Density Lookup'!A:A,1))</f>
        <v>Low</v>
      </c>
      <c r="AQ1431" t="b">
        <f t="shared" si="298"/>
        <v>1</v>
      </c>
    </row>
    <row r="1432" spans="1:43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89"/>
        <v>0.44752002248138262</v>
      </c>
      <c r="I1432" s="2">
        <f t="shared" si="290"/>
        <v>0.55247997751861744</v>
      </c>
      <c r="J1432" s="1">
        <v>2797</v>
      </c>
      <c r="K1432" s="2">
        <f t="shared" si="291"/>
        <v>0.39300266966418435</v>
      </c>
      <c r="L1432" s="1">
        <v>1857</v>
      </c>
      <c r="M1432" s="1">
        <v>320</v>
      </c>
      <c r="N1432" s="1">
        <v>317</v>
      </c>
      <c r="O1432" s="2">
        <f t="shared" si="286"/>
        <v>0.66392563460850906</v>
      </c>
      <c r="P1432" s="2">
        <f t="shared" si="287"/>
        <v>0.1144082946013586</v>
      </c>
      <c r="Q1432" s="2">
        <f t="shared" si="288"/>
        <v>0.11333571683947086</v>
      </c>
      <c r="R1432" s="2">
        <v>0.499</v>
      </c>
      <c r="S1432" s="2">
        <v>0.51700000000000002</v>
      </c>
      <c r="T1432" s="2">
        <v>0.48299999999999998</v>
      </c>
      <c r="U1432" s="1">
        <v>7071</v>
      </c>
      <c r="V1432" s="2">
        <f t="shared" si="292"/>
        <v>0.9935366025010538</v>
      </c>
      <c r="W1432" s="2">
        <v>9.5000000000000001E-2</v>
      </c>
      <c r="X1432" s="1">
        <v>942</v>
      </c>
      <c r="Y1432" s="2">
        <f t="shared" si="293"/>
        <v>0.13235914008711536</v>
      </c>
      <c r="Z1432" s="2">
        <v>0.158</v>
      </c>
      <c r="AA1432" s="1">
        <v>3653</v>
      </c>
      <c r="AB1432" s="2">
        <f t="shared" si="294"/>
        <v>0.51327806660109598</v>
      </c>
      <c r="AC1432" s="2">
        <f t="shared" si="295"/>
        <v>0.35436279331178866</v>
      </c>
      <c r="AD1432" s="2">
        <v>9.9000000000000005E-2</v>
      </c>
      <c r="AE1432" s="1">
        <v>92493</v>
      </c>
      <c r="AF1432" s="1">
        <v>3556</v>
      </c>
      <c r="AG1432" s="1">
        <v>63917</v>
      </c>
      <c r="AH1432" s="1">
        <v>6275</v>
      </c>
      <c r="AI1432" s="2">
        <v>8.8000000000000009E-2</v>
      </c>
      <c r="AJ1432">
        <f>VLOOKUP(A1432,census_tract_areas_WA!E:N,10,FALSE)</f>
        <v>4.0187987310000004</v>
      </c>
      <c r="AK1432">
        <f t="shared" si="296"/>
        <v>1770.9272039680056</v>
      </c>
      <c r="AL1432" t="str">
        <f>VLOOKUP(AK1432,'Density Lookup'!A:B,2,TRUE)</f>
        <v>High</v>
      </c>
      <c r="AM1432" t="str">
        <f>VLOOKUP(A1432,census_tract_county_names_WA!A:B,2,FALSE)</f>
        <v>Snohomish County, Washington</v>
      </c>
      <c r="AN1432">
        <f>INDEX(census_tract_areas_WA!N:N, MATCH('2014_acs_select'!A1432,census_tract_areas_WA!E:E,0))</f>
        <v>4.0187987310000004</v>
      </c>
      <c r="AO1432" t="b">
        <f t="shared" si="297"/>
        <v>1</v>
      </c>
      <c r="AP1432" t="str">
        <f>INDEX('Density Lookup'!B:B,MATCH('2014_acs_select'!AK1432,'Density Lookup'!A:A,1))</f>
        <v>High</v>
      </c>
      <c r="AQ1432" t="b">
        <f t="shared" si="298"/>
        <v>1</v>
      </c>
    </row>
    <row r="1433" spans="1:43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89"/>
        <v>0.47275204359673023</v>
      </c>
      <c r="I1433" s="2">
        <f t="shared" si="290"/>
        <v>0.52724795640326971</v>
      </c>
      <c r="J1433" s="1">
        <v>871</v>
      </c>
      <c r="K1433" s="2">
        <f t="shared" si="291"/>
        <v>0.39554950045413262</v>
      </c>
      <c r="L1433" s="1">
        <v>630</v>
      </c>
      <c r="M1433" s="1">
        <v>78</v>
      </c>
      <c r="N1433" s="1">
        <v>21</v>
      </c>
      <c r="O1433" s="2">
        <f t="shared" si="286"/>
        <v>0.72330654420206664</v>
      </c>
      <c r="P1433" s="2">
        <f t="shared" si="287"/>
        <v>8.9552238805970144E-2</v>
      </c>
      <c r="Q1433" s="2">
        <f t="shared" si="288"/>
        <v>2.4110218140068886E-2</v>
      </c>
      <c r="R1433" s="2">
        <v>0.434</v>
      </c>
      <c r="S1433" s="2">
        <v>0.47799999999999998</v>
      </c>
      <c r="T1433" s="2">
        <v>0.39200000000000002</v>
      </c>
      <c r="U1433" s="1">
        <v>2177</v>
      </c>
      <c r="V1433" s="2">
        <f t="shared" si="292"/>
        <v>0.98864668483197093</v>
      </c>
      <c r="W1433" s="2">
        <v>4.4999999999999998E-2</v>
      </c>
      <c r="X1433" s="1">
        <v>267</v>
      </c>
      <c r="Y1433" s="2">
        <f t="shared" si="293"/>
        <v>0.12125340599455041</v>
      </c>
      <c r="Z1433" s="2">
        <v>2.6000000000000002E-2</v>
      </c>
      <c r="AA1433" s="1">
        <v>1140</v>
      </c>
      <c r="AB1433" s="2">
        <f t="shared" si="294"/>
        <v>0.51771117166212532</v>
      </c>
      <c r="AC1433" s="2">
        <f t="shared" si="295"/>
        <v>0.36103542234332431</v>
      </c>
      <c r="AD1433" s="2">
        <v>5.2999999999999999E-2</v>
      </c>
      <c r="AE1433" s="1">
        <v>87629</v>
      </c>
      <c r="AF1433" s="1">
        <v>993</v>
      </c>
      <c r="AG1433" s="1">
        <v>68250</v>
      </c>
      <c r="AH1433" s="1">
        <v>1969</v>
      </c>
      <c r="AI1433" s="2">
        <v>3.5000000000000003E-2</v>
      </c>
      <c r="AJ1433">
        <f>VLOOKUP(A1433,census_tract_areas_WA!E:N,10,FALSE)</f>
        <v>5.2113107330000004</v>
      </c>
      <c r="AK1433">
        <f t="shared" si="296"/>
        <v>422.54244907257191</v>
      </c>
      <c r="AL1433" t="str">
        <f>VLOOKUP(AK1433,'Density Lookup'!A:B,2,TRUE)</f>
        <v>Medium</v>
      </c>
      <c r="AM1433" t="str">
        <f>VLOOKUP(A1433,census_tract_county_names_WA!A:B,2,FALSE)</f>
        <v>Skagit County, Washington</v>
      </c>
      <c r="AN1433">
        <f>INDEX(census_tract_areas_WA!N:N, MATCH('2014_acs_select'!A1433,census_tract_areas_WA!E:E,0))</f>
        <v>5.2113107330000004</v>
      </c>
      <c r="AO1433" t="b">
        <f t="shared" si="297"/>
        <v>1</v>
      </c>
      <c r="AP1433" t="str">
        <f>INDEX('Density Lookup'!B:B,MATCH('2014_acs_select'!AK1433,'Density Lookup'!A:A,1))</f>
        <v>Medium</v>
      </c>
      <c r="AQ1433" t="b">
        <f t="shared" si="298"/>
        <v>1</v>
      </c>
    </row>
    <row r="1434" spans="1:43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89"/>
        <v>0.50550314465408808</v>
      </c>
      <c r="I1434" s="2">
        <f t="shared" si="290"/>
        <v>0.49449685534591192</v>
      </c>
      <c r="J1434" s="1">
        <v>2398</v>
      </c>
      <c r="K1434" s="2">
        <f t="shared" si="291"/>
        <v>0.37704402515723273</v>
      </c>
      <c r="L1434" s="1">
        <v>1800</v>
      </c>
      <c r="M1434" s="1">
        <v>320</v>
      </c>
      <c r="N1434" s="1">
        <v>29</v>
      </c>
      <c r="O1434" s="2">
        <f t="shared" si="286"/>
        <v>0.75062552126772308</v>
      </c>
      <c r="P1434" s="2">
        <f t="shared" si="287"/>
        <v>0.13344453711426188</v>
      </c>
      <c r="Q1434" s="2">
        <f t="shared" si="288"/>
        <v>1.2093411175979984E-2</v>
      </c>
      <c r="R1434" s="2">
        <v>0.43</v>
      </c>
      <c r="S1434" s="2">
        <v>0.40100000000000002</v>
      </c>
      <c r="T1434" s="2">
        <v>0.46</v>
      </c>
      <c r="U1434" s="1">
        <v>6348</v>
      </c>
      <c r="V1434" s="2">
        <f t="shared" si="292"/>
        <v>0.99811320754716981</v>
      </c>
      <c r="W1434" s="2">
        <v>0.11800000000000001</v>
      </c>
      <c r="X1434" s="1">
        <v>845</v>
      </c>
      <c r="Y1434" s="2">
        <f t="shared" si="293"/>
        <v>0.13286163522012578</v>
      </c>
      <c r="Z1434" s="2">
        <v>0.23300000000000001</v>
      </c>
      <c r="AA1434" s="1">
        <v>3416</v>
      </c>
      <c r="AB1434" s="2">
        <f t="shared" si="294"/>
        <v>0.5371069182389937</v>
      </c>
      <c r="AC1434" s="2">
        <f t="shared" si="295"/>
        <v>0.33003144654088046</v>
      </c>
      <c r="AD1434" s="2">
        <v>0.14099999999999999</v>
      </c>
      <c r="AE1434" s="1">
        <v>63142</v>
      </c>
      <c r="AF1434" s="1">
        <v>3014</v>
      </c>
      <c r="AG1434" s="1">
        <v>48949</v>
      </c>
      <c r="AH1434" s="1">
        <v>5557</v>
      </c>
      <c r="AI1434" s="2">
        <v>8.900000000000001E-2</v>
      </c>
      <c r="AJ1434">
        <f>VLOOKUP(A1434,census_tract_areas_WA!E:N,10,FALSE)</f>
        <v>416.60021219999999</v>
      </c>
      <c r="AK1434">
        <f t="shared" si="296"/>
        <v>15.266434854686807</v>
      </c>
      <c r="AL1434" t="str">
        <f>VLOOKUP(AK1434,'Density Lookup'!A:B,2,TRUE)</f>
        <v>Low</v>
      </c>
      <c r="AM1434" t="str">
        <f>VLOOKUP(A1434,census_tract_county_names_WA!A:B,2,FALSE)</f>
        <v>Jefferson County, Washington</v>
      </c>
      <c r="AN1434">
        <f>INDEX(census_tract_areas_WA!N:N, MATCH('2014_acs_select'!A1434,census_tract_areas_WA!E:E,0))</f>
        <v>416.60021219999999</v>
      </c>
      <c r="AO1434" t="b">
        <f t="shared" si="297"/>
        <v>1</v>
      </c>
      <c r="AP1434" t="str">
        <f>INDEX('Density Lookup'!B:B,MATCH('2014_acs_select'!AK1434,'Density Lookup'!A:A,1))</f>
        <v>Low</v>
      </c>
      <c r="AQ1434" t="b">
        <f t="shared" si="298"/>
        <v>1</v>
      </c>
    </row>
    <row r="1435" spans="1:43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89"/>
        <v>0.45316402997502081</v>
      </c>
      <c r="I1435" s="2">
        <f t="shared" si="290"/>
        <v>0.54683597002497919</v>
      </c>
      <c r="J1435" s="1">
        <v>1574</v>
      </c>
      <c r="K1435" s="2">
        <f t="shared" si="291"/>
        <v>0.32764363030807658</v>
      </c>
      <c r="L1435" s="1">
        <v>1173</v>
      </c>
      <c r="M1435" s="1">
        <v>46</v>
      </c>
      <c r="N1435" s="1">
        <v>104</v>
      </c>
      <c r="O1435" s="2">
        <f t="shared" si="286"/>
        <v>0.7452350698856417</v>
      </c>
      <c r="P1435" s="2">
        <f t="shared" si="287"/>
        <v>2.9224904701397714E-2</v>
      </c>
      <c r="Q1435" s="2">
        <f t="shared" si="288"/>
        <v>6.607369758576874E-2</v>
      </c>
      <c r="R1435" s="2">
        <v>0.499</v>
      </c>
      <c r="S1435" s="2">
        <v>0.59799999999999998</v>
      </c>
      <c r="T1435" s="2">
        <v>0.41299999999999998</v>
      </c>
      <c r="U1435" s="1">
        <v>4798</v>
      </c>
      <c r="V1435" s="2">
        <f t="shared" si="292"/>
        <v>0.99875104079933386</v>
      </c>
      <c r="W1435" s="2">
        <v>8.1000000000000003E-2</v>
      </c>
      <c r="X1435" s="1">
        <v>731</v>
      </c>
      <c r="Y1435" s="2">
        <f t="shared" si="293"/>
        <v>0.15216486261448792</v>
      </c>
      <c r="Z1435" s="2">
        <v>0.11800000000000001</v>
      </c>
      <c r="AA1435" s="1">
        <v>2186</v>
      </c>
      <c r="AB1435" s="2">
        <f t="shared" si="294"/>
        <v>0.45503746877601997</v>
      </c>
      <c r="AC1435" s="2">
        <f t="shared" si="295"/>
        <v>0.39279766860949206</v>
      </c>
      <c r="AD1435" s="2">
        <v>9.6000000000000002E-2</v>
      </c>
      <c r="AE1435" s="1">
        <v>90704</v>
      </c>
      <c r="AF1435" s="1">
        <v>2320</v>
      </c>
      <c r="AG1435" s="1">
        <v>65256</v>
      </c>
      <c r="AH1435" s="1">
        <v>4147</v>
      </c>
      <c r="AI1435" s="2">
        <v>0.107</v>
      </c>
      <c r="AJ1435">
        <f>VLOOKUP(A1435,census_tract_areas_WA!E:N,10,FALSE)</f>
        <v>4.1083930620000002</v>
      </c>
      <c r="AK1435">
        <f t="shared" si="296"/>
        <v>1169.3136288331118</v>
      </c>
      <c r="AL1435" t="str">
        <f>VLOOKUP(AK1435,'Density Lookup'!A:B,2,TRUE)</f>
        <v>Medium</v>
      </c>
      <c r="AM1435" t="str">
        <f>VLOOKUP(A1435,census_tract_county_names_WA!A:B,2,FALSE)</f>
        <v>Clark County, Washington</v>
      </c>
      <c r="AN1435">
        <f>INDEX(census_tract_areas_WA!N:N, MATCH('2014_acs_select'!A1435,census_tract_areas_WA!E:E,0))</f>
        <v>4.1083930620000002</v>
      </c>
      <c r="AO1435" t="b">
        <f t="shared" si="297"/>
        <v>1</v>
      </c>
      <c r="AP1435" t="str">
        <f>INDEX('Density Lookup'!B:B,MATCH('2014_acs_select'!AK1435,'Density Lookup'!A:A,1))</f>
        <v>Medium</v>
      </c>
      <c r="AQ1435" t="b">
        <f t="shared" si="298"/>
        <v>1</v>
      </c>
    </row>
    <row r="1436" spans="1:43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89"/>
        <v>0.50486448922863103</v>
      </c>
      <c r="I1436" s="2">
        <f t="shared" si="290"/>
        <v>0.49513551077136903</v>
      </c>
      <c r="J1436" s="1">
        <v>1222</v>
      </c>
      <c r="K1436" s="2">
        <f t="shared" si="291"/>
        <v>0.42460041695621958</v>
      </c>
      <c r="L1436" s="1">
        <v>745</v>
      </c>
      <c r="M1436" s="1">
        <v>72</v>
      </c>
      <c r="N1436" s="1">
        <v>66</v>
      </c>
      <c r="O1436" s="2">
        <f t="shared" si="286"/>
        <v>0.60965630114566283</v>
      </c>
      <c r="P1436" s="2">
        <f t="shared" si="287"/>
        <v>5.8919803600654665E-2</v>
      </c>
      <c r="Q1436" s="2">
        <f t="shared" si="288"/>
        <v>5.4009819967266774E-2</v>
      </c>
      <c r="R1436" s="2">
        <v>0.495</v>
      </c>
      <c r="S1436" s="2">
        <v>0.52600000000000002</v>
      </c>
      <c r="T1436" s="2">
        <v>0.46500000000000002</v>
      </c>
      <c r="U1436" s="1">
        <v>2865</v>
      </c>
      <c r="V1436" s="2">
        <f t="shared" si="292"/>
        <v>0.99548297428769983</v>
      </c>
      <c r="W1436" s="2">
        <v>0.16399999999999998</v>
      </c>
      <c r="X1436" s="1">
        <v>398</v>
      </c>
      <c r="Y1436" s="2">
        <f t="shared" si="293"/>
        <v>0.13829047949965254</v>
      </c>
      <c r="Z1436" s="2">
        <v>0.36700000000000005</v>
      </c>
      <c r="AA1436" s="1">
        <v>1564</v>
      </c>
      <c r="AB1436" s="2">
        <f t="shared" si="294"/>
        <v>0.54343293954134819</v>
      </c>
      <c r="AC1436" s="2">
        <f t="shared" si="295"/>
        <v>0.31827658095899924</v>
      </c>
      <c r="AD1436" s="2">
        <v>0.16600000000000001</v>
      </c>
      <c r="AE1436" s="1">
        <v>72469</v>
      </c>
      <c r="AF1436" s="1">
        <v>1427</v>
      </c>
      <c r="AG1436" s="1">
        <v>50795</v>
      </c>
      <c r="AH1436" s="1">
        <v>2522</v>
      </c>
      <c r="AI1436" s="2">
        <v>5.2999999999999999E-2</v>
      </c>
      <c r="AJ1436">
        <f>VLOOKUP(A1436,census_tract_areas_WA!E:N,10,FALSE)</f>
        <v>244.3056962</v>
      </c>
      <c r="AK1436">
        <f t="shared" si="296"/>
        <v>11.78032295097997</v>
      </c>
      <c r="AL1436" t="str">
        <f>VLOOKUP(AK1436,'Density Lookup'!A:B,2,TRUE)</f>
        <v>Low</v>
      </c>
      <c r="AM1436" t="str">
        <f>VLOOKUP(A1436,census_tract_county_names_WA!A:B,2,FALSE)</f>
        <v>San Juan County, Washington</v>
      </c>
      <c r="AN1436">
        <f>INDEX(census_tract_areas_WA!N:N, MATCH('2014_acs_select'!A1436,census_tract_areas_WA!E:E,0))</f>
        <v>244.3056962</v>
      </c>
      <c r="AO1436" t="b">
        <f t="shared" si="297"/>
        <v>1</v>
      </c>
      <c r="AP1436" t="str">
        <f>INDEX('Density Lookup'!B:B,MATCH('2014_acs_select'!AK1436,'Density Lookup'!A:A,1))</f>
        <v>Low</v>
      </c>
      <c r="AQ1436" t="b">
        <f t="shared" si="298"/>
        <v>1</v>
      </c>
    </row>
    <row r="1437" spans="1:43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89"/>
        <v>0.44014320877153723</v>
      </c>
      <c r="I1437" s="2">
        <f t="shared" si="290"/>
        <v>0.55985679122846277</v>
      </c>
      <c r="J1437" s="1">
        <v>1519</v>
      </c>
      <c r="K1437" s="2">
        <f t="shared" si="291"/>
        <v>0.3398970686954576</v>
      </c>
      <c r="L1437" s="1">
        <v>1161</v>
      </c>
      <c r="M1437" s="1">
        <v>160</v>
      </c>
      <c r="N1437" s="1">
        <v>0</v>
      </c>
      <c r="O1437" s="2">
        <f t="shared" si="286"/>
        <v>0.7643186306780777</v>
      </c>
      <c r="P1437" s="2">
        <f t="shared" si="287"/>
        <v>0.10533245556287031</v>
      </c>
      <c r="Q1437" s="2">
        <f t="shared" si="288"/>
        <v>0</v>
      </c>
      <c r="R1437" s="2">
        <v>0.29499999999999998</v>
      </c>
      <c r="S1437" s="2">
        <v>0.315</v>
      </c>
      <c r="T1437" s="2">
        <v>0.27800000000000002</v>
      </c>
      <c r="U1437" s="1">
        <v>4465</v>
      </c>
      <c r="V1437" s="2">
        <f t="shared" si="292"/>
        <v>0.99910494517789217</v>
      </c>
      <c r="W1437" s="2">
        <v>0.10099999999999999</v>
      </c>
      <c r="X1437" s="1">
        <v>621</v>
      </c>
      <c r="Y1437" s="2">
        <f t="shared" si="293"/>
        <v>0.13895726113224435</v>
      </c>
      <c r="Z1437" s="2">
        <v>5.2000000000000005E-2</v>
      </c>
      <c r="AA1437" s="1">
        <v>2309</v>
      </c>
      <c r="AB1437" s="2">
        <f t="shared" si="294"/>
        <v>0.5166703960617588</v>
      </c>
      <c r="AC1437" s="2">
        <f t="shared" si="295"/>
        <v>0.34437234280599682</v>
      </c>
      <c r="AD1437" s="2">
        <v>0.153</v>
      </c>
      <c r="AE1437" s="1">
        <v>58944</v>
      </c>
      <c r="AF1437" s="1">
        <v>2135</v>
      </c>
      <c r="AG1437" s="1">
        <v>46563</v>
      </c>
      <c r="AH1437" s="1">
        <v>3903</v>
      </c>
      <c r="AI1437" s="2">
        <v>7.5999999999999998E-2</v>
      </c>
      <c r="AJ1437">
        <f>VLOOKUP(A1437,census_tract_areas_WA!E:N,10,FALSE)</f>
        <v>32.361005540000001</v>
      </c>
      <c r="AK1437">
        <f t="shared" si="296"/>
        <v>138.09830459304078</v>
      </c>
      <c r="AL1437" t="str">
        <f>VLOOKUP(AK1437,'Density Lookup'!A:B,2,TRUE)</f>
        <v>Low</v>
      </c>
      <c r="AM1437" t="str">
        <f>VLOOKUP(A1437,census_tract_county_names_WA!A:B,2,FALSE)</f>
        <v>Clallam County, Washington</v>
      </c>
      <c r="AN1437">
        <f>INDEX(census_tract_areas_WA!N:N, MATCH('2014_acs_select'!A1437,census_tract_areas_WA!E:E,0))</f>
        <v>32.361005540000001</v>
      </c>
      <c r="AO1437" t="b">
        <f t="shared" si="297"/>
        <v>1</v>
      </c>
      <c r="AP1437" t="str">
        <f>INDEX('Density Lookup'!B:B,MATCH('2014_acs_select'!AK1437,'Density Lookup'!A:A,1))</f>
        <v>Low</v>
      </c>
      <c r="AQ1437" t="b">
        <f t="shared" si="298"/>
        <v>1</v>
      </c>
    </row>
    <row r="1438" spans="1:43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89"/>
        <v>0.48019966722129781</v>
      </c>
      <c r="I1438" s="2">
        <f t="shared" si="290"/>
        <v>0.51980033277870219</v>
      </c>
      <c r="J1438" s="1">
        <v>1079</v>
      </c>
      <c r="K1438" s="2">
        <f t="shared" si="291"/>
        <v>0.35906821963394342</v>
      </c>
      <c r="L1438" s="1">
        <v>744</v>
      </c>
      <c r="M1438" s="1">
        <v>90</v>
      </c>
      <c r="N1438" s="1">
        <v>43</v>
      </c>
      <c r="O1438" s="2">
        <f t="shared" si="286"/>
        <v>0.68952734012974981</v>
      </c>
      <c r="P1438" s="2">
        <f t="shared" si="287"/>
        <v>8.3410565338276177E-2</v>
      </c>
      <c r="Q1438" s="2">
        <f t="shared" si="288"/>
        <v>3.9851714550509731E-2</v>
      </c>
      <c r="R1438" s="2">
        <v>0.38799999999999996</v>
      </c>
      <c r="S1438" s="2">
        <v>0.4</v>
      </c>
      <c r="T1438" s="2">
        <v>0.377</v>
      </c>
      <c r="U1438" s="1">
        <v>2995</v>
      </c>
      <c r="V1438" s="2">
        <f t="shared" si="292"/>
        <v>0.99667221297836939</v>
      </c>
      <c r="W1438" s="2">
        <v>7.5999999999999998E-2</v>
      </c>
      <c r="X1438" s="1">
        <v>365</v>
      </c>
      <c r="Y1438" s="2">
        <f t="shared" si="293"/>
        <v>0.12146422628951747</v>
      </c>
      <c r="Z1438" s="2">
        <v>0.16699999999999998</v>
      </c>
      <c r="AA1438" s="1">
        <v>1587</v>
      </c>
      <c r="AB1438" s="2">
        <f t="shared" si="294"/>
        <v>0.52811980033277872</v>
      </c>
      <c r="AC1438" s="2">
        <f t="shared" si="295"/>
        <v>0.3504159733777038</v>
      </c>
      <c r="AD1438" s="2">
        <v>9.3000000000000013E-2</v>
      </c>
      <c r="AE1438" s="1">
        <v>87114</v>
      </c>
      <c r="AF1438" s="1">
        <v>1429</v>
      </c>
      <c r="AG1438" s="1">
        <v>59911</v>
      </c>
      <c r="AH1438" s="1">
        <v>2648</v>
      </c>
      <c r="AI1438" s="2">
        <v>0.11199999999999999</v>
      </c>
      <c r="AJ1438">
        <f>VLOOKUP(A1438,census_tract_areas_WA!E:N,10,FALSE)</f>
        <v>64.336163999999997</v>
      </c>
      <c r="AK1438">
        <f t="shared" si="296"/>
        <v>46.707789416851156</v>
      </c>
      <c r="AL1438" t="str">
        <f>VLOOKUP(AK1438,'Density Lookup'!A:B,2,TRUE)</f>
        <v>Low</v>
      </c>
      <c r="AM1438" t="str">
        <f>VLOOKUP(A1438,census_tract_county_names_WA!A:B,2,FALSE)</f>
        <v>Island County, Washington</v>
      </c>
      <c r="AN1438">
        <f>INDEX(census_tract_areas_WA!N:N, MATCH('2014_acs_select'!A1438,census_tract_areas_WA!E:E,0))</f>
        <v>64.336163999999997</v>
      </c>
      <c r="AO1438" t="b">
        <f t="shared" si="297"/>
        <v>1</v>
      </c>
      <c r="AP1438" t="str">
        <f>INDEX('Density Lookup'!B:B,MATCH('2014_acs_select'!AK1438,'Density Lookup'!A:A,1))</f>
        <v>Low</v>
      </c>
      <c r="AQ1438" t="b">
        <f t="shared" si="298"/>
        <v>1</v>
      </c>
    </row>
    <row r="1439" spans="1:43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89"/>
        <v>0.48637168141592918</v>
      </c>
      <c r="I1439" s="2">
        <f t="shared" si="290"/>
        <v>0.51362831858407076</v>
      </c>
      <c r="J1439" s="1">
        <v>2073</v>
      </c>
      <c r="K1439" s="2">
        <f t="shared" si="291"/>
        <v>0.36690265486725665</v>
      </c>
      <c r="L1439" s="1">
        <v>1567</v>
      </c>
      <c r="M1439" s="1">
        <v>266</v>
      </c>
      <c r="N1439" s="1">
        <v>11</v>
      </c>
      <c r="O1439" s="2">
        <f t="shared" ref="O1439:O1446" si="299">L1439/$J1439</f>
        <v>0.75590931017848528</v>
      </c>
      <c r="P1439" s="2">
        <f t="shared" ref="P1439:P1446" si="300">M1439/$J1439</f>
        <v>0.12831644958996624</v>
      </c>
      <c r="Q1439" s="2">
        <f t="shared" ref="Q1439:Q1446" si="301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 s="1">
        <v>5650</v>
      </c>
      <c r="V1439" s="2">
        <f t="shared" si="292"/>
        <v>1</v>
      </c>
      <c r="W1439" s="2">
        <v>5.4000000000000006E-2</v>
      </c>
      <c r="X1439" s="1">
        <v>817</v>
      </c>
      <c r="Y1439" s="2">
        <f t="shared" si="293"/>
        <v>0.14460176991150442</v>
      </c>
      <c r="Z1439" s="2">
        <v>0</v>
      </c>
      <c r="AA1439" s="1">
        <v>2575</v>
      </c>
      <c r="AB1439" s="2">
        <f t="shared" si="294"/>
        <v>0.45575221238938052</v>
      </c>
      <c r="AC1439" s="2">
        <f t="shared" si="295"/>
        <v>0.39964601769911501</v>
      </c>
      <c r="AD1439" s="2">
        <v>8.900000000000001E-2</v>
      </c>
      <c r="AE1439" s="1">
        <v>69332</v>
      </c>
      <c r="AF1439" s="1">
        <v>2641</v>
      </c>
      <c r="AG1439" s="1">
        <v>57282</v>
      </c>
      <c r="AH1439" s="1">
        <v>5064</v>
      </c>
      <c r="AI1439" s="2">
        <v>2.7000000000000003E-2</v>
      </c>
      <c r="AJ1439">
        <f>VLOOKUP(A1439,census_tract_areas_WA!E:N,10,FALSE)</f>
        <v>37.268346209999997</v>
      </c>
      <c r="AK1439">
        <f t="shared" si="296"/>
        <v>151.60318539930191</v>
      </c>
      <c r="AL1439" t="str">
        <f>VLOOKUP(AK1439,'Density Lookup'!A:B,2,TRUE)</f>
        <v>Low</v>
      </c>
      <c r="AM1439" t="str">
        <f>VLOOKUP(A1439,census_tract_county_names_WA!A:B,2,FALSE)</f>
        <v>Clallam County, Washington</v>
      </c>
      <c r="AN1439">
        <f>INDEX(census_tract_areas_WA!N:N, MATCH('2014_acs_select'!A1439,census_tract_areas_WA!E:E,0))</f>
        <v>37.268346209999997</v>
      </c>
      <c r="AO1439" t="b">
        <f t="shared" si="297"/>
        <v>1</v>
      </c>
      <c r="AP1439" t="str">
        <f>INDEX('Density Lookup'!B:B,MATCH('2014_acs_select'!AK1439,'Density Lookup'!A:A,1))</f>
        <v>Low</v>
      </c>
      <c r="AQ1439" t="b">
        <f t="shared" si="298"/>
        <v>1</v>
      </c>
    </row>
    <row r="1440" spans="1:43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89"/>
        <v>0.47485101311084627</v>
      </c>
      <c r="I1440" s="2">
        <f t="shared" si="290"/>
        <v>0.52514898688915379</v>
      </c>
      <c r="J1440" s="1">
        <v>1383</v>
      </c>
      <c r="K1440" s="2">
        <f t="shared" si="291"/>
        <v>0.32967818831942791</v>
      </c>
      <c r="L1440" s="1">
        <v>1059</v>
      </c>
      <c r="M1440" s="1">
        <v>145</v>
      </c>
      <c r="N1440" s="1">
        <v>60</v>
      </c>
      <c r="O1440" s="2">
        <f t="shared" si="299"/>
        <v>0.7657266811279827</v>
      </c>
      <c r="P1440" s="2">
        <f t="shared" si="300"/>
        <v>0.10484454085321765</v>
      </c>
      <c r="Q1440" s="2">
        <f t="shared" si="301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 s="1">
        <v>4153</v>
      </c>
      <c r="V1440" s="2">
        <f t="shared" si="292"/>
        <v>0.98998808104886771</v>
      </c>
      <c r="W1440" s="2">
        <v>0.11599999999999999</v>
      </c>
      <c r="X1440" s="1">
        <v>487</v>
      </c>
      <c r="Y1440" s="2">
        <f t="shared" si="293"/>
        <v>0.11609058402860549</v>
      </c>
      <c r="Z1440" s="2">
        <v>5.5E-2</v>
      </c>
      <c r="AA1440" s="1">
        <v>2174</v>
      </c>
      <c r="AB1440" s="2">
        <f t="shared" si="294"/>
        <v>0.51823599523241959</v>
      </c>
      <c r="AC1440" s="2">
        <f t="shared" si="295"/>
        <v>0.36567342073897491</v>
      </c>
      <c r="AD1440" s="2">
        <v>0.152</v>
      </c>
      <c r="AE1440" s="1">
        <v>64745</v>
      </c>
      <c r="AF1440" s="1">
        <v>1774</v>
      </c>
      <c r="AG1440" s="1">
        <v>51591</v>
      </c>
      <c r="AH1440" s="1">
        <v>3731</v>
      </c>
      <c r="AI1440" s="2">
        <v>7.4999999999999997E-2</v>
      </c>
      <c r="AJ1440">
        <f>VLOOKUP(A1440,census_tract_areas_WA!E:N,10,FALSE)</f>
        <v>289.87638500000003</v>
      </c>
      <c r="AK1440">
        <f t="shared" si="296"/>
        <v>14.471685922259585</v>
      </c>
      <c r="AL1440" t="str">
        <f>VLOOKUP(AK1440,'Density Lookup'!A:B,2,TRUE)</f>
        <v>Low</v>
      </c>
      <c r="AM1440" t="str">
        <f>VLOOKUP(A1440,census_tract_county_names_WA!A:B,2,FALSE)</f>
        <v>Clallam County, Washington</v>
      </c>
      <c r="AN1440">
        <f>INDEX(census_tract_areas_WA!N:N, MATCH('2014_acs_select'!A1440,census_tract_areas_WA!E:E,0))</f>
        <v>289.87638500000003</v>
      </c>
      <c r="AO1440" t="b">
        <f t="shared" si="297"/>
        <v>1</v>
      </c>
      <c r="AP1440" t="str">
        <f>INDEX('Density Lookup'!B:B,MATCH('2014_acs_select'!AK1440,'Density Lookup'!A:A,1))</f>
        <v>Low</v>
      </c>
      <c r="AQ1440" t="b">
        <f t="shared" si="298"/>
        <v>1</v>
      </c>
    </row>
    <row r="1441" spans="1:43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89"/>
        <v>0.50200467758102241</v>
      </c>
      <c r="I1441" s="2">
        <f t="shared" si="290"/>
        <v>0.49799532241897759</v>
      </c>
      <c r="J1441" s="1">
        <v>1881</v>
      </c>
      <c r="K1441" s="2">
        <f t="shared" si="291"/>
        <v>0.31423321082525896</v>
      </c>
      <c r="L1441" s="1">
        <v>1497</v>
      </c>
      <c r="M1441" s="1">
        <v>173</v>
      </c>
      <c r="N1441" s="1">
        <v>34</v>
      </c>
      <c r="O1441" s="2">
        <f t="shared" si="299"/>
        <v>0.79585326953748003</v>
      </c>
      <c r="P1441" s="2">
        <f t="shared" si="300"/>
        <v>9.1972355130249872E-2</v>
      </c>
      <c r="Q1441" s="2">
        <f t="shared" si="301"/>
        <v>1.8075491759702286E-2</v>
      </c>
      <c r="R1441" s="2">
        <v>0.39100000000000001</v>
      </c>
      <c r="S1441" s="2">
        <v>0.40100000000000002</v>
      </c>
      <c r="T1441" s="2">
        <v>0.38</v>
      </c>
      <c r="U1441" s="1">
        <v>5826</v>
      </c>
      <c r="V1441" s="2">
        <f t="shared" si="292"/>
        <v>0.97327096558636816</v>
      </c>
      <c r="W1441" s="2">
        <v>7.0000000000000007E-2</v>
      </c>
      <c r="X1441" s="1">
        <v>723</v>
      </c>
      <c r="Y1441" s="2">
        <f t="shared" si="293"/>
        <v>0.12078182425659872</v>
      </c>
      <c r="Z1441" s="2">
        <v>0.13300000000000001</v>
      </c>
      <c r="AA1441" s="1">
        <v>2823</v>
      </c>
      <c r="AB1441" s="2">
        <f t="shared" si="294"/>
        <v>0.4716004009355162</v>
      </c>
      <c r="AC1441" s="2">
        <f t="shared" si="295"/>
        <v>0.40761777480788508</v>
      </c>
      <c r="AD1441" s="2">
        <v>8.4000000000000005E-2</v>
      </c>
      <c r="AE1441" s="1">
        <v>78205</v>
      </c>
      <c r="AF1441" s="1">
        <v>2614</v>
      </c>
      <c r="AG1441" s="1">
        <v>63816</v>
      </c>
      <c r="AH1441" s="1">
        <v>5322</v>
      </c>
      <c r="AI1441" s="2">
        <v>9.1999999999999998E-2</v>
      </c>
      <c r="AJ1441">
        <f>VLOOKUP(A1441,census_tract_areas_WA!E:N,10,FALSE)</f>
        <v>287.87697800000001</v>
      </c>
      <c r="AK1441">
        <f t="shared" si="296"/>
        <v>20.793604412507065</v>
      </c>
      <c r="AL1441" t="str">
        <f>VLOOKUP(AK1441,'Density Lookup'!A:B,2,TRUE)</f>
        <v>Low</v>
      </c>
      <c r="AM1441" t="str">
        <f>VLOOKUP(A1441,census_tract_county_names_WA!A:B,2,FALSE)</f>
        <v>Jefferson County, Washington</v>
      </c>
      <c r="AN1441">
        <f>INDEX(census_tract_areas_WA!N:N, MATCH('2014_acs_select'!A1441,census_tract_areas_WA!E:E,0))</f>
        <v>287.87697800000001</v>
      </c>
      <c r="AO1441" t="b">
        <f t="shared" si="297"/>
        <v>1</v>
      </c>
      <c r="AP1441" t="str">
        <f>INDEX('Density Lookup'!B:B,MATCH('2014_acs_select'!AK1441,'Density Lookup'!A:A,1))</f>
        <v>Low</v>
      </c>
      <c r="AQ1441" t="b">
        <f t="shared" si="298"/>
        <v>1</v>
      </c>
    </row>
    <row r="1442" spans="1:43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89"/>
        <v>0.46964631356677811</v>
      </c>
      <c r="I1442" s="2">
        <f t="shared" si="290"/>
        <v>0.53035368643322189</v>
      </c>
      <c r="J1442" s="1">
        <v>1517</v>
      </c>
      <c r="K1442" s="2">
        <f t="shared" si="291"/>
        <v>0.26693647721273978</v>
      </c>
      <c r="L1442" s="1">
        <v>1114</v>
      </c>
      <c r="M1442" s="1">
        <v>65</v>
      </c>
      <c r="N1442" s="1">
        <v>80</v>
      </c>
      <c r="O1442" s="2">
        <f t="shared" si="299"/>
        <v>0.73434410019775875</v>
      </c>
      <c r="P1442" s="2">
        <f t="shared" si="300"/>
        <v>4.2847725774555041E-2</v>
      </c>
      <c r="Q1442" s="2">
        <f t="shared" si="301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 s="1">
        <v>5562</v>
      </c>
      <c r="V1442" s="2">
        <f t="shared" si="292"/>
        <v>0.97870842864684149</v>
      </c>
      <c r="W1442" s="2">
        <v>7.8E-2</v>
      </c>
      <c r="X1442" s="1">
        <v>701</v>
      </c>
      <c r="Y1442" s="2">
        <f t="shared" si="293"/>
        <v>0.12335034312862925</v>
      </c>
      <c r="Z1442" s="2">
        <v>7.2999999999999995E-2</v>
      </c>
      <c r="AA1442" s="1">
        <v>2485</v>
      </c>
      <c r="AB1442" s="2">
        <f t="shared" si="294"/>
        <v>0.43726904803800809</v>
      </c>
      <c r="AC1442" s="2">
        <f t="shared" si="295"/>
        <v>0.43938060883336272</v>
      </c>
      <c r="AD1442" s="2">
        <v>0.11699999999999999</v>
      </c>
      <c r="AE1442" s="1">
        <v>63068</v>
      </c>
      <c r="AF1442" s="1">
        <v>2662</v>
      </c>
      <c r="AG1442" s="1">
        <v>48434</v>
      </c>
      <c r="AH1442" s="1">
        <v>5071</v>
      </c>
      <c r="AI1442" s="2">
        <v>0.16399999999999998</v>
      </c>
      <c r="AJ1442">
        <f>VLOOKUP(A1442,census_tract_areas_WA!E:N,10,FALSE)</f>
        <v>20.73228001</v>
      </c>
      <c r="AK1442">
        <f t="shared" si="296"/>
        <v>274.11360435315669</v>
      </c>
      <c r="AL1442" t="str">
        <f>VLOOKUP(AK1442,'Density Lookup'!A:B,2,TRUE)</f>
        <v>Low</v>
      </c>
      <c r="AM1442" t="str">
        <f>VLOOKUP(A1442,census_tract_county_names_WA!A:B,2,FALSE)</f>
        <v>Clallam County, Washington</v>
      </c>
      <c r="AN1442">
        <f>INDEX(census_tract_areas_WA!N:N, MATCH('2014_acs_select'!A1442,census_tract_areas_WA!E:E,0))</f>
        <v>20.73228001</v>
      </c>
      <c r="AO1442" t="b">
        <f t="shared" si="297"/>
        <v>1</v>
      </c>
      <c r="AP1442" t="str">
        <f>INDEX('Density Lookup'!B:B,MATCH('2014_acs_select'!AK1442,'Density Lookup'!A:A,1))</f>
        <v>Low</v>
      </c>
      <c r="AQ1442" t="b">
        <f t="shared" si="298"/>
        <v>1</v>
      </c>
    </row>
    <row r="1443" spans="1:43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89"/>
        <v>0.45180952380952383</v>
      </c>
      <c r="I1443" s="2">
        <f t="shared" si="290"/>
        <v>0.54819047619047623</v>
      </c>
      <c r="J1443" s="1">
        <v>762</v>
      </c>
      <c r="K1443" s="2">
        <f t="shared" si="291"/>
        <v>0.29028571428571426</v>
      </c>
      <c r="L1443" s="1">
        <v>523</v>
      </c>
      <c r="M1443" s="1">
        <v>121</v>
      </c>
      <c r="N1443" s="1">
        <v>3</v>
      </c>
      <c r="O1443" s="2">
        <f t="shared" si="299"/>
        <v>0.68635170603674545</v>
      </c>
      <c r="P1443" s="2">
        <f t="shared" si="300"/>
        <v>0.15879265091863518</v>
      </c>
      <c r="Q1443" s="2">
        <f t="shared" si="301"/>
        <v>3.937007874015748E-3</v>
      </c>
      <c r="R1443" s="2">
        <v>0.17100000000000001</v>
      </c>
      <c r="S1443" s="2">
        <v>0.22</v>
      </c>
      <c r="T1443" s="2">
        <v>0.125</v>
      </c>
      <c r="U1443" s="1">
        <v>2625</v>
      </c>
      <c r="V1443" s="2">
        <f t="shared" si="292"/>
        <v>1</v>
      </c>
      <c r="W1443" s="2">
        <v>0.13800000000000001</v>
      </c>
      <c r="X1443" s="1">
        <v>336</v>
      </c>
      <c r="Y1443" s="2">
        <f t="shared" si="293"/>
        <v>0.128</v>
      </c>
      <c r="Z1443" s="2">
        <v>0.33899999999999997</v>
      </c>
      <c r="AA1443" s="1">
        <v>1169</v>
      </c>
      <c r="AB1443" s="2">
        <f t="shared" si="294"/>
        <v>0.44533333333333336</v>
      </c>
      <c r="AC1443" s="2">
        <f t="shared" si="295"/>
        <v>0.42666666666666664</v>
      </c>
      <c r="AD1443" s="2">
        <v>0.13900000000000001</v>
      </c>
      <c r="AE1443" s="1">
        <v>55174</v>
      </c>
      <c r="AF1443" s="1">
        <v>1252</v>
      </c>
      <c r="AG1443" s="1">
        <v>40236</v>
      </c>
      <c r="AH1443" s="1">
        <v>2376</v>
      </c>
      <c r="AI1443" s="2">
        <v>0.107</v>
      </c>
      <c r="AJ1443">
        <f>VLOOKUP(A1443,census_tract_areas_WA!E:N,10,FALSE)</f>
        <v>51.953125669999999</v>
      </c>
      <c r="AK1443">
        <f t="shared" si="296"/>
        <v>50.526315137874171</v>
      </c>
      <c r="AL1443" t="str">
        <f>VLOOKUP(AK1443,'Density Lookup'!A:B,2,TRUE)</f>
        <v>Low</v>
      </c>
      <c r="AM1443" t="str">
        <f>VLOOKUP(A1443,census_tract_county_names_WA!A:B,2,FALSE)</f>
        <v>Pacific County, Washington</v>
      </c>
      <c r="AN1443">
        <f>INDEX(census_tract_areas_WA!N:N, MATCH('2014_acs_select'!A1443,census_tract_areas_WA!E:E,0))</f>
        <v>51.953125669999999</v>
      </c>
      <c r="AO1443" t="b">
        <f t="shared" si="297"/>
        <v>1</v>
      </c>
      <c r="AP1443" t="str">
        <f>INDEX('Density Lookup'!B:B,MATCH('2014_acs_select'!AK1443,'Density Lookup'!A:A,1))</f>
        <v>Low</v>
      </c>
      <c r="AQ1443" t="b">
        <f t="shared" si="298"/>
        <v>1</v>
      </c>
    </row>
    <row r="1444" spans="1:43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89"/>
        <v>0.52303860523038603</v>
      </c>
      <c r="I1444" s="2">
        <f t="shared" si="290"/>
        <v>0.47696139476961397</v>
      </c>
      <c r="J1444" s="1">
        <v>258</v>
      </c>
      <c r="K1444" s="2">
        <f t="shared" si="291"/>
        <v>0.32129514321295144</v>
      </c>
      <c r="L1444" s="1">
        <v>153</v>
      </c>
      <c r="M1444" s="1">
        <v>32</v>
      </c>
      <c r="N1444" s="1">
        <v>15</v>
      </c>
      <c r="O1444" s="2">
        <f t="shared" si="299"/>
        <v>0.59302325581395354</v>
      </c>
      <c r="P1444" s="2">
        <f t="shared" si="300"/>
        <v>0.12403100775193798</v>
      </c>
      <c r="Q1444" s="2">
        <f t="shared" si="301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 s="1">
        <v>794</v>
      </c>
      <c r="V1444" s="2">
        <f t="shared" si="292"/>
        <v>0.98879202988792025</v>
      </c>
      <c r="W1444" s="2">
        <v>0.19800000000000001</v>
      </c>
      <c r="X1444" s="1">
        <v>54</v>
      </c>
      <c r="Y1444" s="2">
        <f t="shared" si="293"/>
        <v>6.7247820672478212E-2</v>
      </c>
      <c r="Z1444" s="2">
        <v>9.3000000000000013E-2</v>
      </c>
      <c r="AA1444" s="1">
        <v>425</v>
      </c>
      <c r="AB1444" s="2">
        <f t="shared" si="294"/>
        <v>0.52926525529265256</v>
      </c>
      <c r="AC1444" s="2">
        <f t="shared" si="295"/>
        <v>0.40348692403486919</v>
      </c>
      <c r="AD1444" s="2">
        <v>0.29899999999999999</v>
      </c>
      <c r="AE1444" s="1">
        <v>62637</v>
      </c>
      <c r="AF1444" s="1">
        <v>416</v>
      </c>
      <c r="AG1444" s="1">
        <v>41154</v>
      </c>
      <c r="AH1444" s="1">
        <v>750</v>
      </c>
      <c r="AI1444" s="2">
        <v>0.06</v>
      </c>
      <c r="AJ1444">
        <f>VLOOKUP(A1444,census_tract_areas_WA!E:N,10,FALSE)</f>
        <v>65.092840469999999</v>
      </c>
      <c r="AK1444">
        <f t="shared" si="296"/>
        <v>12.336226137958857</v>
      </c>
      <c r="AL1444" t="str">
        <f>VLOOKUP(AK1444,'Density Lookup'!A:B,2,TRUE)</f>
        <v>Low</v>
      </c>
      <c r="AM1444" t="str">
        <f>VLOOKUP(A1444,census_tract_county_names_WA!A:B,2,FALSE)</f>
        <v>Skagit County, Washington</v>
      </c>
      <c r="AN1444">
        <f>INDEX(census_tract_areas_WA!N:N, MATCH('2014_acs_select'!A1444,census_tract_areas_WA!E:E,0))</f>
        <v>65.092840469999999</v>
      </c>
      <c r="AO1444" t="b">
        <f t="shared" si="297"/>
        <v>1</v>
      </c>
      <c r="AP1444" t="str">
        <f>INDEX('Density Lookup'!B:B,MATCH('2014_acs_select'!AK1444,'Density Lookup'!A:A,1))</f>
        <v>Low</v>
      </c>
      <c r="AQ1444" t="b">
        <f t="shared" si="298"/>
        <v>1</v>
      </c>
    </row>
    <row r="1445" spans="1:43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89"/>
        <v>0.48032495557248034</v>
      </c>
      <c r="I1445" s="2">
        <f t="shared" si="290"/>
        <v>0.51967504442751966</v>
      </c>
      <c r="J1445" s="1">
        <v>1427</v>
      </c>
      <c r="K1445" s="2">
        <f t="shared" si="291"/>
        <v>0.36227468900736226</v>
      </c>
      <c r="L1445" s="1">
        <v>1149</v>
      </c>
      <c r="M1445" s="1">
        <v>75</v>
      </c>
      <c r="N1445" s="1">
        <v>54</v>
      </c>
      <c r="O1445" s="2">
        <f t="shared" si="299"/>
        <v>0.80518570427470215</v>
      </c>
      <c r="P1445" s="2">
        <f t="shared" si="300"/>
        <v>5.2557813594954449E-2</v>
      </c>
      <c r="Q1445" s="2">
        <f t="shared" si="301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 s="1">
        <v>3939</v>
      </c>
      <c r="V1445" s="2">
        <f t="shared" si="292"/>
        <v>1</v>
      </c>
      <c r="W1445" s="2">
        <v>2.7000000000000003E-2</v>
      </c>
      <c r="X1445" s="1">
        <v>395</v>
      </c>
      <c r="Y1445" s="2">
        <f t="shared" si="293"/>
        <v>0.10027925869510028</v>
      </c>
      <c r="Z1445" s="2">
        <v>5.7999999999999996E-2</v>
      </c>
      <c r="AA1445" s="1">
        <v>1848</v>
      </c>
      <c r="AB1445" s="2">
        <f t="shared" si="294"/>
        <v>0.46915460776846918</v>
      </c>
      <c r="AC1445" s="2">
        <f t="shared" si="295"/>
        <v>0.43056613353643058</v>
      </c>
      <c r="AD1445" s="2">
        <v>1.3999999999999999E-2</v>
      </c>
      <c r="AE1445" s="1">
        <v>180427</v>
      </c>
      <c r="AF1445" s="1">
        <v>1877</v>
      </c>
      <c r="AG1445" s="1">
        <v>101486</v>
      </c>
      <c r="AH1445" s="1">
        <v>3582</v>
      </c>
      <c r="AI1445" s="2">
        <v>7.6999999999999999E-2</v>
      </c>
      <c r="AJ1445">
        <f>VLOOKUP(A1445,census_tract_areas_WA!E:N,10,FALSE)</f>
        <v>16.234470120000001</v>
      </c>
      <c r="AK1445">
        <f t="shared" si="296"/>
        <v>242.63187962921944</v>
      </c>
      <c r="AL1445" t="str">
        <f>VLOOKUP(AK1445,'Density Lookup'!A:B,2,TRUE)</f>
        <v>Low</v>
      </c>
      <c r="AM1445" t="str">
        <f>VLOOKUP(A1445,census_tract_county_names_WA!A:B,2,FALSE)</f>
        <v>King County, Washington</v>
      </c>
      <c r="AN1445">
        <f>INDEX(census_tract_areas_WA!N:N, MATCH('2014_acs_select'!A1445,census_tract_areas_WA!E:E,0))</f>
        <v>16.234470120000001</v>
      </c>
      <c r="AO1445" t="b">
        <f t="shared" si="297"/>
        <v>1</v>
      </c>
      <c r="AP1445" t="str">
        <f>INDEX('Density Lookup'!B:B,MATCH('2014_acs_select'!AK1445,'Density Lookup'!A:A,1))</f>
        <v>Low</v>
      </c>
      <c r="AQ1445" t="b">
        <f t="shared" si="298"/>
        <v>1</v>
      </c>
    </row>
    <row r="1446" spans="1:43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89"/>
        <v>0.51759737212576251</v>
      </c>
      <c r="I1446" s="2">
        <f t="shared" si="290"/>
        <v>0.48240262787423743</v>
      </c>
      <c r="J1446" s="1">
        <v>446</v>
      </c>
      <c r="K1446" s="2">
        <f t="shared" si="291"/>
        <v>0.20929141248240263</v>
      </c>
      <c r="L1446" s="1">
        <v>331</v>
      </c>
      <c r="M1446" s="1">
        <v>71</v>
      </c>
      <c r="N1446" s="1">
        <v>0</v>
      </c>
      <c r="O1446" s="2">
        <f t="shared" si="299"/>
        <v>0.74215246636771304</v>
      </c>
      <c r="P1446" s="2">
        <f t="shared" si="300"/>
        <v>0.15919282511210761</v>
      </c>
      <c r="Q1446" s="2">
        <f t="shared" si="301"/>
        <v>0</v>
      </c>
      <c r="R1446" s="2">
        <v>0.19699999999999998</v>
      </c>
      <c r="S1446" s="2">
        <v>0.21100000000000002</v>
      </c>
      <c r="T1446" s="2">
        <v>0.184</v>
      </c>
      <c r="U1446" s="1">
        <v>2131</v>
      </c>
      <c r="V1446" s="2">
        <f t="shared" si="292"/>
        <v>1</v>
      </c>
      <c r="W1446" s="2">
        <v>0.122</v>
      </c>
      <c r="X1446" s="1">
        <v>195</v>
      </c>
      <c r="Y1446" s="2">
        <f t="shared" si="293"/>
        <v>9.1506335053965271E-2</v>
      </c>
      <c r="Z1446" s="2">
        <v>0.11800000000000001</v>
      </c>
      <c r="AA1446" s="1">
        <v>939</v>
      </c>
      <c r="AB1446" s="2">
        <f t="shared" si="294"/>
        <v>0.44063819802909432</v>
      </c>
      <c r="AC1446" s="2">
        <f t="shared" si="295"/>
        <v>0.46785546691694035</v>
      </c>
      <c r="AD1446" s="2">
        <v>0.18600000000000003</v>
      </c>
      <c r="AE1446" s="1">
        <v>39462</v>
      </c>
      <c r="AF1446" s="1">
        <v>1113</v>
      </c>
      <c r="AG1446" s="1">
        <v>33955</v>
      </c>
      <c r="AH1446" s="1">
        <v>1959</v>
      </c>
      <c r="AI1446" s="2">
        <v>0.154</v>
      </c>
      <c r="AJ1446">
        <f>VLOOKUP(A1446,census_tract_areas_WA!E:N,10,FALSE)</f>
        <v>149.56985520000001</v>
      </c>
      <c r="AK1446">
        <f t="shared" si="296"/>
        <v>14.247523320461166</v>
      </c>
      <c r="AL1446" t="str">
        <f>VLOOKUP(AK1446,'Density Lookup'!A:B,2,TRUE)</f>
        <v>Low</v>
      </c>
      <c r="AM1446" t="str">
        <f>VLOOKUP(A1446,census_tract_county_names_WA!A:B,2,FALSE)</f>
        <v>Pacific County, Washington</v>
      </c>
      <c r="AN1446">
        <f>INDEX(census_tract_areas_WA!N:N, MATCH('2014_acs_select'!A1446,census_tract_areas_WA!E:E,0))</f>
        <v>149.56985520000001</v>
      </c>
      <c r="AO1446" t="b">
        <f t="shared" si="297"/>
        <v>1</v>
      </c>
      <c r="AP1446" t="str">
        <f>INDEX('Density Lookup'!B:B,MATCH('2014_acs_select'!AK1446,'Density Lookup'!A:A,1))</f>
        <v>Low</v>
      </c>
      <c r="AQ1446" t="b">
        <f t="shared" si="29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9"/>
  <sheetViews>
    <sheetView workbookViewId="0">
      <selection activeCell="G4" sqref="G4"/>
    </sheetView>
  </sheetViews>
  <sheetFormatPr baseColWidth="10" defaultRowHeight="16" x14ac:dyDescent="0.2"/>
  <cols>
    <col min="4" max="4" width="26.83203125" style="3" customWidth="1"/>
    <col min="5" max="5" width="26.83203125" style="4" customWidth="1"/>
  </cols>
  <sheetData>
    <row r="1" spans="1:14" x14ac:dyDescent="0.2">
      <c r="A1" t="s">
        <v>1482</v>
      </c>
      <c r="B1" t="s">
        <v>1483</v>
      </c>
      <c r="C1" t="s">
        <v>1484</v>
      </c>
      <c r="D1" s="3" t="s">
        <v>1485</v>
      </c>
      <c r="E1" s="4" t="s">
        <v>0</v>
      </c>
      <c r="F1" t="s">
        <v>1486</v>
      </c>
      <c r="G1" t="s">
        <v>1487</v>
      </c>
      <c r="H1" t="s">
        <v>1488</v>
      </c>
      <c r="I1" t="s">
        <v>1489</v>
      </c>
      <c r="J1" t="s">
        <v>1490</v>
      </c>
      <c r="K1" t="s">
        <v>1491</v>
      </c>
      <c r="L1" t="s">
        <v>1492</v>
      </c>
      <c r="M1" t="s">
        <v>1493</v>
      </c>
      <c r="N1" t="s">
        <v>1481</v>
      </c>
    </row>
    <row r="2" spans="1:14" x14ac:dyDescent="0.2">
      <c r="A2">
        <v>53</v>
      </c>
      <c r="B2">
        <v>1</v>
      </c>
      <c r="C2">
        <v>950100</v>
      </c>
      <c r="D2" s="3">
        <v>53001950100</v>
      </c>
      <c r="E2" s="4" t="str">
        <f>"1400000US"&amp;D2</f>
        <v>1400000US53001950100</v>
      </c>
      <c r="F2">
        <v>9501</v>
      </c>
      <c r="G2" t="s">
        <v>1494</v>
      </c>
      <c r="H2" t="s">
        <v>1495</v>
      </c>
      <c r="I2" t="s">
        <v>1496</v>
      </c>
      <c r="J2">
        <v>1615510880</v>
      </c>
      <c r="K2">
        <v>7748357</v>
      </c>
      <c r="L2">
        <v>47.1508088</v>
      </c>
      <c r="M2">
        <v>-118.3988155</v>
      </c>
      <c r="N2">
        <v>1623.2575939999999</v>
      </c>
    </row>
    <row r="3" spans="1:14" x14ac:dyDescent="0.2">
      <c r="A3">
        <v>53</v>
      </c>
      <c r="B3">
        <v>1</v>
      </c>
      <c r="C3">
        <v>950200</v>
      </c>
      <c r="D3" s="3">
        <v>53001950200</v>
      </c>
      <c r="E3" s="4" t="str">
        <f t="shared" ref="E3:E66" si="0">"1400000US"&amp;D3</f>
        <v>1400000US53001950200</v>
      </c>
      <c r="F3">
        <v>9502</v>
      </c>
      <c r="G3" t="s">
        <v>1497</v>
      </c>
      <c r="H3" t="s">
        <v>1495</v>
      </c>
      <c r="I3" t="s">
        <v>1496</v>
      </c>
      <c r="J3">
        <v>2629429150</v>
      </c>
      <c r="K3">
        <v>2258397</v>
      </c>
      <c r="L3">
        <v>46.925269499999999</v>
      </c>
      <c r="M3">
        <v>-118.5092655</v>
      </c>
      <c r="N3">
        <v>2631.6911869999999</v>
      </c>
    </row>
    <row r="4" spans="1:14" x14ac:dyDescent="0.2">
      <c r="A4">
        <v>53</v>
      </c>
      <c r="B4">
        <v>1</v>
      </c>
      <c r="C4">
        <v>950300</v>
      </c>
      <c r="D4" s="3">
        <v>53001950300</v>
      </c>
      <c r="E4" s="4" t="str">
        <f t="shared" si="0"/>
        <v>1400000US53001950300</v>
      </c>
      <c r="F4">
        <v>9503</v>
      </c>
      <c r="G4" t="s">
        <v>1498</v>
      </c>
      <c r="H4" t="s">
        <v>1495</v>
      </c>
      <c r="I4" t="s">
        <v>1496</v>
      </c>
      <c r="J4">
        <v>724946817</v>
      </c>
      <c r="K4">
        <v>2616127</v>
      </c>
      <c r="L4">
        <v>46.832891400000001</v>
      </c>
      <c r="M4">
        <v>-119.11813119999999</v>
      </c>
      <c r="N4">
        <v>759.12375359999999</v>
      </c>
    </row>
    <row r="5" spans="1:14" x14ac:dyDescent="0.2">
      <c r="A5">
        <v>53</v>
      </c>
      <c r="B5">
        <v>1</v>
      </c>
      <c r="C5">
        <v>950400</v>
      </c>
      <c r="D5" s="3">
        <v>53001950400</v>
      </c>
      <c r="E5" s="4" t="str">
        <f t="shared" si="0"/>
        <v>1400000US53001950400</v>
      </c>
      <c r="F5">
        <v>9504</v>
      </c>
      <c r="G5" t="s">
        <v>1499</v>
      </c>
      <c r="H5" t="s">
        <v>1495</v>
      </c>
      <c r="I5" t="s">
        <v>1496</v>
      </c>
      <c r="J5">
        <v>3396312</v>
      </c>
      <c r="K5">
        <v>0</v>
      </c>
      <c r="L5">
        <v>46.832377899999997</v>
      </c>
      <c r="M5">
        <v>-119.1663684</v>
      </c>
      <c r="N5">
        <v>3.396308807</v>
      </c>
    </row>
    <row r="6" spans="1:14" x14ac:dyDescent="0.2">
      <c r="A6">
        <v>53</v>
      </c>
      <c r="B6">
        <v>1</v>
      </c>
      <c r="C6">
        <v>950500</v>
      </c>
      <c r="D6" s="3">
        <v>53001950500</v>
      </c>
      <c r="E6" s="4" t="str">
        <f t="shared" si="0"/>
        <v>1400000US53001950500</v>
      </c>
      <c r="F6">
        <v>9505</v>
      </c>
      <c r="G6" t="s">
        <v>1500</v>
      </c>
      <c r="H6" t="s">
        <v>1495</v>
      </c>
      <c r="I6" t="s">
        <v>1496</v>
      </c>
      <c r="J6">
        <v>12385969</v>
      </c>
      <c r="K6">
        <v>0</v>
      </c>
      <c r="L6">
        <v>46.810568199999999</v>
      </c>
      <c r="M6">
        <v>-119.1599136</v>
      </c>
      <c r="N6">
        <v>12.385964510000001</v>
      </c>
    </row>
    <row r="7" spans="1:14" x14ac:dyDescent="0.2">
      <c r="A7">
        <v>53</v>
      </c>
      <c r="B7">
        <v>3</v>
      </c>
      <c r="C7">
        <v>960100</v>
      </c>
      <c r="D7" s="3">
        <v>53003960100</v>
      </c>
      <c r="E7" s="4" t="str">
        <f t="shared" si="0"/>
        <v>1400000US53003960100</v>
      </c>
      <c r="F7">
        <v>9601</v>
      </c>
      <c r="G7" t="s">
        <v>1501</v>
      </c>
      <c r="H7" t="s">
        <v>1495</v>
      </c>
      <c r="I7" t="s">
        <v>1496</v>
      </c>
      <c r="J7">
        <v>1340224035</v>
      </c>
      <c r="K7">
        <v>8348445</v>
      </c>
      <c r="L7">
        <v>46.147474600000002</v>
      </c>
      <c r="M7">
        <v>-117.1964025</v>
      </c>
      <c r="N7">
        <v>1348.5556770000001</v>
      </c>
    </row>
    <row r="8" spans="1:14" x14ac:dyDescent="0.2">
      <c r="A8">
        <v>53</v>
      </c>
      <c r="B8">
        <v>3</v>
      </c>
      <c r="C8">
        <v>960200</v>
      </c>
      <c r="D8" s="3">
        <v>53003960200</v>
      </c>
      <c r="E8" s="4" t="str">
        <f t="shared" si="0"/>
        <v>1400000US53003960200</v>
      </c>
      <c r="F8">
        <v>9602</v>
      </c>
      <c r="G8" t="s">
        <v>1502</v>
      </c>
      <c r="H8" t="s">
        <v>1495</v>
      </c>
      <c r="I8" t="s">
        <v>1496</v>
      </c>
      <c r="J8">
        <v>295251345</v>
      </c>
      <c r="K8">
        <v>2329935</v>
      </c>
      <c r="L8">
        <v>46.344265200000002</v>
      </c>
      <c r="M8">
        <v>-117.3012796</v>
      </c>
      <c r="N8">
        <v>297.58137749999997</v>
      </c>
    </row>
    <row r="9" spans="1:14" x14ac:dyDescent="0.2">
      <c r="A9">
        <v>53</v>
      </c>
      <c r="B9">
        <v>3</v>
      </c>
      <c r="C9">
        <v>960300</v>
      </c>
      <c r="D9" s="3">
        <v>53003960300</v>
      </c>
      <c r="E9" s="4" t="str">
        <f t="shared" si="0"/>
        <v>1400000US53003960300</v>
      </c>
      <c r="F9">
        <v>9603</v>
      </c>
      <c r="G9" t="s">
        <v>1503</v>
      </c>
      <c r="H9" t="s">
        <v>1495</v>
      </c>
      <c r="I9" t="s">
        <v>1496</v>
      </c>
      <c r="J9">
        <v>3967304</v>
      </c>
      <c r="K9">
        <v>671378</v>
      </c>
      <c r="L9">
        <v>46.419027800000002</v>
      </c>
      <c r="M9">
        <v>-117.0501391</v>
      </c>
      <c r="N9">
        <v>4.6386854240000002</v>
      </c>
    </row>
    <row r="10" spans="1:14" x14ac:dyDescent="0.2">
      <c r="A10">
        <v>53</v>
      </c>
      <c r="B10">
        <v>3</v>
      </c>
      <c r="C10">
        <v>960400</v>
      </c>
      <c r="D10" s="3">
        <v>53003960400</v>
      </c>
      <c r="E10" s="4" t="str">
        <f t="shared" si="0"/>
        <v>1400000US53003960400</v>
      </c>
      <c r="F10">
        <v>9604</v>
      </c>
      <c r="G10" t="s">
        <v>1504</v>
      </c>
      <c r="H10" t="s">
        <v>1495</v>
      </c>
      <c r="I10" t="s">
        <v>1496</v>
      </c>
      <c r="J10">
        <v>1586752</v>
      </c>
      <c r="K10">
        <v>0</v>
      </c>
      <c r="L10">
        <v>46.412710199999999</v>
      </c>
      <c r="M10">
        <v>-117.0673121</v>
      </c>
      <c r="N10">
        <v>1.5867481569999999</v>
      </c>
    </row>
    <row r="11" spans="1:14" x14ac:dyDescent="0.2">
      <c r="A11">
        <v>53</v>
      </c>
      <c r="B11">
        <v>3</v>
      </c>
      <c r="C11">
        <v>960500</v>
      </c>
      <c r="D11" s="3">
        <v>53003960500</v>
      </c>
      <c r="E11" s="4" t="str">
        <f t="shared" si="0"/>
        <v>1400000US53003960500</v>
      </c>
      <c r="F11">
        <v>9605</v>
      </c>
      <c r="G11" t="s">
        <v>1505</v>
      </c>
      <c r="H11" t="s">
        <v>1495</v>
      </c>
      <c r="I11" t="s">
        <v>1496</v>
      </c>
      <c r="J11">
        <v>1850886</v>
      </c>
      <c r="K11">
        <v>0</v>
      </c>
      <c r="L11">
        <v>46.406136699999998</v>
      </c>
      <c r="M11">
        <v>-117.0499947</v>
      </c>
      <c r="N11">
        <v>1.850881644</v>
      </c>
    </row>
    <row r="12" spans="1:14" x14ac:dyDescent="0.2">
      <c r="A12">
        <v>53</v>
      </c>
      <c r="B12">
        <v>3</v>
      </c>
      <c r="C12">
        <v>960600</v>
      </c>
      <c r="D12" s="3">
        <v>53003960600</v>
      </c>
      <c r="E12" s="4" t="str">
        <f t="shared" si="0"/>
        <v>1400000US53003960600</v>
      </c>
      <c r="F12">
        <v>9606</v>
      </c>
      <c r="G12" t="s">
        <v>1506</v>
      </c>
      <c r="H12" t="s">
        <v>1495</v>
      </c>
      <c r="I12" t="s">
        <v>1496</v>
      </c>
      <c r="J12">
        <v>4899865</v>
      </c>
      <c r="K12">
        <v>100725</v>
      </c>
      <c r="L12">
        <v>46.394965499999998</v>
      </c>
      <c r="M12">
        <v>-117.0631243</v>
      </c>
      <c r="N12">
        <v>5.00059086</v>
      </c>
    </row>
    <row r="13" spans="1:14" x14ac:dyDescent="0.2">
      <c r="A13">
        <v>53</v>
      </c>
      <c r="B13">
        <v>5</v>
      </c>
      <c r="C13">
        <v>10100</v>
      </c>
      <c r="D13" s="3">
        <v>53005010100</v>
      </c>
      <c r="E13" s="4" t="str">
        <f t="shared" si="0"/>
        <v>1400000US53005010100</v>
      </c>
      <c r="F13">
        <v>101</v>
      </c>
      <c r="G13" t="s">
        <v>1507</v>
      </c>
      <c r="H13" t="s">
        <v>1495</v>
      </c>
      <c r="I13" t="s">
        <v>1496</v>
      </c>
      <c r="J13">
        <v>6468242</v>
      </c>
      <c r="K13">
        <v>4004151</v>
      </c>
      <c r="L13">
        <v>46.317534500000001</v>
      </c>
      <c r="M13">
        <v>-119.2636188</v>
      </c>
      <c r="N13">
        <v>10.47238853</v>
      </c>
    </row>
    <row r="14" spans="1:14" x14ac:dyDescent="0.2">
      <c r="A14">
        <v>53</v>
      </c>
      <c r="B14">
        <v>5</v>
      </c>
      <c r="C14">
        <v>10201</v>
      </c>
      <c r="D14" s="3">
        <v>53005010201</v>
      </c>
      <c r="E14" s="4" t="str">
        <f t="shared" si="0"/>
        <v>1400000US53005010201</v>
      </c>
      <c r="F14">
        <v>102.01</v>
      </c>
      <c r="G14" t="s">
        <v>1508</v>
      </c>
      <c r="H14" t="s">
        <v>1495</v>
      </c>
      <c r="I14" t="s">
        <v>1496</v>
      </c>
      <c r="J14">
        <v>43521019</v>
      </c>
      <c r="K14">
        <v>1114746</v>
      </c>
      <c r="L14">
        <v>46.3306489</v>
      </c>
      <c r="M14">
        <v>-119.3359909</v>
      </c>
      <c r="N14">
        <v>44.63577334</v>
      </c>
    </row>
    <row r="15" spans="1:14" x14ac:dyDescent="0.2">
      <c r="A15">
        <v>53</v>
      </c>
      <c r="B15">
        <v>5</v>
      </c>
      <c r="C15">
        <v>10202</v>
      </c>
      <c r="D15" s="3">
        <v>53005010202</v>
      </c>
      <c r="E15" s="4" t="str">
        <f t="shared" si="0"/>
        <v>1400000US53005010202</v>
      </c>
      <c r="F15">
        <v>102.02</v>
      </c>
      <c r="G15" t="s">
        <v>1509</v>
      </c>
      <c r="H15" t="s">
        <v>1495</v>
      </c>
      <c r="I15" t="s">
        <v>1496</v>
      </c>
      <c r="J15">
        <v>5224161</v>
      </c>
      <c r="K15">
        <v>0</v>
      </c>
      <c r="L15">
        <v>46.322608799999998</v>
      </c>
      <c r="M15">
        <v>-119.2785281</v>
      </c>
      <c r="N15">
        <v>5.2241630739999998</v>
      </c>
    </row>
    <row r="16" spans="1:14" x14ac:dyDescent="0.2">
      <c r="A16">
        <v>53</v>
      </c>
      <c r="B16">
        <v>5</v>
      </c>
      <c r="C16">
        <v>10300</v>
      </c>
      <c r="D16" s="3">
        <v>53005010300</v>
      </c>
      <c r="E16" s="4" t="str">
        <f t="shared" si="0"/>
        <v>1400000US53005010300</v>
      </c>
      <c r="F16">
        <v>103</v>
      </c>
      <c r="G16" t="s">
        <v>1510</v>
      </c>
      <c r="H16" t="s">
        <v>1495</v>
      </c>
      <c r="I16" t="s">
        <v>1496</v>
      </c>
      <c r="J16">
        <v>5729070</v>
      </c>
      <c r="K16">
        <v>423960</v>
      </c>
      <c r="L16">
        <v>46.286542900000001</v>
      </c>
      <c r="M16">
        <v>-119.3091539</v>
      </c>
      <c r="N16">
        <v>6.1530342630000003</v>
      </c>
    </row>
    <row r="17" spans="1:14" x14ac:dyDescent="0.2">
      <c r="A17">
        <v>53</v>
      </c>
      <c r="B17">
        <v>5</v>
      </c>
      <c r="C17">
        <v>10400</v>
      </c>
      <c r="D17" s="3">
        <v>53005010400</v>
      </c>
      <c r="E17" s="4" t="str">
        <f t="shared" si="0"/>
        <v>1400000US53005010400</v>
      </c>
      <c r="F17">
        <v>104</v>
      </c>
      <c r="G17" t="s">
        <v>1511</v>
      </c>
      <c r="H17" t="s">
        <v>1495</v>
      </c>
      <c r="I17" t="s">
        <v>1496</v>
      </c>
      <c r="J17">
        <v>1502237</v>
      </c>
      <c r="K17">
        <v>0</v>
      </c>
      <c r="L17">
        <v>46.281488699999997</v>
      </c>
      <c r="M17">
        <v>-119.2938376</v>
      </c>
      <c r="N17">
        <v>1.502237716</v>
      </c>
    </row>
    <row r="18" spans="1:14" x14ac:dyDescent="0.2">
      <c r="A18">
        <v>53</v>
      </c>
      <c r="B18">
        <v>5</v>
      </c>
      <c r="C18">
        <v>10500</v>
      </c>
      <c r="D18" s="3">
        <v>53005010500</v>
      </c>
      <c r="E18" s="4" t="str">
        <f t="shared" si="0"/>
        <v>1400000US53005010500</v>
      </c>
      <c r="F18">
        <v>105</v>
      </c>
      <c r="G18" t="s">
        <v>1512</v>
      </c>
      <c r="H18" t="s">
        <v>1495</v>
      </c>
      <c r="I18" t="s">
        <v>1496</v>
      </c>
      <c r="J18">
        <v>2603016</v>
      </c>
      <c r="K18">
        <v>0</v>
      </c>
      <c r="L18">
        <v>46.2841983</v>
      </c>
      <c r="M18">
        <v>-119.28189999999999</v>
      </c>
      <c r="N18">
        <v>2.6030176690000002</v>
      </c>
    </row>
    <row r="19" spans="1:14" x14ac:dyDescent="0.2">
      <c r="A19">
        <v>53</v>
      </c>
      <c r="B19">
        <v>5</v>
      </c>
      <c r="C19">
        <v>10600</v>
      </c>
      <c r="D19" s="3">
        <v>53005010600</v>
      </c>
      <c r="E19" s="4" t="str">
        <f t="shared" si="0"/>
        <v>1400000US53005010600</v>
      </c>
      <c r="F19">
        <v>106</v>
      </c>
      <c r="G19" t="s">
        <v>1513</v>
      </c>
      <c r="H19" t="s">
        <v>1495</v>
      </c>
      <c r="I19" t="s">
        <v>1496</v>
      </c>
      <c r="J19">
        <v>7832836</v>
      </c>
      <c r="K19">
        <v>1776717</v>
      </c>
      <c r="L19">
        <v>46.2600123</v>
      </c>
      <c r="M19">
        <v>-119.26492140000001</v>
      </c>
      <c r="N19">
        <v>9.6095586340000008</v>
      </c>
    </row>
    <row r="20" spans="1:14" x14ac:dyDescent="0.2">
      <c r="A20">
        <v>53</v>
      </c>
      <c r="B20">
        <v>5</v>
      </c>
      <c r="C20">
        <v>10701</v>
      </c>
      <c r="D20" s="3">
        <v>53005010701</v>
      </c>
      <c r="E20" s="4" t="str">
        <f t="shared" si="0"/>
        <v>1400000US53005010701</v>
      </c>
      <c r="F20">
        <v>107.01</v>
      </c>
      <c r="G20" t="s">
        <v>1514</v>
      </c>
      <c r="H20" t="s">
        <v>1495</v>
      </c>
      <c r="I20" t="s">
        <v>1496</v>
      </c>
      <c r="J20">
        <v>36844200</v>
      </c>
      <c r="K20">
        <v>475406</v>
      </c>
      <c r="L20">
        <v>46.289319499999998</v>
      </c>
      <c r="M20">
        <v>-119.4523124</v>
      </c>
      <c r="N20">
        <v>37.319612939999999</v>
      </c>
    </row>
    <row r="21" spans="1:14" x14ac:dyDescent="0.2">
      <c r="A21">
        <v>53</v>
      </c>
      <c r="B21">
        <v>5</v>
      </c>
      <c r="C21">
        <v>10703</v>
      </c>
      <c r="D21" s="3">
        <v>53005010703</v>
      </c>
      <c r="E21" s="4" t="str">
        <f t="shared" si="0"/>
        <v>1400000US53005010703</v>
      </c>
      <c r="F21">
        <v>107.03</v>
      </c>
      <c r="G21" t="s">
        <v>1515</v>
      </c>
      <c r="H21" t="s">
        <v>1495</v>
      </c>
      <c r="I21" t="s">
        <v>1496</v>
      </c>
      <c r="J21">
        <v>49114056</v>
      </c>
      <c r="K21">
        <v>1572460</v>
      </c>
      <c r="L21">
        <v>46.338690999999997</v>
      </c>
      <c r="M21">
        <v>-119.4126546</v>
      </c>
      <c r="N21">
        <v>50.68652264</v>
      </c>
    </row>
    <row r="22" spans="1:14" x14ac:dyDescent="0.2">
      <c r="A22">
        <v>53</v>
      </c>
      <c r="B22">
        <v>5</v>
      </c>
      <c r="C22">
        <v>10705</v>
      </c>
      <c r="D22" s="3">
        <v>53005010705</v>
      </c>
      <c r="E22" s="4" t="str">
        <f t="shared" si="0"/>
        <v>1400000US53005010705</v>
      </c>
      <c r="F22">
        <v>107.05</v>
      </c>
      <c r="G22" t="s">
        <v>1516</v>
      </c>
      <c r="H22" t="s">
        <v>1495</v>
      </c>
      <c r="I22" t="s">
        <v>1496</v>
      </c>
      <c r="J22">
        <v>7378307</v>
      </c>
      <c r="K22">
        <v>80872</v>
      </c>
      <c r="L22">
        <v>46.273506900000001</v>
      </c>
      <c r="M22">
        <v>-119.3400146</v>
      </c>
      <c r="N22">
        <v>7.459183007</v>
      </c>
    </row>
    <row r="23" spans="1:14" x14ac:dyDescent="0.2">
      <c r="A23">
        <v>53</v>
      </c>
      <c r="B23">
        <v>5</v>
      </c>
      <c r="C23">
        <v>10707</v>
      </c>
      <c r="D23" s="3">
        <v>53005010707</v>
      </c>
      <c r="E23" s="4" t="str">
        <f t="shared" si="0"/>
        <v>1400000US53005010707</v>
      </c>
      <c r="F23">
        <v>107.07</v>
      </c>
      <c r="G23" t="s">
        <v>1517</v>
      </c>
      <c r="H23" t="s">
        <v>1495</v>
      </c>
      <c r="I23" t="s">
        <v>1496</v>
      </c>
      <c r="J23">
        <v>5580366</v>
      </c>
      <c r="K23">
        <v>0</v>
      </c>
      <c r="L23">
        <v>46.2759523</v>
      </c>
      <c r="M23">
        <v>-119.3701439</v>
      </c>
      <c r="N23">
        <v>5.5803653320000004</v>
      </c>
    </row>
    <row r="24" spans="1:14" x14ac:dyDescent="0.2">
      <c r="A24">
        <v>53</v>
      </c>
      <c r="B24">
        <v>5</v>
      </c>
      <c r="C24">
        <v>10708</v>
      </c>
      <c r="D24" s="3">
        <v>53005010708</v>
      </c>
      <c r="E24" s="4" t="str">
        <f t="shared" si="0"/>
        <v>1400000US53005010708</v>
      </c>
      <c r="F24">
        <v>107.08</v>
      </c>
      <c r="G24" t="s">
        <v>1518</v>
      </c>
      <c r="H24" t="s">
        <v>1495</v>
      </c>
      <c r="I24" t="s">
        <v>1496</v>
      </c>
      <c r="J24">
        <v>8531484</v>
      </c>
      <c r="K24">
        <v>109361</v>
      </c>
      <c r="L24">
        <v>46.293504499999997</v>
      </c>
      <c r="M24">
        <v>-119.3739278</v>
      </c>
      <c r="N24">
        <v>8.6408459270000009</v>
      </c>
    </row>
    <row r="25" spans="1:14" x14ac:dyDescent="0.2">
      <c r="A25">
        <v>53</v>
      </c>
      <c r="B25">
        <v>5</v>
      </c>
      <c r="C25">
        <v>10803</v>
      </c>
      <c r="D25" s="3">
        <v>53005010803</v>
      </c>
      <c r="E25" s="4" t="str">
        <f t="shared" si="0"/>
        <v>1400000US53005010803</v>
      </c>
      <c r="F25">
        <v>108.03</v>
      </c>
      <c r="G25" t="s">
        <v>1519</v>
      </c>
      <c r="H25" t="s">
        <v>1495</v>
      </c>
      <c r="I25" t="s">
        <v>1496</v>
      </c>
      <c r="J25">
        <v>11436957</v>
      </c>
      <c r="K25">
        <v>382590</v>
      </c>
      <c r="L25">
        <v>46.244798699999997</v>
      </c>
      <c r="M25">
        <v>-119.3039228</v>
      </c>
      <c r="N25">
        <v>11.8195435</v>
      </c>
    </row>
    <row r="26" spans="1:14" x14ac:dyDescent="0.2">
      <c r="A26">
        <v>53</v>
      </c>
      <c r="B26">
        <v>5</v>
      </c>
      <c r="C26">
        <v>10805</v>
      </c>
      <c r="D26" s="3">
        <v>53005010805</v>
      </c>
      <c r="E26" s="4" t="str">
        <f t="shared" si="0"/>
        <v>1400000US53005010805</v>
      </c>
      <c r="F26">
        <v>108.05</v>
      </c>
      <c r="G26" t="s">
        <v>1520</v>
      </c>
      <c r="H26" t="s">
        <v>1495</v>
      </c>
      <c r="I26" t="s">
        <v>1496</v>
      </c>
      <c r="J26">
        <v>10920777</v>
      </c>
      <c r="K26">
        <v>2100299</v>
      </c>
      <c r="L26">
        <v>46.245572500000002</v>
      </c>
      <c r="M26">
        <v>-119.2587388</v>
      </c>
      <c r="N26">
        <v>13.021086410000001</v>
      </c>
    </row>
    <row r="27" spans="1:14" x14ac:dyDescent="0.2">
      <c r="A27">
        <v>53</v>
      </c>
      <c r="B27">
        <v>5</v>
      </c>
      <c r="C27">
        <v>10807</v>
      </c>
      <c r="D27" s="3">
        <v>53005010807</v>
      </c>
      <c r="E27" s="4" t="str">
        <f t="shared" si="0"/>
        <v>1400000US53005010807</v>
      </c>
      <c r="F27">
        <v>108.07</v>
      </c>
      <c r="G27" t="s">
        <v>1521</v>
      </c>
      <c r="H27" t="s">
        <v>1495</v>
      </c>
      <c r="I27" t="s">
        <v>1496</v>
      </c>
      <c r="J27">
        <v>97486840</v>
      </c>
      <c r="K27">
        <v>0</v>
      </c>
      <c r="L27">
        <v>46.205158900000001</v>
      </c>
      <c r="M27">
        <v>-119.4105409</v>
      </c>
      <c r="N27">
        <v>97.486846639999996</v>
      </c>
    </row>
    <row r="28" spans="1:14" x14ac:dyDescent="0.2">
      <c r="A28">
        <v>53</v>
      </c>
      <c r="B28">
        <v>5</v>
      </c>
      <c r="C28">
        <v>10809</v>
      </c>
      <c r="D28" s="3">
        <v>53005010809</v>
      </c>
      <c r="E28" s="4" t="str">
        <f t="shared" si="0"/>
        <v>1400000US53005010809</v>
      </c>
      <c r="F28">
        <v>108.09</v>
      </c>
      <c r="G28" t="s">
        <v>1522</v>
      </c>
      <c r="H28" t="s">
        <v>1495</v>
      </c>
      <c r="I28" t="s">
        <v>1496</v>
      </c>
      <c r="J28">
        <v>3828474</v>
      </c>
      <c r="K28">
        <v>0</v>
      </c>
      <c r="L28">
        <v>46.221828299999999</v>
      </c>
      <c r="M28">
        <v>-119.23551639999999</v>
      </c>
      <c r="N28">
        <v>3.8284776260000002</v>
      </c>
    </row>
    <row r="29" spans="1:14" x14ac:dyDescent="0.2">
      <c r="A29">
        <v>53</v>
      </c>
      <c r="B29">
        <v>5</v>
      </c>
      <c r="C29">
        <v>10810</v>
      </c>
      <c r="D29" s="3">
        <v>53005010810</v>
      </c>
      <c r="E29" s="4" t="str">
        <f t="shared" si="0"/>
        <v>1400000US53005010810</v>
      </c>
      <c r="F29">
        <v>108.1</v>
      </c>
      <c r="G29" t="s">
        <v>1523</v>
      </c>
      <c r="H29" t="s">
        <v>1495</v>
      </c>
      <c r="I29" t="s">
        <v>1496</v>
      </c>
      <c r="J29">
        <v>5949349</v>
      </c>
      <c r="K29">
        <v>0</v>
      </c>
      <c r="L29">
        <v>46.211646899999998</v>
      </c>
      <c r="M29">
        <v>-119.2604788</v>
      </c>
      <c r="N29">
        <v>5.9493515190000004</v>
      </c>
    </row>
    <row r="30" spans="1:14" x14ac:dyDescent="0.2">
      <c r="A30">
        <v>53</v>
      </c>
      <c r="B30">
        <v>5</v>
      </c>
      <c r="C30">
        <v>10811</v>
      </c>
      <c r="D30" s="3">
        <v>53005010811</v>
      </c>
      <c r="E30" s="4" t="str">
        <f t="shared" si="0"/>
        <v>1400000US53005010811</v>
      </c>
      <c r="F30">
        <v>108.11</v>
      </c>
      <c r="G30" t="s">
        <v>1524</v>
      </c>
      <c r="H30" t="s">
        <v>1495</v>
      </c>
      <c r="I30" t="s">
        <v>1496</v>
      </c>
      <c r="J30">
        <v>23153006</v>
      </c>
      <c r="K30">
        <v>0</v>
      </c>
      <c r="L30">
        <v>46.220753700000003</v>
      </c>
      <c r="M30">
        <v>-119.3137251</v>
      </c>
      <c r="N30">
        <v>23.153003729999998</v>
      </c>
    </row>
    <row r="31" spans="1:14" x14ac:dyDescent="0.2">
      <c r="A31">
        <v>53</v>
      </c>
      <c r="B31">
        <v>5</v>
      </c>
      <c r="C31">
        <v>10813</v>
      </c>
      <c r="D31" s="3">
        <v>53005010813</v>
      </c>
      <c r="E31" s="4" t="str">
        <f t="shared" si="0"/>
        <v>1400000US53005010813</v>
      </c>
      <c r="F31">
        <v>108.13</v>
      </c>
      <c r="G31" t="s">
        <v>1525</v>
      </c>
      <c r="H31" t="s">
        <v>1495</v>
      </c>
      <c r="I31" t="s">
        <v>1496</v>
      </c>
      <c r="J31">
        <v>20455357</v>
      </c>
      <c r="K31">
        <v>0</v>
      </c>
      <c r="L31">
        <v>46.191626900000003</v>
      </c>
      <c r="M31">
        <v>-119.21962000000001</v>
      </c>
      <c r="N31">
        <v>20.455355180000002</v>
      </c>
    </row>
    <row r="32" spans="1:14" x14ac:dyDescent="0.2">
      <c r="A32">
        <v>53</v>
      </c>
      <c r="B32">
        <v>5</v>
      </c>
      <c r="C32">
        <v>10814</v>
      </c>
      <c r="D32" s="3">
        <v>53005010814</v>
      </c>
      <c r="E32" s="4" t="str">
        <f t="shared" si="0"/>
        <v>1400000US53005010814</v>
      </c>
      <c r="F32">
        <v>108.14</v>
      </c>
      <c r="G32" t="s">
        <v>1526</v>
      </c>
      <c r="H32" t="s">
        <v>1495</v>
      </c>
      <c r="I32" t="s">
        <v>1496</v>
      </c>
      <c r="J32">
        <v>94921240</v>
      </c>
      <c r="K32">
        <v>0</v>
      </c>
      <c r="L32">
        <v>46.164549100000002</v>
      </c>
      <c r="M32">
        <v>-119.3107143</v>
      </c>
      <c r="N32">
        <v>94.921249610000004</v>
      </c>
    </row>
    <row r="33" spans="1:14" x14ac:dyDescent="0.2">
      <c r="A33">
        <v>53</v>
      </c>
      <c r="B33">
        <v>5</v>
      </c>
      <c r="C33">
        <v>10901</v>
      </c>
      <c r="D33" s="3">
        <v>53005010901</v>
      </c>
      <c r="E33" s="4" t="str">
        <f t="shared" si="0"/>
        <v>1400000US53005010901</v>
      </c>
      <c r="F33">
        <v>109.01</v>
      </c>
      <c r="G33" t="s">
        <v>1527</v>
      </c>
      <c r="H33" t="s">
        <v>1495</v>
      </c>
      <c r="I33" t="s">
        <v>1496</v>
      </c>
      <c r="J33">
        <v>7339205</v>
      </c>
      <c r="K33">
        <v>400429</v>
      </c>
      <c r="L33">
        <v>46.219122900000002</v>
      </c>
      <c r="M33">
        <v>-119.2093445</v>
      </c>
      <c r="N33">
        <v>7.7396305339999998</v>
      </c>
    </row>
    <row r="34" spans="1:14" x14ac:dyDescent="0.2">
      <c r="A34">
        <v>53</v>
      </c>
      <c r="B34">
        <v>5</v>
      </c>
      <c r="C34">
        <v>10902</v>
      </c>
      <c r="D34" s="3">
        <v>53005010902</v>
      </c>
      <c r="E34" s="4" t="str">
        <f t="shared" si="0"/>
        <v>1400000US53005010902</v>
      </c>
      <c r="F34">
        <v>109.02</v>
      </c>
      <c r="G34" t="s">
        <v>1528</v>
      </c>
      <c r="H34" t="s">
        <v>1495</v>
      </c>
      <c r="I34" t="s">
        <v>1496</v>
      </c>
      <c r="J34">
        <v>2563574</v>
      </c>
      <c r="K34">
        <v>0</v>
      </c>
      <c r="L34">
        <v>46.206257700000002</v>
      </c>
      <c r="M34">
        <v>-119.1912849</v>
      </c>
      <c r="N34">
        <v>2.56357692</v>
      </c>
    </row>
    <row r="35" spans="1:14" x14ac:dyDescent="0.2">
      <c r="A35">
        <v>53</v>
      </c>
      <c r="B35">
        <v>5</v>
      </c>
      <c r="C35">
        <v>11001</v>
      </c>
      <c r="D35" s="3">
        <v>53005011001</v>
      </c>
      <c r="E35" s="4" t="str">
        <f t="shared" si="0"/>
        <v>1400000US53005011001</v>
      </c>
      <c r="F35">
        <v>110.01</v>
      </c>
      <c r="G35" t="s">
        <v>1529</v>
      </c>
      <c r="H35" t="s">
        <v>1495</v>
      </c>
      <c r="I35" t="s">
        <v>1496</v>
      </c>
      <c r="J35">
        <v>4338960</v>
      </c>
      <c r="K35">
        <v>1454986</v>
      </c>
      <c r="L35">
        <v>46.2220491</v>
      </c>
      <c r="M35">
        <v>-119.1653027</v>
      </c>
      <c r="N35">
        <v>5.7939482330000001</v>
      </c>
    </row>
    <row r="36" spans="1:14" x14ac:dyDescent="0.2">
      <c r="A36">
        <v>53</v>
      </c>
      <c r="B36">
        <v>5</v>
      </c>
      <c r="C36">
        <v>11002</v>
      </c>
      <c r="D36" s="3">
        <v>53005011002</v>
      </c>
      <c r="E36" s="4" t="str">
        <f t="shared" si="0"/>
        <v>1400000US53005011002</v>
      </c>
      <c r="F36">
        <v>110.02</v>
      </c>
      <c r="G36" t="s">
        <v>1530</v>
      </c>
      <c r="H36" t="s">
        <v>1495</v>
      </c>
      <c r="I36" t="s">
        <v>1496</v>
      </c>
      <c r="J36">
        <v>2963055</v>
      </c>
      <c r="K36">
        <v>0</v>
      </c>
      <c r="L36">
        <v>46.204175800000002</v>
      </c>
      <c r="M36">
        <v>-119.169451</v>
      </c>
      <c r="N36">
        <v>2.963057343</v>
      </c>
    </row>
    <row r="37" spans="1:14" x14ac:dyDescent="0.2">
      <c r="A37">
        <v>53</v>
      </c>
      <c r="B37">
        <v>5</v>
      </c>
      <c r="C37">
        <v>11100</v>
      </c>
      <c r="D37" s="3">
        <v>53005011100</v>
      </c>
      <c r="E37" s="4" t="str">
        <f t="shared" si="0"/>
        <v>1400000US53005011100</v>
      </c>
      <c r="F37">
        <v>111</v>
      </c>
      <c r="G37" t="s">
        <v>1531</v>
      </c>
      <c r="H37" t="s">
        <v>1495</v>
      </c>
      <c r="I37" t="s">
        <v>1496</v>
      </c>
      <c r="J37">
        <v>5167027</v>
      </c>
      <c r="K37">
        <v>0</v>
      </c>
      <c r="L37">
        <v>46.197192700000002</v>
      </c>
      <c r="M37">
        <v>-119.14899010000001</v>
      </c>
      <c r="N37">
        <v>5.1670255530000002</v>
      </c>
    </row>
    <row r="38" spans="1:14" x14ac:dyDescent="0.2">
      <c r="A38">
        <v>53</v>
      </c>
      <c r="B38">
        <v>5</v>
      </c>
      <c r="C38">
        <v>11200</v>
      </c>
      <c r="D38" s="3">
        <v>53005011200</v>
      </c>
      <c r="E38" s="4" t="str">
        <f t="shared" si="0"/>
        <v>1400000US53005011200</v>
      </c>
      <c r="F38">
        <v>112</v>
      </c>
      <c r="G38" t="s">
        <v>1532</v>
      </c>
      <c r="H38" t="s">
        <v>1495</v>
      </c>
      <c r="I38" t="s">
        <v>1496</v>
      </c>
      <c r="J38">
        <v>2516757</v>
      </c>
      <c r="K38">
        <v>0</v>
      </c>
      <c r="L38">
        <v>46.204558499999997</v>
      </c>
      <c r="M38">
        <v>-119.1330499</v>
      </c>
      <c r="N38">
        <v>2.5167524399999999</v>
      </c>
    </row>
    <row r="39" spans="1:14" x14ac:dyDescent="0.2">
      <c r="A39">
        <v>53</v>
      </c>
      <c r="B39">
        <v>5</v>
      </c>
      <c r="C39">
        <v>11300</v>
      </c>
      <c r="D39" s="3">
        <v>53005011300</v>
      </c>
      <c r="E39" s="4" t="str">
        <f t="shared" si="0"/>
        <v>1400000US53005011300</v>
      </c>
      <c r="F39">
        <v>113</v>
      </c>
      <c r="G39" t="s">
        <v>1533</v>
      </c>
      <c r="H39" t="s">
        <v>1495</v>
      </c>
      <c r="I39" t="s">
        <v>1496</v>
      </c>
      <c r="J39">
        <v>5250498</v>
      </c>
      <c r="K39">
        <v>1744423</v>
      </c>
      <c r="L39">
        <v>46.208897100000002</v>
      </c>
      <c r="M39">
        <v>-119.1124925</v>
      </c>
      <c r="N39">
        <v>6.9949145680000004</v>
      </c>
    </row>
    <row r="40" spans="1:14" x14ac:dyDescent="0.2">
      <c r="A40">
        <v>53</v>
      </c>
      <c r="B40">
        <v>5</v>
      </c>
      <c r="C40">
        <v>11401</v>
      </c>
      <c r="D40" s="3">
        <v>53005011401</v>
      </c>
      <c r="E40" s="4" t="str">
        <f t="shared" si="0"/>
        <v>1400000US53005011401</v>
      </c>
      <c r="F40">
        <v>114.01</v>
      </c>
      <c r="G40" t="s">
        <v>1534</v>
      </c>
      <c r="H40" t="s">
        <v>1495</v>
      </c>
      <c r="I40" t="s">
        <v>1496</v>
      </c>
      <c r="J40">
        <v>2295638</v>
      </c>
      <c r="K40">
        <v>0</v>
      </c>
      <c r="L40">
        <v>46.194477599999999</v>
      </c>
      <c r="M40">
        <v>-119.1192775</v>
      </c>
      <c r="N40">
        <v>2.2956374350000002</v>
      </c>
    </row>
    <row r="41" spans="1:14" x14ac:dyDescent="0.2">
      <c r="A41">
        <v>53</v>
      </c>
      <c r="B41">
        <v>5</v>
      </c>
      <c r="C41">
        <v>11402</v>
      </c>
      <c r="D41" s="3">
        <v>53005011402</v>
      </c>
      <c r="E41" s="4" t="str">
        <f t="shared" si="0"/>
        <v>1400000US53005011402</v>
      </c>
      <c r="F41">
        <v>114.02</v>
      </c>
      <c r="G41" t="s">
        <v>1535</v>
      </c>
      <c r="H41" t="s">
        <v>1495</v>
      </c>
      <c r="I41" t="s">
        <v>1496</v>
      </c>
      <c r="J41">
        <v>7313004</v>
      </c>
      <c r="K41">
        <v>37468</v>
      </c>
      <c r="L41">
        <v>46.179881999999999</v>
      </c>
      <c r="M41">
        <v>-119.1156189</v>
      </c>
      <c r="N41">
        <v>7.3504704289999996</v>
      </c>
    </row>
    <row r="42" spans="1:14" x14ac:dyDescent="0.2">
      <c r="A42">
        <v>53</v>
      </c>
      <c r="B42">
        <v>5</v>
      </c>
      <c r="C42">
        <v>11501</v>
      </c>
      <c r="D42" s="3">
        <v>53005011501</v>
      </c>
      <c r="E42" s="4" t="str">
        <f t="shared" si="0"/>
        <v>1400000US53005011501</v>
      </c>
      <c r="F42">
        <v>115.01</v>
      </c>
      <c r="G42" t="s">
        <v>1536</v>
      </c>
      <c r="H42" t="s">
        <v>1495</v>
      </c>
      <c r="I42" t="s">
        <v>1496</v>
      </c>
      <c r="J42">
        <v>52904617</v>
      </c>
      <c r="K42">
        <v>17061522</v>
      </c>
      <c r="L42">
        <v>46.142600000000002</v>
      </c>
      <c r="M42">
        <v>-119.0203911</v>
      </c>
      <c r="N42">
        <v>69.966150540000001</v>
      </c>
    </row>
    <row r="43" spans="1:14" x14ac:dyDescent="0.2">
      <c r="A43">
        <v>53</v>
      </c>
      <c r="B43">
        <v>5</v>
      </c>
      <c r="C43">
        <v>11503</v>
      </c>
      <c r="D43" s="3">
        <v>53005011503</v>
      </c>
      <c r="E43" s="4" t="str">
        <f t="shared" si="0"/>
        <v>1400000US53005011503</v>
      </c>
      <c r="F43">
        <v>115.03</v>
      </c>
      <c r="G43" t="s">
        <v>1537</v>
      </c>
      <c r="H43" t="s">
        <v>1495</v>
      </c>
      <c r="I43" t="s">
        <v>1496</v>
      </c>
      <c r="J43">
        <v>84705133</v>
      </c>
      <c r="K43">
        <v>0</v>
      </c>
      <c r="L43">
        <v>46.127310199999997</v>
      </c>
      <c r="M43">
        <v>-119.13289380000001</v>
      </c>
      <c r="N43">
        <v>84.705149800000001</v>
      </c>
    </row>
    <row r="44" spans="1:14" x14ac:dyDescent="0.2">
      <c r="A44">
        <v>53</v>
      </c>
      <c r="B44">
        <v>5</v>
      </c>
      <c r="C44">
        <v>11504</v>
      </c>
      <c r="D44" s="3">
        <v>53005011504</v>
      </c>
      <c r="E44" s="4" t="str">
        <f t="shared" si="0"/>
        <v>1400000US53005011504</v>
      </c>
      <c r="F44">
        <v>115.04</v>
      </c>
      <c r="G44" t="s">
        <v>1538</v>
      </c>
      <c r="H44" t="s">
        <v>1495</v>
      </c>
      <c r="I44" t="s">
        <v>1496</v>
      </c>
      <c r="J44">
        <v>13258240</v>
      </c>
      <c r="K44">
        <v>0</v>
      </c>
      <c r="L44">
        <v>46.154460100000001</v>
      </c>
      <c r="M44">
        <v>-119.0924953</v>
      </c>
      <c r="N44">
        <v>13.25824379</v>
      </c>
    </row>
    <row r="45" spans="1:14" x14ac:dyDescent="0.2">
      <c r="A45">
        <v>53</v>
      </c>
      <c r="B45">
        <v>5</v>
      </c>
      <c r="C45">
        <v>11600</v>
      </c>
      <c r="D45" s="3">
        <v>53005011600</v>
      </c>
      <c r="E45" s="4" t="str">
        <f t="shared" si="0"/>
        <v>1400000US53005011600</v>
      </c>
      <c r="F45">
        <v>116</v>
      </c>
      <c r="G45" t="s">
        <v>1539</v>
      </c>
      <c r="H45" t="s">
        <v>1495</v>
      </c>
      <c r="I45" t="s">
        <v>1496</v>
      </c>
      <c r="J45">
        <v>1547150052</v>
      </c>
      <c r="K45">
        <v>90776398</v>
      </c>
      <c r="L45">
        <v>45.997987500000001</v>
      </c>
      <c r="M45">
        <v>-119.48771429999999</v>
      </c>
      <c r="N45">
        <v>1637.927169</v>
      </c>
    </row>
    <row r="46" spans="1:14" x14ac:dyDescent="0.2">
      <c r="A46">
        <v>53</v>
      </c>
      <c r="B46">
        <v>5</v>
      </c>
      <c r="C46">
        <v>11700</v>
      </c>
      <c r="D46" s="3">
        <v>53005011700</v>
      </c>
      <c r="E46" s="4" t="str">
        <f t="shared" si="0"/>
        <v>1400000US53005011700</v>
      </c>
      <c r="F46">
        <v>117</v>
      </c>
      <c r="G46" t="s">
        <v>1540</v>
      </c>
      <c r="H46" t="s">
        <v>1495</v>
      </c>
      <c r="I46" t="s">
        <v>1496</v>
      </c>
      <c r="J46">
        <v>35168849</v>
      </c>
      <c r="K46">
        <v>679380</v>
      </c>
      <c r="L46">
        <v>46.204574899999997</v>
      </c>
      <c r="M46">
        <v>-119.7672865</v>
      </c>
      <c r="N46">
        <v>35.848229089999997</v>
      </c>
    </row>
    <row r="47" spans="1:14" x14ac:dyDescent="0.2">
      <c r="A47">
        <v>53</v>
      </c>
      <c r="B47">
        <v>5</v>
      </c>
      <c r="C47">
        <v>11800</v>
      </c>
      <c r="D47" s="3">
        <v>53005011800</v>
      </c>
      <c r="E47" s="4" t="str">
        <f t="shared" si="0"/>
        <v>1400000US53005011800</v>
      </c>
      <c r="F47">
        <v>118</v>
      </c>
      <c r="G47" t="s">
        <v>1541</v>
      </c>
      <c r="H47" t="s">
        <v>1495</v>
      </c>
      <c r="I47" t="s">
        <v>1496</v>
      </c>
      <c r="J47">
        <v>876705182</v>
      </c>
      <c r="K47">
        <v>3352937</v>
      </c>
      <c r="L47">
        <v>46.298866199999999</v>
      </c>
      <c r="M47">
        <v>-119.71626759999999</v>
      </c>
      <c r="N47">
        <v>951.75463079999997</v>
      </c>
    </row>
    <row r="48" spans="1:14" x14ac:dyDescent="0.2">
      <c r="A48">
        <v>53</v>
      </c>
      <c r="B48">
        <v>5</v>
      </c>
      <c r="C48">
        <v>11900</v>
      </c>
      <c r="D48" s="3">
        <v>53005011900</v>
      </c>
      <c r="E48" s="4" t="str">
        <f t="shared" si="0"/>
        <v>1400000US53005011900</v>
      </c>
      <c r="F48">
        <v>119</v>
      </c>
      <c r="G48" t="s">
        <v>1542</v>
      </c>
      <c r="H48" t="s">
        <v>1495</v>
      </c>
      <c r="I48" t="s">
        <v>1496</v>
      </c>
      <c r="J48">
        <v>165136756</v>
      </c>
      <c r="K48">
        <v>1018779</v>
      </c>
      <c r="L48">
        <v>46.323426300000001</v>
      </c>
      <c r="M48">
        <v>-119.58232409999999</v>
      </c>
      <c r="N48">
        <v>166.15553689999999</v>
      </c>
    </row>
    <row r="49" spans="1:14" x14ac:dyDescent="0.2">
      <c r="A49">
        <v>53</v>
      </c>
      <c r="B49">
        <v>5</v>
      </c>
      <c r="C49">
        <v>12000</v>
      </c>
      <c r="D49" s="3">
        <v>53005012000</v>
      </c>
      <c r="E49" s="4" t="str">
        <f t="shared" si="0"/>
        <v>1400000US53005012000</v>
      </c>
      <c r="F49">
        <v>120</v>
      </c>
      <c r="G49" t="s">
        <v>1543</v>
      </c>
      <c r="H49" t="s">
        <v>1495</v>
      </c>
      <c r="I49" t="s">
        <v>1496</v>
      </c>
      <c r="J49">
        <v>1140805068</v>
      </c>
      <c r="K49">
        <v>25758926</v>
      </c>
      <c r="L49">
        <v>46.5121696</v>
      </c>
      <c r="M49">
        <v>-119.55817279999999</v>
      </c>
      <c r="N49">
        <v>1166.567579</v>
      </c>
    </row>
    <row r="50" spans="1:14" x14ac:dyDescent="0.2">
      <c r="A50">
        <v>53</v>
      </c>
      <c r="B50">
        <v>7</v>
      </c>
      <c r="C50">
        <v>960100</v>
      </c>
      <c r="D50" s="3">
        <v>53007960100</v>
      </c>
      <c r="E50" s="4" t="str">
        <f t="shared" si="0"/>
        <v>1400000US53007960100</v>
      </c>
      <c r="F50">
        <v>9601</v>
      </c>
      <c r="G50" t="s">
        <v>1501</v>
      </c>
      <c r="H50" t="s">
        <v>1495</v>
      </c>
      <c r="I50" t="s">
        <v>1496</v>
      </c>
      <c r="J50">
        <v>3049158118</v>
      </c>
      <c r="K50">
        <v>86394386</v>
      </c>
      <c r="L50">
        <v>48.077439599999998</v>
      </c>
      <c r="M50">
        <v>-120.5179641</v>
      </c>
      <c r="N50">
        <v>3135.6082390000001</v>
      </c>
    </row>
    <row r="51" spans="1:14" x14ac:dyDescent="0.2">
      <c r="A51">
        <v>53</v>
      </c>
      <c r="B51">
        <v>7</v>
      </c>
      <c r="C51">
        <v>960200</v>
      </c>
      <c r="D51" s="3">
        <v>53007960200</v>
      </c>
      <c r="E51" s="4" t="str">
        <f t="shared" si="0"/>
        <v>1400000US53007960200</v>
      </c>
      <c r="F51">
        <v>9602</v>
      </c>
      <c r="G51" t="s">
        <v>1502</v>
      </c>
      <c r="H51" t="s">
        <v>1495</v>
      </c>
      <c r="I51" t="s">
        <v>1496</v>
      </c>
      <c r="J51">
        <v>2544992627</v>
      </c>
      <c r="K51">
        <v>20506828</v>
      </c>
      <c r="L51">
        <v>47.802781500000002</v>
      </c>
      <c r="M51">
        <v>-120.8977063</v>
      </c>
      <c r="N51">
        <v>2565.4951919999999</v>
      </c>
    </row>
    <row r="52" spans="1:14" x14ac:dyDescent="0.2">
      <c r="A52">
        <v>53</v>
      </c>
      <c r="B52">
        <v>7</v>
      </c>
      <c r="C52">
        <v>960300</v>
      </c>
      <c r="D52" s="3">
        <v>53007960300</v>
      </c>
      <c r="E52" s="4" t="str">
        <f t="shared" si="0"/>
        <v>1400000US53007960300</v>
      </c>
      <c r="F52">
        <v>9603</v>
      </c>
      <c r="G52" t="s">
        <v>1503</v>
      </c>
      <c r="H52" t="s">
        <v>1495</v>
      </c>
      <c r="I52" t="s">
        <v>1496</v>
      </c>
      <c r="J52">
        <v>454360080</v>
      </c>
      <c r="K52">
        <v>47880009</v>
      </c>
      <c r="L52">
        <v>47.9166873</v>
      </c>
      <c r="M52">
        <v>-120.25880840000001</v>
      </c>
      <c r="N52">
        <v>502.24006259999999</v>
      </c>
    </row>
    <row r="53" spans="1:14" x14ac:dyDescent="0.2">
      <c r="A53">
        <v>53</v>
      </c>
      <c r="B53">
        <v>7</v>
      </c>
      <c r="C53">
        <v>960400</v>
      </c>
      <c r="D53" s="3">
        <v>53007960400</v>
      </c>
      <c r="E53" s="4" t="str">
        <f t="shared" si="0"/>
        <v>1400000US53007960400</v>
      </c>
      <c r="F53">
        <v>9604</v>
      </c>
      <c r="G53" t="s">
        <v>1504</v>
      </c>
      <c r="H53" t="s">
        <v>1495</v>
      </c>
      <c r="I53" t="s">
        <v>1496</v>
      </c>
      <c r="J53">
        <v>136950743</v>
      </c>
      <c r="K53">
        <v>19197963</v>
      </c>
      <c r="L53">
        <v>47.932959500000003</v>
      </c>
      <c r="M53">
        <v>-120.1070692</v>
      </c>
      <c r="N53">
        <v>156.1487243</v>
      </c>
    </row>
    <row r="54" spans="1:14" x14ac:dyDescent="0.2">
      <c r="A54">
        <v>53</v>
      </c>
      <c r="B54">
        <v>7</v>
      </c>
      <c r="C54">
        <v>960500</v>
      </c>
      <c r="D54" s="3">
        <v>53007960500</v>
      </c>
      <c r="E54" s="4" t="str">
        <f t="shared" si="0"/>
        <v>1400000US53007960500</v>
      </c>
      <c r="F54">
        <v>9605</v>
      </c>
      <c r="G54" t="s">
        <v>1505</v>
      </c>
      <c r="H54" t="s">
        <v>1495</v>
      </c>
      <c r="I54" t="s">
        <v>1496</v>
      </c>
      <c r="J54">
        <v>831153364</v>
      </c>
      <c r="K54">
        <v>1548738</v>
      </c>
      <c r="L54">
        <v>47.470297100000003</v>
      </c>
      <c r="M54">
        <v>-120.5755743</v>
      </c>
      <c r="N54">
        <v>851.72883430000002</v>
      </c>
    </row>
    <row r="55" spans="1:14" x14ac:dyDescent="0.2">
      <c r="A55">
        <v>53</v>
      </c>
      <c r="B55">
        <v>7</v>
      </c>
      <c r="C55">
        <v>960600</v>
      </c>
      <c r="D55" s="3">
        <v>53007960600</v>
      </c>
      <c r="E55" s="4" t="str">
        <f t="shared" si="0"/>
        <v>1400000US53007960600</v>
      </c>
      <c r="F55">
        <v>9606</v>
      </c>
      <c r="G55" t="s">
        <v>1506</v>
      </c>
      <c r="H55" t="s">
        <v>1495</v>
      </c>
      <c r="I55" t="s">
        <v>1496</v>
      </c>
      <c r="J55">
        <v>9051293</v>
      </c>
      <c r="K55">
        <v>461977</v>
      </c>
      <c r="L55">
        <v>47.509084700000002</v>
      </c>
      <c r="M55">
        <v>-120.4640029</v>
      </c>
      <c r="N55">
        <v>9.5132703159999998</v>
      </c>
    </row>
    <row r="56" spans="1:14" x14ac:dyDescent="0.2">
      <c r="A56">
        <v>53</v>
      </c>
      <c r="B56">
        <v>7</v>
      </c>
      <c r="C56">
        <v>960700</v>
      </c>
      <c r="D56" s="3">
        <v>53007960700</v>
      </c>
      <c r="E56" s="4" t="str">
        <f t="shared" si="0"/>
        <v>1400000US53007960700</v>
      </c>
      <c r="F56">
        <v>9607</v>
      </c>
      <c r="G56" t="s">
        <v>1544</v>
      </c>
      <c r="H56" t="s">
        <v>1495</v>
      </c>
      <c r="I56" t="s">
        <v>1496</v>
      </c>
      <c r="J56">
        <v>137049759</v>
      </c>
      <c r="K56">
        <v>6572296</v>
      </c>
      <c r="L56">
        <v>47.557843200000001</v>
      </c>
      <c r="M56">
        <v>-120.344706</v>
      </c>
      <c r="N56">
        <v>143.6220582</v>
      </c>
    </row>
    <row r="57" spans="1:14" x14ac:dyDescent="0.2">
      <c r="A57">
        <v>53</v>
      </c>
      <c r="B57">
        <v>7</v>
      </c>
      <c r="C57">
        <v>960801</v>
      </c>
      <c r="D57" s="3">
        <v>53007960801</v>
      </c>
      <c r="E57" s="4" t="str">
        <f t="shared" si="0"/>
        <v>1400000US53007960801</v>
      </c>
      <c r="F57">
        <v>9608.01</v>
      </c>
      <c r="G57" t="s">
        <v>1545</v>
      </c>
      <c r="H57" t="s">
        <v>1495</v>
      </c>
      <c r="I57" t="s">
        <v>1496</v>
      </c>
      <c r="J57">
        <v>25023575</v>
      </c>
      <c r="K57">
        <v>176267</v>
      </c>
      <c r="L57">
        <v>47.448821799999997</v>
      </c>
      <c r="M57">
        <v>-120.3840392</v>
      </c>
      <c r="N57">
        <v>25.199839310000002</v>
      </c>
    </row>
    <row r="58" spans="1:14" x14ac:dyDescent="0.2">
      <c r="A58">
        <v>53</v>
      </c>
      <c r="B58">
        <v>7</v>
      </c>
      <c r="C58">
        <v>960802</v>
      </c>
      <c r="D58" s="3">
        <v>53007960802</v>
      </c>
      <c r="E58" s="4" t="str">
        <f t="shared" si="0"/>
        <v>1400000US53007960802</v>
      </c>
      <c r="F58">
        <v>9608.02</v>
      </c>
      <c r="G58" t="s">
        <v>1546</v>
      </c>
      <c r="H58" t="s">
        <v>1495</v>
      </c>
      <c r="I58" t="s">
        <v>1496</v>
      </c>
      <c r="J58">
        <v>6964037</v>
      </c>
      <c r="K58">
        <v>886665</v>
      </c>
      <c r="L58">
        <v>47.443017500000003</v>
      </c>
      <c r="M58">
        <v>-120.32928250000001</v>
      </c>
      <c r="N58">
        <v>7.8507006810000002</v>
      </c>
    </row>
    <row r="59" spans="1:14" x14ac:dyDescent="0.2">
      <c r="A59">
        <v>53</v>
      </c>
      <c r="B59">
        <v>7</v>
      </c>
      <c r="C59">
        <v>961000</v>
      </c>
      <c r="D59" s="3">
        <v>53007961000</v>
      </c>
      <c r="E59" s="4" t="str">
        <f t="shared" si="0"/>
        <v>1400000US53007961000</v>
      </c>
      <c r="F59">
        <v>9610</v>
      </c>
      <c r="G59" t="s">
        <v>1547</v>
      </c>
      <c r="H59" t="s">
        <v>1495</v>
      </c>
      <c r="I59" t="s">
        <v>1496</v>
      </c>
      <c r="J59">
        <v>3009859</v>
      </c>
      <c r="K59">
        <v>492176</v>
      </c>
      <c r="L59">
        <v>47.421690400000003</v>
      </c>
      <c r="M59">
        <v>-120.31288910000001</v>
      </c>
      <c r="N59">
        <v>3.5020288929999999</v>
      </c>
    </row>
    <row r="60" spans="1:14" x14ac:dyDescent="0.2">
      <c r="A60">
        <v>53</v>
      </c>
      <c r="B60">
        <v>7</v>
      </c>
      <c r="C60">
        <v>961100</v>
      </c>
      <c r="D60" s="3">
        <v>53007961100</v>
      </c>
      <c r="E60" s="4" t="str">
        <f t="shared" si="0"/>
        <v>1400000US53007961100</v>
      </c>
      <c r="F60">
        <v>9611</v>
      </c>
      <c r="G60" t="s">
        <v>1548</v>
      </c>
      <c r="H60" t="s">
        <v>1495</v>
      </c>
      <c r="I60" t="s">
        <v>1496</v>
      </c>
      <c r="J60">
        <v>6837423</v>
      </c>
      <c r="K60">
        <v>772319</v>
      </c>
      <c r="L60">
        <v>47.400143200000002</v>
      </c>
      <c r="M60">
        <v>-120.3058576</v>
      </c>
      <c r="N60">
        <v>7.6097425530000002</v>
      </c>
    </row>
    <row r="61" spans="1:14" x14ac:dyDescent="0.2">
      <c r="A61">
        <v>53</v>
      </c>
      <c r="B61">
        <v>7</v>
      </c>
      <c r="C61">
        <v>961200</v>
      </c>
      <c r="D61" s="3">
        <v>53007961200</v>
      </c>
      <c r="E61" s="4" t="str">
        <f t="shared" si="0"/>
        <v>1400000US53007961200</v>
      </c>
      <c r="F61">
        <v>9612</v>
      </c>
      <c r="G61" t="s">
        <v>1549</v>
      </c>
      <c r="H61" t="s">
        <v>1495</v>
      </c>
      <c r="I61" t="s">
        <v>1496</v>
      </c>
      <c r="J61">
        <v>315638438</v>
      </c>
      <c r="K61">
        <v>5109035</v>
      </c>
      <c r="L61">
        <v>47.320485499999997</v>
      </c>
      <c r="M61">
        <v>-120.2639238</v>
      </c>
      <c r="N61">
        <v>320.747502</v>
      </c>
    </row>
    <row r="62" spans="1:14" x14ac:dyDescent="0.2">
      <c r="A62">
        <v>53</v>
      </c>
      <c r="B62">
        <v>7</v>
      </c>
      <c r="C62">
        <v>961301</v>
      </c>
      <c r="D62" s="3">
        <v>53007961301</v>
      </c>
      <c r="E62" s="4" t="str">
        <f t="shared" si="0"/>
        <v>1400000US53007961301</v>
      </c>
      <c r="F62">
        <v>9613.01</v>
      </c>
      <c r="G62" t="s">
        <v>1550</v>
      </c>
      <c r="H62" t="s">
        <v>1495</v>
      </c>
      <c r="I62" t="s">
        <v>1496</v>
      </c>
      <c r="J62">
        <v>16713136</v>
      </c>
      <c r="K62">
        <v>0</v>
      </c>
      <c r="L62">
        <v>47.394361799999999</v>
      </c>
      <c r="M62">
        <v>-120.3779265</v>
      </c>
      <c r="N62">
        <v>16.713134589999999</v>
      </c>
    </row>
    <row r="63" spans="1:14" x14ac:dyDescent="0.2">
      <c r="A63">
        <v>53</v>
      </c>
      <c r="B63">
        <v>7</v>
      </c>
      <c r="C63">
        <v>961302</v>
      </c>
      <c r="D63" s="3">
        <v>53007961302</v>
      </c>
      <c r="E63" s="4" t="str">
        <f t="shared" si="0"/>
        <v>1400000US53007961302</v>
      </c>
      <c r="F63">
        <v>9613.02</v>
      </c>
      <c r="G63" t="s">
        <v>1551</v>
      </c>
      <c r="H63" t="s">
        <v>1495</v>
      </c>
      <c r="I63" t="s">
        <v>1496</v>
      </c>
      <c r="J63">
        <v>27297711</v>
      </c>
      <c r="K63">
        <v>0</v>
      </c>
      <c r="L63">
        <v>47.413255800000002</v>
      </c>
      <c r="M63">
        <v>-120.39877199999999</v>
      </c>
      <c r="N63">
        <v>27.297714719999998</v>
      </c>
    </row>
    <row r="64" spans="1:14" x14ac:dyDescent="0.2">
      <c r="A64">
        <v>53</v>
      </c>
      <c r="B64">
        <v>9</v>
      </c>
      <c r="C64">
        <v>200</v>
      </c>
      <c r="D64" s="3">
        <v>53009000200</v>
      </c>
      <c r="E64" s="4" t="str">
        <f t="shared" si="0"/>
        <v>1400000US53009000200</v>
      </c>
      <c r="F64">
        <v>2</v>
      </c>
      <c r="G64" t="s">
        <v>1552</v>
      </c>
      <c r="H64" t="s">
        <v>1495</v>
      </c>
      <c r="I64" t="s">
        <v>1496</v>
      </c>
      <c r="J64">
        <v>928793221</v>
      </c>
      <c r="K64">
        <v>32608372</v>
      </c>
      <c r="L64">
        <v>48.179734600000003</v>
      </c>
      <c r="M64">
        <v>-124.41165959999999</v>
      </c>
      <c r="N64">
        <v>961.40169630000003</v>
      </c>
    </row>
    <row r="65" spans="1:14" x14ac:dyDescent="0.2">
      <c r="A65">
        <v>53</v>
      </c>
      <c r="B65">
        <v>9</v>
      </c>
      <c r="C65">
        <v>300</v>
      </c>
      <c r="D65" s="3">
        <v>53009000300</v>
      </c>
      <c r="E65" s="4" t="str">
        <f t="shared" si="0"/>
        <v>1400000US53009000300</v>
      </c>
      <c r="F65">
        <v>3</v>
      </c>
      <c r="G65" t="s">
        <v>1553</v>
      </c>
      <c r="H65" t="s">
        <v>1495</v>
      </c>
      <c r="I65" t="s">
        <v>1496</v>
      </c>
      <c r="J65">
        <v>59397785</v>
      </c>
      <c r="K65">
        <v>93589</v>
      </c>
      <c r="L65">
        <v>47.944971199999998</v>
      </c>
      <c r="M65">
        <v>-124.37080280000001</v>
      </c>
      <c r="N65">
        <v>59.491372609999999</v>
      </c>
    </row>
    <row r="66" spans="1:14" x14ac:dyDescent="0.2">
      <c r="A66">
        <v>53</v>
      </c>
      <c r="B66">
        <v>9</v>
      </c>
      <c r="C66">
        <v>400</v>
      </c>
      <c r="D66" s="3">
        <v>53009000400</v>
      </c>
      <c r="E66" s="4" t="str">
        <f t="shared" si="0"/>
        <v>1400000US53009000400</v>
      </c>
      <c r="F66">
        <v>4</v>
      </c>
      <c r="G66" t="s">
        <v>1554</v>
      </c>
      <c r="H66" t="s">
        <v>1495</v>
      </c>
      <c r="I66" t="s">
        <v>1496</v>
      </c>
      <c r="J66">
        <v>1061067067</v>
      </c>
      <c r="K66">
        <v>6505580</v>
      </c>
      <c r="L66">
        <v>48.013048499999996</v>
      </c>
      <c r="M66">
        <v>-124.3181458</v>
      </c>
      <c r="N66">
        <v>1067.5648409999999</v>
      </c>
    </row>
    <row r="67" spans="1:14" x14ac:dyDescent="0.2">
      <c r="A67">
        <v>53</v>
      </c>
      <c r="B67">
        <v>9</v>
      </c>
      <c r="C67">
        <v>600</v>
      </c>
      <c r="D67" s="3">
        <v>53009000600</v>
      </c>
      <c r="E67" s="4" t="str">
        <f t="shared" ref="E67:E130" si="1">"1400000US"&amp;D67</f>
        <v>1400000US53009000600</v>
      </c>
      <c r="F67">
        <v>6</v>
      </c>
      <c r="G67" t="s">
        <v>1555</v>
      </c>
      <c r="H67" t="s">
        <v>1495</v>
      </c>
      <c r="I67" t="s">
        <v>1496</v>
      </c>
      <c r="J67">
        <v>1066047136</v>
      </c>
      <c r="K67">
        <v>24285102</v>
      </c>
      <c r="L67">
        <v>48.003790700000003</v>
      </c>
      <c r="M67">
        <v>-123.82323770000001</v>
      </c>
      <c r="N67">
        <v>1090.3484450000001</v>
      </c>
    </row>
    <row r="68" spans="1:14" x14ac:dyDescent="0.2">
      <c r="A68">
        <v>53</v>
      </c>
      <c r="B68">
        <v>9</v>
      </c>
      <c r="C68">
        <v>700</v>
      </c>
      <c r="D68" s="3">
        <v>53009000700</v>
      </c>
      <c r="E68" s="4" t="str">
        <f t="shared" si="1"/>
        <v>1400000US53009000700</v>
      </c>
      <c r="F68">
        <v>7</v>
      </c>
      <c r="G68" t="s">
        <v>1556</v>
      </c>
      <c r="H68" t="s">
        <v>1495</v>
      </c>
      <c r="I68" t="s">
        <v>1496</v>
      </c>
      <c r="J68">
        <v>12320033</v>
      </c>
      <c r="K68">
        <v>67797</v>
      </c>
      <c r="L68">
        <v>48.116664999999998</v>
      </c>
      <c r="M68">
        <v>-123.49156379999999</v>
      </c>
      <c r="N68">
        <v>12.387836099999999</v>
      </c>
    </row>
    <row r="69" spans="1:14" x14ac:dyDescent="0.2">
      <c r="A69">
        <v>53</v>
      </c>
      <c r="B69">
        <v>9</v>
      </c>
      <c r="C69">
        <v>800</v>
      </c>
      <c r="D69" s="3">
        <v>53009000800</v>
      </c>
      <c r="E69" s="4" t="str">
        <f t="shared" si="1"/>
        <v>1400000US53009000800</v>
      </c>
      <c r="F69">
        <v>8</v>
      </c>
      <c r="G69" t="s">
        <v>1557</v>
      </c>
      <c r="H69" t="s">
        <v>1495</v>
      </c>
      <c r="I69" t="s">
        <v>1496</v>
      </c>
      <c r="J69">
        <v>3147268</v>
      </c>
      <c r="K69">
        <v>0</v>
      </c>
      <c r="L69">
        <v>48.1177852</v>
      </c>
      <c r="M69">
        <v>-123.46270869999999</v>
      </c>
      <c r="N69">
        <v>3.1472595239999999</v>
      </c>
    </row>
    <row r="70" spans="1:14" x14ac:dyDescent="0.2">
      <c r="A70">
        <v>53</v>
      </c>
      <c r="B70">
        <v>9</v>
      </c>
      <c r="C70">
        <v>900</v>
      </c>
      <c r="D70" s="3">
        <v>53009000900</v>
      </c>
      <c r="E70" s="4" t="str">
        <f t="shared" si="1"/>
        <v>1400000US53009000900</v>
      </c>
      <c r="F70">
        <v>9</v>
      </c>
      <c r="G70" t="s">
        <v>1558</v>
      </c>
      <c r="H70" t="s">
        <v>1495</v>
      </c>
      <c r="I70" t="s">
        <v>1496</v>
      </c>
      <c r="J70">
        <v>2317250</v>
      </c>
      <c r="K70">
        <v>0</v>
      </c>
      <c r="L70">
        <v>48.1144131</v>
      </c>
      <c r="M70">
        <v>-123.4452055</v>
      </c>
      <c r="N70">
        <v>2.3172497999999999</v>
      </c>
    </row>
    <row r="71" spans="1:14" x14ac:dyDescent="0.2">
      <c r="A71">
        <v>53</v>
      </c>
      <c r="B71">
        <v>9</v>
      </c>
      <c r="C71">
        <v>1000</v>
      </c>
      <c r="D71" s="3">
        <v>53009001000</v>
      </c>
      <c r="E71" s="4" t="str">
        <f t="shared" si="1"/>
        <v>1400000US53009001000</v>
      </c>
      <c r="F71">
        <v>10</v>
      </c>
      <c r="G71" t="s">
        <v>1559</v>
      </c>
      <c r="H71" t="s">
        <v>1495</v>
      </c>
      <c r="I71" t="s">
        <v>1496</v>
      </c>
      <c r="J71">
        <v>1783303</v>
      </c>
      <c r="K71">
        <v>0</v>
      </c>
      <c r="L71">
        <v>48.1119682</v>
      </c>
      <c r="M71">
        <v>-123.4287236</v>
      </c>
      <c r="N71">
        <v>1.7833028950000001</v>
      </c>
    </row>
    <row r="72" spans="1:14" x14ac:dyDescent="0.2">
      <c r="A72">
        <v>53</v>
      </c>
      <c r="B72">
        <v>9</v>
      </c>
      <c r="C72">
        <v>1100</v>
      </c>
      <c r="D72" s="3">
        <v>53009001100</v>
      </c>
      <c r="E72" s="4" t="str">
        <f t="shared" si="1"/>
        <v>1400000US53009001100</v>
      </c>
      <c r="F72">
        <v>11</v>
      </c>
      <c r="G72" t="s">
        <v>1560</v>
      </c>
      <c r="H72" t="s">
        <v>1495</v>
      </c>
      <c r="I72" t="s">
        <v>1496</v>
      </c>
      <c r="J72">
        <v>11069730</v>
      </c>
      <c r="K72">
        <v>4358</v>
      </c>
      <c r="L72">
        <v>48.079207500000003</v>
      </c>
      <c r="M72">
        <v>-123.4393479</v>
      </c>
      <c r="N72">
        <v>11.07408225</v>
      </c>
    </row>
    <row r="73" spans="1:14" x14ac:dyDescent="0.2">
      <c r="A73">
        <v>53</v>
      </c>
      <c r="B73">
        <v>9</v>
      </c>
      <c r="C73">
        <v>1200</v>
      </c>
      <c r="D73" s="3">
        <v>53009001200</v>
      </c>
      <c r="E73" s="4" t="str">
        <f t="shared" si="1"/>
        <v>1400000US53009001200</v>
      </c>
      <c r="F73">
        <v>12</v>
      </c>
      <c r="G73" t="s">
        <v>1561</v>
      </c>
      <c r="H73" t="s">
        <v>1495</v>
      </c>
      <c r="I73" t="s">
        <v>1496</v>
      </c>
      <c r="J73">
        <v>6621293</v>
      </c>
      <c r="K73">
        <v>0</v>
      </c>
      <c r="L73">
        <v>48.100011000000002</v>
      </c>
      <c r="M73">
        <v>-123.4113794</v>
      </c>
      <c r="N73">
        <v>6.6212905160000002</v>
      </c>
    </row>
    <row r="74" spans="1:14" x14ac:dyDescent="0.2">
      <c r="A74">
        <v>53</v>
      </c>
      <c r="B74">
        <v>9</v>
      </c>
      <c r="C74">
        <v>1300</v>
      </c>
      <c r="D74" s="3">
        <v>53009001300</v>
      </c>
      <c r="E74" s="4" t="str">
        <f t="shared" si="1"/>
        <v>1400000US53009001300</v>
      </c>
      <c r="F74">
        <v>13</v>
      </c>
      <c r="G74" t="s">
        <v>1562</v>
      </c>
      <c r="H74" t="s">
        <v>1495</v>
      </c>
      <c r="I74" t="s">
        <v>1496</v>
      </c>
      <c r="J74">
        <v>9973584</v>
      </c>
      <c r="K74">
        <v>0</v>
      </c>
      <c r="L74">
        <v>48.104262300000002</v>
      </c>
      <c r="M74">
        <v>-123.36998560000001</v>
      </c>
      <c r="N74">
        <v>9.9735856799999993</v>
      </c>
    </row>
    <row r="75" spans="1:14" x14ac:dyDescent="0.2">
      <c r="A75">
        <v>53</v>
      </c>
      <c r="B75">
        <v>9</v>
      </c>
      <c r="C75">
        <v>1400</v>
      </c>
      <c r="D75" s="3">
        <v>53009001400</v>
      </c>
      <c r="E75" s="4" t="str">
        <f t="shared" si="1"/>
        <v>1400000US53009001400</v>
      </c>
      <c r="F75">
        <v>14</v>
      </c>
      <c r="G75" t="s">
        <v>1563</v>
      </c>
      <c r="H75" t="s">
        <v>1495</v>
      </c>
      <c r="I75" t="s">
        <v>1496</v>
      </c>
      <c r="J75">
        <v>92522368</v>
      </c>
      <c r="K75">
        <v>79300</v>
      </c>
      <c r="L75">
        <v>48.071002100000001</v>
      </c>
      <c r="M75">
        <v>-123.3477931</v>
      </c>
      <c r="N75">
        <v>92.601671479999993</v>
      </c>
    </row>
    <row r="76" spans="1:14" x14ac:dyDescent="0.2">
      <c r="A76">
        <v>53</v>
      </c>
      <c r="B76">
        <v>9</v>
      </c>
      <c r="C76">
        <v>1500</v>
      </c>
      <c r="D76" s="3">
        <v>53009001500</v>
      </c>
      <c r="E76" s="4" t="str">
        <f t="shared" si="1"/>
        <v>1400000US53009001500</v>
      </c>
      <c r="F76">
        <v>15</v>
      </c>
      <c r="G76" t="s">
        <v>1564</v>
      </c>
      <c r="H76" t="s">
        <v>1495</v>
      </c>
      <c r="I76" t="s">
        <v>1496</v>
      </c>
      <c r="J76">
        <v>510022907</v>
      </c>
      <c r="K76">
        <v>2074305</v>
      </c>
      <c r="L76">
        <v>47.930621000000002</v>
      </c>
      <c r="M76">
        <v>-123.3651009</v>
      </c>
      <c r="N76">
        <v>512.09784290000005</v>
      </c>
    </row>
    <row r="77" spans="1:14" x14ac:dyDescent="0.2">
      <c r="A77">
        <v>53</v>
      </c>
      <c r="B77">
        <v>9</v>
      </c>
      <c r="C77">
        <v>1600</v>
      </c>
      <c r="D77" s="3">
        <v>53009001600</v>
      </c>
      <c r="E77" s="4" t="str">
        <f t="shared" si="1"/>
        <v>1400000US53009001600</v>
      </c>
      <c r="F77">
        <v>16</v>
      </c>
      <c r="G77" t="s">
        <v>1565</v>
      </c>
      <c r="H77" t="s">
        <v>1495</v>
      </c>
      <c r="I77" t="s">
        <v>1496</v>
      </c>
      <c r="J77">
        <v>21591301</v>
      </c>
      <c r="K77">
        <v>0</v>
      </c>
      <c r="L77">
        <v>48.106738800000002</v>
      </c>
      <c r="M77">
        <v>-123.2334297</v>
      </c>
      <c r="N77">
        <v>21.591303629999999</v>
      </c>
    </row>
    <row r="78" spans="1:14" x14ac:dyDescent="0.2">
      <c r="A78">
        <v>53</v>
      </c>
      <c r="B78">
        <v>9</v>
      </c>
      <c r="C78">
        <v>1700</v>
      </c>
      <c r="D78" s="3">
        <v>53009001700</v>
      </c>
      <c r="E78" s="4" t="str">
        <f t="shared" si="1"/>
        <v>1400000US53009001700</v>
      </c>
      <c r="F78">
        <v>17</v>
      </c>
      <c r="G78" t="s">
        <v>1566</v>
      </c>
      <c r="H78" t="s">
        <v>1495</v>
      </c>
      <c r="I78" t="s">
        <v>1496</v>
      </c>
      <c r="J78">
        <v>32361003</v>
      </c>
      <c r="K78">
        <v>0</v>
      </c>
      <c r="L78">
        <v>48.117156100000003</v>
      </c>
      <c r="M78">
        <v>-123.1691053</v>
      </c>
      <c r="N78">
        <v>32.361005540000001</v>
      </c>
    </row>
    <row r="79" spans="1:14" x14ac:dyDescent="0.2">
      <c r="A79">
        <v>53</v>
      </c>
      <c r="B79">
        <v>9</v>
      </c>
      <c r="C79">
        <v>1800</v>
      </c>
      <c r="D79" s="3">
        <v>53009001800</v>
      </c>
      <c r="E79" s="4" t="str">
        <f t="shared" si="1"/>
        <v>1400000US53009001800</v>
      </c>
      <c r="F79">
        <v>18</v>
      </c>
      <c r="G79" t="s">
        <v>1567</v>
      </c>
      <c r="H79" t="s">
        <v>1495</v>
      </c>
      <c r="I79" t="s">
        <v>1496</v>
      </c>
      <c r="J79">
        <v>222188366</v>
      </c>
      <c r="K79">
        <v>0</v>
      </c>
      <c r="L79">
        <v>47.991452099999997</v>
      </c>
      <c r="M79">
        <v>-123.1920889</v>
      </c>
      <c r="N79">
        <v>222.18838450000001</v>
      </c>
    </row>
    <row r="80" spans="1:14" x14ac:dyDescent="0.2">
      <c r="A80">
        <v>53</v>
      </c>
      <c r="B80">
        <v>9</v>
      </c>
      <c r="C80">
        <v>1900</v>
      </c>
      <c r="D80" s="3">
        <v>53009001900</v>
      </c>
      <c r="E80" s="4" t="str">
        <f t="shared" si="1"/>
        <v>1400000US53009001900</v>
      </c>
      <c r="F80">
        <v>19</v>
      </c>
      <c r="G80" t="s">
        <v>1568</v>
      </c>
      <c r="H80" t="s">
        <v>1495</v>
      </c>
      <c r="I80" t="s">
        <v>1496</v>
      </c>
      <c r="J80">
        <v>37268344</v>
      </c>
      <c r="K80">
        <v>0</v>
      </c>
      <c r="L80">
        <v>48.110565600000001</v>
      </c>
      <c r="M80">
        <v>-123.10398549999999</v>
      </c>
      <c r="N80">
        <v>37.268346209999997</v>
      </c>
    </row>
    <row r="81" spans="1:14" x14ac:dyDescent="0.2">
      <c r="A81">
        <v>53</v>
      </c>
      <c r="B81">
        <v>9</v>
      </c>
      <c r="C81">
        <v>2000</v>
      </c>
      <c r="D81" s="3">
        <v>53009002000</v>
      </c>
      <c r="E81" s="4" t="str">
        <f t="shared" si="1"/>
        <v>1400000US53009002000</v>
      </c>
      <c r="F81">
        <v>20</v>
      </c>
      <c r="G81" t="s">
        <v>1569</v>
      </c>
      <c r="H81" t="s">
        <v>1495</v>
      </c>
      <c r="I81" t="s">
        <v>1496</v>
      </c>
      <c r="J81">
        <v>20732287</v>
      </c>
      <c r="K81">
        <v>0</v>
      </c>
      <c r="L81">
        <v>48.060957999999999</v>
      </c>
      <c r="M81">
        <v>-123.1164953</v>
      </c>
      <c r="N81">
        <v>20.73228001</v>
      </c>
    </row>
    <row r="82" spans="1:14" x14ac:dyDescent="0.2">
      <c r="A82">
        <v>53</v>
      </c>
      <c r="B82">
        <v>9</v>
      </c>
      <c r="C82">
        <v>2100</v>
      </c>
      <c r="D82" s="3">
        <v>53009002100</v>
      </c>
      <c r="E82" s="4" t="str">
        <f t="shared" si="1"/>
        <v>1400000US53009002100</v>
      </c>
      <c r="F82">
        <v>21</v>
      </c>
      <c r="G82" t="s">
        <v>1570</v>
      </c>
      <c r="H82" t="s">
        <v>1495</v>
      </c>
      <c r="I82" t="s">
        <v>1496</v>
      </c>
      <c r="J82">
        <v>3769973</v>
      </c>
      <c r="K82">
        <v>0</v>
      </c>
      <c r="L82">
        <v>48.078722300000003</v>
      </c>
      <c r="M82">
        <v>-123.100397</v>
      </c>
      <c r="N82">
        <v>3.7699740500000001</v>
      </c>
    </row>
    <row r="83" spans="1:14" x14ac:dyDescent="0.2">
      <c r="A83">
        <v>53</v>
      </c>
      <c r="B83">
        <v>9</v>
      </c>
      <c r="C83">
        <v>2300</v>
      </c>
      <c r="D83" s="3">
        <v>53009002300</v>
      </c>
      <c r="E83" s="4" t="str">
        <f t="shared" si="1"/>
        <v>1400000US53009002300</v>
      </c>
      <c r="F83">
        <v>23</v>
      </c>
      <c r="G83" t="s">
        <v>1571</v>
      </c>
      <c r="H83" t="s">
        <v>1495</v>
      </c>
      <c r="I83" t="s">
        <v>1496</v>
      </c>
      <c r="J83">
        <v>289812069</v>
      </c>
      <c r="K83">
        <v>70702</v>
      </c>
      <c r="L83">
        <v>47.973307400000003</v>
      </c>
      <c r="M83">
        <v>-123.0081086</v>
      </c>
      <c r="N83">
        <v>289.87638500000003</v>
      </c>
    </row>
    <row r="84" spans="1:14" x14ac:dyDescent="0.2">
      <c r="A84">
        <v>53</v>
      </c>
      <c r="B84">
        <v>9</v>
      </c>
      <c r="C84">
        <v>940000</v>
      </c>
      <c r="D84" s="3">
        <v>53009940000</v>
      </c>
      <c r="E84" s="4" t="str">
        <f t="shared" si="1"/>
        <v>1400000US53009940000</v>
      </c>
      <c r="F84">
        <v>9400</v>
      </c>
      <c r="G84" t="s">
        <v>1572</v>
      </c>
      <c r="H84" t="s">
        <v>1495</v>
      </c>
      <c r="I84" t="s">
        <v>1496</v>
      </c>
      <c r="J84">
        <v>110351693</v>
      </c>
      <c r="K84">
        <v>462077</v>
      </c>
      <c r="L84">
        <v>48.333855100000001</v>
      </c>
      <c r="M84">
        <v>-124.63540399999999</v>
      </c>
      <c r="N84">
        <v>110.8137691</v>
      </c>
    </row>
    <row r="85" spans="1:14" x14ac:dyDescent="0.2">
      <c r="A85">
        <v>53</v>
      </c>
      <c r="B85">
        <v>9</v>
      </c>
      <c r="C85">
        <v>990100</v>
      </c>
      <c r="D85" s="3">
        <v>53009990100</v>
      </c>
      <c r="E85" s="4" t="str">
        <f t="shared" si="1"/>
        <v>1400000US53009990100</v>
      </c>
      <c r="F85">
        <v>9901</v>
      </c>
      <c r="G85" t="s">
        <v>1573</v>
      </c>
      <c r="H85" t="s">
        <v>1495</v>
      </c>
      <c r="I85" t="s">
        <v>1496</v>
      </c>
      <c r="J85">
        <v>0</v>
      </c>
      <c r="K85">
        <v>2347424924</v>
      </c>
      <c r="L85">
        <v>48.231175299999997</v>
      </c>
      <c r="M85">
        <v>-123.9387933</v>
      </c>
      <c r="N85">
        <v>2349.7702079999999</v>
      </c>
    </row>
    <row r="86" spans="1:14" x14ac:dyDescent="0.2">
      <c r="A86">
        <v>53</v>
      </c>
      <c r="B86">
        <v>11</v>
      </c>
      <c r="C86">
        <v>40101</v>
      </c>
      <c r="D86" s="3">
        <v>53011040101</v>
      </c>
      <c r="E86" s="4" t="str">
        <f t="shared" si="1"/>
        <v>1400000US53011040101</v>
      </c>
      <c r="F86">
        <v>401.01</v>
      </c>
      <c r="G86" t="s">
        <v>1574</v>
      </c>
      <c r="H86" t="s">
        <v>1495</v>
      </c>
      <c r="I86" t="s">
        <v>1496</v>
      </c>
      <c r="J86">
        <v>334024394</v>
      </c>
      <c r="K86">
        <v>16633567</v>
      </c>
      <c r="L86">
        <v>45.920802700000003</v>
      </c>
      <c r="M86">
        <v>-122.36476399999999</v>
      </c>
      <c r="N86">
        <v>350.65800410000003</v>
      </c>
    </row>
    <row r="87" spans="1:14" x14ac:dyDescent="0.2">
      <c r="A87">
        <v>53</v>
      </c>
      <c r="B87">
        <v>11</v>
      </c>
      <c r="C87">
        <v>40102</v>
      </c>
      <c r="D87" s="3">
        <v>53011040102</v>
      </c>
      <c r="E87" s="4" t="str">
        <f t="shared" si="1"/>
        <v>1400000US53011040102</v>
      </c>
      <c r="F87">
        <v>401.02</v>
      </c>
      <c r="G87" t="s">
        <v>1575</v>
      </c>
      <c r="H87" t="s">
        <v>1495</v>
      </c>
      <c r="I87" t="s">
        <v>1496</v>
      </c>
      <c r="J87">
        <v>53791711</v>
      </c>
      <c r="K87">
        <v>59538</v>
      </c>
      <c r="L87">
        <v>45.849539900000003</v>
      </c>
      <c r="M87">
        <v>-122.4574128</v>
      </c>
      <c r="N87">
        <v>53.851254820000001</v>
      </c>
    </row>
    <row r="88" spans="1:14" x14ac:dyDescent="0.2">
      <c r="A88">
        <v>53</v>
      </c>
      <c r="B88">
        <v>11</v>
      </c>
      <c r="C88">
        <v>40201</v>
      </c>
      <c r="D88" s="3">
        <v>53011040201</v>
      </c>
      <c r="E88" s="4" t="str">
        <f t="shared" si="1"/>
        <v>1400000US53011040201</v>
      </c>
      <c r="F88">
        <v>402.01</v>
      </c>
      <c r="G88" t="s">
        <v>1576</v>
      </c>
      <c r="H88" t="s">
        <v>1495</v>
      </c>
      <c r="I88" t="s">
        <v>1496</v>
      </c>
      <c r="J88">
        <v>59798903</v>
      </c>
      <c r="K88">
        <v>1588225</v>
      </c>
      <c r="L88">
        <v>45.901064900000002</v>
      </c>
      <c r="M88">
        <v>-122.67040280000001</v>
      </c>
      <c r="N88">
        <v>61.387128879999999</v>
      </c>
    </row>
    <row r="89" spans="1:14" x14ac:dyDescent="0.2">
      <c r="A89">
        <v>53</v>
      </c>
      <c r="B89">
        <v>11</v>
      </c>
      <c r="C89">
        <v>40202</v>
      </c>
      <c r="D89" s="3">
        <v>53011040202</v>
      </c>
      <c r="E89" s="4" t="str">
        <f t="shared" si="1"/>
        <v>1400000US53011040202</v>
      </c>
      <c r="F89">
        <v>402.02</v>
      </c>
      <c r="G89" t="s">
        <v>1577</v>
      </c>
      <c r="H89" t="s">
        <v>1495</v>
      </c>
      <c r="I89" t="s">
        <v>1496</v>
      </c>
      <c r="J89">
        <v>69907212</v>
      </c>
      <c r="K89">
        <v>457687</v>
      </c>
      <c r="L89">
        <v>45.914956500000002</v>
      </c>
      <c r="M89">
        <v>-122.59845420000001</v>
      </c>
      <c r="N89">
        <v>70.364900390000003</v>
      </c>
    </row>
    <row r="90" spans="1:14" x14ac:dyDescent="0.2">
      <c r="A90">
        <v>53</v>
      </c>
      <c r="B90">
        <v>11</v>
      </c>
      <c r="C90">
        <v>40203</v>
      </c>
      <c r="D90" s="3">
        <v>53011040203</v>
      </c>
      <c r="E90" s="4" t="str">
        <f t="shared" si="1"/>
        <v>1400000US53011040203</v>
      </c>
      <c r="F90">
        <v>402.03</v>
      </c>
      <c r="G90" t="s">
        <v>1578</v>
      </c>
      <c r="H90" t="s">
        <v>1495</v>
      </c>
      <c r="I90" t="s">
        <v>1496</v>
      </c>
      <c r="J90">
        <v>61273880</v>
      </c>
      <c r="K90">
        <v>218978</v>
      </c>
      <c r="L90">
        <v>45.842809299999999</v>
      </c>
      <c r="M90">
        <v>-122.57634229999999</v>
      </c>
      <c r="N90">
        <v>61.492865049999999</v>
      </c>
    </row>
    <row r="91" spans="1:14" x14ac:dyDescent="0.2">
      <c r="A91">
        <v>53</v>
      </c>
      <c r="B91">
        <v>11</v>
      </c>
      <c r="C91">
        <v>40301</v>
      </c>
      <c r="D91" s="3">
        <v>53011040301</v>
      </c>
      <c r="E91" s="4" t="str">
        <f t="shared" si="1"/>
        <v>1400000US53011040301</v>
      </c>
      <c r="F91">
        <v>403.01</v>
      </c>
      <c r="G91" t="s">
        <v>1579</v>
      </c>
      <c r="H91" t="s">
        <v>1495</v>
      </c>
      <c r="I91" t="s">
        <v>1496</v>
      </c>
      <c r="J91">
        <v>28372868</v>
      </c>
      <c r="K91">
        <v>916566</v>
      </c>
      <c r="L91">
        <v>45.846371699999999</v>
      </c>
      <c r="M91">
        <v>-122.7080816</v>
      </c>
      <c r="N91">
        <v>29.289433720000002</v>
      </c>
    </row>
    <row r="92" spans="1:14" x14ac:dyDescent="0.2">
      <c r="A92">
        <v>53</v>
      </c>
      <c r="B92">
        <v>11</v>
      </c>
      <c r="C92">
        <v>40302</v>
      </c>
      <c r="D92" s="3">
        <v>53011040302</v>
      </c>
      <c r="E92" s="4" t="str">
        <f t="shared" si="1"/>
        <v>1400000US53011040302</v>
      </c>
      <c r="F92">
        <v>403.02</v>
      </c>
      <c r="G92" t="s">
        <v>1580</v>
      </c>
      <c r="H92" t="s">
        <v>1495</v>
      </c>
      <c r="I92" t="s">
        <v>1496</v>
      </c>
      <c r="J92">
        <v>58573607</v>
      </c>
      <c r="K92">
        <v>6544164</v>
      </c>
      <c r="L92">
        <v>45.808484300000003</v>
      </c>
      <c r="M92">
        <v>-122.73017470000001</v>
      </c>
      <c r="N92">
        <v>65.11778511</v>
      </c>
    </row>
    <row r="93" spans="1:14" x14ac:dyDescent="0.2">
      <c r="A93">
        <v>53</v>
      </c>
      <c r="B93">
        <v>11</v>
      </c>
      <c r="C93">
        <v>40403</v>
      </c>
      <c r="D93" s="3">
        <v>53011040403</v>
      </c>
      <c r="E93" s="4" t="str">
        <f t="shared" si="1"/>
        <v>1400000US53011040403</v>
      </c>
      <c r="F93">
        <v>404.03</v>
      </c>
      <c r="G93" t="s">
        <v>1581</v>
      </c>
      <c r="H93" t="s">
        <v>1495</v>
      </c>
      <c r="I93" t="s">
        <v>1496</v>
      </c>
      <c r="J93">
        <v>42757897</v>
      </c>
      <c r="K93">
        <v>135506</v>
      </c>
      <c r="L93">
        <v>45.788947</v>
      </c>
      <c r="M93">
        <v>-122.6363851</v>
      </c>
      <c r="N93">
        <v>42.893405229999999</v>
      </c>
    </row>
    <row r="94" spans="1:14" x14ac:dyDescent="0.2">
      <c r="A94">
        <v>53</v>
      </c>
      <c r="B94">
        <v>11</v>
      </c>
      <c r="C94">
        <v>40407</v>
      </c>
      <c r="D94" s="3">
        <v>53011040407</v>
      </c>
      <c r="E94" s="4" t="str">
        <f t="shared" si="1"/>
        <v>1400000US53011040407</v>
      </c>
      <c r="F94">
        <v>404.07</v>
      </c>
      <c r="G94" t="s">
        <v>1582</v>
      </c>
      <c r="H94" t="s">
        <v>1495</v>
      </c>
      <c r="I94" t="s">
        <v>1496</v>
      </c>
      <c r="J94">
        <v>5736079</v>
      </c>
      <c r="K94">
        <v>0</v>
      </c>
      <c r="L94">
        <v>45.773623499999999</v>
      </c>
      <c r="M94">
        <v>-122.5243706</v>
      </c>
      <c r="N94">
        <v>5.7360806740000001</v>
      </c>
    </row>
    <row r="95" spans="1:14" x14ac:dyDescent="0.2">
      <c r="A95">
        <v>53</v>
      </c>
      <c r="B95">
        <v>11</v>
      </c>
      <c r="C95">
        <v>40408</v>
      </c>
      <c r="D95" s="3">
        <v>53011040408</v>
      </c>
      <c r="E95" s="4" t="str">
        <f t="shared" si="1"/>
        <v>1400000US53011040408</v>
      </c>
      <c r="F95">
        <v>404.08</v>
      </c>
      <c r="G95" t="s">
        <v>1583</v>
      </c>
      <c r="H95" t="s">
        <v>1495</v>
      </c>
      <c r="I95" t="s">
        <v>1496</v>
      </c>
      <c r="J95">
        <v>20318287</v>
      </c>
      <c r="K95">
        <v>6272</v>
      </c>
      <c r="L95">
        <v>45.751268899999999</v>
      </c>
      <c r="M95">
        <v>-122.5617122</v>
      </c>
      <c r="N95">
        <v>20.324562220000001</v>
      </c>
    </row>
    <row r="96" spans="1:14" x14ac:dyDescent="0.2">
      <c r="A96">
        <v>53</v>
      </c>
      <c r="B96">
        <v>11</v>
      </c>
      <c r="C96">
        <v>40409</v>
      </c>
      <c r="D96" s="3">
        <v>53011040409</v>
      </c>
      <c r="E96" s="4" t="str">
        <f t="shared" si="1"/>
        <v>1400000US53011040409</v>
      </c>
      <c r="F96">
        <v>404.09</v>
      </c>
      <c r="G96" t="s">
        <v>1584</v>
      </c>
      <c r="H96" t="s">
        <v>1495</v>
      </c>
      <c r="I96" t="s">
        <v>1496</v>
      </c>
      <c r="J96">
        <v>8280669</v>
      </c>
      <c r="K96">
        <v>0</v>
      </c>
      <c r="L96">
        <v>45.739330799999998</v>
      </c>
      <c r="M96">
        <v>-122.6210146</v>
      </c>
      <c r="N96">
        <v>8.2806679439999993</v>
      </c>
    </row>
    <row r="97" spans="1:14" x14ac:dyDescent="0.2">
      <c r="A97">
        <v>53</v>
      </c>
      <c r="B97">
        <v>11</v>
      </c>
      <c r="C97">
        <v>40411</v>
      </c>
      <c r="D97" s="3">
        <v>53011040411</v>
      </c>
      <c r="E97" s="4" t="str">
        <f t="shared" si="1"/>
        <v>1400000US53011040411</v>
      </c>
      <c r="F97">
        <v>404.11</v>
      </c>
      <c r="G97" t="s">
        <v>1585</v>
      </c>
      <c r="H97" t="s">
        <v>1495</v>
      </c>
      <c r="I97" t="s">
        <v>1496</v>
      </c>
      <c r="J97">
        <v>2049295</v>
      </c>
      <c r="K97">
        <v>0</v>
      </c>
      <c r="L97">
        <v>45.718068000000002</v>
      </c>
      <c r="M97">
        <v>-122.6438862</v>
      </c>
      <c r="N97">
        <v>2.0492970690000001</v>
      </c>
    </row>
    <row r="98" spans="1:14" x14ac:dyDescent="0.2">
      <c r="A98">
        <v>53</v>
      </c>
      <c r="B98">
        <v>11</v>
      </c>
      <c r="C98">
        <v>40412</v>
      </c>
      <c r="D98" s="3">
        <v>53011040412</v>
      </c>
      <c r="E98" s="4" t="str">
        <f t="shared" si="1"/>
        <v>1400000US53011040412</v>
      </c>
      <c r="F98">
        <v>404.12</v>
      </c>
      <c r="G98" t="s">
        <v>1586</v>
      </c>
      <c r="H98" t="s">
        <v>1495</v>
      </c>
      <c r="I98" t="s">
        <v>1496</v>
      </c>
      <c r="J98">
        <v>3935039</v>
      </c>
      <c r="K98">
        <v>0</v>
      </c>
      <c r="L98">
        <v>45.738622900000003</v>
      </c>
      <c r="M98">
        <v>-122.6499865</v>
      </c>
      <c r="N98">
        <v>3.93503325</v>
      </c>
    </row>
    <row r="99" spans="1:14" x14ac:dyDescent="0.2">
      <c r="A99">
        <v>53</v>
      </c>
      <c r="B99">
        <v>11</v>
      </c>
      <c r="C99">
        <v>40413</v>
      </c>
      <c r="D99" s="3">
        <v>53011040413</v>
      </c>
      <c r="E99" s="4" t="str">
        <f t="shared" si="1"/>
        <v>1400000US53011040413</v>
      </c>
      <c r="F99">
        <v>404.13</v>
      </c>
      <c r="G99" t="s">
        <v>1587</v>
      </c>
      <c r="H99" t="s">
        <v>1495</v>
      </c>
      <c r="I99" t="s">
        <v>1496</v>
      </c>
      <c r="J99">
        <v>6561752</v>
      </c>
      <c r="K99">
        <v>0</v>
      </c>
      <c r="L99">
        <v>45.773184000000001</v>
      </c>
      <c r="M99">
        <v>-122.5736758</v>
      </c>
      <c r="N99">
        <v>6.5617531519999996</v>
      </c>
    </row>
    <row r="100" spans="1:14" x14ac:dyDescent="0.2">
      <c r="A100">
        <v>53</v>
      </c>
      <c r="B100">
        <v>11</v>
      </c>
      <c r="C100">
        <v>40414</v>
      </c>
      <c r="D100" s="3">
        <v>53011040414</v>
      </c>
      <c r="E100" s="4" t="str">
        <f t="shared" si="1"/>
        <v>1400000US53011040414</v>
      </c>
      <c r="F100">
        <v>404.14</v>
      </c>
      <c r="G100" t="s">
        <v>1588</v>
      </c>
      <c r="H100" t="s">
        <v>1495</v>
      </c>
      <c r="I100" t="s">
        <v>1496</v>
      </c>
      <c r="J100">
        <v>12712373</v>
      </c>
      <c r="K100">
        <v>0</v>
      </c>
      <c r="L100">
        <v>45.794636300000001</v>
      </c>
      <c r="M100">
        <v>-122.5749672</v>
      </c>
      <c r="N100">
        <v>12.71237286</v>
      </c>
    </row>
    <row r="101" spans="1:14" x14ac:dyDescent="0.2">
      <c r="A101">
        <v>53</v>
      </c>
      <c r="B101">
        <v>11</v>
      </c>
      <c r="C101">
        <v>40415</v>
      </c>
      <c r="D101" s="3">
        <v>53011040415</v>
      </c>
      <c r="E101" s="4" t="str">
        <f t="shared" si="1"/>
        <v>1400000US53011040415</v>
      </c>
      <c r="F101">
        <v>404.15</v>
      </c>
      <c r="G101" t="s">
        <v>1589</v>
      </c>
      <c r="H101" t="s">
        <v>1495</v>
      </c>
      <c r="I101" t="s">
        <v>1496</v>
      </c>
      <c r="J101">
        <v>3596133</v>
      </c>
      <c r="K101">
        <v>0</v>
      </c>
      <c r="L101">
        <v>45.790981299999999</v>
      </c>
      <c r="M101">
        <v>-122.53670579999999</v>
      </c>
      <c r="N101">
        <v>3.5961311550000001</v>
      </c>
    </row>
    <row r="102" spans="1:14" x14ac:dyDescent="0.2">
      <c r="A102">
        <v>53</v>
      </c>
      <c r="B102">
        <v>11</v>
      </c>
      <c r="C102">
        <v>40416</v>
      </c>
      <c r="D102" s="3">
        <v>53011040416</v>
      </c>
      <c r="E102" s="4" t="str">
        <f t="shared" si="1"/>
        <v>1400000US53011040416</v>
      </c>
      <c r="F102">
        <v>404.16</v>
      </c>
      <c r="G102" t="s">
        <v>1590</v>
      </c>
      <c r="H102" t="s">
        <v>1495</v>
      </c>
      <c r="I102" t="s">
        <v>1496</v>
      </c>
      <c r="J102">
        <v>20044048</v>
      </c>
      <c r="K102">
        <v>102869</v>
      </c>
      <c r="L102">
        <v>45.805746800000001</v>
      </c>
      <c r="M102">
        <v>-122.5107768</v>
      </c>
      <c r="N102">
        <v>20.146914939999998</v>
      </c>
    </row>
    <row r="103" spans="1:14" x14ac:dyDescent="0.2">
      <c r="A103">
        <v>53</v>
      </c>
      <c r="B103">
        <v>11</v>
      </c>
      <c r="C103">
        <v>40504</v>
      </c>
      <c r="D103" s="3">
        <v>53011040504</v>
      </c>
      <c r="E103" s="4" t="str">
        <f t="shared" si="1"/>
        <v>1400000US53011040504</v>
      </c>
      <c r="F103">
        <v>405.04</v>
      </c>
      <c r="G103" t="s">
        <v>1591</v>
      </c>
      <c r="H103" t="s">
        <v>1495</v>
      </c>
      <c r="I103" t="s">
        <v>1496</v>
      </c>
      <c r="J103">
        <v>194687732</v>
      </c>
      <c r="K103">
        <v>96938</v>
      </c>
      <c r="L103">
        <v>45.773698699999997</v>
      </c>
      <c r="M103">
        <v>-122.3595744</v>
      </c>
      <c r="N103">
        <v>194.78468319999999</v>
      </c>
    </row>
    <row r="104" spans="1:14" x14ac:dyDescent="0.2">
      <c r="A104">
        <v>53</v>
      </c>
      <c r="B104">
        <v>11</v>
      </c>
      <c r="C104">
        <v>40505</v>
      </c>
      <c r="D104" s="3">
        <v>53011040505</v>
      </c>
      <c r="E104" s="4" t="str">
        <f t="shared" si="1"/>
        <v>1400000US53011040505</v>
      </c>
      <c r="F104">
        <v>405.05</v>
      </c>
      <c r="G104" t="s">
        <v>1592</v>
      </c>
      <c r="H104" t="s">
        <v>1495</v>
      </c>
      <c r="I104" t="s">
        <v>1496</v>
      </c>
      <c r="J104">
        <v>39886397</v>
      </c>
      <c r="K104">
        <v>0</v>
      </c>
      <c r="L104">
        <v>45.757665000000003</v>
      </c>
      <c r="M104">
        <v>-122.46953790000001</v>
      </c>
      <c r="N104">
        <v>39.886401059999997</v>
      </c>
    </row>
    <row r="105" spans="1:14" x14ac:dyDescent="0.2">
      <c r="A105">
        <v>53</v>
      </c>
      <c r="B105">
        <v>11</v>
      </c>
      <c r="C105">
        <v>40507</v>
      </c>
      <c r="D105" s="3">
        <v>53011040507</v>
      </c>
      <c r="E105" s="4" t="str">
        <f t="shared" si="1"/>
        <v>1400000US53011040507</v>
      </c>
      <c r="F105">
        <v>405.07</v>
      </c>
      <c r="G105" t="s">
        <v>1593</v>
      </c>
      <c r="H105" t="s">
        <v>1495</v>
      </c>
      <c r="I105" t="s">
        <v>1496</v>
      </c>
      <c r="J105">
        <v>25523031</v>
      </c>
      <c r="K105">
        <v>8156513</v>
      </c>
      <c r="L105">
        <v>45.563433099999997</v>
      </c>
      <c r="M105">
        <v>-122.2960013</v>
      </c>
      <c r="N105">
        <v>33.679544020000002</v>
      </c>
    </row>
    <row r="106" spans="1:14" x14ac:dyDescent="0.2">
      <c r="A106">
        <v>53</v>
      </c>
      <c r="B106">
        <v>11</v>
      </c>
      <c r="C106">
        <v>40508</v>
      </c>
      <c r="D106" s="3">
        <v>53011040508</v>
      </c>
      <c r="E106" s="4" t="str">
        <f t="shared" si="1"/>
        <v>1400000US53011040508</v>
      </c>
      <c r="F106">
        <v>405.08</v>
      </c>
      <c r="G106" t="s">
        <v>1594</v>
      </c>
      <c r="H106" t="s">
        <v>1495</v>
      </c>
      <c r="I106" t="s">
        <v>1496</v>
      </c>
      <c r="J106">
        <v>6434067</v>
      </c>
      <c r="K106">
        <v>85215</v>
      </c>
      <c r="L106">
        <v>45.588834300000002</v>
      </c>
      <c r="M106">
        <v>-122.32429399999999</v>
      </c>
      <c r="N106">
        <v>6.5192795280000002</v>
      </c>
    </row>
    <row r="107" spans="1:14" x14ac:dyDescent="0.2">
      <c r="A107">
        <v>53</v>
      </c>
      <c r="B107">
        <v>11</v>
      </c>
      <c r="C107">
        <v>40509</v>
      </c>
      <c r="D107" s="3">
        <v>53011040509</v>
      </c>
      <c r="E107" s="4" t="str">
        <f t="shared" si="1"/>
        <v>1400000US53011040509</v>
      </c>
      <c r="F107">
        <v>405.09</v>
      </c>
      <c r="G107" t="s">
        <v>1595</v>
      </c>
      <c r="H107" t="s">
        <v>1495</v>
      </c>
      <c r="I107" t="s">
        <v>1496</v>
      </c>
      <c r="J107">
        <v>1893513</v>
      </c>
      <c r="K107">
        <v>812874</v>
      </c>
      <c r="L107">
        <v>45.579836800000002</v>
      </c>
      <c r="M107">
        <v>-122.3603524</v>
      </c>
      <c r="N107">
        <v>2.7063916790000002</v>
      </c>
    </row>
    <row r="108" spans="1:14" x14ac:dyDescent="0.2">
      <c r="A108">
        <v>53</v>
      </c>
      <c r="B108">
        <v>11</v>
      </c>
      <c r="C108">
        <v>40510</v>
      </c>
      <c r="D108" s="3">
        <v>53011040510</v>
      </c>
      <c r="E108" s="4" t="str">
        <f t="shared" si="1"/>
        <v>1400000US53011040510</v>
      </c>
      <c r="F108">
        <v>405.1</v>
      </c>
      <c r="G108" t="s">
        <v>1596</v>
      </c>
      <c r="H108" t="s">
        <v>1495</v>
      </c>
      <c r="I108" t="s">
        <v>1496</v>
      </c>
      <c r="J108">
        <v>47165856</v>
      </c>
      <c r="K108">
        <v>380000</v>
      </c>
      <c r="L108">
        <v>45.6130262</v>
      </c>
      <c r="M108">
        <v>-122.3272285</v>
      </c>
      <c r="N108">
        <v>47.545858870000004</v>
      </c>
    </row>
    <row r="109" spans="1:14" x14ac:dyDescent="0.2">
      <c r="A109">
        <v>53</v>
      </c>
      <c r="B109">
        <v>11</v>
      </c>
      <c r="C109">
        <v>40511</v>
      </c>
      <c r="D109" s="3">
        <v>53011040511</v>
      </c>
      <c r="E109" s="4" t="str">
        <f t="shared" si="1"/>
        <v>1400000US53011040511</v>
      </c>
      <c r="F109">
        <v>405.11</v>
      </c>
      <c r="G109" t="s">
        <v>1597</v>
      </c>
      <c r="H109" t="s">
        <v>1495</v>
      </c>
      <c r="I109" t="s">
        <v>1496</v>
      </c>
      <c r="J109">
        <v>86167368</v>
      </c>
      <c r="K109">
        <v>10974</v>
      </c>
      <c r="L109">
        <v>45.700963899999998</v>
      </c>
      <c r="M109">
        <v>-122.3246417</v>
      </c>
      <c r="N109">
        <v>86.17835169</v>
      </c>
    </row>
    <row r="110" spans="1:14" x14ac:dyDescent="0.2">
      <c r="A110">
        <v>53</v>
      </c>
      <c r="B110">
        <v>11</v>
      </c>
      <c r="C110">
        <v>40603</v>
      </c>
      <c r="D110" s="3">
        <v>53011040603</v>
      </c>
      <c r="E110" s="4" t="str">
        <f t="shared" si="1"/>
        <v>1400000US53011040603</v>
      </c>
      <c r="F110">
        <v>406.03</v>
      </c>
      <c r="G110" t="s">
        <v>1598</v>
      </c>
      <c r="H110" t="s">
        <v>1495</v>
      </c>
      <c r="I110" t="s">
        <v>1496</v>
      </c>
      <c r="J110">
        <v>55563792</v>
      </c>
      <c r="K110">
        <v>0</v>
      </c>
      <c r="L110">
        <v>45.684575000000002</v>
      </c>
      <c r="M110">
        <v>-122.424069</v>
      </c>
      <c r="N110">
        <v>55.563791360000003</v>
      </c>
    </row>
    <row r="111" spans="1:14" x14ac:dyDescent="0.2">
      <c r="A111">
        <v>53</v>
      </c>
      <c r="B111">
        <v>11</v>
      </c>
      <c r="C111">
        <v>40604</v>
      </c>
      <c r="D111" s="3">
        <v>53011040604</v>
      </c>
      <c r="E111" s="4" t="str">
        <f t="shared" si="1"/>
        <v>1400000US53011040604</v>
      </c>
      <c r="F111">
        <v>406.04</v>
      </c>
      <c r="G111" t="s">
        <v>1599</v>
      </c>
      <c r="H111" t="s">
        <v>1495</v>
      </c>
      <c r="I111" t="s">
        <v>1496</v>
      </c>
      <c r="J111">
        <v>22100104</v>
      </c>
      <c r="K111">
        <v>0</v>
      </c>
      <c r="L111">
        <v>45.663656799999998</v>
      </c>
      <c r="M111">
        <v>-122.46674299999999</v>
      </c>
      <c r="N111">
        <v>22.100101309999999</v>
      </c>
    </row>
    <row r="112" spans="1:14" x14ac:dyDescent="0.2">
      <c r="A112">
        <v>53</v>
      </c>
      <c r="B112">
        <v>11</v>
      </c>
      <c r="C112">
        <v>40605</v>
      </c>
      <c r="D112" s="3">
        <v>53011040605</v>
      </c>
      <c r="E112" s="4" t="str">
        <f t="shared" si="1"/>
        <v>1400000US53011040605</v>
      </c>
      <c r="F112">
        <v>406.05</v>
      </c>
      <c r="G112" t="s">
        <v>1600</v>
      </c>
      <c r="H112" t="s">
        <v>1495</v>
      </c>
      <c r="I112" t="s">
        <v>1496</v>
      </c>
      <c r="J112">
        <v>21086961</v>
      </c>
      <c r="K112">
        <v>646852</v>
      </c>
      <c r="L112">
        <v>45.6200495</v>
      </c>
      <c r="M112">
        <v>-122.4064777</v>
      </c>
      <c r="N112">
        <v>21.733806950000002</v>
      </c>
    </row>
    <row r="113" spans="1:14" x14ac:dyDescent="0.2">
      <c r="A113">
        <v>53</v>
      </c>
      <c r="B113">
        <v>11</v>
      </c>
      <c r="C113">
        <v>40608</v>
      </c>
      <c r="D113" s="3">
        <v>53011040608</v>
      </c>
      <c r="E113" s="4" t="str">
        <f t="shared" si="1"/>
        <v>1400000US53011040608</v>
      </c>
      <c r="F113">
        <v>406.08</v>
      </c>
      <c r="G113" t="s">
        <v>1601</v>
      </c>
      <c r="H113" t="s">
        <v>1495</v>
      </c>
      <c r="I113" t="s">
        <v>1496</v>
      </c>
      <c r="J113">
        <v>9641527</v>
      </c>
      <c r="K113">
        <v>559304</v>
      </c>
      <c r="L113">
        <v>45.615259600000002</v>
      </c>
      <c r="M113">
        <v>-122.4559948</v>
      </c>
      <c r="N113">
        <v>10.200831969999999</v>
      </c>
    </row>
    <row r="114" spans="1:14" x14ac:dyDescent="0.2">
      <c r="A114">
        <v>53</v>
      </c>
      <c r="B114">
        <v>11</v>
      </c>
      <c r="C114">
        <v>40609</v>
      </c>
      <c r="D114" s="3">
        <v>53011040609</v>
      </c>
      <c r="E114" s="4" t="str">
        <f t="shared" si="1"/>
        <v>1400000US53011040609</v>
      </c>
      <c r="F114">
        <v>406.09</v>
      </c>
      <c r="G114" t="s">
        <v>1602</v>
      </c>
      <c r="H114" t="s">
        <v>1495</v>
      </c>
      <c r="I114" t="s">
        <v>1496</v>
      </c>
      <c r="J114">
        <v>3243631</v>
      </c>
      <c r="K114">
        <v>0</v>
      </c>
      <c r="L114">
        <v>45.594952300000003</v>
      </c>
      <c r="M114">
        <v>-122.44356999999999</v>
      </c>
      <c r="N114">
        <v>3.243629935</v>
      </c>
    </row>
    <row r="115" spans="1:14" x14ac:dyDescent="0.2">
      <c r="A115">
        <v>53</v>
      </c>
      <c r="B115">
        <v>11</v>
      </c>
      <c r="C115">
        <v>40610</v>
      </c>
      <c r="D115" s="3">
        <v>53011040610</v>
      </c>
      <c r="E115" s="4" t="str">
        <f t="shared" si="1"/>
        <v>1400000US53011040610</v>
      </c>
      <c r="F115">
        <v>406.1</v>
      </c>
      <c r="G115" t="s">
        <v>1603</v>
      </c>
      <c r="H115" t="s">
        <v>1495</v>
      </c>
      <c r="I115" t="s">
        <v>1496</v>
      </c>
      <c r="J115">
        <v>2983976</v>
      </c>
      <c r="K115">
        <v>62122</v>
      </c>
      <c r="L115">
        <v>45.5997111</v>
      </c>
      <c r="M115">
        <v>-122.41380700000001</v>
      </c>
      <c r="N115">
        <v>3.0460966300000001</v>
      </c>
    </row>
    <row r="116" spans="1:14" x14ac:dyDescent="0.2">
      <c r="A116">
        <v>53</v>
      </c>
      <c r="B116">
        <v>11</v>
      </c>
      <c r="C116">
        <v>40703</v>
      </c>
      <c r="D116" s="3">
        <v>53011040703</v>
      </c>
      <c r="E116" s="4" t="str">
        <f t="shared" si="1"/>
        <v>1400000US53011040703</v>
      </c>
      <c r="F116">
        <v>407.03</v>
      </c>
      <c r="G116" t="s">
        <v>1604</v>
      </c>
      <c r="H116" t="s">
        <v>1495</v>
      </c>
      <c r="I116" t="s">
        <v>1496</v>
      </c>
      <c r="J116">
        <v>4839467</v>
      </c>
      <c r="K116">
        <v>0</v>
      </c>
      <c r="L116">
        <v>45.681459199999999</v>
      </c>
      <c r="M116">
        <v>-122.5633825</v>
      </c>
      <c r="N116">
        <v>4.8394677499999998</v>
      </c>
    </row>
    <row r="117" spans="1:14" x14ac:dyDescent="0.2">
      <c r="A117">
        <v>53</v>
      </c>
      <c r="B117">
        <v>11</v>
      </c>
      <c r="C117">
        <v>40706</v>
      </c>
      <c r="D117" s="3">
        <v>53011040706</v>
      </c>
      <c r="E117" s="4" t="str">
        <f t="shared" si="1"/>
        <v>1400000US53011040706</v>
      </c>
      <c r="F117">
        <v>407.06</v>
      </c>
      <c r="G117" t="s">
        <v>1605</v>
      </c>
      <c r="H117" t="s">
        <v>1495</v>
      </c>
      <c r="I117" t="s">
        <v>1496</v>
      </c>
      <c r="J117">
        <v>1891204</v>
      </c>
      <c r="K117">
        <v>0</v>
      </c>
      <c r="L117">
        <v>45.673986200000002</v>
      </c>
      <c r="M117">
        <v>-122.5386917</v>
      </c>
      <c r="N117">
        <v>1.891203419</v>
      </c>
    </row>
    <row r="118" spans="1:14" x14ac:dyDescent="0.2">
      <c r="A118">
        <v>53</v>
      </c>
      <c r="B118">
        <v>11</v>
      </c>
      <c r="C118">
        <v>40707</v>
      </c>
      <c r="D118" s="3">
        <v>53011040707</v>
      </c>
      <c r="E118" s="4" t="str">
        <f t="shared" si="1"/>
        <v>1400000US53011040707</v>
      </c>
      <c r="F118">
        <v>407.07</v>
      </c>
      <c r="G118" t="s">
        <v>1606</v>
      </c>
      <c r="H118" t="s">
        <v>1495</v>
      </c>
      <c r="I118" t="s">
        <v>1496</v>
      </c>
      <c r="J118">
        <v>1676265</v>
      </c>
      <c r="K118">
        <v>0</v>
      </c>
      <c r="L118">
        <v>45.680190000000003</v>
      </c>
      <c r="M118">
        <v>-122.5326159</v>
      </c>
      <c r="N118">
        <v>1.6762598989999999</v>
      </c>
    </row>
    <row r="119" spans="1:14" x14ac:dyDescent="0.2">
      <c r="A119">
        <v>53</v>
      </c>
      <c r="B119">
        <v>11</v>
      </c>
      <c r="C119">
        <v>40709</v>
      </c>
      <c r="D119" s="3">
        <v>53011040709</v>
      </c>
      <c r="E119" s="4" t="str">
        <f t="shared" si="1"/>
        <v>1400000US53011040709</v>
      </c>
      <c r="F119">
        <v>407.09</v>
      </c>
      <c r="G119" t="s">
        <v>1607</v>
      </c>
      <c r="H119" t="s">
        <v>1495</v>
      </c>
      <c r="I119" t="s">
        <v>1496</v>
      </c>
      <c r="J119">
        <v>11630300</v>
      </c>
      <c r="K119">
        <v>0</v>
      </c>
      <c r="L119">
        <v>45.715752700000003</v>
      </c>
      <c r="M119">
        <v>-122.5688437</v>
      </c>
      <c r="N119">
        <v>11.63030195</v>
      </c>
    </row>
    <row r="120" spans="1:14" x14ac:dyDescent="0.2">
      <c r="A120">
        <v>53</v>
      </c>
      <c r="B120">
        <v>11</v>
      </c>
      <c r="C120">
        <v>40710</v>
      </c>
      <c r="D120" s="3">
        <v>53011040710</v>
      </c>
      <c r="E120" s="4" t="str">
        <f t="shared" si="1"/>
        <v>1400000US53011040710</v>
      </c>
      <c r="F120">
        <v>407.1</v>
      </c>
      <c r="G120" t="s">
        <v>1608</v>
      </c>
      <c r="H120" t="s">
        <v>1495</v>
      </c>
      <c r="I120" t="s">
        <v>1496</v>
      </c>
      <c r="J120">
        <v>27874507</v>
      </c>
      <c r="K120">
        <v>0</v>
      </c>
      <c r="L120">
        <v>45.7225398</v>
      </c>
      <c r="M120">
        <v>-122.5228346</v>
      </c>
      <c r="N120">
        <v>27.874503069999999</v>
      </c>
    </row>
    <row r="121" spans="1:14" x14ac:dyDescent="0.2">
      <c r="A121">
        <v>53</v>
      </c>
      <c r="B121">
        <v>11</v>
      </c>
      <c r="C121">
        <v>40711</v>
      </c>
      <c r="D121" s="3">
        <v>53011040711</v>
      </c>
      <c r="E121" s="4" t="str">
        <f t="shared" si="1"/>
        <v>1400000US53011040711</v>
      </c>
      <c r="F121">
        <v>407.11</v>
      </c>
      <c r="G121" t="s">
        <v>1609</v>
      </c>
      <c r="H121" t="s">
        <v>1495</v>
      </c>
      <c r="I121" t="s">
        <v>1496</v>
      </c>
      <c r="J121">
        <v>2001339</v>
      </c>
      <c r="K121">
        <v>0</v>
      </c>
      <c r="L121">
        <v>45.687962400000004</v>
      </c>
      <c r="M121">
        <v>-122.54234099999999</v>
      </c>
      <c r="N121">
        <v>2.00133648</v>
      </c>
    </row>
    <row r="122" spans="1:14" x14ac:dyDescent="0.2">
      <c r="A122">
        <v>53</v>
      </c>
      <c r="B122">
        <v>11</v>
      </c>
      <c r="C122">
        <v>40712</v>
      </c>
      <c r="D122" s="3">
        <v>53011040712</v>
      </c>
      <c r="E122" s="4" t="str">
        <f t="shared" si="1"/>
        <v>1400000US53011040712</v>
      </c>
      <c r="F122">
        <v>407.12</v>
      </c>
      <c r="G122" t="s">
        <v>1610</v>
      </c>
      <c r="H122" t="s">
        <v>1495</v>
      </c>
      <c r="I122" t="s">
        <v>1496</v>
      </c>
      <c r="J122">
        <v>2905252</v>
      </c>
      <c r="K122">
        <v>0</v>
      </c>
      <c r="L122">
        <v>45.688781599999999</v>
      </c>
      <c r="M122">
        <v>-122.51617419999999</v>
      </c>
      <c r="N122">
        <v>2.9052504770000001</v>
      </c>
    </row>
    <row r="123" spans="1:14" x14ac:dyDescent="0.2">
      <c r="A123">
        <v>53</v>
      </c>
      <c r="B123">
        <v>11</v>
      </c>
      <c r="C123">
        <v>40803</v>
      </c>
      <c r="D123" s="3">
        <v>53011040803</v>
      </c>
      <c r="E123" s="4" t="str">
        <f t="shared" si="1"/>
        <v>1400000US53011040803</v>
      </c>
      <c r="F123">
        <v>408.03</v>
      </c>
      <c r="G123" t="s">
        <v>1611</v>
      </c>
      <c r="H123" t="s">
        <v>1495</v>
      </c>
      <c r="I123" t="s">
        <v>1496</v>
      </c>
      <c r="J123">
        <v>3771595</v>
      </c>
      <c r="K123">
        <v>0</v>
      </c>
      <c r="L123">
        <v>45.700032200000003</v>
      </c>
      <c r="M123">
        <v>-122.638414</v>
      </c>
      <c r="N123">
        <v>3.771597968</v>
      </c>
    </row>
    <row r="124" spans="1:14" x14ac:dyDescent="0.2">
      <c r="A124">
        <v>53</v>
      </c>
      <c r="B124">
        <v>11</v>
      </c>
      <c r="C124">
        <v>40805</v>
      </c>
      <c r="D124" s="3">
        <v>53011040805</v>
      </c>
      <c r="E124" s="4" t="str">
        <f t="shared" si="1"/>
        <v>1400000US53011040805</v>
      </c>
      <c r="F124">
        <v>408.05</v>
      </c>
      <c r="G124" t="s">
        <v>1612</v>
      </c>
      <c r="H124" t="s">
        <v>1495</v>
      </c>
      <c r="I124" t="s">
        <v>1496</v>
      </c>
      <c r="J124">
        <v>12795004</v>
      </c>
      <c r="K124">
        <v>4329</v>
      </c>
      <c r="L124">
        <v>45.7149742</v>
      </c>
      <c r="M124">
        <v>-122.61010760000001</v>
      </c>
      <c r="N124">
        <v>12.79933278</v>
      </c>
    </row>
    <row r="125" spans="1:14" x14ac:dyDescent="0.2">
      <c r="A125">
        <v>53</v>
      </c>
      <c r="B125">
        <v>11</v>
      </c>
      <c r="C125">
        <v>40806</v>
      </c>
      <c r="D125" s="3">
        <v>53011040806</v>
      </c>
      <c r="E125" s="4" t="str">
        <f t="shared" si="1"/>
        <v>1400000US53011040806</v>
      </c>
      <c r="F125">
        <v>408.06</v>
      </c>
      <c r="G125" t="s">
        <v>1613</v>
      </c>
      <c r="H125" t="s">
        <v>1495</v>
      </c>
      <c r="I125" t="s">
        <v>1496</v>
      </c>
      <c r="J125">
        <v>3494973</v>
      </c>
      <c r="K125">
        <v>0</v>
      </c>
      <c r="L125">
        <v>45.689129399999999</v>
      </c>
      <c r="M125">
        <v>-122.586046</v>
      </c>
      <c r="N125">
        <v>3.4949711840000002</v>
      </c>
    </row>
    <row r="126" spans="1:14" x14ac:dyDescent="0.2">
      <c r="A126">
        <v>53</v>
      </c>
      <c r="B126">
        <v>11</v>
      </c>
      <c r="C126">
        <v>40808</v>
      </c>
      <c r="D126" s="3">
        <v>53011040808</v>
      </c>
      <c r="E126" s="4" t="str">
        <f t="shared" si="1"/>
        <v>1400000US53011040808</v>
      </c>
      <c r="F126">
        <v>408.08</v>
      </c>
      <c r="G126" t="s">
        <v>1614</v>
      </c>
      <c r="H126" t="s">
        <v>1495</v>
      </c>
      <c r="I126" t="s">
        <v>1496</v>
      </c>
      <c r="J126">
        <v>3704552</v>
      </c>
      <c r="K126">
        <v>0</v>
      </c>
      <c r="L126">
        <v>45.686046099999999</v>
      </c>
      <c r="M126">
        <v>-122.6108035</v>
      </c>
      <c r="N126">
        <v>3.7045555069999998</v>
      </c>
    </row>
    <row r="127" spans="1:14" x14ac:dyDescent="0.2">
      <c r="A127">
        <v>53</v>
      </c>
      <c r="B127">
        <v>11</v>
      </c>
      <c r="C127">
        <v>40809</v>
      </c>
      <c r="D127" s="3">
        <v>53011040809</v>
      </c>
      <c r="E127" s="4" t="str">
        <f t="shared" si="1"/>
        <v>1400000US53011040809</v>
      </c>
      <c r="F127">
        <v>408.09</v>
      </c>
      <c r="G127" t="s">
        <v>1615</v>
      </c>
      <c r="H127" t="s">
        <v>1495</v>
      </c>
      <c r="I127" t="s">
        <v>1496</v>
      </c>
      <c r="J127">
        <v>2285628</v>
      </c>
      <c r="K127">
        <v>0</v>
      </c>
      <c r="L127">
        <v>45.689549</v>
      </c>
      <c r="M127">
        <v>-122.6401626</v>
      </c>
      <c r="N127">
        <v>2.285628188</v>
      </c>
    </row>
    <row r="128" spans="1:14" x14ac:dyDescent="0.2">
      <c r="A128">
        <v>53</v>
      </c>
      <c r="B128">
        <v>11</v>
      </c>
      <c r="C128">
        <v>40810</v>
      </c>
      <c r="D128" s="3">
        <v>53011040810</v>
      </c>
      <c r="E128" s="4" t="str">
        <f t="shared" si="1"/>
        <v>1400000US53011040810</v>
      </c>
      <c r="F128">
        <v>408.1</v>
      </c>
      <c r="G128" t="s">
        <v>1616</v>
      </c>
      <c r="H128" t="s">
        <v>1495</v>
      </c>
      <c r="I128" t="s">
        <v>1496</v>
      </c>
      <c r="J128">
        <v>2212067</v>
      </c>
      <c r="K128">
        <v>28886</v>
      </c>
      <c r="L128">
        <v>45.682562599999997</v>
      </c>
      <c r="M128">
        <v>-122.64361049999999</v>
      </c>
      <c r="N128">
        <v>2.240951398</v>
      </c>
    </row>
    <row r="129" spans="1:14" x14ac:dyDescent="0.2">
      <c r="A129">
        <v>53</v>
      </c>
      <c r="B129">
        <v>11</v>
      </c>
      <c r="C129">
        <v>40904</v>
      </c>
      <c r="D129" s="3">
        <v>53011040904</v>
      </c>
      <c r="E129" s="4" t="str">
        <f t="shared" si="1"/>
        <v>1400000US53011040904</v>
      </c>
      <c r="F129">
        <v>409.04</v>
      </c>
      <c r="G129" t="s">
        <v>1617</v>
      </c>
      <c r="H129" t="s">
        <v>1495</v>
      </c>
      <c r="I129" t="s">
        <v>1496</v>
      </c>
      <c r="J129">
        <v>4220982</v>
      </c>
      <c r="K129">
        <v>0</v>
      </c>
      <c r="L129">
        <v>45.702882500000001</v>
      </c>
      <c r="M129">
        <v>-122.66829869999999</v>
      </c>
      <c r="N129">
        <v>4.2209836940000001</v>
      </c>
    </row>
    <row r="130" spans="1:14" x14ac:dyDescent="0.2">
      <c r="A130">
        <v>53</v>
      </c>
      <c r="B130">
        <v>11</v>
      </c>
      <c r="C130">
        <v>40905</v>
      </c>
      <c r="D130" s="3">
        <v>53011040905</v>
      </c>
      <c r="E130" s="4" t="str">
        <f t="shared" si="1"/>
        <v>1400000US53011040905</v>
      </c>
      <c r="F130">
        <v>409.05</v>
      </c>
      <c r="G130" t="s">
        <v>1618</v>
      </c>
      <c r="H130" t="s">
        <v>1495</v>
      </c>
      <c r="I130" t="s">
        <v>1496</v>
      </c>
      <c r="J130">
        <v>26254485</v>
      </c>
      <c r="K130">
        <v>117072</v>
      </c>
      <c r="L130">
        <v>45.753405200000003</v>
      </c>
      <c r="M130">
        <v>-122.7001427</v>
      </c>
      <c r="N130">
        <v>26.371563819999999</v>
      </c>
    </row>
    <row r="131" spans="1:14" x14ac:dyDescent="0.2">
      <c r="A131">
        <v>53</v>
      </c>
      <c r="B131">
        <v>11</v>
      </c>
      <c r="C131">
        <v>40907</v>
      </c>
      <c r="D131" s="3">
        <v>53011040907</v>
      </c>
      <c r="E131" s="4" t="str">
        <f t="shared" ref="E131:E194" si="2">"1400000US"&amp;D131</f>
        <v>1400000US53011040907</v>
      </c>
      <c r="F131">
        <v>409.07</v>
      </c>
      <c r="G131" t="s">
        <v>1619</v>
      </c>
      <c r="H131" t="s">
        <v>1495</v>
      </c>
      <c r="I131" t="s">
        <v>1496</v>
      </c>
      <c r="J131">
        <v>5443133</v>
      </c>
      <c r="K131">
        <v>371676</v>
      </c>
      <c r="L131">
        <v>45.714360499999998</v>
      </c>
      <c r="M131">
        <v>-122.7153747</v>
      </c>
      <c r="N131">
        <v>5.814807429</v>
      </c>
    </row>
    <row r="132" spans="1:14" x14ac:dyDescent="0.2">
      <c r="A132">
        <v>53</v>
      </c>
      <c r="B132">
        <v>11</v>
      </c>
      <c r="C132">
        <v>40908</v>
      </c>
      <c r="D132" s="3">
        <v>53011040908</v>
      </c>
      <c r="E132" s="4" t="str">
        <f t="shared" si="2"/>
        <v>1400000US53011040908</v>
      </c>
      <c r="F132">
        <v>409.08</v>
      </c>
      <c r="G132" t="s">
        <v>1620</v>
      </c>
      <c r="H132" t="s">
        <v>1495</v>
      </c>
      <c r="I132" t="s">
        <v>1496</v>
      </c>
      <c r="J132">
        <v>4384810</v>
      </c>
      <c r="K132">
        <v>0</v>
      </c>
      <c r="L132">
        <v>45.7037379</v>
      </c>
      <c r="M132">
        <v>-122.69215010000001</v>
      </c>
      <c r="N132">
        <v>4.3848103390000004</v>
      </c>
    </row>
    <row r="133" spans="1:14" x14ac:dyDescent="0.2">
      <c r="A133">
        <v>53</v>
      </c>
      <c r="B133">
        <v>11</v>
      </c>
      <c r="C133">
        <v>40909</v>
      </c>
      <c r="D133" s="3">
        <v>53011040909</v>
      </c>
      <c r="E133" s="4" t="str">
        <f t="shared" si="2"/>
        <v>1400000US53011040909</v>
      </c>
      <c r="F133">
        <v>409.09</v>
      </c>
      <c r="G133" t="s">
        <v>1621</v>
      </c>
      <c r="H133" t="s">
        <v>1495</v>
      </c>
      <c r="I133" t="s">
        <v>1496</v>
      </c>
      <c r="J133">
        <v>4218361</v>
      </c>
      <c r="K133">
        <v>0</v>
      </c>
      <c r="L133">
        <v>45.716714699999997</v>
      </c>
      <c r="M133">
        <v>-122.6749544</v>
      </c>
      <c r="N133">
        <v>4.2183573660000002</v>
      </c>
    </row>
    <row r="134" spans="1:14" x14ac:dyDescent="0.2">
      <c r="A134">
        <v>53</v>
      </c>
      <c r="B134">
        <v>11</v>
      </c>
      <c r="C134">
        <v>40910</v>
      </c>
      <c r="D134" s="3">
        <v>53011040910</v>
      </c>
      <c r="E134" s="4" t="str">
        <f t="shared" si="2"/>
        <v>1400000US53011040910</v>
      </c>
      <c r="F134">
        <v>409.1</v>
      </c>
      <c r="G134" t="s">
        <v>1622</v>
      </c>
      <c r="H134" t="s">
        <v>1495</v>
      </c>
      <c r="I134" t="s">
        <v>1496</v>
      </c>
      <c r="J134">
        <v>6958158</v>
      </c>
      <c r="K134">
        <v>0</v>
      </c>
      <c r="L134">
        <v>45.733631600000002</v>
      </c>
      <c r="M134">
        <v>-122.67090229999999</v>
      </c>
      <c r="N134">
        <v>6.9581589599999996</v>
      </c>
    </row>
    <row r="135" spans="1:14" x14ac:dyDescent="0.2">
      <c r="A135">
        <v>53</v>
      </c>
      <c r="B135">
        <v>11</v>
      </c>
      <c r="C135">
        <v>41003</v>
      </c>
      <c r="D135" s="3">
        <v>53011041003</v>
      </c>
      <c r="E135" s="4" t="str">
        <f t="shared" si="2"/>
        <v>1400000US53011041003</v>
      </c>
      <c r="F135">
        <v>410.03</v>
      </c>
      <c r="G135" t="s">
        <v>1623</v>
      </c>
      <c r="H135" t="s">
        <v>1495</v>
      </c>
      <c r="I135" t="s">
        <v>1496</v>
      </c>
      <c r="J135">
        <v>3346708</v>
      </c>
      <c r="K135">
        <v>70154</v>
      </c>
      <c r="L135">
        <v>45.662259599999999</v>
      </c>
      <c r="M135">
        <v>-122.6814208</v>
      </c>
      <c r="N135">
        <v>3.416859724</v>
      </c>
    </row>
    <row r="136" spans="1:14" x14ac:dyDescent="0.2">
      <c r="A136">
        <v>53</v>
      </c>
      <c r="B136">
        <v>11</v>
      </c>
      <c r="C136">
        <v>41005</v>
      </c>
      <c r="D136" s="3">
        <v>53011041005</v>
      </c>
      <c r="E136" s="4" t="str">
        <f t="shared" si="2"/>
        <v>1400000US53011041005</v>
      </c>
      <c r="F136">
        <v>410.05</v>
      </c>
      <c r="G136" t="s">
        <v>1624</v>
      </c>
      <c r="H136" t="s">
        <v>1495</v>
      </c>
      <c r="I136" t="s">
        <v>1496</v>
      </c>
      <c r="J136">
        <v>36553652</v>
      </c>
      <c r="K136">
        <v>22054838</v>
      </c>
      <c r="L136">
        <v>45.686038000000003</v>
      </c>
      <c r="M136">
        <v>-122.7398063</v>
      </c>
      <c r="N136">
        <v>58.608489910000003</v>
      </c>
    </row>
    <row r="137" spans="1:14" x14ac:dyDescent="0.2">
      <c r="A137">
        <v>53</v>
      </c>
      <c r="B137">
        <v>11</v>
      </c>
      <c r="C137">
        <v>41007</v>
      </c>
      <c r="D137" s="3">
        <v>53011041007</v>
      </c>
      <c r="E137" s="4" t="str">
        <f t="shared" si="2"/>
        <v>1400000US53011041007</v>
      </c>
      <c r="F137">
        <v>410.07</v>
      </c>
      <c r="G137" t="s">
        <v>1625</v>
      </c>
      <c r="H137" t="s">
        <v>1495</v>
      </c>
      <c r="I137" t="s">
        <v>1496</v>
      </c>
      <c r="J137">
        <v>1966367</v>
      </c>
      <c r="K137">
        <v>0</v>
      </c>
      <c r="L137">
        <v>45.673644000000003</v>
      </c>
      <c r="M137">
        <v>-122.6749756</v>
      </c>
      <c r="N137">
        <v>1.9663673020000001</v>
      </c>
    </row>
    <row r="138" spans="1:14" x14ac:dyDescent="0.2">
      <c r="A138">
        <v>53</v>
      </c>
      <c r="B138">
        <v>11</v>
      </c>
      <c r="C138">
        <v>41008</v>
      </c>
      <c r="D138" s="3">
        <v>53011041008</v>
      </c>
      <c r="E138" s="4" t="str">
        <f t="shared" si="2"/>
        <v>1400000US53011041008</v>
      </c>
      <c r="F138">
        <v>410.08</v>
      </c>
      <c r="G138" t="s">
        <v>1626</v>
      </c>
      <c r="H138" t="s">
        <v>1495</v>
      </c>
      <c r="I138" t="s">
        <v>1496</v>
      </c>
      <c r="J138">
        <v>2580924</v>
      </c>
      <c r="K138">
        <v>0</v>
      </c>
      <c r="L138">
        <v>45.686672700000003</v>
      </c>
      <c r="M138">
        <v>-122.6905884</v>
      </c>
      <c r="N138">
        <v>2.580921187</v>
      </c>
    </row>
    <row r="139" spans="1:14" x14ac:dyDescent="0.2">
      <c r="A139">
        <v>53</v>
      </c>
      <c r="B139">
        <v>11</v>
      </c>
      <c r="C139">
        <v>41009</v>
      </c>
      <c r="D139" s="3">
        <v>53011041009</v>
      </c>
      <c r="E139" s="4" t="str">
        <f t="shared" si="2"/>
        <v>1400000US53011041009</v>
      </c>
      <c r="F139">
        <v>410.09</v>
      </c>
      <c r="G139" t="s">
        <v>1627</v>
      </c>
      <c r="H139" t="s">
        <v>1495</v>
      </c>
      <c r="I139" t="s">
        <v>1496</v>
      </c>
      <c r="J139">
        <v>2436544</v>
      </c>
      <c r="K139">
        <v>4944</v>
      </c>
      <c r="L139">
        <v>45.686296200000001</v>
      </c>
      <c r="M139">
        <v>-122.67028759999999</v>
      </c>
      <c r="N139">
        <v>2.4414920119999999</v>
      </c>
    </row>
    <row r="140" spans="1:14" x14ac:dyDescent="0.2">
      <c r="A140">
        <v>53</v>
      </c>
      <c r="B140">
        <v>11</v>
      </c>
      <c r="C140">
        <v>41010</v>
      </c>
      <c r="D140" s="3">
        <v>53011041010</v>
      </c>
      <c r="E140" s="4" t="str">
        <f t="shared" si="2"/>
        <v>1400000US53011041010</v>
      </c>
      <c r="F140">
        <v>410.1</v>
      </c>
      <c r="G140" t="s">
        <v>1628</v>
      </c>
      <c r="H140" t="s">
        <v>1495</v>
      </c>
      <c r="I140" t="s">
        <v>1496</v>
      </c>
      <c r="J140">
        <v>3577024</v>
      </c>
      <c r="K140">
        <v>0</v>
      </c>
      <c r="L140">
        <v>45.672238100000001</v>
      </c>
      <c r="M140">
        <v>-122.6504034</v>
      </c>
      <c r="N140">
        <v>3.5770248229999999</v>
      </c>
    </row>
    <row r="141" spans="1:14" x14ac:dyDescent="0.2">
      <c r="A141">
        <v>53</v>
      </c>
      <c r="B141">
        <v>11</v>
      </c>
      <c r="C141">
        <v>41011</v>
      </c>
      <c r="D141" s="3">
        <v>53011041011</v>
      </c>
      <c r="E141" s="4" t="str">
        <f t="shared" si="2"/>
        <v>1400000US53011041011</v>
      </c>
      <c r="F141">
        <v>410.11</v>
      </c>
      <c r="G141" t="s">
        <v>1629</v>
      </c>
      <c r="H141" t="s">
        <v>1495</v>
      </c>
      <c r="I141" t="s">
        <v>1496</v>
      </c>
      <c r="J141">
        <v>3881509</v>
      </c>
      <c r="K141">
        <v>0</v>
      </c>
      <c r="L141">
        <v>45.658181999999996</v>
      </c>
      <c r="M141">
        <v>-122.6489744</v>
      </c>
      <c r="N141">
        <v>3.8815076350000002</v>
      </c>
    </row>
    <row r="142" spans="1:14" x14ac:dyDescent="0.2">
      <c r="A142">
        <v>53</v>
      </c>
      <c r="B142">
        <v>11</v>
      </c>
      <c r="C142">
        <v>41104</v>
      </c>
      <c r="D142" s="3">
        <v>53011041104</v>
      </c>
      <c r="E142" s="4" t="str">
        <f t="shared" si="2"/>
        <v>1400000US53011041104</v>
      </c>
      <c r="F142">
        <v>411.04</v>
      </c>
      <c r="G142" t="s">
        <v>1630</v>
      </c>
      <c r="H142" t="s">
        <v>1495</v>
      </c>
      <c r="I142" t="s">
        <v>1496</v>
      </c>
      <c r="J142">
        <v>1911990</v>
      </c>
      <c r="K142">
        <v>0</v>
      </c>
      <c r="L142">
        <v>45.669273400000002</v>
      </c>
      <c r="M142">
        <v>-122.5736204</v>
      </c>
      <c r="N142">
        <v>1.911988185</v>
      </c>
    </row>
    <row r="143" spans="1:14" x14ac:dyDescent="0.2">
      <c r="A143">
        <v>53</v>
      </c>
      <c r="B143">
        <v>11</v>
      </c>
      <c r="C143">
        <v>41105</v>
      </c>
      <c r="D143" s="3">
        <v>53011041105</v>
      </c>
      <c r="E143" s="4" t="str">
        <f t="shared" si="2"/>
        <v>1400000US53011041105</v>
      </c>
      <c r="F143">
        <v>411.05</v>
      </c>
      <c r="G143" t="s">
        <v>1631</v>
      </c>
      <c r="H143" t="s">
        <v>1495</v>
      </c>
      <c r="I143" t="s">
        <v>1496</v>
      </c>
      <c r="J143">
        <v>4604521</v>
      </c>
      <c r="K143">
        <v>0</v>
      </c>
      <c r="L143">
        <v>45.670534400000001</v>
      </c>
      <c r="M143">
        <v>-122.6177315</v>
      </c>
      <c r="N143">
        <v>4.6045198259999998</v>
      </c>
    </row>
    <row r="144" spans="1:14" x14ac:dyDescent="0.2">
      <c r="A144">
        <v>53</v>
      </c>
      <c r="B144">
        <v>11</v>
      </c>
      <c r="C144">
        <v>41107</v>
      </c>
      <c r="D144" s="3">
        <v>53011041107</v>
      </c>
      <c r="E144" s="4" t="str">
        <f t="shared" si="2"/>
        <v>1400000US53011041107</v>
      </c>
      <c r="F144">
        <v>411.07</v>
      </c>
      <c r="G144" t="s">
        <v>1632</v>
      </c>
      <c r="H144" t="s">
        <v>1495</v>
      </c>
      <c r="I144" t="s">
        <v>1496</v>
      </c>
      <c r="J144">
        <v>2031927</v>
      </c>
      <c r="K144">
        <v>0</v>
      </c>
      <c r="L144">
        <v>45.671414800000001</v>
      </c>
      <c r="M144">
        <v>-122.5911988</v>
      </c>
      <c r="N144">
        <v>2.0319242110000002</v>
      </c>
    </row>
    <row r="145" spans="1:14" x14ac:dyDescent="0.2">
      <c r="A145">
        <v>53</v>
      </c>
      <c r="B145">
        <v>11</v>
      </c>
      <c r="C145">
        <v>41108</v>
      </c>
      <c r="D145" s="3">
        <v>53011041108</v>
      </c>
      <c r="E145" s="4" t="str">
        <f t="shared" si="2"/>
        <v>1400000US53011041108</v>
      </c>
      <c r="F145">
        <v>411.08</v>
      </c>
      <c r="G145" t="s">
        <v>1633</v>
      </c>
      <c r="H145" t="s">
        <v>1495</v>
      </c>
      <c r="I145" t="s">
        <v>1496</v>
      </c>
      <c r="J145">
        <v>3199743</v>
      </c>
      <c r="K145">
        <v>0</v>
      </c>
      <c r="L145">
        <v>45.657187200000003</v>
      </c>
      <c r="M145">
        <v>-122.5884602</v>
      </c>
      <c r="N145">
        <v>3.1997434349999998</v>
      </c>
    </row>
    <row r="146" spans="1:14" x14ac:dyDescent="0.2">
      <c r="A146">
        <v>53</v>
      </c>
      <c r="B146">
        <v>11</v>
      </c>
      <c r="C146">
        <v>41110</v>
      </c>
      <c r="D146" s="3">
        <v>53011041110</v>
      </c>
      <c r="E146" s="4" t="str">
        <f t="shared" si="2"/>
        <v>1400000US53011041110</v>
      </c>
      <c r="F146">
        <v>411.1</v>
      </c>
      <c r="G146" t="s">
        <v>1634</v>
      </c>
      <c r="H146" t="s">
        <v>1495</v>
      </c>
      <c r="I146" t="s">
        <v>1496</v>
      </c>
      <c r="J146">
        <v>3087798</v>
      </c>
      <c r="K146">
        <v>11892</v>
      </c>
      <c r="L146">
        <v>45.6547166</v>
      </c>
      <c r="M146">
        <v>-122.6262557</v>
      </c>
      <c r="N146">
        <v>3.0996955750000001</v>
      </c>
    </row>
    <row r="147" spans="1:14" x14ac:dyDescent="0.2">
      <c r="A147">
        <v>53</v>
      </c>
      <c r="B147">
        <v>11</v>
      </c>
      <c r="C147">
        <v>41111</v>
      </c>
      <c r="D147" s="3">
        <v>53011041111</v>
      </c>
      <c r="E147" s="4" t="str">
        <f t="shared" si="2"/>
        <v>1400000US53011041111</v>
      </c>
      <c r="F147">
        <v>411.11</v>
      </c>
      <c r="G147" t="s">
        <v>1635</v>
      </c>
      <c r="H147" t="s">
        <v>1495</v>
      </c>
      <c r="I147" t="s">
        <v>1496</v>
      </c>
      <c r="J147">
        <v>771800</v>
      </c>
      <c r="K147">
        <v>0</v>
      </c>
      <c r="L147">
        <v>45.645725900000002</v>
      </c>
      <c r="M147">
        <v>-122.6086854</v>
      </c>
      <c r="N147">
        <v>0.77180109500000005</v>
      </c>
    </row>
    <row r="148" spans="1:14" x14ac:dyDescent="0.2">
      <c r="A148">
        <v>53</v>
      </c>
      <c r="B148">
        <v>11</v>
      </c>
      <c r="C148">
        <v>41112</v>
      </c>
      <c r="D148" s="3">
        <v>53011041112</v>
      </c>
      <c r="E148" s="4" t="str">
        <f t="shared" si="2"/>
        <v>1400000US53011041112</v>
      </c>
      <c r="F148">
        <v>411.12</v>
      </c>
      <c r="G148" t="s">
        <v>1636</v>
      </c>
      <c r="H148" t="s">
        <v>1495</v>
      </c>
      <c r="I148" t="s">
        <v>1496</v>
      </c>
      <c r="J148">
        <v>2256422</v>
      </c>
      <c r="K148">
        <v>0</v>
      </c>
      <c r="L148">
        <v>45.655994300000003</v>
      </c>
      <c r="M148">
        <v>-122.6076728</v>
      </c>
      <c r="N148">
        <v>2.2564215719999998</v>
      </c>
    </row>
    <row r="149" spans="1:14" x14ac:dyDescent="0.2">
      <c r="A149">
        <v>53</v>
      </c>
      <c r="B149">
        <v>11</v>
      </c>
      <c r="C149">
        <v>41201</v>
      </c>
      <c r="D149" s="3">
        <v>53011041201</v>
      </c>
      <c r="E149" s="4" t="str">
        <f t="shared" si="2"/>
        <v>1400000US53011041201</v>
      </c>
      <c r="F149">
        <v>412.01</v>
      </c>
      <c r="G149" t="s">
        <v>1637</v>
      </c>
      <c r="H149" t="s">
        <v>1495</v>
      </c>
      <c r="I149" t="s">
        <v>1496</v>
      </c>
      <c r="J149">
        <v>4138635</v>
      </c>
      <c r="K149">
        <v>405214</v>
      </c>
      <c r="L149">
        <v>45.6087262</v>
      </c>
      <c r="M149">
        <v>-122.5642452</v>
      </c>
      <c r="N149">
        <v>4.5438493769999999</v>
      </c>
    </row>
    <row r="150" spans="1:14" x14ac:dyDescent="0.2">
      <c r="A150">
        <v>53</v>
      </c>
      <c r="B150">
        <v>11</v>
      </c>
      <c r="C150">
        <v>41203</v>
      </c>
      <c r="D150" s="3">
        <v>53011041203</v>
      </c>
      <c r="E150" s="4" t="str">
        <f t="shared" si="2"/>
        <v>1400000US53011041203</v>
      </c>
      <c r="F150">
        <v>412.03</v>
      </c>
      <c r="G150" t="s">
        <v>1638</v>
      </c>
      <c r="H150" t="s">
        <v>1495</v>
      </c>
      <c r="I150" t="s">
        <v>1496</v>
      </c>
      <c r="J150">
        <v>3906367</v>
      </c>
      <c r="K150">
        <v>0</v>
      </c>
      <c r="L150">
        <v>45.645837899999997</v>
      </c>
      <c r="M150">
        <v>-122.5818044</v>
      </c>
      <c r="N150">
        <v>3.9063673460000001</v>
      </c>
    </row>
    <row r="151" spans="1:14" x14ac:dyDescent="0.2">
      <c r="A151">
        <v>53</v>
      </c>
      <c r="B151">
        <v>11</v>
      </c>
      <c r="C151">
        <v>41205</v>
      </c>
      <c r="D151" s="3">
        <v>53011041205</v>
      </c>
      <c r="E151" s="4" t="str">
        <f t="shared" si="2"/>
        <v>1400000US53011041205</v>
      </c>
      <c r="F151">
        <v>412.05</v>
      </c>
      <c r="G151" t="s">
        <v>1639</v>
      </c>
      <c r="H151" t="s">
        <v>1495</v>
      </c>
      <c r="I151" t="s">
        <v>1496</v>
      </c>
      <c r="J151">
        <v>2457080</v>
      </c>
      <c r="K151">
        <v>0</v>
      </c>
      <c r="L151">
        <v>45.632256900000002</v>
      </c>
      <c r="M151">
        <v>-122.5876937</v>
      </c>
      <c r="N151">
        <v>2.4570817599999999</v>
      </c>
    </row>
    <row r="152" spans="1:14" x14ac:dyDescent="0.2">
      <c r="A152">
        <v>53</v>
      </c>
      <c r="B152">
        <v>11</v>
      </c>
      <c r="C152">
        <v>41206</v>
      </c>
      <c r="D152" s="3">
        <v>53011041206</v>
      </c>
      <c r="E152" s="4" t="str">
        <f t="shared" si="2"/>
        <v>1400000US53011041206</v>
      </c>
      <c r="F152">
        <v>412.06</v>
      </c>
      <c r="G152" t="s">
        <v>1640</v>
      </c>
      <c r="H152" t="s">
        <v>1495</v>
      </c>
      <c r="I152" t="s">
        <v>1496</v>
      </c>
      <c r="J152">
        <v>3102542</v>
      </c>
      <c r="K152">
        <v>0</v>
      </c>
      <c r="L152">
        <v>45.630791700000003</v>
      </c>
      <c r="M152">
        <v>-122.56893119999999</v>
      </c>
      <c r="N152">
        <v>3.1025401420000001</v>
      </c>
    </row>
    <row r="153" spans="1:14" x14ac:dyDescent="0.2">
      <c r="A153">
        <v>53</v>
      </c>
      <c r="B153">
        <v>11</v>
      </c>
      <c r="C153">
        <v>41309</v>
      </c>
      <c r="D153" s="3">
        <v>53011041309</v>
      </c>
      <c r="E153" s="4" t="str">
        <f t="shared" si="2"/>
        <v>1400000US53011041309</v>
      </c>
      <c r="F153">
        <v>413.09</v>
      </c>
      <c r="G153" t="s">
        <v>1641</v>
      </c>
      <c r="H153" t="s">
        <v>1495</v>
      </c>
      <c r="I153" t="s">
        <v>1496</v>
      </c>
      <c r="J153">
        <v>2931543</v>
      </c>
      <c r="K153">
        <v>57730</v>
      </c>
      <c r="L153">
        <v>45.603184400000004</v>
      </c>
      <c r="M153">
        <v>-122.5365721</v>
      </c>
      <c r="N153">
        <v>2.9892782840000001</v>
      </c>
    </row>
    <row r="154" spans="1:14" x14ac:dyDescent="0.2">
      <c r="A154">
        <v>53</v>
      </c>
      <c r="B154">
        <v>11</v>
      </c>
      <c r="C154">
        <v>41310</v>
      </c>
      <c r="D154" s="3">
        <v>53011041310</v>
      </c>
      <c r="E154" s="4" t="str">
        <f t="shared" si="2"/>
        <v>1400000US53011041310</v>
      </c>
      <c r="F154">
        <v>413.1</v>
      </c>
      <c r="G154" t="s">
        <v>1642</v>
      </c>
      <c r="H154" t="s">
        <v>1495</v>
      </c>
      <c r="I154" t="s">
        <v>1496</v>
      </c>
      <c r="J154">
        <v>3535536</v>
      </c>
      <c r="K154">
        <v>572854</v>
      </c>
      <c r="L154">
        <v>45.597073899999998</v>
      </c>
      <c r="M154">
        <v>-122.51559229999999</v>
      </c>
      <c r="N154">
        <v>4.1083930620000002</v>
      </c>
    </row>
    <row r="155" spans="1:14" x14ac:dyDescent="0.2">
      <c r="A155">
        <v>53</v>
      </c>
      <c r="B155">
        <v>11</v>
      </c>
      <c r="C155">
        <v>41312</v>
      </c>
      <c r="D155" s="3">
        <v>53011041312</v>
      </c>
      <c r="E155" s="4" t="str">
        <f t="shared" si="2"/>
        <v>1400000US53011041312</v>
      </c>
      <c r="F155">
        <v>413.12</v>
      </c>
      <c r="G155" t="s">
        <v>1643</v>
      </c>
      <c r="H155" t="s">
        <v>1495</v>
      </c>
      <c r="I155" t="s">
        <v>1496</v>
      </c>
      <c r="J155">
        <v>2708899</v>
      </c>
      <c r="K155">
        <v>0</v>
      </c>
      <c r="L155">
        <v>45.663403799999998</v>
      </c>
      <c r="M155">
        <v>-122.54369199999999</v>
      </c>
      <c r="N155">
        <v>2.7088976730000001</v>
      </c>
    </row>
    <row r="156" spans="1:14" x14ac:dyDescent="0.2">
      <c r="A156">
        <v>53</v>
      </c>
      <c r="B156">
        <v>11</v>
      </c>
      <c r="C156">
        <v>41313</v>
      </c>
      <c r="D156" s="3">
        <v>53011041313</v>
      </c>
      <c r="E156" s="4" t="str">
        <f t="shared" si="2"/>
        <v>1400000US53011041313</v>
      </c>
      <c r="F156">
        <v>413.13</v>
      </c>
      <c r="G156" t="s">
        <v>1644</v>
      </c>
      <c r="H156" t="s">
        <v>1495</v>
      </c>
      <c r="I156" t="s">
        <v>1496</v>
      </c>
      <c r="J156">
        <v>1822365</v>
      </c>
      <c r="K156">
        <v>0</v>
      </c>
      <c r="L156">
        <v>45.654864099999998</v>
      </c>
      <c r="M156">
        <v>-122.5630201</v>
      </c>
      <c r="N156">
        <v>1.822368352</v>
      </c>
    </row>
    <row r="157" spans="1:14" x14ac:dyDescent="0.2">
      <c r="A157">
        <v>53</v>
      </c>
      <c r="B157">
        <v>11</v>
      </c>
      <c r="C157">
        <v>41317</v>
      </c>
      <c r="D157" s="3">
        <v>53011041317</v>
      </c>
      <c r="E157" s="4" t="str">
        <f t="shared" si="2"/>
        <v>1400000US53011041317</v>
      </c>
      <c r="F157">
        <v>413.17</v>
      </c>
      <c r="G157" t="s">
        <v>1645</v>
      </c>
      <c r="H157" t="s">
        <v>1495</v>
      </c>
      <c r="I157" t="s">
        <v>1496</v>
      </c>
      <c r="J157">
        <v>2940664</v>
      </c>
      <c r="K157">
        <v>0</v>
      </c>
      <c r="L157">
        <v>45.632212299999999</v>
      </c>
      <c r="M157">
        <v>-122.5524592</v>
      </c>
      <c r="N157">
        <v>2.940664307</v>
      </c>
    </row>
    <row r="158" spans="1:14" x14ac:dyDescent="0.2">
      <c r="A158">
        <v>53</v>
      </c>
      <c r="B158">
        <v>11</v>
      </c>
      <c r="C158">
        <v>41318</v>
      </c>
      <c r="D158" s="3">
        <v>53011041318</v>
      </c>
      <c r="E158" s="4" t="str">
        <f t="shared" si="2"/>
        <v>1400000US53011041318</v>
      </c>
      <c r="F158">
        <v>413.18</v>
      </c>
      <c r="G158" t="s">
        <v>1646</v>
      </c>
      <c r="H158" t="s">
        <v>1495</v>
      </c>
      <c r="I158" t="s">
        <v>1496</v>
      </c>
      <c r="J158">
        <v>3463485</v>
      </c>
      <c r="K158">
        <v>7161</v>
      </c>
      <c r="L158">
        <v>45.632019999999997</v>
      </c>
      <c r="M158">
        <v>-122.5371638</v>
      </c>
      <c r="N158">
        <v>3.4706473959999999</v>
      </c>
    </row>
    <row r="159" spans="1:14" x14ac:dyDescent="0.2">
      <c r="A159">
        <v>53</v>
      </c>
      <c r="B159">
        <v>11</v>
      </c>
      <c r="C159">
        <v>41319</v>
      </c>
      <c r="D159" s="3">
        <v>53011041319</v>
      </c>
      <c r="E159" s="4" t="str">
        <f t="shared" si="2"/>
        <v>1400000US53011041319</v>
      </c>
      <c r="F159">
        <v>413.19</v>
      </c>
      <c r="G159" t="s">
        <v>1647</v>
      </c>
      <c r="H159" t="s">
        <v>1495</v>
      </c>
      <c r="I159" t="s">
        <v>1496</v>
      </c>
      <c r="J159">
        <v>3253052</v>
      </c>
      <c r="K159">
        <v>0</v>
      </c>
      <c r="L159">
        <v>45.6352312</v>
      </c>
      <c r="M159">
        <v>-122.51776390000001</v>
      </c>
      <c r="N159">
        <v>3.2530542910000002</v>
      </c>
    </row>
    <row r="160" spans="1:14" x14ac:dyDescent="0.2">
      <c r="A160">
        <v>53</v>
      </c>
      <c r="B160">
        <v>11</v>
      </c>
      <c r="C160">
        <v>41320</v>
      </c>
      <c r="D160" s="3">
        <v>53011041320</v>
      </c>
      <c r="E160" s="4" t="str">
        <f t="shared" si="2"/>
        <v>1400000US53011041320</v>
      </c>
      <c r="F160">
        <v>413.2</v>
      </c>
      <c r="G160" t="s">
        <v>1648</v>
      </c>
      <c r="H160" t="s">
        <v>1495</v>
      </c>
      <c r="I160" t="s">
        <v>1496</v>
      </c>
      <c r="J160">
        <v>2225841</v>
      </c>
      <c r="K160">
        <v>0</v>
      </c>
      <c r="L160">
        <v>45.621607599999997</v>
      </c>
      <c r="M160">
        <v>-122.5125594</v>
      </c>
      <c r="N160">
        <v>2.225842804</v>
      </c>
    </row>
    <row r="161" spans="1:14" x14ac:dyDescent="0.2">
      <c r="A161">
        <v>53</v>
      </c>
      <c r="B161">
        <v>11</v>
      </c>
      <c r="C161">
        <v>41321</v>
      </c>
      <c r="D161" s="3">
        <v>53011041321</v>
      </c>
      <c r="E161" s="4" t="str">
        <f t="shared" si="2"/>
        <v>1400000US53011041321</v>
      </c>
      <c r="F161">
        <v>413.21</v>
      </c>
      <c r="G161" t="s">
        <v>1649</v>
      </c>
      <c r="H161" t="s">
        <v>1495</v>
      </c>
      <c r="I161" t="s">
        <v>1496</v>
      </c>
      <c r="J161">
        <v>3998179</v>
      </c>
      <c r="K161">
        <v>0</v>
      </c>
      <c r="L161">
        <v>45.628896099999999</v>
      </c>
      <c r="M161">
        <v>-122.4888455</v>
      </c>
      <c r="N161">
        <v>3.9981781500000002</v>
      </c>
    </row>
    <row r="162" spans="1:14" x14ac:dyDescent="0.2">
      <c r="A162">
        <v>53</v>
      </c>
      <c r="B162">
        <v>11</v>
      </c>
      <c r="C162">
        <v>41322</v>
      </c>
      <c r="D162" s="3">
        <v>53011041322</v>
      </c>
      <c r="E162" s="4" t="str">
        <f t="shared" si="2"/>
        <v>1400000US53011041322</v>
      </c>
      <c r="F162">
        <v>413.22</v>
      </c>
      <c r="G162" t="s">
        <v>1650</v>
      </c>
      <c r="H162" t="s">
        <v>1495</v>
      </c>
      <c r="I162" t="s">
        <v>1496</v>
      </c>
      <c r="J162">
        <v>2185462</v>
      </c>
      <c r="K162">
        <v>0</v>
      </c>
      <c r="L162">
        <v>45.615434899999997</v>
      </c>
      <c r="M162">
        <v>-122.5408142</v>
      </c>
      <c r="N162">
        <v>2.1854621189999999</v>
      </c>
    </row>
    <row r="163" spans="1:14" x14ac:dyDescent="0.2">
      <c r="A163">
        <v>53</v>
      </c>
      <c r="B163">
        <v>11</v>
      </c>
      <c r="C163">
        <v>41323</v>
      </c>
      <c r="D163" s="3">
        <v>53011041323</v>
      </c>
      <c r="E163" s="4" t="str">
        <f t="shared" si="2"/>
        <v>1400000US53011041323</v>
      </c>
      <c r="F163">
        <v>413.23</v>
      </c>
      <c r="G163" t="s">
        <v>1651</v>
      </c>
      <c r="H163" t="s">
        <v>1495</v>
      </c>
      <c r="I163" t="s">
        <v>1496</v>
      </c>
      <c r="J163">
        <v>2076878</v>
      </c>
      <c r="K163">
        <v>0</v>
      </c>
      <c r="L163">
        <v>45.611278200000001</v>
      </c>
      <c r="M163">
        <v>-122.5149151</v>
      </c>
      <c r="N163">
        <v>2.076876688</v>
      </c>
    </row>
    <row r="164" spans="1:14" x14ac:dyDescent="0.2">
      <c r="A164">
        <v>53</v>
      </c>
      <c r="B164">
        <v>11</v>
      </c>
      <c r="C164">
        <v>41325</v>
      </c>
      <c r="D164" s="3">
        <v>53011041325</v>
      </c>
      <c r="E164" s="4" t="str">
        <f t="shared" si="2"/>
        <v>1400000US53011041325</v>
      </c>
      <c r="F164">
        <v>413.25</v>
      </c>
      <c r="G164" t="s">
        <v>1652</v>
      </c>
      <c r="H164" t="s">
        <v>1495</v>
      </c>
      <c r="I164" t="s">
        <v>1496</v>
      </c>
      <c r="J164">
        <v>4758377</v>
      </c>
      <c r="K164">
        <v>986254</v>
      </c>
      <c r="L164">
        <v>45.588585600000002</v>
      </c>
      <c r="M164">
        <v>-122.4799189</v>
      </c>
      <c r="N164">
        <v>5.744633211</v>
      </c>
    </row>
    <row r="165" spans="1:14" x14ac:dyDescent="0.2">
      <c r="A165">
        <v>53</v>
      </c>
      <c r="B165">
        <v>11</v>
      </c>
      <c r="C165">
        <v>41326</v>
      </c>
      <c r="D165" s="3">
        <v>53011041326</v>
      </c>
      <c r="E165" s="4" t="str">
        <f t="shared" si="2"/>
        <v>1400000US53011041326</v>
      </c>
      <c r="F165">
        <v>413.26</v>
      </c>
      <c r="G165" t="s">
        <v>1653</v>
      </c>
      <c r="H165" t="s">
        <v>1495</v>
      </c>
      <c r="I165" t="s">
        <v>1496</v>
      </c>
      <c r="J165">
        <v>3482863</v>
      </c>
      <c r="K165">
        <v>0</v>
      </c>
      <c r="L165">
        <v>45.664489099999997</v>
      </c>
      <c r="M165">
        <v>-122.51859640000001</v>
      </c>
      <c r="N165">
        <v>3.48286359</v>
      </c>
    </row>
    <row r="166" spans="1:14" x14ac:dyDescent="0.2">
      <c r="A166">
        <v>53</v>
      </c>
      <c r="B166">
        <v>11</v>
      </c>
      <c r="C166">
        <v>41327</v>
      </c>
      <c r="D166" s="3">
        <v>53011041327</v>
      </c>
      <c r="E166" s="4" t="str">
        <f t="shared" si="2"/>
        <v>1400000US53011041327</v>
      </c>
      <c r="F166">
        <v>413.27</v>
      </c>
      <c r="G166" t="s">
        <v>1654</v>
      </c>
      <c r="H166" t="s">
        <v>1495</v>
      </c>
      <c r="I166" t="s">
        <v>1496</v>
      </c>
      <c r="J166">
        <v>7385716</v>
      </c>
      <c r="K166">
        <v>0</v>
      </c>
      <c r="L166">
        <v>45.6493684</v>
      </c>
      <c r="M166">
        <v>-122.4922069</v>
      </c>
      <c r="N166">
        <v>7.3857154810000001</v>
      </c>
    </row>
    <row r="167" spans="1:14" x14ac:dyDescent="0.2">
      <c r="A167">
        <v>53</v>
      </c>
      <c r="B167">
        <v>11</v>
      </c>
      <c r="C167">
        <v>41328</v>
      </c>
      <c r="D167" s="3">
        <v>53011041328</v>
      </c>
      <c r="E167" s="4" t="str">
        <f t="shared" si="2"/>
        <v>1400000US53011041328</v>
      </c>
      <c r="F167">
        <v>413.28</v>
      </c>
      <c r="G167" t="s">
        <v>1655</v>
      </c>
      <c r="H167" t="s">
        <v>1495</v>
      </c>
      <c r="I167" t="s">
        <v>1496</v>
      </c>
      <c r="J167">
        <v>5485528</v>
      </c>
      <c r="K167">
        <v>0</v>
      </c>
      <c r="L167">
        <v>45.601075000000002</v>
      </c>
      <c r="M167">
        <v>-122.4749338</v>
      </c>
      <c r="N167">
        <v>5.4855282220000001</v>
      </c>
    </row>
    <row r="168" spans="1:14" x14ac:dyDescent="0.2">
      <c r="A168">
        <v>53</v>
      </c>
      <c r="B168">
        <v>11</v>
      </c>
      <c r="C168">
        <v>41329</v>
      </c>
      <c r="D168" s="3">
        <v>53011041329</v>
      </c>
      <c r="E168" s="4" t="str">
        <f t="shared" si="2"/>
        <v>1400000US53011041329</v>
      </c>
      <c r="F168">
        <v>413.29</v>
      </c>
      <c r="G168" t="s">
        <v>1656</v>
      </c>
      <c r="H168" t="s">
        <v>1495</v>
      </c>
      <c r="I168" t="s">
        <v>1496</v>
      </c>
      <c r="J168">
        <v>3192374</v>
      </c>
      <c r="K168">
        <v>0</v>
      </c>
      <c r="L168">
        <v>45.613432299999999</v>
      </c>
      <c r="M168">
        <v>-122.48888030000001</v>
      </c>
      <c r="N168">
        <v>3.192372019</v>
      </c>
    </row>
    <row r="169" spans="1:14" x14ac:dyDescent="0.2">
      <c r="A169">
        <v>53</v>
      </c>
      <c r="B169">
        <v>11</v>
      </c>
      <c r="C169">
        <v>41330</v>
      </c>
      <c r="D169" s="3">
        <v>53011041330</v>
      </c>
      <c r="E169" s="4" t="str">
        <f t="shared" si="2"/>
        <v>1400000US53011041330</v>
      </c>
      <c r="F169">
        <v>413.3</v>
      </c>
      <c r="G169" t="s">
        <v>1657</v>
      </c>
      <c r="H169" t="s">
        <v>1495</v>
      </c>
      <c r="I169" t="s">
        <v>1496</v>
      </c>
      <c r="J169">
        <v>1838007</v>
      </c>
      <c r="K169">
        <v>0</v>
      </c>
      <c r="L169">
        <v>45.6502591</v>
      </c>
      <c r="M169">
        <v>-122.53896709999999</v>
      </c>
      <c r="N169">
        <v>1.8380055</v>
      </c>
    </row>
    <row r="170" spans="1:14" x14ac:dyDescent="0.2">
      <c r="A170">
        <v>53</v>
      </c>
      <c r="B170">
        <v>11</v>
      </c>
      <c r="C170">
        <v>41331</v>
      </c>
      <c r="D170" s="3">
        <v>53011041331</v>
      </c>
      <c r="E170" s="4" t="str">
        <f t="shared" si="2"/>
        <v>1400000US53011041331</v>
      </c>
      <c r="F170">
        <v>413.31</v>
      </c>
      <c r="G170" t="s">
        <v>1658</v>
      </c>
      <c r="H170" t="s">
        <v>1495</v>
      </c>
      <c r="I170" t="s">
        <v>1496</v>
      </c>
      <c r="J170">
        <v>1458364</v>
      </c>
      <c r="K170">
        <v>0</v>
      </c>
      <c r="L170">
        <v>45.6495867</v>
      </c>
      <c r="M170">
        <v>-122.5520618</v>
      </c>
      <c r="N170">
        <v>1.45836254</v>
      </c>
    </row>
    <row r="171" spans="1:14" x14ac:dyDescent="0.2">
      <c r="A171">
        <v>53</v>
      </c>
      <c r="B171">
        <v>11</v>
      </c>
      <c r="C171">
        <v>41332</v>
      </c>
      <c r="D171" s="3">
        <v>53011041332</v>
      </c>
      <c r="E171" s="4" t="str">
        <f t="shared" si="2"/>
        <v>1400000US53011041332</v>
      </c>
      <c r="F171">
        <v>413.32</v>
      </c>
      <c r="G171" t="s">
        <v>1659</v>
      </c>
      <c r="H171" t="s">
        <v>1495</v>
      </c>
      <c r="I171" t="s">
        <v>1496</v>
      </c>
      <c r="J171">
        <v>1580130</v>
      </c>
      <c r="K171">
        <v>0</v>
      </c>
      <c r="L171">
        <v>45.646649699999998</v>
      </c>
      <c r="M171">
        <v>-122.51849369999999</v>
      </c>
      <c r="N171">
        <v>1.5801307389999999</v>
      </c>
    </row>
    <row r="172" spans="1:14" x14ac:dyDescent="0.2">
      <c r="A172">
        <v>53</v>
      </c>
      <c r="B172">
        <v>11</v>
      </c>
      <c r="C172">
        <v>41333</v>
      </c>
      <c r="D172" s="3">
        <v>53011041333</v>
      </c>
      <c r="E172" s="4" t="str">
        <f t="shared" si="2"/>
        <v>1400000US53011041333</v>
      </c>
      <c r="F172">
        <v>413.33</v>
      </c>
      <c r="G172" t="s">
        <v>1660</v>
      </c>
      <c r="H172" t="s">
        <v>1495</v>
      </c>
      <c r="I172" t="s">
        <v>1496</v>
      </c>
      <c r="J172">
        <v>1462338</v>
      </c>
      <c r="K172">
        <v>0</v>
      </c>
      <c r="L172">
        <v>45.653558500000003</v>
      </c>
      <c r="M172">
        <v>-122.5199274</v>
      </c>
      <c r="N172">
        <v>1.4623357189999999</v>
      </c>
    </row>
    <row r="173" spans="1:14" x14ac:dyDescent="0.2">
      <c r="A173">
        <v>53</v>
      </c>
      <c r="B173">
        <v>11</v>
      </c>
      <c r="C173">
        <v>41400</v>
      </c>
      <c r="D173" s="3">
        <v>53011041400</v>
      </c>
      <c r="E173" s="4" t="str">
        <f t="shared" si="2"/>
        <v>1400000US53011041400</v>
      </c>
      <c r="F173">
        <v>414</v>
      </c>
      <c r="G173" t="s">
        <v>1661</v>
      </c>
      <c r="H173" t="s">
        <v>1495</v>
      </c>
      <c r="I173" t="s">
        <v>1496</v>
      </c>
      <c r="J173">
        <v>8647111</v>
      </c>
      <c r="K173">
        <v>4450082</v>
      </c>
      <c r="L173">
        <v>45.579606800000001</v>
      </c>
      <c r="M173">
        <v>-122.4326851</v>
      </c>
      <c r="N173">
        <v>13.097192769999999</v>
      </c>
    </row>
    <row r="174" spans="1:14" x14ac:dyDescent="0.2">
      <c r="A174">
        <v>53</v>
      </c>
      <c r="B174">
        <v>11</v>
      </c>
      <c r="C174">
        <v>41500</v>
      </c>
      <c r="D174" s="3">
        <v>53011041500</v>
      </c>
      <c r="E174" s="4" t="str">
        <f t="shared" si="2"/>
        <v>1400000US53011041500</v>
      </c>
      <c r="F174">
        <v>415</v>
      </c>
      <c r="G174" t="s">
        <v>1662</v>
      </c>
      <c r="H174" t="s">
        <v>1495</v>
      </c>
      <c r="I174" t="s">
        <v>1496</v>
      </c>
      <c r="J174">
        <v>3600213</v>
      </c>
      <c r="K174">
        <v>1196964</v>
      </c>
      <c r="L174">
        <v>45.583427</v>
      </c>
      <c r="M174">
        <v>-122.38968130000001</v>
      </c>
      <c r="N174">
        <v>4.7971827989999998</v>
      </c>
    </row>
    <row r="175" spans="1:14" x14ac:dyDescent="0.2">
      <c r="A175">
        <v>53</v>
      </c>
      <c r="B175">
        <v>11</v>
      </c>
      <c r="C175">
        <v>41600</v>
      </c>
      <c r="D175" s="3">
        <v>53011041600</v>
      </c>
      <c r="E175" s="4" t="str">
        <f t="shared" si="2"/>
        <v>1400000US53011041600</v>
      </c>
      <c r="F175">
        <v>416</v>
      </c>
      <c r="G175" t="s">
        <v>1663</v>
      </c>
      <c r="H175" t="s">
        <v>1495</v>
      </c>
      <c r="I175" t="s">
        <v>1496</v>
      </c>
      <c r="J175">
        <v>2774567</v>
      </c>
      <c r="K175">
        <v>0</v>
      </c>
      <c r="L175">
        <v>45.638375699999997</v>
      </c>
      <c r="M175">
        <v>-122.6185119</v>
      </c>
      <c r="N175">
        <v>2.774569348</v>
      </c>
    </row>
    <row r="176" spans="1:14" x14ac:dyDescent="0.2">
      <c r="A176">
        <v>53</v>
      </c>
      <c r="B176">
        <v>11</v>
      </c>
      <c r="C176">
        <v>41700</v>
      </c>
      <c r="D176" s="3">
        <v>53011041700</v>
      </c>
      <c r="E176" s="4" t="str">
        <f t="shared" si="2"/>
        <v>1400000US53011041700</v>
      </c>
      <c r="F176">
        <v>417</v>
      </c>
      <c r="G176" t="s">
        <v>1664</v>
      </c>
      <c r="H176" t="s">
        <v>1495</v>
      </c>
      <c r="I176" t="s">
        <v>1496</v>
      </c>
      <c r="J176">
        <v>1133330</v>
      </c>
      <c r="K176">
        <v>0</v>
      </c>
      <c r="L176">
        <v>45.6411339</v>
      </c>
      <c r="M176">
        <v>-122.6398121</v>
      </c>
      <c r="N176">
        <v>1.1333268489999999</v>
      </c>
    </row>
    <row r="177" spans="1:14" x14ac:dyDescent="0.2">
      <c r="A177">
        <v>53</v>
      </c>
      <c r="B177">
        <v>11</v>
      </c>
      <c r="C177">
        <v>41800</v>
      </c>
      <c r="D177" s="3">
        <v>53011041800</v>
      </c>
      <c r="E177" s="4" t="str">
        <f t="shared" si="2"/>
        <v>1400000US53011041800</v>
      </c>
      <c r="F177">
        <v>418</v>
      </c>
      <c r="G177" t="s">
        <v>1665</v>
      </c>
      <c r="H177" t="s">
        <v>1495</v>
      </c>
      <c r="I177" t="s">
        <v>1496</v>
      </c>
      <c r="J177">
        <v>1500014</v>
      </c>
      <c r="K177">
        <v>0</v>
      </c>
      <c r="L177">
        <v>45.645367</v>
      </c>
      <c r="M177">
        <v>-122.6533654</v>
      </c>
      <c r="N177">
        <v>1.500015205</v>
      </c>
    </row>
    <row r="178" spans="1:14" x14ac:dyDescent="0.2">
      <c r="A178">
        <v>53</v>
      </c>
      <c r="B178">
        <v>11</v>
      </c>
      <c r="C178">
        <v>41900</v>
      </c>
      <c r="D178" s="3">
        <v>53011041900</v>
      </c>
      <c r="E178" s="4" t="str">
        <f t="shared" si="2"/>
        <v>1400000US53011041900</v>
      </c>
      <c r="F178">
        <v>419</v>
      </c>
      <c r="G178" t="s">
        <v>1666</v>
      </c>
      <c r="H178" t="s">
        <v>1495</v>
      </c>
      <c r="I178" t="s">
        <v>1496</v>
      </c>
      <c r="J178">
        <v>1176296</v>
      </c>
      <c r="K178">
        <v>0</v>
      </c>
      <c r="L178">
        <v>45.646735200000002</v>
      </c>
      <c r="M178">
        <v>-122.66634860000001</v>
      </c>
      <c r="N178">
        <v>1.1762916430000001</v>
      </c>
    </row>
    <row r="179" spans="1:14" x14ac:dyDescent="0.2">
      <c r="A179">
        <v>53</v>
      </c>
      <c r="B179">
        <v>11</v>
      </c>
      <c r="C179">
        <v>42000</v>
      </c>
      <c r="D179" s="3">
        <v>53011042000</v>
      </c>
      <c r="E179" s="4" t="str">
        <f t="shared" si="2"/>
        <v>1400000US53011042000</v>
      </c>
      <c r="F179">
        <v>420</v>
      </c>
      <c r="G179" t="s">
        <v>1667</v>
      </c>
      <c r="H179" t="s">
        <v>1495</v>
      </c>
      <c r="I179" t="s">
        <v>1496</v>
      </c>
      <c r="J179">
        <v>698150</v>
      </c>
      <c r="K179">
        <v>0</v>
      </c>
      <c r="L179">
        <v>45.652249500000003</v>
      </c>
      <c r="M179">
        <v>-122.6757547</v>
      </c>
      <c r="N179">
        <v>0.69814948200000004</v>
      </c>
    </row>
    <row r="180" spans="1:14" x14ac:dyDescent="0.2">
      <c r="A180">
        <v>53</v>
      </c>
      <c r="B180">
        <v>11</v>
      </c>
      <c r="C180">
        <v>42100</v>
      </c>
      <c r="D180" s="3">
        <v>53011042100</v>
      </c>
      <c r="E180" s="4" t="str">
        <f t="shared" si="2"/>
        <v>1400000US53011042100</v>
      </c>
      <c r="F180">
        <v>421</v>
      </c>
      <c r="G180" t="s">
        <v>1668</v>
      </c>
      <c r="H180" t="s">
        <v>1495</v>
      </c>
      <c r="I180" t="s">
        <v>1496</v>
      </c>
      <c r="J180">
        <v>1316318</v>
      </c>
      <c r="K180">
        <v>0</v>
      </c>
      <c r="L180">
        <v>45.645206799999997</v>
      </c>
      <c r="M180">
        <v>-122.67989729999999</v>
      </c>
      <c r="N180">
        <v>1.3163154770000001</v>
      </c>
    </row>
    <row r="181" spans="1:14" x14ac:dyDescent="0.2">
      <c r="A181">
        <v>53</v>
      </c>
      <c r="B181">
        <v>11</v>
      </c>
      <c r="C181">
        <v>42300</v>
      </c>
      <c r="D181" s="3">
        <v>53011042300</v>
      </c>
      <c r="E181" s="4" t="str">
        <f t="shared" si="2"/>
        <v>1400000US53011042300</v>
      </c>
      <c r="F181">
        <v>423</v>
      </c>
      <c r="G181" t="s">
        <v>1669</v>
      </c>
      <c r="H181" t="s">
        <v>1495</v>
      </c>
      <c r="I181" t="s">
        <v>1496</v>
      </c>
      <c r="J181">
        <v>1203815</v>
      </c>
      <c r="K181">
        <v>0</v>
      </c>
      <c r="L181">
        <v>45.635725999999998</v>
      </c>
      <c r="M181">
        <v>-122.67909640000001</v>
      </c>
      <c r="N181">
        <v>1.203818566</v>
      </c>
    </row>
    <row r="182" spans="1:14" x14ac:dyDescent="0.2">
      <c r="A182">
        <v>53</v>
      </c>
      <c r="B182">
        <v>11</v>
      </c>
      <c r="C182">
        <v>42400</v>
      </c>
      <c r="D182" s="3">
        <v>53011042400</v>
      </c>
      <c r="E182" s="4" t="str">
        <f t="shared" si="2"/>
        <v>1400000US53011042400</v>
      </c>
      <c r="F182">
        <v>424</v>
      </c>
      <c r="G182" t="s">
        <v>1670</v>
      </c>
      <c r="H182" t="s">
        <v>1495</v>
      </c>
      <c r="I182" t="s">
        <v>1496</v>
      </c>
      <c r="J182">
        <v>1021244</v>
      </c>
      <c r="K182">
        <v>444839</v>
      </c>
      <c r="L182">
        <v>45.624660400000003</v>
      </c>
      <c r="M182">
        <v>-122.6803105</v>
      </c>
      <c r="N182">
        <v>1.466078996</v>
      </c>
    </row>
    <row r="183" spans="1:14" x14ac:dyDescent="0.2">
      <c r="A183">
        <v>53</v>
      </c>
      <c r="B183">
        <v>11</v>
      </c>
      <c r="C183">
        <v>42500</v>
      </c>
      <c r="D183" s="3">
        <v>53011042500</v>
      </c>
      <c r="E183" s="4" t="str">
        <f t="shared" si="2"/>
        <v>1400000US53011042500</v>
      </c>
      <c r="F183">
        <v>425</v>
      </c>
      <c r="G183" t="s">
        <v>1671</v>
      </c>
      <c r="H183" t="s">
        <v>1495</v>
      </c>
      <c r="I183" t="s">
        <v>1496</v>
      </c>
      <c r="J183">
        <v>937306</v>
      </c>
      <c r="K183">
        <v>0</v>
      </c>
      <c r="L183">
        <v>45.633359400000003</v>
      </c>
      <c r="M183">
        <v>-122.6679381</v>
      </c>
      <c r="N183">
        <v>0.93730122500000002</v>
      </c>
    </row>
    <row r="184" spans="1:14" x14ac:dyDescent="0.2">
      <c r="A184">
        <v>53</v>
      </c>
      <c r="B184">
        <v>11</v>
      </c>
      <c r="C184">
        <v>42600</v>
      </c>
      <c r="D184" s="3">
        <v>53011042600</v>
      </c>
      <c r="E184" s="4" t="str">
        <f t="shared" si="2"/>
        <v>1400000US53011042600</v>
      </c>
      <c r="F184">
        <v>426</v>
      </c>
      <c r="G184" t="s">
        <v>1672</v>
      </c>
      <c r="H184" t="s">
        <v>1495</v>
      </c>
      <c r="I184" t="s">
        <v>1496</v>
      </c>
      <c r="J184">
        <v>7399099</v>
      </c>
      <c r="K184">
        <v>1831954</v>
      </c>
      <c r="L184">
        <v>45.621535299999998</v>
      </c>
      <c r="M184">
        <v>-122.65086909999999</v>
      </c>
      <c r="N184">
        <v>9.2310546169999999</v>
      </c>
    </row>
    <row r="185" spans="1:14" x14ac:dyDescent="0.2">
      <c r="A185">
        <v>53</v>
      </c>
      <c r="B185">
        <v>11</v>
      </c>
      <c r="C185">
        <v>42700</v>
      </c>
      <c r="D185" s="3">
        <v>53011042700</v>
      </c>
      <c r="E185" s="4" t="str">
        <f t="shared" si="2"/>
        <v>1400000US53011042700</v>
      </c>
      <c r="F185">
        <v>427</v>
      </c>
      <c r="G185" t="s">
        <v>1673</v>
      </c>
      <c r="H185" t="s">
        <v>1495</v>
      </c>
      <c r="I185" t="s">
        <v>1496</v>
      </c>
      <c r="J185">
        <v>1102005</v>
      </c>
      <c r="K185">
        <v>0</v>
      </c>
      <c r="L185">
        <v>45.633749000000002</v>
      </c>
      <c r="M185">
        <v>-122.6328747</v>
      </c>
      <c r="N185">
        <v>1.102005012</v>
      </c>
    </row>
    <row r="186" spans="1:14" x14ac:dyDescent="0.2">
      <c r="A186">
        <v>53</v>
      </c>
      <c r="B186">
        <v>11</v>
      </c>
      <c r="C186">
        <v>42800</v>
      </c>
      <c r="D186" s="3">
        <v>53011042800</v>
      </c>
      <c r="E186" s="4" t="str">
        <f t="shared" si="2"/>
        <v>1400000US53011042800</v>
      </c>
      <c r="F186">
        <v>428</v>
      </c>
      <c r="G186" t="s">
        <v>1674</v>
      </c>
      <c r="H186" t="s">
        <v>1495</v>
      </c>
      <c r="I186" t="s">
        <v>1496</v>
      </c>
      <c r="J186">
        <v>2455101</v>
      </c>
      <c r="K186">
        <v>0</v>
      </c>
      <c r="L186">
        <v>45.6235146</v>
      </c>
      <c r="M186">
        <v>-122.62368619999999</v>
      </c>
      <c r="N186">
        <v>2.45510194</v>
      </c>
    </row>
    <row r="187" spans="1:14" x14ac:dyDescent="0.2">
      <c r="A187">
        <v>53</v>
      </c>
      <c r="B187">
        <v>11</v>
      </c>
      <c r="C187">
        <v>42900</v>
      </c>
      <c r="D187" s="3">
        <v>53011042900</v>
      </c>
      <c r="E187" s="4" t="str">
        <f t="shared" si="2"/>
        <v>1400000US53011042900</v>
      </c>
      <c r="F187">
        <v>429</v>
      </c>
      <c r="G187" t="s">
        <v>1675</v>
      </c>
      <c r="H187" t="s">
        <v>1495</v>
      </c>
      <c r="I187" t="s">
        <v>1496</v>
      </c>
      <c r="J187">
        <v>1614205</v>
      </c>
      <c r="K187">
        <v>0</v>
      </c>
      <c r="L187">
        <v>45.625196899999999</v>
      </c>
      <c r="M187">
        <v>-122.6074893</v>
      </c>
      <c r="N187">
        <v>1.6142066770000001</v>
      </c>
    </row>
    <row r="188" spans="1:14" x14ac:dyDescent="0.2">
      <c r="A188">
        <v>53</v>
      </c>
      <c r="B188">
        <v>11</v>
      </c>
      <c r="C188">
        <v>43000</v>
      </c>
      <c r="D188" s="3">
        <v>53011043000</v>
      </c>
      <c r="E188" s="4" t="str">
        <f t="shared" si="2"/>
        <v>1400000US53011043000</v>
      </c>
      <c r="F188">
        <v>430</v>
      </c>
      <c r="G188" t="s">
        <v>1676</v>
      </c>
      <c r="H188" t="s">
        <v>1495</v>
      </c>
      <c r="I188" t="s">
        <v>1496</v>
      </c>
      <c r="J188">
        <v>1315540</v>
      </c>
      <c r="K188">
        <v>0</v>
      </c>
      <c r="L188">
        <v>45.625346700000001</v>
      </c>
      <c r="M188">
        <v>-122.597066</v>
      </c>
      <c r="N188">
        <v>1.3155386389999999</v>
      </c>
    </row>
    <row r="189" spans="1:14" x14ac:dyDescent="0.2">
      <c r="A189">
        <v>53</v>
      </c>
      <c r="B189">
        <v>11</v>
      </c>
      <c r="C189">
        <v>43100</v>
      </c>
      <c r="D189" s="3">
        <v>53011043100</v>
      </c>
      <c r="E189" s="4" t="str">
        <f t="shared" si="2"/>
        <v>1400000US53011043100</v>
      </c>
      <c r="F189">
        <v>431</v>
      </c>
      <c r="G189" t="s">
        <v>1677</v>
      </c>
      <c r="H189" t="s">
        <v>1495</v>
      </c>
      <c r="I189" t="s">
        <v>1496</v>
      </c>
      <c r="J189">
        <v>3010904</v>
      </c>
      <c r="K189">
        <v>368254</v>
      </c>
      <c r="L189">
        <v>45.6141997</v>
      </c>
      <c r="M189">
        <v>-122.5882431</v>
      </c>
      <c r="N189">
        <v>3.3791539419999999</v>
      </c>
    </row>
    <row r="190" spans="1:14" x14ac:dyDescent="0.2">
      <c r="A190">
        <v>53</v>
      </c>
      <c r="B190">
        <v>13</v>
      </c>
      <c r="C190">
        <v>960200</v>
      </c>
      <c r="D190" s="3">
        <v>53013960200</v>
      </c>
      <c r="E190" s="4" t="str">
        <f t="shared" si="2"/>
        <v>1400000US53013960200</v>
      </c>
      <c r="F190">
        <v>9602</v>
      </c>
      <c r="G190" t="s">
        <v>1502</v>
      </c>
      <c r="H190" t="s">
        <v>1495</v>
      </c>
      <c r="I190" t="s">
        <v>1496</v>
      </c>
      <c r="J190">
        <v>2249793850</v>
      </c>
      <c r="K190">
        <v>12566852</v>
      </c>
      <c r="L190">
        <v>46.2928505</v>
      </c>
      <c r="M190">
        <v>-117.91163450000001</v>
      </c>
      <c r="N190">
        <v>2262.3567210000001</v>
      </c>
    </row>
    <row r="191" spans="1:14" x14ac:dyDescent="0.2">
      <c r="A191">
        <v>53</v>
      </c>
      <c r="B191">
        <v>15</v>
      </c>
      <c r="C191">
        <v>300</v>
      </c>
      <c r="D191" s="3">
        <v>53015000300</v>
      </c>
      <c r="E191" s="4" t="str">
        <f t="shared" si="2"/>
        <v>1400000US53015000300</v>
      </c>
      <c r="F191">
        <v>3</v>
      </c>
      <c r="G191" t="s">
        <v>1553</v>
      </c>
      <c r="H191" t="s">
        <v>1495</v>
      </c>
      <c r="I191" t="s">
        <v>1496</v>
      </c>
      <c r="J191">
        <v>23944101</v>
      </c>
      <c r="K191">
        <v>12120155</v>
      </c>
      <c r="L191">
        <v>46.1039654</v>
      </c>
      <c r="M191">
        <v>-122.9314329</v>
      </c>
      <c r="N191">
        <v>36.064256200000003</v>
      </c>
    </row>
    <row r="192" spans="1:14" x14ac:dyDescent="0.2">
      <c r="A192">
        <v>53</v>
      </c>
      <c r="B192">
        <v>15</v>
      </c>
      <c r="C192">
        <v>400</v>
      </c>
      <c r="D192" s="3">
        <v>53015000400</v>
      </c>
      <c r="E192" s="4" t="str">
        <f t="shared" si="2"/>
        <v>1400000US53015000400</v>
      </c>
      <c r="F192">
        <v>4</v>
      </c>
      <c r="G192" t="s">
        <v>1554</v>
      </c>
      <c r="H192" t="s">
        <v>1495</v>
      </c>
      <c r="I192" t="s">
        <v>1496</v>
      </c>
      <c r="J192">
        <v>2188952</v>
      </c>
      <c r="K192">
        <v>129348</v>
      </c>
      <c r="L192">
        <v>46.137756099999997</v>
      </c>
      <c r="M192">
        <v>-122.9451253</v>
      </c>
      <c r="N192">
        <v>2.3183011379999998</v>
      </c>
    </row>
    <row r="193" spans="1:14" x14ac:dyDescent="0.2">
      <c r="A193">
        <v>53</v>
      </c>
      <c r="B193">
        <v>15</v>
      </c>
      <c r="C193">
        <v>501</v>
      </c>
      <c r="D193" s="3">
        <v>53015000501</v>
      </c>
      <c r="E193" s="4" t="str">
        <f t="shared" si="2"/>
        <v>1400000US53015000501</v>
      </c>
      <c r="F193">
        <v>5.01</v>
      </c>
      <c r="G193" t="s">
        <v>1678</v>
      </c>
      <c r="H193" t="s">
        <v>1495</v>
      </c>
      <c r="I193" t="s">
        <v>1496</v>
      </c>
      <c r="J193">
        <v>1105595</v>
      </c>
      <c r="K193">
        <v>0</v>
      </c>
      <c r="L193">
        <v>46.127920799999998</v>
      </c>
      <c r="M193">
        <v>-122.9523468</v>
      </c>
      <c r="N193">
        <v>1.1055954729999999</v>
      </c>
    </row>
    <row r="194" spans="1:14" x14ac:dyDescent="0.2">
      <c r="A194">
        <v>53</v>
      </c>
      <c r="B194">
        <v>15</v>
      </c>
      <c r="C194">
        <v>502</v>
      </c>
      <c r="D194" s="3">
        <v>53015000502</v>
      </c>
      <c r="E194" s="4" t="str">
        <f t="shared" si="2"/>
        <v>1400000US53015000502</v>
      </c>
      <c r="F194">
        <v>5.0199999999999996</v>
      </c>
      <c r="G194" t="s">
        <v>1679</v>
      </c>
      <c r="H194" t="s">
        <v>1495</v>
      </c>
      <c r="I194" t="s">
        <v>1496</v>
      </c>
      <c r="J194">
        <v>1467984</v>
      </c>
      <c r="K194">
        <v>0</v>
      </c>
      <c r="L194">
        <v>46.125275500000001</v>
      </c>
      <c r="M194">
        <v>-122.9607436</v>
      </c>
      <c r="N194">
        <v>1.467980523</v>
      </c>
    </row>
    <row r="195" spans="1:14" x14ac:dyDescent="0.2">
      <c r="A195">
        <v>53</v>
      </c>
      <c r="B195">
        <v>15</v>
      </c>
      <c r="C195">
        <v>601</v>
      </c>
      <c r="D195" s="3">
        <v>53015000601</v>
      </c>
      <c r="E195" s="4" t="str">
        <f t="shared" ref="E195:E258" si="3">"1400000US"&amp;D195</f>
        <v>1400000US53015000601</v>
      </c>
      <c r="F195">
        <v>6.01</v>
      </c>
      <c r="G195" t="s">
        <v>1680</v>
      </c>
      <c r="H195" t="s">
        <v>1495</v>
      </c>
      <c r="I195" t="s">
        <v>1496</v>
      </c>
      <c r="J195">
        <v>1226953</v>
      </c>
      <c r="K195">
        <v>0</v>
      </c>
      <c r="L195">
        <v>46.139990099999999</v>
      </c>
      <c r="M195">
        <v>-122.9668806</v>
      </c>
      <c r="N195">
        <v>1.226950056</v>
      </c>
    </row>
    <row r="196" spans="1:14" x14ac:dyDescent="0.2">
      <c r="A196">
        <v>53</v>
      </c>
      <c r="B196">
        <v>15</v>
      </c>
      <c r="C196">
        <v>602</v>
      </c>
      <c r="D196" s="3">
        <v>53015000602</v>
      </c>
      <c r="E196" s="4" t="str">
        <f t="shared" si="3"/>
        <v>1400000US53015000602</v>
      </c>
      <c r="F196">
        <v>6.02</v>
      </c>
      <c r="G196" t="s">
        <v>1681</v>
      </c>
      <c r="H196" t="s">
        <v>1495</v>
      </c>
      <c r="I196" t="s">
        <v>1496</v>
      </c>
      <c r="J196">
        <v>2310984</v>
      </c>
      <c r="K196">
        <v>0</v>
      </c>
      <c r="L196">
        <v>46.145115199999999</v>
      </c>
      <c r="M196">
        <v>-122.9541686</v>
      </c>
      <c r="N196">
        <v>2.31098384</v>
      </c>
    </row>
    <row r="197" spans="1:14" x14ac:dyDescent="0.2">
      <c r="A197">
        <v>53</v>
      </c>
      <c r="B197">
        <v>15</v>
      </c>
      <c r="C197">
        <v>702</v>
      </c>
      <c r="D197" s="3">
        <v>53015000702</v>
      </c>
      <c r="E197" s="4" t="str">
        <f t="shared" si="3"/>
        <v>1400000US53015000702</v>
      </c>
      <c r="F197">
        <v>7.02</v>
      </c>
      <c r="G197" t="s">
        <v>1682</v>
      </c>
      <c r="H197" t="s">
        <v>1495</v>
      </c>
      <c r="I197" t="s">
        <v>1496</v>
      </c>
      <c r="J197">
        <v>2978771</v>
      </c>
      <c r="K197">
        <v>0</v>
      </c>
      <c r="L197">
        <v>46.155354199999998</v>
      </c>
      <c r="M197">
        <v>-122.9711621</v>
      </c>
      <c r="N197">
        <v>2.9787704320000001</v>
      </c>
    </row>
    <row r="198" spans="1:14" x14ac:dyDescent="0.2">
      <c r="A198">
        <v>53</v>
      </c>
      <c r="B198">
        <v>15</v>
      </c>
      <c r="C198">
        <v>703</v>
      </c>
      <c r="D198" s="3">
        <v>53015000703</v>
      </c>
      <c r="E198" s="4" t="str">
        <f t="shared" si="3"/>
        <v>1400000US53015000703</v>
      </c>
      <c r="F198">
        <v>7.03</v>
      </c>
      <c r="G198" t="s">
        <v>1683</v>
      </c>
      <c r="H198" t="s">
        <v>1495</v>
      </c>
      <c r="I198" t="s">
        <v>1496</v>
      </c>
      <c r="J198">
        <v>5008824</v>
      </c>
      <c r="K198">
        <v>86761</v>
      </c>
      <c r="L198">
        <v>46.155551500000001</v>
      </c>
      <c r="M198">
        <v>-123.0023805</v>
      </c>
      <c r="N198">
        <v>5.0955852669999997</v>
      </c>
    </row>
    <row r="199" spans="1:14" x14ac:dyDescent="0.2">
      <c r="A199">
        <v>53</v>
      </c>
      <c r="B199">
        <v>15</v>
      </c>
      <c r="C199">
        <v>704</v>
      </c>
      <c r="D199" s="3">
        <v>53015000704</v>
      </c>
      <c r="E199" s="4" t="str">
        <f t="shared" si="3"/>
        <v>1400000US53015000704</v>
      </c>
      <c r="F199">
        <v>7.04</v>
      </c>
      <c r="G199" t="s">
        <v>1684</v>
      </c>
      <c r="H199" t="s">
        <v>1495</v>
      </c>
      <c r="I199" t="s">
        <v>1496</v>
      </c>
      <c r="J199">
        <v>6627825</v>
      </c>
      <c r="K199">
        <v>0</v>
      </c>
      <c r="L199">
        <v>46.1687729</v>
      </c>
      <c r="M199">
        <v>-122.9960401</v>
      </c>
      <c r="N199">
        <v>6.6278273429999999</v>
      </c>
    </row>
    <row r="200" spans="1:14" x14ac:dyDescent="0.2">
      <c r="A200">
        <v>53</v>
      </c>
      <c r="B200">
        <v>15</v>
      </c>
      <c r="C200">
        <v>800</v>
      </c>
      <c r="D200" s="3">
        <v>53015000800</v>
      </c>
      <c r="E200" s="4" t="str">
        <f t="shared" si="3"/>
        <v>1400000US53015000800</v>
      </c>
      <c r="F200">
        <v>8</v>
      </c>
      <c r="G200" t="s">
        <v>1557</v>
      </c>
      <c r="H200" t="s">
        <v>1495</v>
      </c>
      <c r="I200" t="s">
        <v>1496</v>
      </c>
      <c r="J200">
        <v>16010375</v>
      </c>
      <c r="K200">
        <v>92359</v>
      </c>
      <c r="L200">
        <v>46.172147600000002</v>
      </c>
      <c r="M200">
        <v>-122.9549844</v>
      </c>
      <c r="N200">
        <v>16.102736289999999</v>
      </c>
    </row>
    <row r="201" spans="1:14" x14ac:dyDescent="0.2">
      <c r="A201">
        <v>53</v>
      </c>
      <c r="B201">
        <v>15</v>
      </c>
      <c r="C201">
        <v>900</v>
      </c>
      <c r="D201" s="3">
        <v>53015000900</v>
      </c>
      <c r="E201" s="4" t="str">
        <f t="shared" si="3"/>
        <v>1400000US53015000900</v>
      </c>
      <c r="F201">
        <v>9</v>
      </c>
      <c r="G201" t="s">
        <v>1558</v>
      </c>
      <c r="H201" t="s">
        <v>1495</v>
      </c>
      <c r="I201" t="s">
        <v>1496</v>
      </c>
      <c r="J201">
        <v>13613836</v>
      </c>
      <c r="K201">
        <v>334597</v>
      </c>
      <c r="L201">
        <v>46.180951999999998</v>
      </c>
      <c r="M201">
        <v>-122.9271421</v>
      </c>
      <c r="N201">
        <v>13.94844</v>
      </c>
    </row>
    <row r="202" spans="1:14" x14ac:dyDescent="0.2">
      <c r="A202">
        <v>53</v>
      </c>
      <c r="B202">
        <v>15</v>
      </c>
      <c r="C202">
        <v>1000</v>
      </c>
      <c r="D202" s="3">
        <v>53015001000</v>
      </c>
      <c r="E202" s="4" t="str">
        <f t="shared" si="3"/>
        <v>1400000US53015001000</v>
      </c>
      <c r="F202">
        <v>10</v>
      </c>
      <c r="G202" t="s">
        <v>1559</v>
      </c>
      <c r="H202" t="s">
        <v>1495</v>
      </c>
      <c r="I202" t="s">
        <v>1496</v>
      </c>
      <c r="J202">
        <v>783131</v>
      </c>
      <c r="K202">
        <v>51491</v>
      </c>
      <c r="L202">
        <v>46.146299200000001</v>
      </c>
      <c r="M202">
        <v>-122.9153962</v>
      </c>
      <c r="N202">
        <v>0.83462452899999995</v>
      </c>
    </row>
    <row r="203" spans="1:14" x14ac:dyDescent="0.2">
      <c r="A203">
        <v>53</v>
      </c>
      <c r="B203">
        <v>15</v>
      </c>
      <c r="C203">
        <v>1100</v>
      </c>
      <c r="D203" s="3">
        <v>53015001100</v>
      </c>
      <c r="E203" s="4" t="str">
        <f t="shared" si="3"/>
        <v>1400000US53015001100</v>
      </c>
      <c r="F203">
        <v>11</v>
      </c>
      <c r="G203" t="s">
        <v>1560</v>
      </c>
      <c r="H203" t="s">
        <v>1495</v>
      </c>
      <c r="I203" t="s">
        <v>1496</v>
      </c>
      <c r="J203">
        <v>6541330</v>
      </c>
      <c r="K203">
        <v>621385</v>
      </c>
      <c r="L203">
        <v>46.127281000000004</v>
      </c>
      <c r="M203">
        <v>-122.90195780000001</v>
      </c>
      <c r="N203">
        <v>7.1627134029999997</v>
      </c>
    </row>
    <row r="204" spans="1:14" x14ac:dyDescent="0.2">
      <c r="A204">
        <v>53</v>
      </c>
      <c r="B204">
        <v>15</v>
      </c>
      <c r="C204">
        <v>1200</v>
      </c>
      <c r="D204" s="3">
        <v>53015001200</v>
      </c>
      <c r="E204" s="4" t="str">
        <f t="shared" si="3"/>
        <v>1400000US53015001200</v>
      </c>
      <c r="F204">
        <v>12</v>
      </c>
      <c r="G204" t="s">
        <v>1561</v>
      </c>
      <c r="H204" t="s">
        <v>1495</v>
      </c>
      <c r="I204" t="s">
        <v>1496</v>
      </c>
      <c r="J204">
        <v>20065478</v>
      </c>
      <c r="K204">
        <v>0</v>
      </c>
      <c r="L204">
        <v>46.1296556</v>
      </c>
      <c r="M204">
        <v>-122.8729754</v>
      </c>
      <c r="N204">
        <v>20.065475500000002</v>
      </c>
    </row>
    <row r="205" spans="1:14" x14ac:dyDescent="0.2">
      <c r="A205">
        <v>53</v>
      </c>
      <c r="B205">
        <v>15</v>
      </c>
      <c r="C205">
        <v>1300</v>
      </c>
      <c r="D205" s="3">
        <v>53015001300</v>
      </c>
      <c r="E205" s="4" t="str">
        <f t="shared" si="3"/>
        <v>1400000US53015001300</v>
      </c>
      <c r="F205">
        <v>13</v>
      </c>
      <c r="G205" t="s">
        <v>1562</v>
      </c>
      <c r="H205" t="s">
        <v>1495</v>
      </c>
      <c r="I205" t="s">
        <v>1496</v>
      </c>
      <c r="J205">
        <v>9875480</v>
      </c>
      <c r="K205">
        <v>332422</v>
      </c>
      <c r="L205">
        <v>46.1770031</v>
      </c>
      <c r="M205">
        <v>-122.88740110000001</v>
      </c>
      <c r="N205">
        <v>10.20790472</v>
      </c>
    </row>
    <row r="206" spans="1:14" x14ac:dyDescent="0.2">
      <c r="A206">
        <v>53</v>
      </c>
      <c r="B206">
        <v>15</v>
      </c>
      <c r="C206">
        <v>1501</v>
      </c>
      <c r="D206" s="3">
        <v>53015001501</v>
      </c>
      <c r="E206" s="4" t="str">
        <f t="shared" si="3"/>
        <v>1400000US53015001501</v>
      </c>
      <c r="F206">
        <v>15.01</v>
      </c>
      <c r="G206" t="s">
        <v>1685</v>
      </c>
      <c r="H206" t="s">
        <v>1495</v>
      </c>
      <c r="I206" t="s">
        <v>1496</v>
      </c>
      <c r="J206">
        <v>405573955</v>
      </c>
      <c r="K206">
        <v>15685557</v>
      </c>
      <c r="L206">
        <v>46.037149599999999</v>
      </c>
      <c r="M206">
        <v>-122.4785461</v>
      </c>
      <c r="N206">
        <v>421.25953859999998</v>
      </c>
    </row>
    <row r="207" spans="1:14" x14ac:dyDescent="0.2">
      <c r="A207">
        <v>53</v>
      </c>
      <c r="B207">
        <v>15</v>
      </c>
      <c r="C207">
        <v>1502</v>
      </c>
      <c r="D207" s="3">
        <v>53015001502</v>
      </c>
      <c r="E207" s="4" t="str">
        <f t="shared" si="3"/>
        <v>1400000US53015001502</v>
      </c>
      <c r="F207">
        <v>15.02</v>
      </c>
      <c r="G207" t="s">
        <v>1686</v>
      </c>
      <c r="H207" t="s">
        <v>1495</v>
      </c>
      <c r="I207" t="s">
        <v>1496</v>
      </c>
      <c r="J207">
        <v>71994161</v>
      </c>
      <c r="K207">
        <v>9119341</v>
      </c>
      <c r="L207">
        <v>45.920810099999997</v>
      </c>
      <c r="M207">
        <v>-122.7587171</v>
      </c>
      <c r="N207">
        <v>81.113505689999997</v>
      </c>
    </row>
    <row r="208" spans="1:14" x14ac:dyDescent="0.2">
      <c r="A208">
        <v>53</v>
      </c>
      <c r="B208">
        <v>15</v>
      </c>
      <c r="C208">
        <v>1600</v>
      </c>
      <c r="D208" s="3">
        <v>53015001600</v>
      </c>
      <c r="E208" s="4" t="str">
        <f t="shared" si="3"/>
        <v>1400000US53015001600</v>
      </c>
      <c r="F208">
        <v>16</v>
      </c>
      <c r="G208" t="s">
        <v>1565</v>
      </c>
      <c r="H208" t="s">
        <v>1495</v>
      </c>
      <c r="I208" t="s">
        <v>1496</v>
      </c>
      <c r="J208">
        <v>106630658</v>
      </c>
      <c r="K208">
        <v>4762994</v>
      </c>
      <c r="L208">
        <v>46.030128599999998</v>
      </c>
      <c r="M208">
        <v>-122.7847551</v>
      </c>
      <c r="N208">
        <v>111.39365340000001</v>
      </c>
    </row>
    <row r="209" spans="1:14" x14ac:dyDescent="0.2">
      <c r="A209">
        <v>53</v>
      </c>
      <c r="B209">
        <v>15</v>
      </c>
      <c r="C209">
        <v>1700</v>
      </c>
      <c r="D209" s="3">
        <v>53015001700</v>
      </c>
      <c r="E209" s="4" t="str">
        <f t="shared" si="3"/>
        <v>1400000US53015001700</v>
      </c>
      <c r="F209">
        <v>17</v>
      </c>
      <c r="G209" t="s">
        <v>1566</v>
      </c>
      <c r="H209" t="s">
        <v>1495</v>
      </c>
      <c r="I209" t="s">
        <v>1496</v>
      </c>
      <c r="J209">
        <v>393389780</v>
      </c>
      <c r="K209">
        <v>696717</v>
      </c>
      <c r="L209">
        <v>46.134040300000002</v>
      </c>
      <c r="M209">
        <v>-122.74972270000001</v>
      </c>
      <c r="N209">
        <v>394.08207049999999</v>
      </c>
    </row>
    <row r="210" spans="1:14" x14ac:dyDescent="0.2">
      <c r="A210">
        <v>53</v>
      </c>
      <c r="B210">
        <v>15</v>
      </c>
      <c r="C210">
        <v>1800</v>
      </c>
      <c r="D210" s="3">
        <v>53015001800</v>
      </c>
      <c r="E210" s="4" t="str">
        <f t="shared" si="3"/>
        <v>1400000US53015001800</v>
      </c>
      <c r="F210">
        <v>18</v>
      </c>
      <c r="G210" t="s">
        <v>1567</v>
      </c>
      <c r="H210" t="s">
        <v>1495</v>
      </c>
      <c r="I210" t="s">
        <v>1496</v>
      </c>
      <c r="J210">
        <v>1149793026</v>
      </c>
      <c r="K210">
        <v>6130662</v>
      </c>
      <c r="L210">
        <v>46.250718399999997</v>
      </c>
      <c r="M210">
        <v>-122.48465210000001</v>
      </c>
      <c r="N210">
        <v>1155.9237740000001</v>
      </c>
    </row>
    <row r="211" spans="1:14" x14ac:dyDescent="0.2">
      <c r="A211">
        <v>53</v>
      </c>
      <c r="B211">
        <v>15</v>
      </c>
      <c r="C211">
        <v>1900</v>
      </c>
      <c r="D211" s="3">
        <v>53015001900</v>
      </c>
      <c r="E211" s="4" t="str">
        <f t="shared" si="3"/>
        <v>1400000US53015001900</v>
      </c>
      <c r="F211">
        <v>19</v>
      </c>
      <c r="G211" t="s">
        <v>1568</v>
      </c>
      <c r="H211" t="s">
        <v>1495</v>
      </c>
      <c r="I211" t="s">
        <v>1496</v>
      </c>
      <c r="J211">
        <v>292307561</v>
      </c>
      <c r="K211">
        <v>8369193</v>
      </c>
      <c r="L211">
        <v>46.245592600000002</v>
      </c>
      <c r="M211">
        <v>-123.0929788</v>
      </c>
      <c r="N211">
        <v>300.6767615</v>
      </c>
    </row>
    <row r="212" spans="1:14" x14ac:dyDescent="0.2">
      <c r="A212">
        <v>53</v>
      </c>
      <c r="B212">
        <v>15</v>
      </c>
      <c r="C212">
        <v>2001</v>
      </c>
      <c r="D212" s="3">
        <v>53015002001</v>
      </c>
      <c r="E212" s="4" t="str">
        <f t="shared" si="3"/>
        <v>1400000US53015002001</v>
      </c>
      <c r="F212">
        <v>20.010000000000002</v>
      </c>
      <c r="G212" t="s">
        <v>1687</v>
      </c>
      <c r="H212" t="s">
        <v>1495</v>
      </c>
      <c r="I212" t="s">
        <v>1496</v>
      </c>
      <c r="J212">
        <v>227567471</v>
      </c>
      <c r="K212">
        <v>1633524</v>
      </c>
      <c r="L212">
        <v>46.332123099999997</v>
      </c>
      <c r="M212">
        <v>-123.03181290000001</v>
      </c>
      <c r="N212">
        <v>229.20100199999999</v>
      </c>
    </row>
    <row r="213" spans="1:14" x14ac:dyDescent="0.2">
      <c r="A213">
        <v>53</v>
      </c>
      <c r="B213">
        <v>15</v>
      </c>
      <c r="C213">
        <v>2002</v>
      </c>
      <c r="D213" s="3">
        <v>53015002002</v>
      </c>
      <c r="E213" s="4" t="str">
        <f t="shared" si="3"/>
        <v>1400000US53015002002</v>
      </c>
      <c r="F213">
        <v>20.02</v>
      </c>
      <c r="G213" t="s">
        <v>1688</v>
      </c>
      <c r="H213" t="s">
        <v>1495</v>
      </c>
      <c r="I213" t="s">
        <v>1496</v>
      </c>
      <c r="J213">
        <v>188643964</v>
      </c>
      <c r="K213">
        <v>6692661</v>
      </c>
      <c r="L213">
        <v>46.320375200000001</v>
      </c>
      <c r="M213">
        <v>-122.842564</v>
      </c>
      <c r="N213">
        <v>195.33663920000001</v>
      </c>
    </row>
    <row r="214" spans="1:14" x14ac:dyDescent="0.2">
      <c r="A214">
        <v>53</v>
      </c>
      <c r="B214">
        <v>15</v>
      </c>
      <c r="C214">
        <v>2100</v>
      </c>
      <c r="D214" s="3">
        <v>53015002100</v>
      </c>
      <c r="E214" s="4" t="str">
        <f t="shared" si="3"/>
        <v>1400000US53015002100</v>
      </c>
      <c r="F214">
        <v>21</v>
      </c>
      <c r="G214" t="s">
        <v>1570</v>
      </c>
      <c r="H214" t="s">
        <v>1495</v>
      </c>
      <c r="I214" t="s">
        <v>1496</v>
      </c>
      <c r="J214">
        <v>3494479</v>
      </c>
      <c r="K214">
        <v>463536</v>
      </c>
      <c r="L214">
        <v>46.129596399999997</v>
      </c>
      <c r="M214">
        <v>-122.9272503</v>
      </c>
      <c r="N214">
        <v>3.9580129400000001</v>
      </c>
    </row>
    <row r="215" spans="1:14" x14ac:dyDescent="0.2">
      <c r="A215">
        <v>53</v>
      </c>
      <c r="B215">
        <v>17</v>
      </c>
      <c r="C215">
        <v>950100</v>
      </c>
      <c r="D215" s="3">
        <v>53017950100</v>
      </c>
      <c r="E215" s="4" t="str">
        <f t="shared" si="3"/>
        <v>1400000US53017950100</v>
      </c>
      <c r="F215">
        <v>9501</v>
      </c>
      <c r="G215" t="s">
        <v>1494</v>
      </c>
      <c r="H215" t="s">
        <v>1495</v>
      </c>
      <c r="I215" t="s">
        <v>1496</v>
      </c>
      <c r="J215">
        <v>2155563737</v>
      </c>
      <c r="K215">
        <v>59267222</v>
      </c>
      <c r="L215">
        <v>47.909827999999997</v>
      </c>
      <c r="M215">
        <v>-119.54495679999999</v>
      </c>
      <c r="N215">
        <v>2214.8310179999999</v>
      </c>
    </row>
    <row r="216" spans="1:14" x14ac:dyDescent="0.2">
      <c r="A216">
        <v>53</v>
      </c>
      <c r="B216">
        <v>17</v>
      </c>
      <c r="C216">
        <v>950200</v>
      </c>
      <c r="D216" s="3">
        <v>53017950200</v>
      </c>
      <c r="E216" s="4" t="str">
        <f t="shared" si="3"/>
        <v>1400000US53017950200</v>
      </c>
      <c r="F216">
        <v>9502</v>
      </c>
      <c r="G216" t="s">
        <v>1497</v>
      </c>
      <c r="H216" t="s">
        <v>1495</v>
      </c>
      <c r="I216" t="s">
        <v>1496</v>
      </c>
      <c r="J216">
        <v>2345325051</v>
      </c>
      <c r="K216">
        <v>4161747</v>
      </c>
      <c r="L216">
        <v>47.594000700000002</v>
      </c>
      <c r="M216">
        <v>-119.77897780000001</v>
      </c>
      <c r="N216">
        <v>2349.4860399999998</v>
      </c>
    </row>
    <row r="217" spans="1:14" x14ac:dyDescent="0.2">
      <c r="A217">
        <v>53</v>
      </c>
      <c r="B217">
        <v>17</v>
      </c>
      <c r="C217">
        <v>950300</v>
      </c>
      <c r="D217" s="3">
        <v>53017950300</v>
      </c>
      <c r="E217" s="4" t="str">
        <f t="shared" si="3"/>
        <v>1400000US53017950300</v>
      </c>
      <c r="F217">
        <v>9503</v>
      </c>
      <c r="G217" t="s">
        <v>1498</v>
      </c>
      <c r="H217" t="s">
        <v>1495</v>
      </c>
      <c r="I217" t="s">
        <v>1496</v>
      </c>
      <c r="J217">
        <v>183770471</v>
      </c>
      <c r="K217">
        <v>10094556</v>
      </c>
      <c r="L217">
        <v>47.3750711</v>
      </c>
      <c r="M217">
        <v>-120.15540799999999</v>
      </c>
      <c r="N217">
        <v>193.86503250000001</v>
      </c>
    </row>
    <row r="218" spans="1:14" x14ac:dyDescent="0.2">
      <c r="A218">
        <v>53</v>
      </c>
      <c r="B218">
        <v>17</v>
      </c>
      <c r="C218">
        <v>950400</v>
      </c>
      <c r="D218" s="3">
        <v>53017950400</v>
      </c>
      <c r="E218" s="4" t="str">
        <f t="shared" si="3"/>
        <v>1400000US53017950400</v>
      </c>
      <c r="F218">
        <v>9504</v>
      </c>
      <c r="G218" t="s">
        <v>1499</v>
      </c>
      <c r="H218" t="s">
        <v>1495</v>
      </c>
      <c r="I218" t="s">
        <v>1496</v>
      </c>
      <c r="J218">
        <v>10690914</v>
      </c>
      <c r="K218">
        <v>1264905</v>
      </c>
      <c r="L218">
        <v>47.447021599999999</v>
      </c>
      <c r="M218">
        <v>-120.292748</v>
      </c>
      <c r="N218">
        <v>11.955826050000001</v>
      </c>
    </row>
    <row r="219" spans="1:14" x14ac:dyDescent="0.2">
      <c r="A219">
        <v>53</v>
      </c>
      <c r="B219">
        <v>17</v>
      </c>
      <c r="C219">
        <v>950500</v>
      </c>
      <c r="D219" s="3">
        <v>53017950500</v>
      </c>
      <c r="E219" s="4" t="str">
        <f t="shared" si="3"/>
        <v>1400000US53017950500</v>
      </c>
      <c r="F219">
        <v>9505</v>
      </c>
      <c r="G219" t="s">
        <v>1500</v>
      </c>
      <c r="H219" t="s">
        <v>1495</v>
      </c>
      <c r="I219" t="s">
        <v>1496</v>
      </c>
      <c r="J219">
        <v>2349224</v>
      </c>
      <c r="K219">
        <v>390932</v>
      </c>
      <c r="L219">
        <v>47.418650700000001</v>
      </c>
      <c r="M219">
        <v>-120.2908202</v>
      </c>
      <c r="N219">
        <v>2.7401567230000001</v>
      </c>
    </row>
    <row r="220" spans="1:14" x14ac:dyDescent="0.2">
      <c r="A220">
        <v>53</v>
      </c>
      <c r="B220">
        <v>17</v>
      </c>
      <c r="C220">
        <v>950600</v>
      </c>
      <c r="D220" s="3">
        <v>53017950600</v>
      </c>
      <c r="E220" s="4" t="str">
        <f t="shared" si="3"/>
        <v>1400000US53017950600</v>
      </c>
      <c r="F220">
        <v>9506</v>
      </c>
      <c r="G220" t="s">
        <v>1689</v>
      </c>
      <c r="H220" t="s">
        <v>1495</v>
      </c>
      <c r="I220" t="s">
        <v>1496</v>
      </c>
      <c r="J220">
        <v>5939995</v>
      </c>
      <c r="K220">
        <v>0</v>
      </c>
      <c r="L220">
        <v>47.426051700000002</v>
      </c>
      <c r="M220">
        <v>-120.2700225</v>
      </c>
      <c r="N220">
        <v>5.9399951010000001</v>
      </c>
    </row>
    <row r="221" spans="1:14" x14ac:dyDescent="0.2">
      <c r="A221">
        <v>53</v>
      </c>
      <c r="B221">
        <v>17</v>
      </c>
      <c r="C221">
        <v>950700</v>
      </c>
      <c r="D221" s="3">
        <v>53017950700</v>
      </c>
      <c r="E221" s="4" t="str">
        <f t="shared" si="3"/>
        <v>1400000US53017950700</v>
      </c>
      <c r="F221">
        <v>9507</v>
      </c>
      <c r="G221" t="s">
        <v>1690</v>
      </c>
      <c r="H221" t="s">
        <v>1495</v>
      </c>
      <c r="I221" t="s">
        <v>1496</v>
      </c>
      <c r="J221">
        <v>2636824</v>
      </c>
      <c r="K221">
        <v>0</v>
      </c>
      <c r="L221">
        <v>47.411155899999997</v>
      </c>
      <c r="M221">
        <v>-120.27072389999999</v>
      </c>
      <c r="N221">
        <v>2.636822504</v>
      </c>
    </row>
    <row r="222" spans="1:14" x14ac:dyDescent="0.2">
      <c r="A222">
        <v>53</v>
      </c>
      <c r="B222">
        <v>17</v>
      </c>
      <c r="C222">
        <v>950800</v>
      </c>
      <c r="D222" s="3">
        <v>53017950800</v>
      </c>
      <c r="E222" s="4" t="str">
        <f t="shared" si="3"/>
        <v>1400000US53017950800</v>
      </c>
      <c r="F222">
        <v>9508</v>
      </c>
      <c r="G222" t="s">
        <v>1691</v>
      </c>
      <c r="H222" t="s">
        <v>1495</v>
      </c>
      <c r="I222" t="s">
        <v>1496</v>
      </c>
      <c r="J222">
        <v>5616802</v>
      </c>
      <c r="K222">
        <v>923505</v>
      </c>
      <c r="L222">
        <v>47.395911699999999</v>
      </c>
      <c r="M222">
        <v>-120.26441490000001</v>
      </c>
      <c r="N222">
        <v>6.5403096180000002</v>
      </c>
    </row>
    <row r="223" spans="1:14" x14ac:dyDescent="0.2">
      <c r="A223">
        <v>53</v>
      </c>
      <c r="B223">
        <v>19</v>
      </c>
      <c r="C223">
        <v>940000</v>
      </c>
      <c r="D223" s="3">
        <v>53019940000</v>
      </c>
      <c r="E223" s="4" t="str">
        <f t="shared" si="3"/>
        <v>1400000US53019940000</v>
      </c>
      <c r="F223">
        <v>9400</v>
      </c>
      <c r="G223" t="s">
        <v>1572</v>
      </c>
      <c r="H223" t="s">
        <v>1495</v>
      </c>
      <c r="I223" t="s">
        <v>1496</v>
      </c>
      <c r="J223">
        <v>2808423713</v>
      </c>
      <c r="K223">
        <v>120249146</v>
      </c>
      <c r="L223">
        <v>48.218227499999998</v>
      </c>
      <c r="M223">
        <v>-118.52247079999999</v>
      </c>
      <c r="N223">
        <v>2928.5984640000001</v>
      </c>
    </row>
    <row r="224" spans="1:14" x14ac:dyDescent="0.2">
      <c r="A224">
        <v>53</v>
      </c>
      <c r="B224">
        <v>19</v>
      </c>
      <c r="C224">
        <v>970100</v>
      </c>
      <c r="D224" s="3">
        <v>53019970100</v>
      </c>
      <c r="E224" s="4" t="str">
        <f t="shared" si="3"/>
        <v>1400000US53019970100</v>
      </c>
      <c r="F224">
        <v>9701</v>
      </c>
      <c r="G224" t="s">
        <v>1692</v>
      </c>
      <c r="H224" t="s">
        <v>1495</v>
      </c>
      <c r="I224" t="s">
        <v>1496</v>
      </c>
      <c r="J224">
        <v>2004858946</v>
      </c>
      <c r="K224">
        <v>15919666</v>
      </c>
      <c r="L224">
        <v>48.793573500000001</v>
      </c>
      <c r="M224">
        <v>-118.41688809999999</v>
      </c>
      <c r="N224">
        <v>2020.6167809999999</v>
      </c>
    </row>
    <row r="225" spans="1:14" x14ac:dyDescent="0.2">
      <c r="A225">
        <v>53</v>
      </c>
      <c r="B225">
        <v>19</v>
      </c>
      <c r="C225">
        <v>970200</v>
      </c>
      <c r="D225" s="3">
        <v>53019970200</v>
      </c>
      <c r="E225" s="4" t="str">
        <f t="shared" si="3"/>
        <v>1400000US53019970200</v>
      </c>
      <c r="F225">
        <v>9702</v>
      </c>
      <c r="G225" t="s">
        <v>1693</v>
      </c>
      <c r="H225" t="s">
        <v>1495</v>
      </c>
      <c r="I225" t="s">
        <v>1496</v>
      </c>
      <c r="J225">
        <v>892886319</v>
      </c>
      <c r="K225">
        <v>4111720</v>
      </c>
      <c r="L225">
        <v>48.643246599999998</v>
      </c>
      <c r="M225">
        <v>-118.664512</v>
      </c>
      <c r="N225">
        <v>896.97917080000002</v>
      </c>
    </row>
    <row r="226" spans="1:14" x14ac:dyDescent="0.2">
      <c r="A226">
        <v>53</v>
      </c>
      <c r="B226">
        <v>21</v>
      </c>
      <c r="C226">
        <v>20100</v>
      </c>
      <c r="D226" s="3">
        <v>53021020100</v>
      </c>
      <c r="E226" s="4" t="str">
        <f t="shared" si="3"/>
        <v>1400000US53021020100</v>
      </c>
      <c r="F226">
        <v>201</v>
      </c>
      <c r="G226" t="s">
        <v>1694</v>
      </c>
      <c r="H226" t="s">
        <v>1495</v>
      </c>
      <c r="I226" t="s">
        <v>1496</v>
      </c>
      <c r="J226">
        <v>38546578</v>
      </c>
      <c r="K226">
        <v>4015748</v>
      </c>
      <c r="L226">
        <v>46.242977099999997</v>
      </c>
      <c r="M226">
        <v>-119.06470590000001</v>
      </c>
      <c r="N226">
        <v>42.562327410000002</v>
      </c>
    </row>
    <row r="227" spans="1:14" x14ac:dyDescent="0.2">
      <c r="A227">
        <v>53</v>
      </c>
      <c r="B227">
        <v>21</v>
      </c>
      <c r="C227">
        <v>20200</v>
      </c>
      <c r="D227" s="3">
        <v>53021020200</v>
      </c>
      <c r="E227" s="4" t="str">
        <f t="shared" si="3"/>
        <v>1400000US53021020200</v>
      </c>
      <c r="F227">
        <v>202</v>
      </c>
      <c r="G227" t="s">
        <v>1695</v>
      </c>
      <c r="H227" t="s">
        <v>1495</v>
      </c>
      <c r="I227" t="s">
        <v>1496</v>
      </c>
      <c r="J227">
        <v>2476580</v>
      </c>
      <c r="K227">
        <v>0</v>
      </c>
      <c r="L227">
        <v>46.236472599999999</v>
      </c>
      <c r="M227">
        <v>-119.09675319999999</v>
      </c>
      <c r="N227">
        <v>2.4765806349999999</v>
      </c>
    </row>
    <row r="228" spans="1:14" x14ac:dyDescent="0.2">
      <c r="A228">
        <v>53</v>
      </c>
      <c r="B228">
        <v>21</v>
      </c>
      <c r="C228">
        <v>20300</v>
      </c>
      <c r="D228" s="3">
        <v>53021020300</v>
      </c>
      <c r="E228" s="4" t="str">
        <f t="shared" si="3"/>
        <v>1400000US53021020300</v>
      </c>
      <c r="F228">
        <v>203</v>
      </c>
      <c r="G228" t="s">
        <v>1696</v>
      </c>
      <c r="H228" t="s">
        <v>1495</v>
      </c>
      <c r="I228" t="s">
        <v>1496</v>
      </c>
      <c r="J228">
        <v>3631218</v>
      </c>
      <c r="K228">
        <v>0</v>
      </c>
      <c r="L228">
        <v>46.249384800000001</v>
      </c>
      <c r="M228">
        <v>-119.1100996</v>
      </c>
      <c r="N228">
        <v>3.6312210440000001</v>
      </c>
    </row>
    <row r="229" spans="1:14" x14ac:dyDescent="0.2">
      <c r="A229">
        <v>53</v>
      </c>
      <c r="B229">
        <v>21</v>
      </c>
      <c r="C229">
        <v>20400</v>
      </c>
      <c r="D229" s="3">
        <v>53021020400</v>
      </c>
      <c r="E229" s="4" t="str">
        <f t="shared" si="3"/>
        <v>1400000US53021020400</v>
      </c>
      <c r="F229">
        <v>204</v>
      </c>
      <c r="G229" t="s">
        <v>1697</v>
      </c>
      <c r="H229" t="s">
        <v>1495</v>
      </c>
      <c r="I229" t="s">
        <v>1496</v>
      </c>
      <c r="J229">
        <v>4440245</v>
      </c>
      <c r="K229">
        <v>551810</v>
      </c>
      <c r="L229">
        <v>46.233134999999997</v>
      </c>
      <c r="M229">
        <v>-119.1187903</v>
      </c>
      <c r="N229">
        <v>4.9920495569999996</v>
      </c>
    </row>
    <row r="230" spans="1:14" x14ac:dyDescent="0.2">
      <c r="A230">
        <v>53</v>
      </c>
      <c r="B230">
        <v>21</v>
      </c>
      <c r="C230">
        <v>20501</v>
      </c>
      <c r="D230" s="3">
        <v>53021020501</v>
      </c>
      <c r="E230" s="4" t="str">
        <f t="shared" si="3"/>
        <v>1400000US53021020501</v>
      </c>
      <c r="F230">
        <v>205.01</v>
      </c>
      <c r="G230" t="s">
        <v>1698</v>
      </c>
      <c r="H230" t="s">
        <v>1495</v>
      </c>
      <c r="I230" t="s">
        <v>1496</v>
      </c>
      <c r="J230">
        <v>9300456</v>
      </c>
      <c r="K230">
        <v>2212775</v>
      </c>
      <c r="L230">
        <v>46.251801</v>
      </c>
      <c r="M230">
        <v>-119.20366629999999</v>
      </c>
      <c r="N230">
        <v>11.513231879999999</v>
      </c>
    </row>
    <row r="231" spans="1:14" x14ac:dyDescent="0.2">
      <c r="A231">
        <v>53</v>
      </c>
      <c r="B231">
        <v>21</v>
      </c>
      <c r="C231">
        <v>20502</v>
      </c>
      <c r="D231" s="3">
        <v>53021020502</v>
      </c>
      <c r="E231" s="4" t="str">
        <f t="shared" si="3"/>
        <v>1400000US53021020502</v>
      </c>
      <c r="F231">
        <v>205.02</v>
      </c>
      <c r="G231" t="s">
        <v>1699</v>
      </c>
      <c r="H231" t="s">
        <v>1495</v>
      </c>
      <c r="I231" t="s">
        <v>1496</v>
      </c>
      <c r="J231">
        <v>11021893</v>
      </c>
      <c r="K231">
        <v>1773110</v>
      </c>
      <c r="L231">
        <v>46.243407300000001</v>
      </c>
      <c r="M231">
        <v>-119.15655839999999</v>
      </c>
      <c r="N231">
        <v>12.795010619999999</v>
      </c>
    </row>
    <row r="232" spans="1:14" x14ac:dyDescent="0.2">
      <c r="A232">
        <v>53</v>
      </c>
      <c r="B232">
        <v>21</v>
      </c>
      <c r="C232">
        <v>20601</v>
      </c>
      <c r="D232" s="3">
        <v>53021020601</v>
      </c>
      <c r="E232" s="4" t="str">
        <f t="shared" si="3"/>
        <v>1400000US53021020601</v>
      </c>
      <c r="F232">
        <v>206.01</v>
      </c>
      <c r="G232" t="s">
        <v>1700</v>
      </c>
      <c r="H232" t="s">
        <v>1495</v>
      </c>
      <c r="I232" t="s">
        <v>1496</v>
      </c>
      <c r="J232">
        <v>534689963</v>
      </c>
      <c r="K232">
        <v>7632199</v>
      </c>
      <c r="L232">
        <v>46.436417800000001</v>
      </c>
      <c r="M232">
        <v>-119.1267747</v>
      </c>
      <c r="N232">
        <v>542.32219810000004</v>
      </c>
    </row>
    <row r="233" spans="1:14" x14ac:dyDescent="0.2">
      <c r="A233">
        <v>53</v>
      </c>
      <c r="B233">
        <v>21</v>
      </c>
      <c r="C233">
        <v>20603</v>
      </c>
      <c r="D233" s="3">
        <v>53021020603</v>
      </c>
      <c r="E233" s="4" t="str">
        <f t="shared" si="3"/>
        <v>1400000US53021020603</v>
      </c>
      <c r="F233">
        <v>206.03</v>
      </c>
      <c r="G233" t="s">
        <v>1701</v>
      </c>
      <c r="H233" t="s">
        <v>1495</v>
      </c>
      <c r="I233" t="s">
        <v>1496</v>
      </c>
      <c r="J233">
        <v>3028169</v>
      </c>
      <c r="K233">
        <v>0</v>
      </c>
      <c r="L233">
        <v>46.266813200000001</v>
      </c>
      <c r="M233">
        <v>-119.2016739</v>
      </c>
      <c r="N233">
        <v>3.0281674820000002</v>
      </c>
    </row>
    <row r="234" spans="1:14" x14ac:dyDescent="0.2">
      <c r="A234">
        <v>53</v>
      </c>
      <c r="B234">
        <v>21</v>
      </c>
      <c r="C234">
        <v>20605</v>
      </c>
      <c r="D234" s="3">
        <v>53021020605</v>
      </c>
      <c r="E234" s="4" t="str">
        <f t="shared" si="3"/>
        <v>1400000US53021020605</v>
      </c>
      <c r="F234">
        <v>206.05</v>
      </c>
      <c r="G234" t="s">
        <v>1702</v>
      </c>
      <c r="H234" t="s">
        <v>1495</v>
      </c>
      <c r="I234" t="s">
        <v>1496</v>
      </c>
      <c r="J234">
        <v>7143735</v>
      </c>
      <c r="K234">
        <v>0</v>
      </c>
      <c r="L234">
        <v>46.268251300000003</v>
      </c>
      <c r="M234">
        <v>-119.16194350000001</v>
      </c>
      <c r="N234">
        <v>7.1437366999999998</v>
      </c>
    </row>
    <row r="235" spans="1:14" x14ac:dyDescent="0.2">
      <c r="A235">
        <v>53</v>
      </c>
      <c r="B235">
        <v>21</v>
      </c>
      <c r="C235">
        <v>20606</v>
      </c>
      <c r="D235" s="3">
        <v>53021020606</v>
      </c>
      <c r="E235" s="4" t="str">
        <f t="shared" si="3"/>
        <v>1400000US53021020606</v>
      </c>
      <c r="F235">
        <v>206.06</v>
      </c>
      <c r="G235" t="s">
        <v>1703</v>
      </c>
      <c r="H235" t="s">
        <v>1495</v>
      </c>
      <c r="I235" t="s">
        <v>1496</v>
      </c>
      <c r="J235">
        <v>9572925</v>
      </c>
      <c r="K235">
        <v>1107276</v>
      </c>
      <c r="L235">
        <v>46.278331899999998</v>
      </c>
      <c r="M235">
        <v>-119.2378808</v>
      </c>
      <c r="N235">
        <v>10.68020327</v>
      </c>
    </row>
    <row r="236" spans="1:14" x14ac:dyDescent="0.2">
      <c r="A236">
        <v>53</v>
      </c>
      <c r="B236">
        <v>21</v>
      </c>
      <c r="C236">
        <v>20700</v>
      </c>
      <c r="D236" s="3">
        <v>53021020700</v>
      </c>
      <c r="E236" s="4" t="str">
        <f t="shared" si="3"/>
        <v>1400000US53021020700</v>
      </c>
      <c r="F236">
        <v>207</v>
      </c>
      <c r="G236" t="s">
        <v>1704</v>
      </c>
      <c r="H236" t="s">
        <v>1495</v>
      </c>
      <c r="I236" t="s">
        <v>1496</v>
      </c>
      <c r="J236">
        <v>1408211906</v>
      </c>
      <c r="K236">
        <v>30710786</v>
      </c>
      <c r="L236">
        <v>46.509190699999998</v>
      </c>
      <c r="M236">
        <v>-118.6934019</v>
      </c>
      <c r="N236">
        <v>1439.0427099999999</v>
      </c>
    </row>
    <row r="237" spans="1:14" x14ac:dyDescent="0.2">
      <c r="A237">
        <v>53</v>
      </c>
      <c r="B237">
        <v>21</v>
      </c>
      <c r="C237">
        <v>20800</v>
      </c>
      <c r="D237" s="3">
        <v>53021020800</v>
      </c>
      <c r="E237" s="4" t="str">
        <f t="shared" si="3"/>
        <v>1400000US53021020800</v>
      </c>
      <c r="F237">
        <v>208</v>
      </c>
      <c r="G237" t="s">
        <v>1705</v>
      </c>
      <c r="H237" t="s">
        <v>1495</v>
      </c>
      <c r="I237" t="s">
        <v>1496</v>
      </c>
      <c r="J237">
        <v>1177667057</v>
      </c>
      <c r="K237">
        <v>12189669</v>
      </c>
      <c r="L237">
        <v>46.6393457</v>
      </c>
      <c r="M237">
        <v>-119.03169680000001</v>
      </c>
      <c r="N237">
        <v>1189.856855</v>
      </c>
    </row>
    <row r="238" spans="1:14" x14ac:dyDescent="0.2">
      <c r="A238">
        <v>53</v>
      </c>
      <c r="B238">
        <v>21</v>
      </c>
      <c r="C238">
        <v>980100</v>
      </c>
      <c r="D238" s="3">
        <v>53021980100</v>
      </c>
      <c r="E238" s="4" t="str">
        <f t="shared" si="3"/>
        <v>1400000US53021980100</v>
      </c>
      <c r="F238">
        <v>9801</v>
      </c>
      <c r="G238" t="s">
        <v>1706</v>
      </c>
      <c r="H238" t="s">
        <v>1495</v>
      </c>
      <c r="I238" t="s">
        <v>1496</v>
      </c>
      <c r="J238">
        <v>7196797</v>
      </c>
      <c r="K238">
        <v>0</v>
      </c>
      <c r="L238">
        <v>46.265830899999997</v>
      </c>
      <c r="M238">
        <v>-119.11959160000001</v>
      </c>
      <c r="N238">
        <v>7.1967963700000004</v>
      </c>
    </row>
    <row r="239" spans="1:14" x14ac:dyDescent="0.2">
      <c r="A239">
        <v>53</v>
      </c>
      <c r="B239">
        <v>23</v>
      </c>
      <c r="C239">
        <v>970300</v>
      </c>
      <c r="D239" s="3">
        <v>53023970300</v>
      </c>
      <c r="E239" s="4" t="str">
        <f t="shared" si="3"/>
        <v>1400000US53023970300</v>
      </c>
      <c r="F239">
        <v>9703</v>
      </c>
      <c r="G239" t="s">
        <v>1707</v>
      </c>
      <c r="H239" t="s">
        <v>1495</v>
      </c>
      <c r="I239" t="s">
        <v>1496</v>
      </c>
      <c r="J239">
        <v>1840672375</v>
      </c>
      <c r="K239">
        <v>19490293</v>
      </c>
      <c r="L239">
        <v>46.429477900000002</v>
      </c>
      <c r="M239">
        <v>-117.53671110000001</v>
      </c>
      <c r="N239">
        <v>1860.1599679999999</v>
      </c>
    </row>
    <row r="240" spans="1:14" x14ac:dyDescent="0.2">
      <c r="A240">
        <v>53</v>
      </c>
      <c r="B240">
        <v>25</v>
      </c>
      <c r="C240">
        <v>10100</v>
      </c>
      <c r="D240" s="3">
        <v>53025010100</v>
      </c>
      <c r="E240" s="4" t="str">
        <f t="shared" si="3"/>
        <v>1400000US53025010100</v>
      </c>
      <c r="F240">
        <v>101</v>
      </c>
      <c r="G240" t="s">
        <v>1507</v>
      </c>
      <c r="H240" t="s">
        <v>1495</v>
      </c>
      <c r="I240" t="s">
        <v>1496</v>
      </c>
      <c r="J240">
        <v>1360887635</v>
      </c>
      <c r="K240">
        <v>127885107</v>
      </c>
      <c r="L240">
        <v>47.647064899999997</v>
      </c>
      <c r="M240">
        <v>-119.1859597</v>
      </c>
      <c r="N240">
        <v>1488.7986189999999</v>
      </c>
    </row>
    <row r="241" spans="1:14" x14ac:dyDescent="0.2">
      <c r="A241">
        <v>53</v>
      </c>
      <c r="B241">
        <v>25</v>
      </c>
      <c r="C241">
        <v>10200</v>
      </c>
      <c r="D241" s="3">
        <v>53025010200</v>
      </c>
      <c r="E241" s="4" t="str">
        <f t="shared" si="3"/>
        <v>1400000US53025010200</v>
      </c>
      <c r="F241">
        <v>102</v>
      </c>
      <c r="G241" t="s">
        <v>1708</v>
      </c>
      <c r="H241" t="s">
        <v>1495</v>
      </c>
      <c r="I241" t="s">
        <v>1496</v>
      </c>
      <c r="J241">
        <v>1099417985</v>
      </c>
      <c r="K241">
        <v>5309757</v>
      </c>
      <c r="L241">
        <v>47.269622599999998</v>
      </c>
      <c r="M241">
        <v>-119.17111920000001</v>
      </c>
      <c r="N241">
        <v>1104.7124080000001</v>
      </c>
    </row>
    <row r="242" spans="1:14" x14ac:dyDescent="0.2">
      <c r="A242">
        <v>53</v>
      </c>
      <c r="B242">
        <v>25</v>
      </c>
      <c r="C242">
        <v>10300</v>
      </c>
      <c r="D242" s="3">
        <v>53025010300</v>
      </c>
      <c r="E242" s="4" t="str">
        <f t="shared" si="3"/>
        <v>1400000US53025010300</v>
      </c>
      <c r="F242">
        <v>103</v>
      </c>
      <c r="G242" t="s">
        <v>1510</v>
      </c>
      <c r="H242" t="s">
        <v>1495</v>
      </c>
      <c r="I242" t="s">
        <v>1496</v>
      </c>
      <c r="J242">
        <v>151612612</v>
      </c>
      <c r="K242">
        <v>4101376</v>
      </c>
      <c r="L242">
        <v>47.3647341</v>
      </c>
      <c r="M242">
        <v>-119.4706652</v>
      </c>
      <c r="N242">
        <v>155.71400439999999</v>
      </c>
    </row>
    <row r="243" spans="1:14" x14ac:dyDescent="0.2">
      <c r="A243">
        <v>53</v>
      </c>
      <c r="B243">
        <v>25</v>
      </c>
      <c r="C243">
        <v>10400</v>
      </c>
      <c r="D243" s="3">
        <v>53025010400</v>
      </c>
      <c r="E243" s="4" t="str">
        <f t="shared" si="3"/>
        <v>1400000US53025010400</v>
      </c>
      <c r="F243">
        <v>104</v>
      </c>
      <c r="G243" t="s">
        <v>1511</v>
      </c>
      <c r="H243" t="s">
        <v>1495</v>
      </c>
      <c r="I243" t="s">
        <v>1496</v>
      </c>
      <c r="J243">
        <v>82411524</v>
      </c>
      <c r="K243">
        <v>0</v>
      </c>
      <c r="L243">
        <v>47.3329369</v>
      </c>
      <c r="M243">
        <v>-119.5435533</v>
      </c>
      <c r="N243">
        <v>82.411529880000003</v>
      </c>
    </row>
    <row r="244" spans="1:14" x14ac:dyDescent="0.2">
      <c r="A244">
        <v>53</v>
      </c>
      <c r="B244">
        <v>25</v>
      </c>
      <c r="C244">
        <v>10500</v>
      </c>
      <c r="D244" s="3">
        <v>53025010500</v>
      </c>
      <c r="E244" s="4" t="str">
        <f t="shared" si="3"/>
        <v>1400000US53025010500</v>
      </c>
      <c r="F244">
        <v>105</v>
      </c>
      <c r="G244" t="s">
        <v>1512</v>
      </c>
      <c r="H244" t="s">
        <v>1495</v>
      </c>
      <c r="I244" t="s">
        <v>1496</v>
      </c>
      <c r="J244">
        <v>716441562</v>
      </c>
      <c r="K244">
        <v>4608539</v>
      </c>
      <c r="L244">
        <v>47.182148400000003</v>
      </c>
      <c r="M244">
        <v>-119.9073492</v>
      </c>
      <c r="N244">
        <v>737.90452289999996</v>
      </c>
    </row>
    <row r="245" spans="1:14" x14ac:dyDescent="0.2">
      <c r="A245">
        <v>53</v>
      </c>
      <c r="B245">
        <v>25</v>
      </c>
      <c r="C245">
        <v>10600</v>
      </c>
      <c r="D245" s="3">
        <v>53025010600</v>
      </c>
      <c r="E245" s="4" t="str">
        <f t="shared" si="3"/>
        <v>1400000US53025010600</v>
      </c>
      <c r="F245">
        <v>106</v>
      </c>
      <c r="G245" t="s">
        <v>1513</v>
      </c>
      <c r="H245" t="s">
        <v>1495</v>
      </c>
      <c r="I245" t="s">
        <v>1496</v>
      </c>
      <c r="J245">
        <v>8427165</v>
      </c>
      <c r="K245">
        <v>0</v>
      </c>
      <c r="L245">
        <v>47.236191699999999</v>
      </c>
      <c r="M245">
        <v>-119.85625659999999</v>
      </c>
      <c r="N245">
        <v>8.4271601559999993</v>
      </c>
    </row>
    <row r="246" spans="1:14" x14ac:dyDescent="0.2">
      <c r="A246">
        <v>53</v>
      </c>
      <c r="B246">
        <v>25</v>
      </c>
      <c r="C246">
        <v>10700</v>
      </c>
      <c r="D246" s="3">
        <v>53025010700</v>
      </c>
      <c r="E246" s="4" t="str">
        <f t="shared" si="3"/>
        <v>1400000US53025010700</v>
      </c>
      <c r="F246">
        <v>107</v>
      </c>
      <c r="G246" t="s">
        <v>1709</v>
      </c>
      <c r="H246" t="s">
        <v>1495</v>
      </c>
      <c r="I246" t="s">
        <v>1496</v>
      </c>
      <c r="J246">
        <v>853604711</v>
      </c>
      <c r="K246">
        <v>73051552</v>
      </c>
      <c r="L246">
        <v>47.0474885</v>
      </c>
      <c r="M246">
        <v>-119.6084876</v>
      </c>
      <c r="N246">
        <v>926.67371079999998</v>
      </c>
    </row>
    <row r="247" spans="1:14" x14ac:dyDescent="0.2">
      <c r="A247">
        <v>53</v>
      </c>
      <c r="B247">
        <v>25</v>
      </c>
      <c r="C247">
        <v>10800</v>
      </c>
      <c r="D247" s="3">
        <v>53025010800</v>
      </c>
      <c r="E247" s="4" t="str">
        <f t="shared" si="3"/>
        <v>1400000US53025010800</v>
      </c>
      <c r="F247">
        <v>108</v>
      </c>
      <c r="G247" t="s">
        <v>1710</v>
      </c>
      <c r="H247" t="s">
        <v>1495</v>
      </c>
      <c r="I247" t="s">
        <v>1496</v>
      </c>
      <c r="J247">
        <v>37638235</v>
      </c>
      <c r="K247">
        <v>661334</v>
      </c>
      <c r="L247">
        <v>47.198122900000001</v>
      </c>
      <c r="M247">
        <v>-119.31928139999999</v>
      </c>
      <c r="N247">
        <v>38.299574550000003</v>
      </c>
    </row>
    <row r="248" spans="1:14" x14ac:dyDescent="0.2">
      <c r="A248">
        <v>53</v>
      </c>
      <c r="B248">
        <v>25</v>
      </c>
      <c r="C248">
        <v>10901</v>
      </c>
      <c r="D248" s="3">
        <v>53025010901</v>
      </c>
      <c r="E248" s="4" t="str">
        <f t="shared" si="3"/>
        <v>1400000US53025010901</v>
      </c>
      <c r="F248">
        <v>109.01</v>
      </c>
      <c r="G248" t="s">
        <v>1527</v>
      </c>
      <c r="H248" t="s">
        <v>1495</v>
      </c>
      <c r="I248" t="s">
        <v>1496</v>
      </c>
      <c r="J248">
        <v>11243941</v>
      </c>
      <c r="K248">
        <v>79397</v>
      </c>
      <c r="L248">
        <v>47.174135800000002</v>
      </c>
      <c r="M248">
        <v>-119.2879421</v>
      </c>
      <c r="N248">
        <v>11.323343250000001</v>
      </c>
    </row>
    <row r="249" spans="1:14" x14ac:dyDescent="0.2">
      <c r="A249">
        <v>53</v>
      </c>
      <c r="B249">
        <v>25</v>
      </c>
      <c r="C249">
        <v>10902</v>
      </c>
      <c r="D249" s="3">
        <v>53025010902</v>
      </c>
      <c r="E249" s="4" t="str">
        <f t="shared" si="3"/>
        <v>1400000US53025010902</v>
      </c>
      <c r="F249">
        <v>109.02</v>
      </c>
      <c r="G249" t="s">
        <v>1528</v>
      </c>
      <c r="H249" t="s">
        <v>1495</v>
      </c>
      <c r="I249" t="s">
        <v>1496</v>
      </c>
      <c r="J249">
        <v>17189097</v>
      </c>
      <c r="K249">
        <v>5202680</v>
      </c>
      <c r="L249">
        <v>47.140481999999999</v>
      </c>
      <c r="M249">
        <v>-119.31357180000001</v>
      </c>
      <c r="N249">
        <v>22.39177767</v>
      </c>
    </row>
    <row r="250" spans="1:14" x14ac:dyDescent="0.2">
      <c r="A250">
        <v>53</v>
      </c>
      <c r="B250">
        <v>25</v>
      </c>
      <c r="C250">
        <v>11000</v>
      </c>
      <c r="D250" s="3">
        <v>53025011000</v>
      </c>
      <c r="E250" s="4" t="str">
        <f t="shared" si="3"/>
        <v>1400000US53025011000</v>
      </c>
      <c r="F250">
        <v>110</v>
      </c>
      <c r="G250" t="s">
        <v>1711</v>
      </c>
      <c r="H250" t="s">
        <v>1495</v>
      </c>
      <c r="I250" t="s">
        <v>1496</v>
      </c>
      <c r="J250">
        <v>95323856</v>
      </c>
      <c r="K250">
        <v>5629742</v>
      </c>
      <c r="L250">
        <v>47.123990300000003</v>
      </c>
      <c r="M250">
        <v>-119.2274402</v>
      </c>
      <c r="N250">
        <v>100.9536019</v>
      </c>
    </row>
    <row r="251" spans="1:14" x14ac:dyDescent="0.2">
      <c r="A251">
        <v>53</v>
      </c>
      <c r="B251">
        <v>25</v>
      </c>
      <c r="C251">
        <v>11100</v>
      </c>
      <c r="D251" s="3">
        <v>53025011100</v>
      </c>
      <c r="E251" s="4" t="str">
        <f t="shared" si="3"/>
        <v>1400000US53025011100</v>
      </c>
      <c r="F251">
        <v>111</v>
      </c>
      <c r="G251" t="s">
        <v>1531</v>
      </c>
      <c r="H251" t="s">
        <v>1495</v>
      </c>
      <c r="I251" t="s">
        <v>1496</v>
      </c>
      <c r="J251">
        <v>8412448</v>
      </c>
      <c r="K251">
        <v>5524144</v>
      </c>
      <c r="L251">
        <v>47.102447599999998</v>
      </c>
      <c r="M251">
        <v>-119.3177677</v>
      </c>
      <c r="N251">
        <v>13.93659059</v>
      </c>
    </row>
    <row r="252" spans="1:14" x14ac:dyDescent="0.2">
      <c r="A252">
        <v>53</v>
      </c>
      <c r="B252">
        <v>25</v>
      </c>
      <c r="C252">
        <v>11200</v>
      </c>
      <c r="D252" s="3">
        <v>53025011200</v>
      </c>
      <c r="E252" s="4" t="str">
        <f t="shared" si="3"/>
        <v>1400000US53025011200</v>
      </c>
      <c r="F252">
        <v>112</v>
      </c>
      <c r="G252" t="s">
        <v>1532</v>
      </c>
      <c r="H252" t="s">
        <v>1495</v>
      </c>
      <c r="I252" t="s">
        <v>1496</v>
      </c>
      <c r="J252">
        <v>568719229</v>
      </c>
      <c r="K252">
        <v>7807791</v>
      </c>
      <c r="L252">
        <v>47.235360300000004</v>
      </c>
      <c r="M252">
        <v>-119.5761153</v>
      </c>
      <c r="N252">
        <v>576.52733239999998</v>
      </c>
    </row>
    <row r="253" spans="1:14" x14ac:dyDescent="0.2">
      <c r="A253">
        <v>53</v>
      </c>
      <c r="B253">
        <v>25</v>
      </c>
      <c r="C253">
        <v>11300</v>
      </c>
      <c r="D253" s="3">
        <v>53025011300</v>
      </c>
      <c r="E253" s="4" t="str">
        <f t="shared" si="3"/>
        <v>1400000US53025011300</v>
      </c>
      <c r="F253">
        <v>113</v>
      </c>
      <c r="G253" t="s">
        <v>1533</v>
      </c>
      <c r="H253" t="s">
        <v>1495</v>
      </c>
      <c r="I253" t="s">
        <v>1496</v>
      </c>
      <c r="J253">
        <v>284863603</v>
      </c>
      <c r="K253">
        <v>5336727</v>
      </c>
      <c r="L253">
        <v>46.978354699999997</v>
      </c>
      <c r="M253">
        <v>-119.0963794</v>
      </c>
      <c r="N253">
        <v>290.20035130000002</v>
      </c>
    </row>
    <row r="254" spans="1:14" x14ac:dyDescent="0.2">
      <c r="A254">
        <v>53</v>
      </c>
      <c r="B254">
        <v>25</v>
      </c>
      <c r="C254">
        <v>11401</v>
      </c>
      <c r="D254" s="3">
        <v>53025011401</v>
      </c>
      <c r="E254" s="4" t="str">
        <f t="shared" si="3"/>
        <v>1400000US53025011401</v>
      </c>
      <c r="F254">
        <v>114.01</v>
      </c>
      <c r="G254" t="s">
        <v>1534</v>
      </c>
      <c r="H254" t="s">
        <v>1495</v>
      </c>
      <c r="I254" t="s">
        <v>1496</v>
      </c>
      <c r="J254">
        <v>268137802</v>
      </c>
      <c r="K254">
        <v>6860974</v>
      </c>
      <c r="L254">
        <v>46.917412900000002</v>
      </c>
      <c r="M254">
        <v>-119.414507</v>
      </c>
      <c r="N254">
        <v>274.99880409999997</v>
      </c>
    </row>
    <row r="255" spans="1:14" x14ac:dyDescent="0.2">
      <c r="A255">
        <v>53</v>
      </c>
      <c r="B255">
        <v>25</v>
      </c>
      <c r="C255">
        <v>11402</v>
      </c>
      <c r="D255" s="3">
        <v>53025011402</v>
      </c>
      <c r="E255" s="4" t="str">
        <f t="shared" si="3"/>
        <v>1400000US53025011402</v>
      </c>
      <c r="F255">
        <v>114.02</v>
      </c>
      <c r="G255" t="s">
        <v>1535</v>
      </c>
      <c r="H255" t="s">
        <v>1495</v>
      </c>
      <c r="I255" t="s">
        <v>1496</v>
      </c>
      <c r="J255">
        <v>1375533563</v>
      </c>
      <c r="K255">
        <v>37516768</v>
      </c>
      <c r="L255">
        <v>46.812320700000001</v>
      </c>
      <c r="M255">
        <v>-119.7135657</v>
      </c>
      <c r="N255">
        <v>1413.036846</v>
      </c>
    </row>
    <row r="256" spans="1:14" x14ac:dyDescent="0.2">
      <c r="A256">
        <v>53</v>
      </c>
      <c r="B256">
        <v>27</v>
      </c>
      <c r="C256">
        <v>200</v>
      </c>
      <c r="D256" s="3">
        <v>53027000200</v>
      </c>
      <c r="E256" s="4" t="str">
        <f t="shared" si="3"/>
        <v>1400000US53027000200</v>
      </c>
      <c r="F256">
        <v>2</v>
      </c>
      <c r="G256" t="s">
        <v>1552</v>
      </c>
      <c r="H256" t="s">
        <v>1495</v>
      </c>
      <c r="I256" t="s">
        <v>1496</v>
      </c>
      <c r="J256">
        <v>317752664</v>
      </c>
      <c r="K256">
        <v>100317366</v>
      </c>
      <c r="L256">
        <v>47.1038049</v>
      </c>
      <c r="M256">
        <v>-124.1174848</v>
      </c>
      <c r="N256">
        <v>418.07005249999997</v>
      </c>
    </row>
    <row r="257" spans="1:14" x14ac:dyDescent="0.2">
      <c r="A257">
        <v>53</v>
      </c>
      <c r="B257">
        <v>27</v>
      </c>
      <c r="C257">
        <v>300</v>
      </c>
      <c r="D257" s="3">
        <v>53027000300</v>
      </c>
      <c r="E257" s="4" t="str">
        <f t="shared" si="3"/>
        <v>1400000US53027000300</v>
      </c>
      <c r="F257">
        <v>3</v>
      </c>
      <c r="G257" t="s">
        <v>1553</v>
      </c>
      <c r="H257" t="s">
        <v>1495</v>
      </c>
      <c r="I257" t="s">
        <v>1496</v>
      </c>
      <c r="J257">
        <v>1445962865</v>
      </c>
      <c r="K257">
        <v>25905319</v>
      </c>
      <c r="L257">
        <v>47.280454200000001</v>
      </c>
      <c r="M257">
        <v>-123.80160429999999</v>
      </c>
      <c r="N257">
        <v>1471.875264</v>
      </c>
    </row>
    <row r="258" spans="1:14" x14ac:dyDescent="0.2">
      <c r="A258">
        <v>53</v>
      </c>
      <c r="B258">
        <v>27</v>
      </c>
      <c r="C258">
        <v>400</v>
      </c>
      <c r="D258" s="3">
        <v>53027000400</v>
      </c>
      <c r="E258" s="4" t="str">
        <f t="shared" si="3"/>
        <v>1400000US53027000400</v>
      </c>
      <c r="F258">
        <v>4</v>
      </c>
      <c r="G258" t="s">
        <v>1554</v>
      </c>
      <c r="H258" t="s">
        <v>1495</v>
      </c>
      <c r="I258" t="s">
        <v>1496</v>
      </c>
      <c r="J258">
        <v>650144857</v>
      </c>
      <c r="K258">
        <v>8999484</v>
      </c>
      <c r="L258">
        <v>47.156230600000001</v>
      </c>
      <c r="M258">
        <v>-123.5884695</v>
      </c>
      <c r="N258">
        <v>659.14441429999999</v>
      </c>
    </row>
    <row r="259" spans="1:14" x14ac:dyDescent="0.2">
      <c r="A259">
        <v>53</v>
      </c>
      <c r="B259">
        <v>27</v>
      </c>
      <c r="C259">
        <v>500</v>
      </c>
      <c r="D259" s="3">
        <v>53027000500</v>
      </c>
      <c r="E259" s="4" t="str">
        <f t="shared" ref="E259:E322" si="4">"1400000US"&amp;D259</f>
        <v>1400000US53027000500</v>
      </c>
      <c r="F259">
        <v>5</v>
      </c>
      <c r="G259" t="s">
        <v>1712</v>
      </c>
      <c r="H259" t="s">
        <v>1495</v>
      </c>
      <c r="I259" t="s">
        <v>1496</v>
      </c>
      <c r="J259">
        <v>134781205</v>
      </c>
      <c r="K259">
        <v>2066812</v>
      </c>
      <c r="L259">
        <v>47.022638800000003</v>
      </c>
      <c r="M259">
        <v>-123.434974</v>
      </c>
      <c r="N259">
        <v>136.8480108</v>
      </c>
    </row>
    <row r="260" spans="1:14" x14ac:dyDescent="0.2">
      <c r="A260">
        <v>53</v>
      </c>
      <c r="B260">
        <v>27</v>
      </c>
      <c r="C260">
        <v>600</v>
      </c>
      <c r="D260" s="3">
        <v>53027000600</v>
      </c>
      <c r="E260" s="4" t="str">
        <f t="shared" si="4"/>
        <v>1400000US53027000600</v>
      </c>
      <c r="F260">
        <v>6</v>
      </c>
      <c r="G260" t="s">
        <v>1555</v>
      </c>
      <c r="H260" t="s">
        <v>1495</v>
      </c>
      <c r="I260" t="s">
        <v>1496</v>
      </c>
      <c r="J260">
        <v>99280924</v>
      </c>
      <c r="K260">
        <v>376260</v>
      </c>
      <c r="L260">
        <v>47.040021799999998</v>
      </c>
      <c r="M260">
        <v>-123.27250119999999</v>
      </c>
      <c r="N260">
        <v>99.65718846</v>
      </c>
    </row>
    <row r="261" spans="1:14" x14ac:dyDescent="0.2">
      <c r="A261">
        <v>53</v>
      </c>
      <c r="B261">
        <v>27</v>
      </c>
      <c r="C261">
        <v>700</v>
      </c>
      <c r="D261" s="3">
        <v>53027000700</v>
      </c>
      <c r="E261" s="4" t="str">
        <f t="shared" si="4"/>
        <v>1400000US53027000700</v>
      </c>
      <c r="F261">
        <v>7</v>
      </c>
      <c r="G261" t="s">
        <v>1556</v>
      </c>
      <c r="H261" t="s">
        <v>1495</v>
      </c>
      <c r="I261" t="s">
        <v>1496</v>
      </c>
      <c r="J261">
        <v>980911685</v>
      </c>
      <c r="K261">
        <v>4392381</v>
      </c>
      <c r="L261">
        <v>46.8838437</v>
      </c>
      <c r="M261">
        <v>-123.4719192</v>
      </c>
      <c r="N261">
        <v>985.3041273</v>
      </c>
    </row>
    <row r="262" spans="1:14" x14ac:dyDescent="0.2">
      <c r="A262">
        <v>53</v>
      </c>
      <c r="B262">
        <v>27</v>
      </c>
      <c r="C262">
        <v>800</v>
      </c>
      <c r="D262" s="3">
        <v>53027000800</v>
      </c>
      <c r="E262" s="4" t="str">
        <f t="shared" si="4"/>
        <v>1400000US53027000800</v>
      </c>
      <c r="F262">
        <v>8</v>
      </c>
      <c r="G262" t="s">
        <v>1557</v>
      </c>
      <c r="H262" t="s">
        <v>1495</v>
      </c>
      <c r="I262" t="s">
        <v>1496</v>
      </c>
      <c r="J262">
        <v>83830073</v>
      </c>
      <c r="K262">
        <v>6806132</v>
      </c>
      <c r="L262">
        <v>46.976020499999997</v>
      </c>
      <c r="M262">
        <v>-123.70608799999999</v>
      </c>
      <c r="N262">
        <v>90.636203199999997</v>
      </c>
    </row>
    <row r="263" spans="1:14" x14ac:dyDescent="0.2">
      <c r="A263">
        <v>53</v>
      </c>
      <c r="B263">
        <v>27</v>
      </c>
      <c r="C263">
        <v>900</v>
      </c>
      <c r="D263" s="3">
        <v>53027000900</v>
      </c>
      <c r="E263" s="4" t="str">
        <f t="shared" si="4"/>
        <v>1400000US53027000900</v>
      </c>
      <c r="F263">
        <v>9</v>
      </c>
      <c r="G263" t="s">
        <v>1558</v>
      </c>
      <c r="H263" t="s">
        <v>1495</v>
      </c>
      <c r="I263" t="s">
        <v>1496</v>
      </c>
      <c r="J263">
        <v>23489972</v>
      </c>
      <c r="K263">
        <v>3663778</v>
      </c>
      <c r="L263">
        <v>46.948416700000003</v>
      </c>
      <c r="M263">
        <v>-123.79231249999999</v>
      </c>
      <c r="N263">
        <v>27.15374838</v>
      </c>
    </row>
    <row r="264" spans="1:14" x14ac:dyDescent="0.2">
      <c r="A264">
        <v>53</v>
      </c>
      <c r="B264">
        <v>27</v>
      </c>
      <c r="C264">
        <v>1000</v>
      </c>
      <c r="D264" s="3">
        <v>53027001000</v>
      </c>
      <c r="E264" s="4" t="str">
        <f t="shared" si="4"/>
        <v>1400000US53027001000</v>
      </c>
      <c r="F264">
        <v>10</v>
      </c>
      <c r="G264" t="s">
        <v>1559</v>
      </c>
      <c r="H264" t="s">
        <v>1495</v>
      </c>
      <c r="I264" t="s">
        <v>1496</v>
      </c>
      <c r="J264">
        <v>6302524</v>
      </c>
      <c r="K264">
        <v>537527</v>
      </c>
      <c r="L264">
        <v>46.9809214</v>
      </c>
      <c r="M264">
        <v>-123.7925587</v>
      </c>
      <c r="N264">
        <v>6.840054243</v>
      </c>
    </row>
    <row r="265" spans="1:14" x14ac:dyDescent="0.2">
      <c r="A265">
        <v>53</v>
      </c>
      <c r="B265">
        <v>27</v>
      </c>
      <c r="C265">
        <v>1100</v>
      </c>
      <c r="D265" s="3">
        <v>53027001100</v>
      </c>
      <c r="E265" s="4" t="str">
        <f t="shared" si="4"/>
        <v>1400000US53027001100</v>
      </c>
      <c r="F265">
        <v>11</v>
      </c>
      <c r="G265" t="s">
        <v>1560</v>
      </c>
      <c r="H265" t="s">
        <v>1495</v>
      </c>
      <c r="I265" t="s">
        <v>1496</v>
      </c>
      <c r="J265">
        <v>5827477</v>
      </c>
      <c r="K265">
        <v>55477</v>
      </c>
      <c r="L265">
        <v>46.988576899999998</v>
      </c>
      <c r="M265">
        <v>-123.82852339999999</v>
      </c>
      <c r="N265">
        <v>5.882953917</v>
      </c>
    </row>
    <row r="266" spans="1:14" x14ac:dyDescent="0.2">
      <c r="A266">
        <v>53</v>
      </c>
      <c r="B266">
        <v>27</v>
      </c>
      <c r="C266">
        <v>1200</v>
      </c>
      <c r="D266" s="3">
        <v>53027001200</v>
      </c>
      <c r="E266" s="4" t="str">
        <f t="shared" si="4"/>
        <v>1400000US53027001200</v>
      </c>
      <c r="F266">
        <v>12</v>
      </c>
      <c r="G266" t="s">
        <v>1561</v>
      </c>
      <c r="H266" t="s">
        <v>1495</v>
      </c>
      <c r="I266" t="s">
        <v>1496</v>
      </c>
      <c r="J266">
        <v>3587732</v>
      </c>
      <c r="K266">
        <v>1318604</v>
      </c>
      <c r="L266">
        <v>46.968599099999999</v>
      </c>
      <c r="M266">
        <v>-123.8400085</v>
      </c>
      <c r="N266">
        <v>4.9063375169999999</v>
      </c>
    </row>
    <row r="267" spans="1:14" x14ac:dyDescent="0.2">
      <c r="A267">
        <v>53</v>
      </c>
      <c r="B267">
        <v>27</v>
      </c>
      <c r="C267">
        <v>1300</v>
      </c>
      <c r="D267" s="3">
        <v>53027001300</v>
      </c>
      <c r="E267" s="4" t="str">
        <f t="shared" si="4"/>
        <v>1400000US53027001300</v>
      </c>
      <c r="F267">
        <v>13</v>
      </c>
      <c r="G267" t="s">
        <v>1562</v>
      </c>
      <c r="H267" t="s">
        <v>1495</v>
      </c>
      <c r="I267" t="s">
        <v>1496</v>
      </c>
      <c r="J267">
        <v>41386108</v>
      </c>
      <c r="K267">
        <v>5454456</v>
      </c>
      <c r="L267">
        <v>47.014533700000001</v>
      </c>
      <c r="M267">
        <v>-123.8554836</v>
      </c>
      <c r="N267">
        <v>46.84055738</v>
      </c>
    </row>
    <row r="268" spans="1:14" x14ac:dyDescent="0.2">
      <c r="A268">
        <v>53</v>
      </c>
      <c r="B268">
        <v>27</v>
      </c>
      <c r="C268">
        <v>1400</v>
      </c>
      <c r="D268" s="3">
        <v>53027001400</v>
      </c>
      <c r="E268" s="4" t="str">
        <f t="shared" si="4"/>
        <v>1400000US53027001400</v>
      </c>
      <c r="F268">
        <v>14</v>
      </c>
      <c r="G268" t="s">
        <v>1563</v>
      </c>
      <c r="H268" t="s">
        <v>1495</v>
      </c>
      <c r="I268" t="s">
        <v>1496</v>
      </c>
      <c r="J268">
        <v>29029353</v>
      </c>
      <c r="K268">
        <v>948901</v>
      </c>
      <c r="L268">
        <v>47.028982599999999</v>
      </c>
      <c r="M268">
        <v>-123.89070169999999</v>
      </c>
      <c r="N268">
        <v>29.978261159999999</v>
      </c>
    </row>
    <row r="269" spans="1:14" x14ac:dyDescent="0.2">
      <c r="A269">
        <v>53</v>
      </c>
      <c r="B269">
        <v>27</v>
      </c>
      <c r="C269">
        <v>1500</v>
      </c>
      <c r="D269" s="3">
        <v>53027001500</v>
      </c>
      <c r="E269" s="4" t="str">
        <f t="shared" si="4"/>
        <v>1400000US53027001500</v>
      </c>
      <c r="F269">
        <v>15</v>
      </c>
      <c r="G269" t="s">
        <v>1564</v>
      </c>
      <c r="H269" t="s">
        <v>1495</v>
      </c>
      <c r="I269" t="s">
        <v>1496</v>
      </c>
      <c r="J269">
        <v>26460370</v>
      </c>
      <c r="K269">
        <v>56978583</v>
      </c>
      <c r="L269">
        <v>46.987645700000002</v>
      </c>
      <c r="M269">
        <v>-124.0081419</v>
      </c>
      <c r="N269">
        <v>83.438953679999997</v>
      </c>
    </row>
    <row r="270" spans="1:14" x14ac:dyDescent="0.2">
      <c r="A270">
        <v>53</v>
      </c>
      <c r="B270">
        <v>27</v>
      </c>
      <c r="C270">
        <v>1600</v>
      </c>
      <c r="D270" s="3">
        <v>53027001600</v>
      </c>
      <c r="E270" s="4" t="str">
        <f t="shared" si="4"/>
        <v>1400000US53027001600</v>
      </c>
      <c r="F270">
        <v>16</v>
      </c>
      <c r="G270" t="s">
        <v>1565</v>
      </c>
      <c r="H270" t="s">
        <v>1495</v>
      </c>
      <c r="I270" t="s">
        <v>1496</v>
      </c>
      <c r="J270">
        <v>294703110</v>
      </c>
      <c r="K270">
        <v>80906839</v>
      </c>
      <c r="L270">
        <v>46.8710235</v>
      </c>
      <c r="M270">
        <v>-123.9677143</v>
      </c>
      <c r="N270">
        <v>375.60977639999999</v>
      </c>
    </row>
    <row r="271" spans="1:14" x14ac:dyDescent="0.2">
      <c r="A271">
        <v>53</v>
      </c>
      <c r="B271">
        <v>27</v>
      </c>
      <c r="C271">
        <v>940000</v>
      </c>
      <c r="D271" s="3">
        <v>53027940000</v>
      </c>
      <c r="E271" s="4" t="str">
        <f t="shared" si="4"/>
        <v>1400000US53027940000</v>
      </c>
      <c r="F271">
        <v>9400</v>
      </c>
      <c r="G271" t="s">
        <v>1572</v>
      </c>
      <c r="H271" t="s">
        <v>1495</v>
      </c>
      <c r="I271" t="s">
        <v>1496</v>
      </c>
      <c r="J271">
        <v>782767666</v>
      </c>
      <c r="K271">
        <v>42846344</v>
      </c>
      <c r="L271">
        <v>47.419180099999998</v>
      </c>
      <c r="M271">
        <v>-124.1403664</v>
      </c>
      <c r="N271">
        <v>825.61407959999997</v>
      </c>
    </row>
    <row r="272" spans="1:14" x14ac:dyDescent="0.2">
      <c r="A272">
        <v>53</v>
      </c>
      <c r="B272">
        <v>27</v>
      </c>
      <c r="C272">
        <v>990000</v>
      </c>
      <c r="D272" s="3">
        <v>53027990000</v>
      </c>
      <c r="E272" s="4" t="str">
        <f t="shared" si="4"/>
        <v>1400000US53027990000</v>
      </c>
      <c r="F272">
        <v>9900</v>
      </c>
      <c r="G272" t="s">
        <v>1713</v>
      </c>
      <c r="H272" t="s">
        <v>1495</v>
      </c>
      <c r="I272" t="s">
        <v>1496</v>
      </c>
      <c r="J272">
        <v>0</v>
      </c>
      <c r="K272">
        <v>493382428</v>
      </c>
      <c r="L272">
        <v>47.164178700000001</v>
      </c>
      <c r="M272">
        <v>-124.2656355</v>
      </c>
      <c r="N272">
        <v>493.38387640000002</v>
      </c>
    </row>
    <row r="273" spans="1:14" x14ac:dyDescent="0.2">
      <c r="A273">
        <v>53</v>
      </c>
      <c r="B273">
        <v>29</v>
      </c>
      <c r="C273">
        <v>970100</v>
      </c>
      <c r="D273" s="3">
        <v>53029970100</v>
      </c>
      <c r="E273" s="4" t="str">
        <f t="shared" si="4"/>
        <v>1400000US53029970100</v>
      </c>
      <c r="F273">
        <v>9701</v>
      </c>
      <c r="G273" t="s">
        <v>1692</v>
      </c>
      <c r="H273" t="s">
        <v>1495</v>
      </c>
      <c r="I273" t="s">
        <v>1496</v>
      </c>
      <c r="J273">
        <v>26512112</v>
      </c>
      <c r="K273">
        <v>8116200</v>
      </c>
      <c r="L273">
        <v>48.390917399999999</v>
      </c>
      <c r="M273">
        <v>-122.61746479999999</v>
      </c>
      <c r="N273">
        <v>34.628313970000001</v>
      </c>
    </row>
    <row r="274" spans="1:14" x14ac:dyDescent="0.2">
      <c r="A274">
        <v>53</v>
      </c>
      <c r="B274">
        <v>29</v>
      </c>
      <c r="C274">
        <v>970200</v>
      </c>
      <c r="D274" s="3">
        <v>53029970200</v>
      </c>
      <c r="E274" s="4" t="str">
        <f t="shared" si="4"/>
        <v>1400000US53029970200</v>
      </c>
      <c r="F274">
        <v>9702</v>
      </c>
      <c r="G274" t="s">
        <v>1693</v>
      </c>
      <c r="H274" t="s">
        <v>1495</v>
      </c>
      <c r="I274" t="s">
        <v>1496</v>
      </c>
      <c r="J274">
        <v>18048506</v>
      </c>
      <c r="K274">
        <v>3705620</v>
      </c>
      <c r="L274">
        <v>48.339947100000003</v>
      </c>
      <c r="M274">
        <v>-122.6683853</v>
      </c>
      <c r="N274">
        <v>21.75413365</v>
      </c>
    </row>
    <row r="275" spans="1:14" x14ac:dyDescent="0.2">
      <c r="A275">
        <v>53</v>
      </c>
      <c r="B275">
        <v>29</v>
      </c>
      <c r="C275">
        <v>970300</v>
      </c>
      <c r="D275" s="3">
        <v>53029970300</v>
      </c>
      <c r="E275" s="4" t="str">
        <f t="shared" si="4"/>
        <v>1400000US53029970300</v>
      </c>
      <c r="F275">
        <v>9703</v>
      </c>
      <c r="G275" t="s">
        <v>1707</v>
      </c>
      <c r="H275" t="s">
        <v>1495</v>
      </c>
      <c r="I275" t="s">
        <v>1496</v>
      </c>
      <c r="J275">
        <v>46851429</v>
      </c>
      <c r="K275">
        <v>14570478</v>
      </c>
      <c r="L275">
        <v>48.329038400000002</v>
      </c>
      <c r="M275">
        <v>-122.5751135</v>
      </c>
      <c r="N275">
        <v>61.421909169999999</v>
      </c>
    </row>
    <row r="276" spans="1:14" x14ac:dyDescent="0.2">
      <c r="A276">
        <v>53</v>
      </c>
      <c r="B276">
        <v>29</v>
      </c>
      <c r="C276">
        <v>970400</v>
      </c>
      <c r="D276" s="3">
        <v>53029970400</v>
      </c>
      <c r="E276" s="4" t="str">
        <f t="shared" si="4"/>
        <v>1400000US53029970400</v>
      </c>
      <c r="F276">
        <v>9704</v>
      </c>
      <c r="G276" t="s">
        <v>1714</v>
      </c>
      <c r="H276" t="s">
        <v>1495</v>
      </c>
      <c r="I276" t="s">
        <v>1496</v>
      </c>
      <c r="J276">
        <v>14196093</v>
      </c>
      <c r="K276">
        <v>482633</v>
      </c>
      <c r="L276">
        <v>48.318540499999997</v>
      </c>
      <c r="M276">
        <v>-122.671099</v>
      </c>
      <c r="N276">
        <v>14.67872362</v>
      </c>
    </row>
    <row r="277" spans="1:14" x14ac:dyDescent="0.2">
      <c r="A277">
        <v>53</v>
      </c>
      <c r="B277">
        <v>29</v>
      </c>
      <c r="C277">
        <v>970500</v>
      </c>
      <c r="D277" s="3">
        <v>53029970500</v>
      </c>
      <c r="E277" s="4" t="str">
        <f t="shared" si="4"/>
        <v>1400000US53029970500</v>
      </c>
      <c r="F277">
        <v>9705</v>
      </c>
      <c r="G277" t="s">
        <v>1715</v>
      </c>
      <c r="H277" t="s">
        <v>1495</v>
      </c>
      <c r="I277" t="s">
        <v>1496</v>
      </c>
      <c r="J277">
        <v>23118495</v>
      </c>
      <c r="K277">
        <v>6058318</v>
      </c>
      <c r="L277">
        <v>48.272081700000001</v>
      </c>
      <c r="M277">
        <v>-122.7074752</v>
      </c>
      <c r="N277">
        <v>29.176808149999999</v>
      </c>
    </row>
    <row r="278" spans="1:14" x14ac:dyDescent="0.2">
      <c r="A278">
        <v>53</v>
      </c>
      <c r="B278">
        <v>29</v>
      </c>
      <c r="C278">
        <v>970601</v>
      </c>
      <c r="D278" s="3">
        <v>53029970601</v>
      </c>
      <c r="E278" s="4" t="str">
        <f t="shared" si="4"/>
        <v>1400000US53029970601</v>
      </c>
      <c r="F278">
        <v>9706.01</v>
      </c>
      <c r="G278" t="s">
        <v>1716</v>
      </c>
      <c r="H278" t="s">
        <v>1495</v>
      </c>
      <c r="I278" t="s">
        <v>1496</v>
      </c>
      <c r="J278">
        <v>1627512</v>
      </c>
      <c r="K278">
        <v>0</v>
      </c>
      <c r="L278">
        <v>48.302721699999999</v>
      </c>
      <c r="M278">
        <v>-122.6632901</v>
      </c>
      <c r="N278">
        <v>1.6275168689999999</v>
      </c>
    </row>
    <row r="279" spans="1:14" x14ac:dyDescent="0.2">
      <c r="A279">
        <v>53</v>
      </c>
      <c r="B279">
        <v>29</v>
      </c>
      <c r="C279">
        <v>970602</v>
      </c>
      <c r="D279" s="3">
        <v>53029970602</v>
      </c>
      <c r="E279" s="4" t="str">
        <f t="shared" si="4"/>
        <v>1400000US53029970602</v>
      </c>
      <c r="F279">
        <v>9706.02</v>
      </c>
      <c r="G279" t="s">
        <v>1717</v>
      </c>
      <c r="H279" t="s">
        <v>1495</v>
      </c>
      <c r="I279" t="s">
        <v>1496</v>
      </c>
      <c r="J279">
        <v>1977725</v>
      </c>
      <c r="K279">
        <v>0</v>
      </c>
      <c r="L279">
        <v>48.292140199999999</v>
      </c>
      <c r="M279">
        <v>-122.66581840000001</v>
      </c>
      <c r="N279">
        <v>1.9777257779999999</v>
      </c>
    </row>
    <row r="280" spans="1:14" x14ac:dyDescent="0.2">
      <c r="A280">
        <v>53</v>
      </c>
      <c r="B280">
        <v>29</v>
      </c>
      <c r="C280">
        <v>970700</v>
      </c>
      <c r="D280" s="3">
        <v>53029970700</v>
      </c>
      <c r="E280" s="4" t="str">
        <f t="shared" si="4"/>
        <v>1400000US53029970700</v>
      </c>
      <c r="F280">
        <v>9707</v>
      </c>
      <c r="G280" t="s">
        <v>1718</v>
      </c>
      <c r="H280" t="s">
        <v>1495</v>
      </c>
      <c r="I280" t="s">
        <v>1496</v>
      </c>
      <c r="J280">
        <v>2073206</v>
      </c>
      <c r="K280">
        <v>435439</v>
      </c>
      <c r="L280">
        <v>48.290094199999999</v>
      </c>
      <c r="M280">
        <v>-122.6549929</v>
      </c>
      <c r="N280">
        <v>2.5086433860000001</v>
      </c>
    </row>
    <row r="281" spans="1:14" x14ac:dyDescent="0.2">
      <c r="A281">
        <v>53</v>
      </c>
      <c r="B281">
        <v>29</v>
      </c>
      <c r="C281">
        <v>970800</v>
      </c>
      <c r="D281" s="3">
        <v>53029970800</v>
      </c>
      <c r="E281" s="4" t="str">
        <f t="shared" si="4"/>
        <v>1400000US53029970800</v>
      </c>
      <c r="F281">
        <v>9708</v>
      </c>
      <c r="G281" t="s">
        <v>1719</v>
      </c>
      <c r="H281" t="s">
        <v>1495</v>
      </c>
      <c r="I281" t="s">
        <v>1496</v>
      </c>
      <c r="J281">
        <v>1566882</v>
      </c>
      <c r="K281">
        <v>0</v>
      </c>
      <c r="L281">
        <v>48.301517400000002</v>
      </c>
      <c r="M281">
        <v>-122.6381092</v>
      </c>
      <c r="N281">
        <v>1.5668822630000001</v>
      </c>
    </row>
    <row r="282" spans="1:14" x14ac:dyDescent="0.2">
      <c r="A282">
        <v>53</v>
      </c>
      <c r="B282">
        <v>29</v>
      </c>
      <c r="C282">
        <v>970900</v>
      </c>
      <c r="D282" s="3">
        <v>53029970900</v>
      </c>
      <c r="E282" s="4" t="str">
        <f t="shared" si="4"/>
        <v>1400000US53029970900</v>
      </c>
      <c r="F282">
        <v>9709</v>
      </c>
      <c r="G282" t="s">
        <v>1720</v>
      </c>
      <c r="H282" t="s">
        <v>1495</v>
      </c>
      <c r="I282" t="s">
        <v>1496</v>
      </c>
      <c r="J282">
        <v>11766542</v>
      </c>
      <c r="K282">
        <v>6073249</v>
      </c>
      <c r="L282">
        <v>48.297625099999998</v>
      </c>
      <c r="M282">
        <v>-122.57273290000001</v>
      </c>
      <c r="N282">
        <v>17.83979192</v>
      </c>
    </row>
    <row r="283" spans="1:14" x14ac:dyDescent="0.2">
      <c r="A283">
        <v>53</v>
      </c>
      <c r="B283">
        <v>29</v>
      </c>
      <c r="C283">
        <v>971000</v>
      </c>
      <c r="D283" s="3">
        <v>53029971000</v>
      </c>
      <c r="E283" s="4" t="str">
        <f t="shared" si="4"/>
        <v>1400000US53029971000</v>
      </c>
      <c r="F283">
        <v>9710</v>
      </c>
      <c r="G283" t="s">
        <v>1721</v>
      </c>
      <c r="H283" t="s">
        <v>1495</v>
      </c>
      <c r="I283" t="s">
        <v>1496</v>
      </c>
      <c r="J283">
        <v>34963145</v>
      </c>
      <c r="K283">
        <v>14436632</v>
      </c>
      <c r="L283">
        <v>48.220765999999998</v>
      </c>
      <c r="M283">
        <v>-122.7438343</v>
      </c>
      <c r="N283">
        <v>49.39977244</v>
      </c>
    </row>
    <row r="284" spans="1:14" x14ac:dyDescent="0.2">
      <c r="A284">
        <v>53</v>
      </c>
      <c r="B284">
        <v>29</v>
      </c>
      <c r="C284">
        <v>971100</v>
      </c>
      <c r="D284" s="3">
        <v>53029971100</v>
      </c>
      <c r="E284" s="4" t="str">
        <f t="shared" si="4"/>
        <v>1400000US53029971100</v>
      </c>
      <c r="F284">
        <v>9711</v>
      </c>
      <c r="G284" t="s">
        <v>1722</v>
      </c>
      <c r="H284" t="s">
        <v>1495</v>
      </c>
      <c r="I284" t="s">
        <v>1496</v>
      </c>
      <c r="J284">
        <v>45358282</v>
      </c>
      <c r="K284">
        <v>18977880</v>
      </c>
      <c r="L284">
        <v>48.183798699999997</v>
      </c>
      <c r="M284">
        <v>-122.6496927</v>
      </c>
      <c r="N284">
        <v>64.336163999999997</v>
      </c>
    </row>
    <row r="285" spans="1:14" x14ac:dyDescent="0.2">
      <c r="A285">
        <v>53</v>
      </c>
      <c r="B285">
        <v>29</v>
      </c>
      <c r="C285">
        <v>971300</v>
      </c>
      <c r="D285" s="3">
        <v>53029971300</v>
      </c>
      <c r="E285" s="4" t="str">
        <f t="shared" si="4"/>
        <v>1400000US53029971300</v>
      </c>
      <c r="F285">
        <v>9713</v>
      </c>
      <c r="G285" t="s">
        <v>1723</v>
      </c>
      <c r="H285" t="s">
        <v>1495</v>
      </c>
      <c r="I285" t="s">
        <v>1496</v>
      </c>
      <c r="J285">
        <v>55895931</v>
      </c>
      <c r="K285">
        <v>26566844</v>
      </c>
      <c r="L285">
        <v>48.072750999999997</v>
      </c>
      <c r="M285">
        <v>-122.5860359</v>
      </c>
      <c r="N285">
        <v>82.462772670000007</v>
      </c>
    </row>
    <row r="286" spans="1:14" x14ac:dyDescent="0.2">
      <c r="A286">
        <v>53</v>
      </c>
      <c r="B286">
        <v>29</v>
      </c>
      <c r="C286">
        <v>971400</v>
      </c>
      <c r="D286" s="3">
        <v>53029971400</v>
      </c>
      <c r="E286" s="4" t="str">
        <f t="shared" si="4"/>
        <v>1400000US53029971400</v>
      </c>
      <c r="F286">
        <v>9714</v>
      </c>
      <c r="G286" t="s">
        <v>1724</v>
      </c>
      <c r="H286" t="s">
        <v>1495</v>
      </c>
      <c r="I286" t="s">
        <v>1496</v>
      </c>
      <c r="J286">
        <v>29108746</v>
      </c>
      <c r="K286">
        <v>5825774</v>
      </c>
      <c r="L286">
        <v>48.218825199999998</v>
      </c>
      <c r="M286">
        <v>-122.5145095</v>
      </c>
      <c r="N286">
        <v>34.934520450000001</v>
      </c>
    </row>
    <row r="287" spans="1:14" x14ac:dyDescent="0.2">
      <c r="A287">
        <v>53</v>
      </c>
      <c r="B287">
        <v>29</v>
      </c>
      <c r="C287">
        <v>971500</v>
      </c>
      <c r="D287" s="3">
        <v>53029971500</v>
      </c>
      <c r="E287" s="4" t="str">
        <f t="shared" si="4"/>
        <v>1400000US53029971500</v>
      </c>
      <c r="F287">
        <v>9715</v>
      </c>
      <c r="G287" t="s">
        <v>1725</v>
      </c>
      <c r="H287" t="s">
        <v>1495</v>
      </c>
      <c r="I287" t="s">
        <v>1496</v>
      </c>
      <c r="J287">
        <v>27630724</v>
      </c>
      <c r="K287">
        <v>12859655</v>
      </c>
      <c r="L287">
        <v>48.2145613</v>
      </c>
      <c r="M287">
        <v>-122.45264330000001</v>
      </c>
      <c r="N287">
        <v>40.490375239999999</v>
      </c>
    </row>
    <row r="288" spans="1:14" x14ac:dyDescent="0.2">
      <c r="A288">
        <v>53</v>
      </c>
      <c r="B288">
        <v>29</v>
      </c>
      <c r="C288">
        <v>971600</v>
      </c>
      <c r="D288" s="3">
        <v>53029971600</v>
      </c>
      <c r="E288" s="4" t="str">
        <f t="shared" si="4"/>
        <v>1400000US53029971600</v>
      </c>
      <c r="F288">
        <v>9716</v>
      </c>
      <c r="G288" t="s">
        <v>1726</v>
      </c>
      <c r="H288" t="s">
        <v>1495</v>
      </c>
      <c r="I288" t="s">
        <v>1496</v>
      </c>
      <c r="J288">
        <v>20786518</v>
      </c>
      <c r="K288">
        <v>4484250</v>
      </c>
      <c r="L288">
        <v>48.1693578</v>
      </c>
      <c r="M288">
        <v>-122.50753690000001</v>
      </c>
      <c r="N288">
        <v>25.270768230000002</v>
      </c>
    </row>
    <row r="289" spans="1:14" x14ac:dyDescent="0.2">
      <c r="A289">
        <v>53</v>
      </c>
      <c r="B289">
        <v>29</v>
      </c>
      <c r="C289">
        <v>971700</v>
      </c>
      <c r="D289" s="3">
        <v>53029971700</v>
      </c>
      <c r="E289" s="4" t="str">
        <f t="shared" si="4"/>
        <v>1400000US53029971700</v>
      </c>
      <c r="F289">
        <v>9717</v>
      </c>
      <c r="G289" t="s">
        <v>1727</v>
      </c>
      <c r="H289" t="s">
        <v>1495</v>
      </c>
      <c r="I289" t="s">
        <v>1496</v>
      </c>
      <c r="J289">
        <v>25456587</v>
      </c>
      <c r="K289">
        <v>20816286</v>
      </c>
      <c r="L289">
        <v>48.109602199999998</v>
      </c>
      <c r="M289">
        <v>-122.42148349999999</v>
      </c>
      <c r="N289">
        <v>46.272877880000003</v>
      </c>
    </row>
    <row r="290" spans="1:14" x14ac:dyDescent="0.2">
      <c r="A290">
        <v>53</v>
      </c>
      <c r="B290">
        <v>29</v>
      </c>
      <c r="C290">
        <v>971800</v>
      </c>
      <c r="D290" s="3">
        <v>53029971800</v>
      </c>
      <c r="E290" s="4" t="str">
        <f t="shared" si="4"/>
        <v>1400000US53029971800</v>
      </c>
      <c r="F290">
        <v>9718</v>
      </c>
      <c r="G290" t="s">
        <v>1728</v>
      </c>
      <c r="H290" t="s">
        <v>1495</v>
      </c>
      <c r="I290" t="s">
        <v>1496</v>
      </c>
      <c r="J290">
        <v>21851767</v>
      </c>
      <c r="K290">
        <v>12976359</v>
      </c>
      <c r="L290">
        <v>47.982872100000002</v>
      </c>
      <c r="M290">
        <v>-122.52526140000001</v>
      </c>
      <c r="N290">
        <v>34.828125100000001</v>
      </c>
    </row>
    <row r="291" spans="1:14" x14ac:dyDescent="0.2">
      <c r="A291">
        <v>53</v>
      </c>
      <c r="B291">
        <v>29</v>
      </c>
      <c r="C291">
        <v>971900</v>
      </c>
      <c r="D291" s="3">
        <v>53029971900</v>
      </c>
      <c r="E291" s="4" t="str">
        <f t="shared" si="4"/>
        <v>1400000US53029971900</v>
      </c>
      <c r="F291">
        <v>9719</v>
      </c>
      <c r="G291" t="s">
        <v>1729</v>
      </c>
      <c r="H291" t="s">
        <v>1495</v>
      </c>
      <c r="I291" t="s">
        <v>1496</v>
      </c>
      <c r="J291">
        <v>51548103</v>
      </c>
      <c r="K291">
        <v>13919853</v>
      </c>
      <c r="L291">
        <v>48.059326800000001</v>
      </c>
      <c r="M291">
        <v>-122.48073770000001</v>
      </c>
      <c r="N291">
        <v>65.467957080000005</v>
      </c>
    </row>
    <row r="292" spans="1:14" x14ac:dyDescent="0.2">
      <c r="A292">
        <v>53</v>
      </c>
      <c r="B292">
        <v>29</v>
      </c>
      <c r="C292">
        <v>972000</v>
      </c>
      <c r="D292" s="3">
        <v>53029972000</v>
      </c>
      <c r="E292" s="4" t="str">
        <f t="shared" si="4"/>
        <v>1400000US53029972000</v>
      </c>
      <c r="F292">
        <v>9720</v>
      </c>
      <c r="G292" t="s">
        <v>1730</v>
      </c>
      <c r="H292" t="s">
        <v>1495</v>
      </c>
      <c r="I292" t="s">
        <v>1496</v>
      </c>
      <c r="J292">
        <v>47744319</v>
      </c>
      <c r="K292">
        <v>13193535</v>
      </c>
      <c r="L292">
        <v>47.987851999999997</v>
      </c>
      <c r="M292">
        <v>-122.40592820000001</v>
      </c>
      <c r="N292">
        <v>60.937853400000002</v>
      </c>
    </row>
    <row r="293" spans="1:14" x14ac:dyDescent="0.2">
      <c r="A293">
        <v>53</v>
      </c>
      <c r="B293">
        <v>29</v>
      </c>
      <c r="C293">
        <v>972100</v>
      </c>
      <c r="D293" s="3">
        <v>53029972100</v>
      </c>
      <c r="E293" s="4" t="str">
        <f t="shared" si="4"/>
        <v>1400000US53029972100</v>
      </c>
      <c r="F293">
        <v>9721</v>
      </c>
      <c r="G293" t="s">
        <v>1731</v>
      </c>
      <c r="H293" t="s">
        <v>1495</v>
      </c>
      <c r="I293" t="s">
        <v>1496</v>
      </c>
      <c r="J293">
        <v>31815960</v>
      </c>
      <c r="K293">
        <v>18130756</v>
      </c>
      <c r="L293">
        <v>47.937572099999997</v>
      </c>
      <c r="M293">
        <v>-122.3934862</v>
      </c>
      <c r="N293">
        <v>49.946708800000003</v>
      </c>
    </row>
    <row r="294" spans="1:14" x14ac:dyDescent="0.2">
      <c r="A294">
        <v>53</v>
      </c>
      <c r="B294">
        <v>29</v>
      </c>
      <c r="C294">
        <v>992201</v>
      </c>
      <c r="D294" s="3">
        <v>53029992201</v>
      </c>
      <c r="E294" s="4" t="str">
        <f t="shared" si="4"/>
        <v>1400000US53029992201</v>
      </c>
      <c r="F294">
        <v>9922.01</v>
      </c>
      <c r="G294" t="s">
        <v>1732</v>
      </c>
      <c r="H294" t="s">
        <v>1495</v>
      </c>
      <c r="I294" t="s">
        <v>1496</v>
      </c>
      <c r="J294">
        <v>0</v>
      </c>
      <c r="K294">
        <v>598466488</v>
      </c>
      <c r="L294">
        <v>48.339494299999998</v>
      </c>
      <c r="M294">
        <v>-122.7962515</v>
      </c>
      <c r="N294">
        <v>598.83482479999998</v>
      </c>
    </row>
    <row r="295" spans="1:14" x14ac:dyDescent="0.2">
      <c r="A295">
        <v>53</v>
      </c>
      <c r="B295">
        <v>31</v>
      </c>
      <c r="C295">
        <v>950202</v>
      </c>
      <c r="D295" s="3">
        <v>53031950202</v>
      </c>
      <c r="E295" s="4" t="str">
        <f t="shared" si="4"/>
        <v>1400000US53031950202</v>
      </c>
      <c r="F295">
        <v>9502.02</v>
      </c>
      <c r="G295" t="s">
        <v>1733</v>
      </c>
      <c r="H295" t="s">
        <v>1495</v>
      </c>
      <c r="I295" t="s">
        <v>1496</v>
      </c>
      <c r="J295">
        <v>251457437</v>
      </c>
      <c r="K295">
        <v>80657376</v>
      </c>
      <c r="L295">
        <v>47.8392646</v>
      </c>
      <c r="M295">
        <v>-122.9123069</v>
      </c>
      <c r="N295">
        <v>332.11486710000003</v>
      </c>
    </row>
    <row r="296" spans="1:14" x14ac:dyDescent="0.2">
      <c r="A296">
        <v>53</v>
      </c>
      <c r="B296">
        <v>31</v>
      </c>
      <c r="C296">
        <v>950300</v>
      </c>
      <c r="D296" s="3">
        <v>53031950300</v>
      </c>
      <c r="E296" s="4" t="str">
        <f t="shared" si="4"/>
        <v>1400000US53031950300</v>
      </c>
      <c r="F296">
        <v>9503</v>
      </c>
      <c r="G296" t="s">
        <v>1498</v>
      </c>
      <c r="H296" t="s">
        <v>1495</v>
      </c>
      <c r="I296" t="s">
        <v>1496</v>
      </c>
      <c r="J296">
        <v>208134529</v>
      </c>
      <c r="K296">
        <v>79742421</v>
      </c>
      <c r="L296">
        <v>47.905345099999998</v>
      </c>
      <c r="M296">
        <v>-122.7180541</v>
      </c>
      <c r="N296">
        <v>287.87697800000001</v>
      </c>
    </row>
    <row r="297" spans="1:14" x14ac:dyDescent="0.2">
      <c r="A297">
        <v>53</v>
      </c>
      <c r="B297">
        <v>31</v>
      </c>
      <c r="C297">
        <v>950400</v>
      </c>
      <c r="D297" s="3">
        <v>53031950400</v>
      </c>
      <c r="E297" s="4" t="str">
        <f t="shared" si="4"/>
        <v>1400000US53031950400</v>
      </c>
      <c r="F297">
        <v>9504</v>
      </c>
      <c r="G297" t="s">
        <v>1499</v>
      </c>
      <c r="H297" t="s">
        <v>1495</v>
      </c>
      <c r="I297" t="s">
        <v>1496</v>
      </c>
      <c r="J297">
        <v>35026810</v>
      </c>
      <c r="K297">
        <v>91748164</v>
      </c>
      <c r="L297">
        <v>48.063091499999999</v>
      </c>
      <c r="M297">
        <v>-122.70154359999999</v>
      </c>
      <c r="N297">
        <v>126.7752575</v>
      </c>
    </row>
    <row r="298" spans="1:14" x14ac:dyDescent="0.2">
      <c r="A298">
        <v>53</v>
      </c>
      <c r="B298">
        <v>31</v>
      </c>
      <c r="C298">
        <v>950500</v>
      </c>
      <c r="D298" s="3">
        <v>53031950500</v>
      </c>
      <c r="E298" s="4" t="str">
        <f t="shared" si="4"/>
        <v>1400000US53031950500</v>
      </c>
      <c r="F298">
        <v>9505</v>
      </c>
      <c r="G298" t="s">
        <v>1500</v>
      </c>
      <c r="H298" t="s">
        <v>1495</v>
      </c>
      <c r="I298" t="s">
        <v>1496</v>
      </c>
      <c r="J298">
        <v>160740342</v>
      </c>
      <c r="K298">
        <v>255856131</v>
      </c>
      <c r="L298">
        <v>48.130731500000003</v>
      </c>
      <c r="M298">
        <v>-122.9265171</v>
      </c>
      <c r="N298">
        <v>416.60021219999999</v>
      </c>
    </row>
    <row r="299" spans="1:14" x14ac:dyDescent="0.2">
      <c r="A299">
        <v>53</v>
      </c>
      <c r="B299">
        <v>31</v>
      </c>
      <c r="C299">
        <v>950601</v>
      </c>
      <c r="D299" s="3">
        <v>53031950601</v>
      </c>
      <c r="E299" s="4" t="str">
        <f t="shared" si="4"/>
        <v>1400000US53031950601</v>
      </c>
      <c r="F299">
        <v>9506.01</v>
      </c>
      <c r="G299" t="s">
        <v>1734</v>
      </c>
      <c r="H299" t="s">
        <v>1495</v>
      </c>
      <c r="I299" t="s">
        <v>1496</v>
      </c>
      <c r="J299">
        <v>10043509</v>
      </c>
      <c r="K299">
        <v>23439592</v>
      </c>
      <c r="L299">
        <v>48.138439599999998</v>
      </c>
      <c r="M299">
        <v>-122.7651039</v>
      </c>
      <c r="N299">
        <v>33.483116170000002</v>
      </c>
    </row>
    <row r="300" spans="1:14" x14ac:dyDescent="0.2">
      <c r="A300">
        <v>53</v>
      </c>
      <c r="B300">
        <v>31</v>
      </c>
      <c r="C300">
        <v>950602</v>
      </c>
      <c r="D300" s="3">
        <v>53031950602</v>
      </c>
      <c r="E300" s="4" t="str">
        <f t="shared" si="4"/>
        <v>1400000US53031950602</v>
      </c>
      <c r="F300">
        <v>9506.02</v>
      </c>
      <c r="G300" t="s">
        <v>1735</v>
      </c>
      <c r="H300" t="s">
        <v>1495</v>
      </c>
      <c r="I300" t="s">
        <v>1496</v>
      </c>
      <c r="J300">
        <v>11224390</v>
      </c>
      <c r="K300">
        <v>13264349</v>
      </c>
      <c r="L300">
        <v>48.138212699999997</v>
      </c>
      <c r="M300">
        <v>-122.79977239999999</v>
      </c>
      <c r="N300">
        <v>24.488738560000002</v>
      </c>
    </row>
    <row r="301" spans="1:14" x14ac:dyDescent="0.2">
      <c r="A301">
        <v>53</v>
      </c>
      <c r="B301">
        <v>31</v>
      </c>
      <c r="C301">
        <v>950702</v>
      </c>
      <c r="D301" s="3">
        <v>53031950702</v>
      </c>
      <c r="E301" s="4" t="str">
        <f t="shared" si="4"/>
        <v>1400000US53031950702</v>
      </c>
      <c r="F301">
        <v>9507.02</v>
      </c>
      <c r="G301" t="s">
        <v>1736</v>
      </c>
      <c r="H301" t="s">
        <v>1495</v>
      </c>
      <c r="I301" t="s">
        <v>1496</v>
      </c>
      <c r="J301">
        <v>3994759495</v>
      </c>
      <c r="K301">
        <v>187398074</v>
      </c>
      <c r="L301">
        <v>47.742240199999998</v>
      </c>
      <c r="M301">
        <v>-123.8056594</v>
      </c>
      <c r="N301">
        <v>4182.1457819999996</v>
      </c>
    </row>
    <row r="302" spans="1:14" x14ac:dyDescent="0.2">
      <c r="A302">
        <v>53</v>
      </c>
      <c r="B302">
        <v>31</v>
      </c>
      <c r="C302">
        <v>990000</v>
      </c>
      <c r="D302" s="3">
        <v>53031990000</v>
      </c>
      <c r="E302" s="4" t="str">
        <f t="shared" si="4"/>
        <v>1400000US53031990000</v>
      </c>
      <c r="F302">
        <v>9900</v>
      </c>
      <c r="G302" t="s">
        <v>1713</v>
      </c>
      <c r="H302" t="s">
        <v>1495</v>
      </c>
      <c r="I302" t="s">
        <v>1496</v>
      </c>
      <c r="J302">
        <v>0</v>
      </c>
      <c r="K302">
        <v>250760963</v>
      </c>
      <c r="L302">
        <v>47.732047299999998</v>
      </c>
      <c r="M302">
        <v>-124.5333741</v>
      </c>
      <c r="N302">
        <v>254.06102050000001</v>
      </c>
    </row>
    <row r="303" spans="1:14" x14ac:dyDescent="0.2">
      <c r="A303">
        <v>53</v>
      </c>
      <c r="B303">
        <v>33</v>
      </c>
      <c r="C303">
        <v>100</v>
      </c>
      <c r="D303" s="3">
        <v>53033000100</v>
      </c>
      <c r="E303" s="4" t="str">
        <f t="shared" si="4"/>
        <v>1400000US53033000100</v>
      </c>
      <c r="F303">
        <v>1</v>
      </c>
      <c r="G303" t="s">
        <v>1737</v>
      </c>
      <c r="H303" t="s">
        <v>1495</v>
      </c>
      <c r="I303" t="s">
        <v>1496</v>
      </c>
      <c r="J303">
        <v>1910585</v>
      </c>
      <c r="K303">
        <v>1486352</v>
      </c>
      <c r="L303">
        <v>47.722547200000001</v>
      </c>
      <c r="M303">
        <v>-122.2818937</v>
      </c>
      <c r="N303">
        <v>3.3969360430000002</v>
      </c>
    </row>
    <row r="304" spans="1:14" x14ac:dyDescent="0.2">
      <c r="A304">
        <v>53</v>
      </c>
      <c r="B304">
        <v>33</v>
      </c>
      <c r="C304">
        <v>200</v>
      </c>
      <c r="D304" s="3">
        <v>53033000200</v>
      </c>
      <c r="E304" s="4" t="str">
        <f t="shared" si="4"/>
        <v>1400000US53033000200</v>
      </c>
      <c r="F304">
        <v>2</v>
      </c>
      <c r="G304" t="s">
        <v>1552</v>
      </c>
      <c r="H304" t="s">
        <v>1495</v>
      </c>
      <c r="I304" t="s">
        <v>1496</v>
      </c>
      <c r="J304">
        <v>3286319</v>
      </c>
      <c r="K304">
        <v>0</v>
      </c>
      <c r="L304">
        <v>47.726640099999997</v>
      </c>
      <c r="M304">
        <v>-122.30999610000001</v>
      </c>
      <c r="N304">
        <v>3.2863208400000001</v>
      </c>
    </row>
    <row r="305" spans="1:14" x14ac:dyDescent="0.2">
      <c r="A305">
        <v>53</v>
      </c>
      <c r="B305">
        <v>33</v>
      </c>
      <c r="C305">
        <v>300</v>
      </c>
      <c r="D305" s="3">
        <v>53033000300</v>
      </c>
      <c r="E305" s="4" t="str">
        <f t="shared" si="4"/>
        <v>1400000US53033000300</v>
      </c>
      <c r="F305">
        <v>3</v>
      </c>
      <c r="G305" t="s">
        <v>1553</v>
      </c>
      <c r="H305" t="s">
        <v>1495</v>
      </c>
      <c r="I305" t="s">
        <v>1496</v>
      </c>
      <c r="J305">
        <v>1211017</v>
      </c>
      <c r="K305">
        <v>0</v>
      </c>
      <c r="L305">
        <v>47.730525900000004</v>
      </c>
      <c r="M305">
        <v>-122.3329277</v>
      </c>
      <c r="N305">
        <v>1.211013951</v>
      </c>
    </row>
    <row r="306" spans="1:14" x14ac:dyDescent="0.2">
      <c r="A306">
        <v>53</v>
      </c>
      <c r="B306">
        <v>33</v>
      </c>
      <c r="C306">
        <v>401</v>
      </c>
      <c r="D306" s="3">
        <v>53033000401</v>
      </c>
      <c r="E306" s="4" t="str">
        <f t="shared" si="4"/>
        <v>1400000US53033000401</v>
      </c>
      <c r="F306">
        <v>4.01</v>
      </c>
      <c r="G306" t="s">
        <v>1738</v>
      </c>
      <c r="H306" t="s">
        <v>1495</v>
      </c>
      <c r="I306" t="s">
        <v>1496</v>
      </c>
      <c r="J306">
        <v>1281402</v>
      </c>
      <c r="K306">
        <v>81874</v>
      </c>
      <c r="L306">
        <v>47.730187899999997</v>
      </c>
      <c r="M306">
        <v>-122.3518014</v>
      </c>
      <c r="N306">
        <v>1.3632782960000001</v>
      </c>
    </row>
    <row r="307" spans="1:14" x14ac:dyDescent="0.2">
      <c r="A307">
        <v>53</v>
      </c>
      <c r="B307">
        <v>33</v>
      </c>
      <c r="C307">
        <v>402</v>
      </c>
      <c r="D307" s="3">
        <v>53033000402</v>
      </c>
      <c r="E307" s="4" t="str">
        <f t="shared" si="4"/>
        <v>1400000US53033000402</v>
      </c>
      <c r="F307">
        <v>4.0199999999999996</v>
      </c>
      <c r="G307" t="s">
        <v>1739</v>
      </c>
      <c r="H307" t="s">
        <v>1495</v>
      </c>
      <c r="I307" t="s">
        <v>1496</v>
      </c>
      <c r="J307">
        <v>1798936</v>
      </c>
      <c r="K307">
        <v>0</v>
      </c>
      <c r="L307">
        <v>47.716858500000001</v>
      </c>
      <c r="M307">
        <v>-122.35236639999999</v>
      </c>
      <c r="N307">
        <v>1.7989324579999999</v>
      </c>
    </row>
    <row r="308" spans="1:14" x14ac:dyDescent="0.2">
      <c r="A308">
        <v>53</v>
      </c>
      <c r="B308">
        <v>33</v>
      </c>
      <c r="C308">
        <v>500</v>
      </c>
      <c r="D308" s="3">
        <v>53033000500</v>
      </c>
      <c r="E308" s="4" t="str">
        <f t="shared" si="4"/>
        <v>1400000US53033000500</v>
      </c>
      <c r="F308">
        <v>5</v>
      </c>
      <c r="G308" t="s">
        <v>1712</v>
      </c>
      <c r="H308" t="s">
        <v>1495</v>
      </c>
      <c r="I308" t="s">
        <v>1496</v>
      </c>
      <c r="J308">
        <v>2882910</v>
      </c>
      <c r="K308">
        <v>932456</v>
      </c>
      <c r="L308">
        <v>47.722409399999997</v>
      </c>
      <c r="M308">
        <v>-122.3710555</v>
      </c>
      <c r="N308">
        <v>3.8153693560000002</v>
      </c>
    </row>
    <row r="309" spans="1:14" x14ac:dyDescent="0.2">
      <c r="A309">
        <v>53</v>
      </c>
      <c r="B309">
        <v>33</v>
      </c>
      <c r="C309">
        <v>600</v>
      </c>
      <c r="D309" s="3">
        <v>53033000600</v>
      </c>
      <c r="E309" s="4" t="str">
        <f t="shared" si="4"/>
        <v>1400000US53033000600</v>
      </c>
      <c r="F309">
        <v>6</v>
      </c>
      <c r="G309" t="s">
        <v>1555</v>
      </c>
      <c r="H309" t="s">
        <v>1495</v>
      </c>
      <c r="I309" t="s">
        <v>1496</v>
      </c>
      <c r="J309">
        <v>3783735</v>
      </c>
      <c r="K309">
        <v>54223</v>
      </c>
      <c r="L309">
        <v>47.719552</v>
      </c>
      <c r="M309">
        <v>-122.33141500000001</v>
      </c>
      <c r="N309">
        <v>3.837961425</v>
      </c>
    </row>
    <row r="310" spans="1:14" x14ac:dyDescent="0.2">
      <c r="A310">
        <v>53</v>
      </c>
      <c r="B310">
        <v>33</v>
      </c>
      <c r="C310">
        <v>700</v>
      </c>
      <c r="D310" s="3">
        <v>53033000700</v>
      </c>
      <c r="E310" s="4" t="str">
        <f t="shared" si="4"/>
        <v>1400000US53033000700</v>
      </c>
      <c r="F310">
        <v>7</v>
      </c>
      <c r="G310" t="s">
        <v>1556</v>
      </c>
      <c r="H310" t="s">
        <v>1495</v>
      </c>
      <c r="I310" t="s">
        <v>1496</v>
      </c>
      <c r="J310">
        <v>1294675</v>
      </c>
      <c r="K310">
        <v>0</v>
      </c>
      <c r="L310">
        <v>47.715689300000001</v>
      </c>
      <c r="M310">
        <v>-122.3018632</v>
      </c>
      <c r="N310">
        <v>1.2946753289999999</v>
      </c>
    </row>
    <row r="311" spans="1:14" x14ac:dyDescent="0.2">
      <c r="A311">
        <v>53</v>
      </c>
      <c r="B311">
        <v>33</v>
      </c>
      <c r="C311">
        <v>800</v>
      </c>
      <c r="D311" s="3">
        <v>53033000800</v>
      </c>
      <c r="E311" s="4" t="str">
        <f t="shared" si="4"/>
        <v>1400000US53033000800</v>
      </c>
      <c r="F311">
        <v>8</v>
      </c>
      <c r="G311" t="s">
        <v>1557</v>
      </c>
      <c r="H311" t="s">
        <v>1495</v>
      </c>
      <c r="I311" t="s">
        <v>1496</v>
      </c>
      <c r="J311">
        <v>1141587</v>
      </c>
      <c r="K311">
        <v>0</v>
      </c>
      <c r="L311">
        <v>47.711249199999997</v>
      </c>
      <c r="M311">
        <v>-122.2860821</v>
      </c>
      <c r="N311">
        <v>1.1415886630000001</v>
      </c>
    </row>
    <row r="312" spans="1:14" x14ac:dyDescent="0.2">
      <c r="A312">
        <v>53</v>
      </c>
      <c r="B312">
        <v>33</v>
      </c>
      <c r="C312">
        <v>900</v>
      </c>
      <c r="D312" s="3">
        <v>53033000900</v>
      </c>
      <c r="E312" s="4" t="str">
        <f t="shared" si="4"/>
        <v>1400000US53033000900</v>
      </c>
      <c r="F312">
        <v>9</v>
      </c>
      <c r="G312" t="s">
        <v>1558</v>
      </c>
      <c r="H312" t="s">
        <v>1495</v>
      </c>
      <c r="I312" t="s">
        <v>1496</v>
      </c>
      <c r="J312">
        <v>1008370</v>
      </c>
      <c r="K312">
        <v>2518828</v>
      </c>
      <c r="L312">
        <v>47.706374699999998</v>
      </c>
      <c r="M312">
        <v>-122.27495860000001</v>
      </c>
      <c r="N312">
        <v>3.5271974739999998</v>
      </c>
    </row>
    <row r="313" spans="1:14" x14ac:dyDescent="0.2">
      <c r="A313">
        <v>53</v>
      </c>
      <c r="B313">
        <v>33</v>
      </c>
      <c r="C313">
        <v>1000</v>
      </c>
      <c r="D313" s="3">
        <v>53033001000</v>
      </c>
      <c r="E313" s="4" t="str">
        <f t="shared" si="4"/>
        <v>1400000US53033001000</v>
      </c>
      <c r="F313">
        <v>10</v>
      </c>
      <c r="G313" t="s">
        <v>1559</v>
      </c>
      <c r="H313" t="s">
        <v>1495</v>
      </c>
      <c r="I313" t="s">
        <v>1496</v>
      </c>
      <c r="J313">
        <v>954457</v>
      </c>
      <c r="K313">
        <v>0</v>
      </c>
      <c r="L313">
        <v>47.706406700000002</v>
      </c>
      <c r="M313">
        <v>-122.2960648</v>
      </c>
      <c r="N313">
        <v>0.95445843299999999</v>
      </c>
    </row>
    <row r="314" spans="1:14" x14ac:dyDescent="0.2">
      <c r="A314">
        <v>53</v>
      </c>
      <c r="B314">
        <v>33</v>
      </c>
      <c r="C314">
        <v>1100</v>
      </c>
      <c r="D314" s="3">
        <v>53033001100</v>
      </c>
      <c r="E314" s="4" t="str">
        <f t="shared" si="4"/>
        <v>1400000US53033001100</v>
      </c>
      <c r="F314">
        <v>11</v>
      </c>
      <c r="G314" t="s">
        <v>1560</v>
      </c>
      <c r="H314" t="s">
        <v>1495</v>
      </c>
      <c r="I314" t="s">
        <v>1496</v>
      </c>
      <c r="J314">
        <v>1060416</v>
      </c>
      <c r="K314">
        <v>0</v>
      </c>
      <c r="L314">
        <v>47.706547</v>
      </c>
      <c r="M314">
        <v>-122.3068073</v>
      </c>
      <c r="N314">
        <v>1.0604208420000001</v>
      </c>
    </row>
    <row r="315" spans="1:14" x14ac:dyDescent="0.2">
      <c r="A315">
        <v>53</v>
      </c>
      <c r="B315">
        <v>33</v>
      </c>
      <c r="C315">
        <v>1200</v>
      </c>
      <c r="D315" s="3">
        <v>53033001200</v>
      </c>
      <c r="E315" s="4" t="str">
        <f t="shared" si="4"/>
        <v>1400000US53033001200</v>
      </c>
      <c r="F315">
        <v>12</v>
      </c>
      <c r="G315" t="s">
        <v>1561</v>
      </c>
      <c r="H315" t="s">
        <v>1495</v>
      </c>
      <c r="I315" t="s">
        <v>1496</v>
      </c>
      <c r="J315">
        <v>1834051</v>
      </c>
      <c r="K315">
        <v>0</v>
      </c>
      <c r="L315">
        <v>47.707121399999998</v>
      </c>
      <c r="M315">
        <v>-122.3228194</v>
      </c>
      <c r="N315">
        <v>1.834049058</v>
      </c>
    </row>
    <row r="316" spans="1:14" x14ac:dyDescent="0.2">
      <c r="A316">
        <v>53</v>
      </c>
      <c r="B316">
        <v>33</v>
      </c>
      <c r="C316">
        <v>1300</v>
      </c>
      <c r="D316" s="3">
        <v>53033001300</v>
      </c>
      <c r="E316" s="4" t="str">
        <f t="shared" si="4"/>
        <v>1400000US53033001300</v>
      </c>
      <c r="F316">
        <v>13</v>
      </c>
      <c r="G316" t="s">
        <v>1562</v>
      </c>
      <c r="H316" t="s">
        <v>1495</v>
      </c>
      <c r="I316" t="s">
        <v>1496</v>
      </c>
      <c r="J316">
        <v>1183904</v>
      </c>
      <c r="K316">
        <v>0</v>
      </c>
      <c r="L316">
        <v>47.702281499999998</v>
      </c>
      <c r="M316">
        <v>-122.34217889999999</v>
      </c>
      <c r="N316">
        <v>1.18390719</v>
      </c>
    </row>
    <row r="317" spans="1:14" x14ac:dyDescent="0.2">
      <c r="A317">
        <v>53</v>
      </c>
      <c r="B317">
        <v>33</v>
      </c>
      <c r="C317">
        <v>1400</v>
      </c>
      <c r="D317" s="3">
        <v>53033001400</v>
      </c>
      <c r="E317" s="4" t="str">
        <f t="shared" si="4"/>
        <v>1400000US53033001400</v>
      </c>
      <c r="F317">
        <v>14</v>
      </c>
      <c r="G317" t="s">
        <v>1563</v>
      </c>
      <c r="H317" t="s">
        <v>1495</v>
      </c>
      <c r="I317" t="s">
        <v>1496</v>
      </c>
      <c r="J317">
        <v>2137300</v>
      </c>
      <c r="K317">
        <v>211433</v>
      </c>
      <c r="L317">
        <v>47.707879499999997</v>
      </c>
      <c r="M317">
        <v>-122.36740880000001</v>
      </c>
      <c r="N317">
        <v>2.3487328010000001</v>
      </c>
    </row>
    <row r="318" spans="1:14" x14ac:dyDescent="0.2">
      <c r="A318">
        <v>53</v>
      </c>
      <c r="B318">
        <v>33</v>
      </c>
      <c r="C318">
        <v>1500</v>
      </c>
      <c r="D318" s="3">
        <v>53033001500</v>
      </c>
      <c r="E318" s="4" t="str">
        <f t="shared" si="4"/>
        <v>1400000US53033001500</v>
      </c>
      <c r="F318">
        <v>15</v>
      </c>
      <c r="G318" t="s">
        <v>1564</v>
      </c>
      <c r="H318" t="s">
        <v>1495</v>
      </c>
      <c r="I318" t="s">
        <v>1496</v>
      </c>
      <c r="J318">
        <v>1170487</v>
      </c>
      <c r="K318">
        <v>398486</v>
      </c>
      <c r="L318">
        <v>47.694632400000003</v>
      </c>
      <c r="M318">
        <v>-122.3949744</v>
      </c>
      <c r="N318">
        <v>1.568973108</v>
      </c>
    </row>
    <row r="319" spans="1:14" x14ac:dyDescent="0.2">
      <c r="A319">
        <v>53</v>
      </c>
      <c r="B319">
        <v>33</v>
      </c>
      <c r="C319">
        <v>1600</v>
      </c>
      <c r="D319" s="3">
        <v>53033001600</v>
      </c>
      <c r="E319" s="4" t="str">
        <f t="shared" si="4"/>
        <v>1400000US53033001600</v>
      </c>
      <c r="F319">
        <v>16</v>
      </c>
      <c r="G319" t="s">
        <v>1565</v>
      </c>
      <c r="H319" t="s">
        <v>1495</v>
      </c>
      <c r="I319" t="s">
        <v>1496</v>
      </c>
      <c r="J319">
        <v>2041021</v>
      </c>
      <c r="K319">
        <v>457717</v>
      </c>
      <c r="L319">
        <v>47.700476299999998</v>
      </c>
      <c r="M319">
        <v>-122.3799018</v>
      </c>
      <c r="N319">
        <v>2.4987353329999999</v>
      </c>
    </row>
    <row r="320" spans="1:14" x14ac:dyDescent="0.2">
      <c r="A320">
        <v>53</v>
      </c>
      <c r="B320">
        <v>33</v>
      </c>
      <c r="C320">
        <v>1701</v>
      </c>
      <c r="D320" s="3">
        <v>53033001701</v>
      </c>
      <c r="E320" s="4" t="str">
        <f t="shared" si="4"/>
        <v>1400000US53033001701</v>
      </c>
      <c r="F320">
        <v>17.010000000000002</v>
      </c>
      <c r="G320" t="s">
        <v>1740</v>
      </c>
      <c r="H320" t="s">
        <v>1495</v>
      </c>
      <c r="I320" t="s">
        <v>1496</v>
      </c>
      <c r="J320">
        <v>892771</v>
      </c>
      <c r="K320">
        <v>0</v>
      </c>
      <c r="L320">
        <v>47.696361899999999</v>
      </c>
      <c r="M320">
        <v>-122.3544843</v>
      </c>
      <c r="N320">
        <v>0.89276910899999995</v>
      </c>
    </row>
    <row r="321" spans="1:14" x14ac:dyDescent="0.2">
      <c r="A321">
        <v>53</v>
      </c>
      <c r="B321">
        <v>33</v>
      </c>
      <c r="C321">
        <v>1702</v>
      </c>
      <c r="D321" s="3">
        <v>53033001702</v>
      </c>
      <c r="E321" s="4" t="str">
        <f t="shared" si="4"/>
        <v>1400000US53033001702</v>
      </c>
      <c r="F321">
        <v>17.02</v>
      </c>
      <c r="G321" t="s">
        <v>1741</v>
      </c>
      <c r="H321" t="s">
        <v>1495</v>
      </c>
      <c r="I321" t="s">
        <v>1496</v>
      </c>
      <c r="J321">
        <v>1280221</v>
      </c>
      <c r="K321">
        <v>0</v>
      </c>
      <c r="L321">
        <v>47.696521199999999</v>
      </c>
      <c r="M321">
        <v>-122.3639488</v>
      </c>
      <c r="N321">
        <v>1.2802234400000001</v>
      </c>
    </row>
    <row r="322" spans="1:14" x14ac:dyDescent="0.2">
      <c r="A322">
        <v>53</v>
      </c>
      <c r="B322">
        <v>33</v>
      </c>
      <c r="C322">
        <v>1800</v>
      </c>
      <c r="D322" s="3">
        <v>53033001800</v>
      </c>
      <c r="E322" s="4" t="str">
        <f t="shared" si="4"/>
        <v>1400000US53033001800</v>
      </c>
      <c r="F322">
        <v>18</v>
      </c>
      <c r="G322" t="s">
        <v>1567</v>
      </c>
      <c r="H322" t="s">
        <v>1495</v>
      </c>
      <c r="I322" t="s">
        <v>1496</v>
      </c>
      <c r="J322">
        <v>943059</v>
      </c>
      <c r="K322">
        <v>0</v>
      </c>
      <c r="L322">
        <v>47.694045299999999</v>
      </c>
      <c r="M322">
        <v>-122.34197810000001</v>
      </c>
      <c r="N322">
        <v>0.94305645400000004</v>
      </c>
    </row>
    <row r="323" spans="1:14" x14ac:dyDescent="0.2">
      <c r="A323">
        <v>53</v>
      </c>
      <c r="B323">
        <v>33</v>
      </c>
      <c r="C323">
        <v>1900</v>
      </c>
      <c r="D323" s="3">
        <v>53033001900</v>
      </c>
      <c r="E323" s="4" t="str">
        <f t="shared" ref="E323:E386" si="5">"1400000US"&amp;D323</f>
        <v>1400000US53033001900</v>
      </c>
      <c r="F323">
        <v>19</v>
      </c>
      <c r="G323" t="s">
        <v>1568</v>
      </c>
      <c r="H323" t="s">
        <v>1495</v>
      </c>
      <c r="I323" t="s">
        <v>1496</v>
      </c>
      <c r="J323">
        <v>1663253</v>
      </c>
      <c r="K323">
        <v>0</v>
      </c>
      <c r="L323">
        <v>47.696534999999997</v>
      </c>
      <c r="M323">
        <v>-122.326216</v>
      </c>
      <c r="N323">
        <v>1.6632518030000001</v>
      </c>
    </row>
    <row r="324" spans="1:14" x14ac:dyDescent="0.2">
      <c r="A324">
        <v>53</v>
      </c>
      <c r="B324">
        <v>33</v>
      </c>
      <c r="C324">
        <v>2000</v>
      </c>
      <c r="D324" s="3">
        <v>53033002000</v>
      </c>
      <c r="E324" s="4" t="str">
        <f t="shared" si="5"/>
        <v>1400000US53033002000</v>
      </c>
      <c r="F324">
        <v>20</v>
      </c>
      <c r="G324" t="s">
        <v>1569</v>
      </c>
      <c r="H324" t="s">
        <v>1495</v>
      </c>
      <c r="I324" t="s">
        <v>1496</v>
      </c>
      <c r="J324">
        <v>1103322</v>
      </c>
      <c r="K324">
        <v>28680</v>
      </c>
      <c r="L324">
        <v>47.695331000000003</v>
      </c>
      <c r="M324">
        <v>-122.31080249999999</v>
      </c>
      <c r="N324">
        <v>1.1320041190000001</v>
      </c>
    </row>
    <row r="325" spans="1:14" x14ac:dyDescent="0.2">
      <c r="A325">
        <v>53</v>
      </c>
      <c r="B325">
        <v>33</v>
      </c>
      <c r="C325">
        <v>2100</v>
      </c>
      <c r="D325" s="3">
        <v>53033002100</v>
      </c>
      <c r="E325" s="4" t="str">
        <f t="shared" si="5"/>
        <v>1400000US53033002100</v>
      </c>
      <c r="F325">
        <v>21</v>
      </c>
      <c r="G325" t="s">
        <v>1570</v>
      </c>
      <c r="H325" t="s">
        <v>1495</v>
      </c>
      <c r="I325" t="s">
        <v>1496</v>
      </c>
      <c r="J325">
        <v>1365465</v>
      </c>
      <c r="K325">
        <v>0</v>
      </c>
      <c r="L325">
        <v>47.695367300000001</v>
      </c>
      <c r="M325">
        <v>-122.2980453</v>
      </c>
      <c r="N325">
        <v>1.365462768</v>
      </c>
    </row>
    <row r="326" spans="1:14" x14ac:dyDescent="0.2">
      <c r="A326">
        <v>53</v>
      </c>
      <c r="B326">
        <v>33</v>
      </c>
      <c r="C326">
        <v>2200</v>
      </c>
      <c r="D326" s="3">
        <v>53033002200</v>
      </c>
      <c r="E326" s="4" t="str">
        <f t="shared" si="5"/>
        <v>1400000US53033002200</v>
      </c>
      <c r="F326">
        <v>22</v>
      </c>
      <c r="G326" t="s">
        <v>1742</v>
      </c>
      <c r="H326" t="s">
        <v>1495</v>
      </c>
      <c r="I326" t="s">
        <v>1496</v>
      </c>
      <c r="J326">
        <v>2767964</v>
      </c>
      <c r="K326">
        <v>1489216</v>
      </c>
      <c r="L326">
        <v>47.692950099999997</v>
      </c>
      <c r="M326">
        <v>-122.27043860000001</v>
      </c>
      <c r="N326">
        <v>4.2571813049999996</v>
      </c>
    </row>
    <row r="327" spans="1:14" x14ac:dyDescent="0.2">
      <c r="A327">
        <v>53</v>
      </c>
      <c r="B327">
        <v>33</v>
      </c>
      <c r="C327">
        <v>2400</v>
      </c>
      <c r="D327" s="3">
        <v>53033002400</v>
      </c>
      <c r="E327" s="4" t="str">
        <f t="shared" si="5"/>
        <v>1400000US53033002400</v>
      </c>
      <c r="F327">
        <v>24</v>
      </c>
      <c r="G327" t="s">
        <v>1743</v>
      </c>
      <c r="H327" t="s">
        <v>1495</v>
      </c>
      <c r="I327" t="s">
        <v>1496</v>
      </c>
      <c r="J327">
        <v>978103</v>
      </c>
      <c r="K327">
        <v>0</v>
      </c>
      <c r="L327">
        <v>47.686681200000002</v>
      </c>
      <c r="M327">
        <v>-122.28782579999999</v>
      </c>
      <c r="N327">
        <v>0.97810445499999998</v>
      </c>
    </row>
    <row r="328" spans="1:14" x14ac:dyDescent="0.2">
      <c r="A328">
        <v>53</v>
      </c>
      <c r="B328">
        <v>33</v>
      </c>
      <c r="C328">
        <v>2500</v>
      </c>
      <c r="D328" s="3">
        <v>53033002500</v>
      </c>
      <c r="E328" s="4" t="str">
        <f t="shared" si="5"/>
        <v>1400000US53033002500</v>
      </c>
      <c r="F328">
        <v>25</v>
      </c>
      <c r="G328" t="s">
        <v>1744</v>
      </c>
      <c r="H328" t="s">
        <v>1495</v>
      </c>
      <c r="I328" t="s">
        <v>1496</v>
      </c>
      <c r="J328">
        <v>984333</v>
      </c>
      <c r="K328">
        <v>0</v>
      </c>
      <c r="L328">
        <v>47.683896900000001</v>
      </c>
      <c r="M328">
        <v>-122.3022793</v>
      </c>
      <c r="N328">
        <v>0.98433442500000001</v>
      </c>
    </row>
    <row r="329" spans="1:14" x14ac:dyDescent="0.2">
      <c r="A329">
        <v>53</v>
      </c>
      <c r="B329">
        <v>33</v>
      </c>
      <c r="C329">
        <v>2600</v>
      </c>
      <c r="D329" s="3">
        <v>53033002600</v>
      </c>
      <c r="E329" s="4" t="str">
        <f t="shared" si="5"/>
        <v>1400000US53033002600</v>
      </c>
      <c r="F329">
        <v>26</v>
      </c>
      <c r="G329" t="s">
        <v>1745</v>
      </c>
      <c r="H329" t="s">
        <v>1495</v>
      </c>
      <c r="I329" t="s">
        <v>1496</v>
      </c>
      <c r="J329">
        <v>1216627</v>
      </c>
      <c r="K329">
        <v>28175</v>
      </c>
      <c r="L329">
        <v>47.682203100000002</v>
      </c>
      <c r="M329">
        <v>-122.31139930000001</v>
      </c>
      <c r="N329">
        <v>1.2447964010000001</v>
      </c>
    </row>
    <row r="330" spans="1:14" x14ac:dyDescent="0.2">
      <c r="A330">
        <v>53</v>
      </c>
      <c r="B330">
        <v>33</v>
      </c>
      <c r="C330">
        <v>2700</v>
      </c>
      <c r="D330" s="3">
        <v>53033002700</v>
      </c>
      <c r="E330" s="4" t="str">
        <f t="shared" si="5"/>
        <v>1400000US53033002700</v>
      </c>
      <c r="F330">
        <v>27</v>
      </c>
      <c r="G330" t="s">
        <v>1746</v>
      </c>
      <c r="H330" t="s">
        <v>1495</v>
      </c>
      <c r="I330" t="s">
        <v>1496</v>
      </c>
      <c r="J330">
        <v>1597298</v>
      </c>
      <c r="K330">
        <v>0</v>
      </c>
      <c r="L330">
        <v>47.686867100000001</v>
      </c>
      <c r="M330">
        <v>-122.33115479999999</v>
      </c>
      <c r="N330">
        <v>1.5972983169999999</v>
      </c>
    </row>
    <row r="331" spans="1:14" x14ac:dyDescent="0.2">
      <c r="A331">
        <v>53</v>
      </c>
      <c r="B331">
        <v>33</v>
      </c>
      <c r="C331">
        <v>2800</v>
      </c>
      <c r="D331" s="3">
        <v>53033002800</v>
      </c>
      <c r="E331" s="4" t="str">
        <f t="shared" si="5"/>
        <v>1400000US53033002800</v>
      </c>
      <c r="F331">
        <v>28</v>
      </c>
      <c r="G331" t="s">
        <v>1747</v>
      </c>
      <c r="H331" t="s">
        <v>1495</v>
      </c>
      <c r="I331" t="s">
        <v>1496</v>
      </c>
      <c r="J331">
        <v>979862</v>
      </c>
      <c r="K331">
        <v>0</v>
      </c>
      <c r="L331">
        <v>47.685113999999999</v>
      </c>
      <c r="M331">
        <v>-122.34994500000001</v>
      </c>
      <c r="N331">
        <v>0.979862978</v>
      </c>
    </row>
    <row r="332" spans="1:14" x14ac:dyDescent="0.2">
      <c r="A332">
        <v>53</v>
      </c>
      <c r="B332">
        <v>33</v>
      </c>
      <c r="C332">
        <v>2900</v>
      </c>
      <c r="D332" s="3">
        <v>53033002900</v>
      </c>
      <c r="E332" s="4" t="str">
        <f t="shared" si="5"/>
        <v>1400000US53033002900</v>
      </c>
      <c r="F332">
        <v>29</v>
      </c>
      <c r="G332" t="s">
        <v>1748</v>
      </c>
      <c r="H332" t="s">
        <v>1495</v>
      </c>
      <c r="I332" t="s">
        <v>1496</v>
      </c>
      <c r="J332">
        <v>986207</v>
      </c>
      <c r="K332">
        <v>0</v>
      </c>
      <c r="L332">
        <v>47.685087199999998</v>
      </c>
      <c r="M332">
        <v>-122.3606466</v>
      </c>
      <c r="N332">
        <v>0.98620717899999999</v>
      </c>
    </row>
    <row r="333" spans="1:14" x14ac:dyDescent="0.2">
      <c r="A333">
        <v>53</v>
      </c>
      <c r="B333">
        <v>33</v>
      </c>
      <c r="C333">
        <v>3000</v>
      </c>
      <c r="D333" s="3">
        <v>53033003000</v>
      </c>
      <c r="E333" s="4" t="str">
        <f t="shared" si="5"/>
        <v>1400000US53033003000</v>
      </c>
      <c r="F333">
        <v>30</v>
      </c>
      <c r="G333" t="s">
        <v>1749</v>
      </c>
      <c r="H333" t="s">
        <v>1495</v>
      </c>
      <c r="I333" t="s">
        <v>1496</v>
      </c>
      <c r="J333">
        <v>1493249</v>
      </c>
      <c r="K333">
        <v>0</v>
      </c>
      <c r="L333">
        <v>47.685095799999999</v>
      </c>
      <c r="M333">
        <v>-122.3740444</v>
      </c>
      <c r="N333">
        <v>1.4932528549999999</v>
      </c>
    </row>
    <row r="334" spans="1:14" x14ac:dyDescent="0.2">
      <c r="A334">
        <v>53</v>
      </c>
      <c r="B334">
        <v>33</v>
      </c>
      <c r="C334">
        <v>3100</v>
      </c>
      <c r="D334" s="3">
        <v>53033003100</v>
      </c>
      <c r="E334" s="4" t="str">
        <f t="shared" si="5"/>
        <v>1400000US53033003100</v>
      </c>
      <c r="F334">
        <v>31</v>
      </c>
      <c r="G334" t="s">
        <v>1750</v>
      </c>
      <c r="H334" t="s">
        <v>1495</v>
      </c>
      <c r="I334" t="s">
        <v>1496</v>
      </c>
      <c r="J334">
        <v>2232860</v>
      </c>
      <c r="K334">
        <v>465516</v>
      </c>
      <c r="L334">
        <v>47.687757400000002</v>
      </c>
      <c r="M334">
        <v>-122.3964308</v>
      </c>
      <c r="N334">
        <v>2.6983735389999999</v>
      </c>
    </row>
    <row r="335" spans="1:14" x14ac:dyDescent="0.2">
      <c r="A335">
        <v>53</v>
      </c>
      <c r="B335">
        <v>33</v>
      </c>
      <c r="C335">
        <v>3200</v>
      </c>
      <c r="D335" s="3">
        <v>53033003200</v>
      </c>
      <c r="E335" s="4" t="str">
        <f t="shared" si="5"/>
        <v>1400000US53033003200</v>
      </c>
      <c r="F335">
        <v>32</v>
      </c>
      <c r="G335" t="s">
        <v>1751</v>
      </c>
      <c r="H335" t="s">
        <v>1495</v>
      </c>
      <c r="I335" t="s">
        <v>1496</v>
      </c>
      <c r="J335">
        <v>2212983</v>
      </c>
      <c r="K335">
        <v>1276803</v>
      </c>
      <c r="L335">
        <v>47.6753292</v>
      </c>
      <c r="M335">
        <v>-122.4022854</v>
      </c>
      <c r="N335">
        <v>3.4897903060000002</v>
      </c>
    </row>
    <row r="336" spans="1:14" x14ac:dyDescent="0.2">
      <c r="A336">
        <v>53</v>
      </c>
      <c r="B336">
        <v>33</v>
      </c>
      <c r="C336">
        <v>3300</v>
      </c>
      <c r="D336" s="3">
        <v>53033003300</v>
      </c>
      <c r="E336" s="4" t="str">
        <f t="shared" si="5"/>
        <v>1400000US53033003300</v>
      </c>
      <c r="F336">
        <v>33</v>
      </c>
      <c r="G336" t="s">
        <v>1752</v>
      </c>
      <c r="H336" t="s">
        <v>1495</v>
      </c>
      <c r="I336" t="s">
        <v>1496</v>
      </c>
      <c r="J336">
        <v>1296368</v>
      </c>
      <c r="K336">
        <v>0</v>
      </c>
      <c r="L336">
        <v>47.675971400000002</v>
      </c>
      <c r="M336">
        <v>-122.3768125</v>
      </c>
      <c r="N336">
        <v>1.296370053</v>
      </c>
    </row>
    <row r="337" spans="1:14" x14ac:dyDescent="0.2">
      <c r="A337">
        <v>53</v>
      </c>
      <c r="B337">
        <v>33</v>
      </c>
      <c r="C337">
        <v>3400</v>
      </c>
      <c r="D337" s="3">
        <v>53033003400</v>
      </c>
      <c r="E337" s="4" t="str">
        <f t="shared" si="5"/>
        <v>1400000US53033003400</v>
      </c>
      <c r="F337">
        <v>34</v>
      </c>
      <c r="G337" t="s">
        <v>1753</v>
      </c>
      <c r="H337" t="s">
        <v>1495</v>
      </c>
      <c r="I337" t="s">
        <v>1496</v>
      </c>
      <c r="J337">
        <v>787147</v>
      </c>
      <c r="K337">
        <v>0</v>
      </c>
      <c r="L337">
        <v>47.674064600000001</v>
      </c>
      <c r="M337">
        <v>-122.36174629999999</v>
      </c>
      <c r="N337">
        <v>0.78715199400000002</v>
      </c>
    </row>
    <row r="338" spans="1:14" x14ac:dyDescent="0.2">
      <c r="A338">
        <v>53</v>
      </c>
      <c r="B338">
        <v>33</v>
      </c>
      <c r="C338">
        <v>3500</v>
      </c>
      <c r="D338" s="3">
        <v>53033003500</v>
      </c>
      <c r="E338" s="4" t="str">
        <f t="shared" si="5"/>
        <v>1400000US53033003500</v>
      </c>
      <c r="F338">
        <v>35</v>
      </c>
      <c r="G338" t="s">
        <v>1754</v>
      </c>
      <c r="H338" t="s">
        <v>1495</v>
      </c>
      <c r="I338" t="s">
        <v>1496</v>
      </c>
      <c r="J338">
        <v>1284761</v>
      </c>
      <c r="K338">
        <v>0</v>
      </c>
      <c r="L338">
        <v>47.672546599999997</v>
      </c>
      <c r="M338">
        <v>-122.3520881</v>
      </c>
      <c r="N338">
        <v>1.284761458</v>
      </c>
    </row>
    <row r="339" spans="1:14" x14ac:dyDescent="0.2">
      <c r="A339">
        <v>53</v>
      </c>
      <c r="B339">
        <v>33</v>
      </c>
      <c r="C339">
        <v>3600</v>
      </c>
      <c r="D339" s="3">
        <v>53033003600</v>
      </c>
      <c r="E339" s="4" t="str">
        <f t="shared" si="5"/>
        <v>1400000US53033003600</v>
      </c>
      <c r="F339">
        <v>36</v>
      </c>
      <c r="G339" t="s">
        <v>1755</v>
      </c>
      <c r="H339" t="s">
        <v>1495</v>
      </c>
      <c r="I339" t="s">
        <v>1496</v>
      </c>
      <c r="J339">
        <v>1196466</v>
      </c>
      <c r="K339">
        <v>0</v>
      </c>
      <c r="L339">
        <v>47.677191200000003</v>
      </c>
      <c r="M339">
        <v>-122.3242054</v>
      </c>
      <c r="N339">
        <v>1.196455753</v>
      </c>
    </row>
    <row r="340" spans="1:14" x14ac:dyDescent="0.2">
      <c r="A340">
        <v>53</v>
      </c>
      <c r="B340">
        <v>33</v>
      </c>
      <c r="C340">
        <v>3800</v>
      </c>
      <c r="D340" s="3">
        <v>53033003800</v>
      </c>
      <c r="E340" s="4" t="str">
        <f t="shared" si="5"/>
        <v>1400000US53033003800</v>
      </c>
      <c r="F340">
        <v>38</v>
      </c>
      <c r="G340" t="s">
        <v>1756</v>
      </c>
      <c r="H340" t="s">
        <v>1495</v>
      </c>
      <c r="I340" t="s">
        <v>1496</v>
      </c>
      <c r="J340">
        <v>624606</v>
      </c>
      <c r="K340">
        <v>0</v>
      </c>
      <c r="L340">
        <v>47.679409300000003</v>
      </c>
      <c r="M340">
        <v>-122.2955292</v>
      </c>
      <c r="N340">
        <v>0.62460618800000001</v>
      </c>
    </row>
    <row r="341" spans="1:14" x14ac:dyDescent="0.2">
      <c r="A341">
        <v>53</v>
      </c>
      <c r="B341">
        <v>33</v>
      </c>
      <c r="C341">
        <v>3900</v>
      </c>
      <c r="D341" s="3">
        <v>53033003900</v>
      </c>
      <c r="E341" s="4" t="str">
        <f t="shared" si="5"/>
        <v>1400000US53033003900</v>
      </c>
      <c r="F341">
        <v>39</v>
      </c>
      <c r="G341" t="s">
        <v>1757</v>
      </c>
      <c r="H341" t="s">
        <v>1495</v>
      </c>
      <c r="I341" t="s">
        <v>1496</v>
      </c>
      <c r="J341">
        <v>973808</v>
      </c>
      <c r="K341">
        <v>0</v>
      </c>
      <c r="L341">
        <v>47.679411700000003</v>
      </c>
      <c r="M341">
        <v>-122.28234140000001</v>
      </c>
      <c r="N341">
        <v>0.97380768200000001</v>
      </c>
    </row>
    <row r="342" spans="1:14" x14ac:dyDescent="0.2">
      <c r="A342">
        <v>53</v>
      </c>
      <c r="B342">
        <v>33</v>
      </c>
      <c r="C342">
        <v>4000</v>
      </c>
      <c r="D342" s="3">
        <v>53033004000</v>
      </c>
      <c r="E342" s="4" t="str">
        <f t="shared" si="5"/>
        <v>1400000US53033004000</v>
      </c>
      <c r="F342">
        <v>40</v>
      </c>
      <c r="G342" t="s">
        <v>1758</v>
      </c>
      <c r="H342" t="s">
        <v>1495</v>
      </c>
      <c r="I342" t="s">
        <v>1496</v>
      </c>
      <c r="J342">
        <v>2606984</v>
      </c>
      <c r="K342">
        <v>3881765</v>
      </c>
      <c r="L342">
        <v>47.681717999999996</v>
      </c>
      <c r="M342">
        <v>-122.252368</v>
      </c>
      <c r="N342">
        <v>6.4887528899999998</v>
      </c>
    </row>
    <row r="343" spans="1:14" x14ac:dyDescent="0.2">
      <c r="A343">
        <v>53</v>
      </c>
      <c r="B343">
        <v>33</v>
      </c>
      <c r="C343">
        <v>4100</v>
      </c>
      <c r="D343" s="3">
        <v>53033004100</v>
      </c>
      <c r="E343" s="4" t="str">
        <f t="shared" si="5"/>
        <v>1400000US53033004100</v>
      </c>
      <c r="F343">
        <v>41</v>
      </c>
      <c r="G343" t="s">
        <v>1759</v>
      </c>
      <c r="H343" t="s">
        <v>1495</v>
      </c>
      <c r="I343" t="s">
        <v>1496</v>
      </c>
      <c r="J343">
        <v>3260947</v>
      </c>
      <c r="K343">
        <v>5661307</v>
      </c>
      <c r="L343">
        <v>47.669284400000002</v>
      </c>
      <c r="M343">
        <v>-122.2581993</v>
      </c>
      <c r="N343">
        <v>8.9222481780000003</v>
      </c>
    </row>
    <row r="344" spans="1:14" x14ac:dyDescent="0.2">
      <c r="A344">
        <v>53</v>
      </c>
      <c r="B344">
        <v>33</v>
      </c>
      <c r="C344">
        <v>4200</v>
      </c>
      <c r="D344" s="3">
        <v>53033004200</v>
      </c>
      <c r="E344" s="4" t="str">
        <f t="shared" si="5"/>
        <v>1400000US53033004200</v>
      </c>
      <c r="F344">
        <v>42</v>
      </c>
      <c r="G344" t="s">
        <v>1760</v>
      </c>
      <c r="H344" t="s">
        <v>1495</v>
      </c>
      <c r="I344" t="s">
        <v>1496</v>
      </c>
      <c r="J344">
        <v>2464015</v>
      </c>
      <c r="K344">
        <v>0</v>
      </c>
      <c r="L344">
        <v>47.670204300000002</v>
      </c>
      <c r="M344">
        <v>-122.2841019</v>
      </c>
      <c r="N344">
        <v>2.464007649</v>
      </c>
    </row>
    <row r="345" spans="1:14" x14ac:dyDescent="0.2">
      <c r="A345">
        <v>53</v>
      </c>
      <c r="B345">
        <v>33</v>
      </c>
      <c r="C345">
        <v>4301</v>
      </c>
      <c r="D345" s="3">
        <v>53033004301</v>
      </c>
      <c r="E345" s="4" t="str">
        <f t="shared" si="5"/>
        <v>1400000US53033004301</v>
      </c>
      <c r="F345">
        <v>43.01</v>
      </c>
      <c r="G345" t="s">
        <v>1761</v>
      </c>
      <c r="H345" t="s">
        <v>1495</v>
      </c>
      <c r="I345" t="s">
        <v>1496</v>
      </c>
      <c r="J345">
        <v>979359</v>
      </c>
      <c r="K345">
        <v>0</v>
      </c>
      <c r="L345">
        <v>47.669401700000002</v>
      </c>
      <c r="M345">
        <v>-122.30022200000001</v>
      </c>
      <c r="N345">
        <v>0.97935905499999998</v>
      </c>
    </row>
    <row r="346" spans="1:14" x14ac:dyDescent="0.2">
      <c r="A346">
        <v>53</v>
      </c>
      <c r="B346">
        <v>33</v>
      </c>
      <c r="C346">
        <v>4302</v>
      </c>
      <c r="D346" s="3">
        <v>53033004302</v>
      </c>
      <c r="E346" s="4" t="str">
        <f t="shared" si="5"/>
        <v>1400000US53033004302</v>
      </c>
      <c r="F346">
        <v>43.02</v>
      </c>
      <c r="G346" t="s">
        <v>1762</v>
      </c>
      <c r="H346" t="s">
        <v>1495</v>
      </c>
      <c r="I346" t="s">
        <v>1496</v>
      </c>
      <c r="J346">
        <v>330715</v>
      </c>
      <c r="K346">
        <v>0</v>
      </c>
      <c r="L346">
        <v>47.664740600000002</v>
      </c>
      <c r="M346">
        <v>-122.303595</v>
      </c>
      <c r="N346">
        <v>0.33071495899999998</v>
      </c>
    </row>
    <row r="347" spans="1:14" x14ac:dyDescent="0.2">
      <c r="A347">
        <v>53</v>
      </c>
      <c r="B347">
        <v>33</v>
      </c>
      <c r="C347">
        <v>4400</v>
      </c>
      <c r="D347" s="3">
        <v>53033004400</v>
      </c>
      <c r="E347" s="4" t="str">
        <f t="shared" si="5"/>
        <v>1400000US53033004400</v>
      </c>
      <c r="F347">
        <v>44</v>
      </c>
      <c r="G347" t="s">
        <v>1763</v>
      </c>
      <c r="H347" t="s">
        <v>1495</v>
      </c>
      <c r="I347" t="s">
        <v>1496</v>
      </c>
      <c r="J347">
        <v>989907</v>
      </c>
      <c r="K347">
        <v>0</v>
      </c>
      <c r="L347">
        <v>47.670341000000001</v>
      </c>
      <c r="M347">
        <v>-122.3119324</v>
      </c>
      <c r="N347">
        <v>0.989902595</v>
      </c>
    </row>
    <row r="348" spans="1:14" x14ac:dyDescent="0.2">
      <c r="A348">
        <v>53</v>
      </c>
      <c r="B348">
        <v>33</v>
      </c>
      <c r="C348">
        <v>4500</v>
      </c>
      <c r="D348" s="3">
        <v>53033004500</v>
      </c>
      <c r="E348" s="4" t="str">
        <f t="shared" si="5"/>
        <v>1400000US53033004500</v>
      </c>
      <c r="F348">
        <v>45</v>
      </c>
      <c r="G348" t="s">
        <v>1764</v>
      </c>
      <c r="H348" t="s">
        <v>1495</v>
      </c>
      <c r="I348" t="s">
        <v>1496</v>
      </c>
      <c r="J348">
        <v>670999</v>
      </c>
      <c r="K348">
        <v>0</v>
      </c>
      <c r="L348">
        <v>47.668582399999998</v>
      </c>
      <c r="M348">
        <v>-122.3229111</v>
      </c>
      <c r="N348">
        <v>0.67099813399999997</v>
      </c>
    </row>
    <row r="349" spans="1:14" x14ac:dyDescent="0.2">
      <c r="A349">
        <v>53</v>
      </c>
      <c r="B349">
        <v>33</v>
      </c>
      <c r="C349">
        <v>4600</v>
      </c>
      <c r="D349" s="3">
        <v>53033004600</v>
      </c>
      <c r="E349" s="4" t="str">
        <f t="shared" si="5"/>
        <v>1400000US53033004600</v>
      </c>
      <c r="F349">
        <v>46</v>
      </c>
      <c r="G349" t="s">
        <v>1765</v>
      </c>
      <c r="H349" t="s">
        <v>1495</v>
      </c>
      <c r="I349" t="s">
        <v>1496</v>
      </c>
      <c r="J349">
        <v>1552357</v>
      </c>
      <c r="K349">
        <v>1033231</v>
      </c>
      <c r="L349">
        <v>47.683092000000002</v>
      </c>
      <c r="M349">
        <v>-122.33786739999999</v>
      </c>
      <c r="N349">
        <v>2.585588284</v>
      </c>
    </row>
    <row r="350" spans="1:14" x14ac:dyDescent="0.2">
      <c r="A350">
        <v>53</v>
      </c>
      <c r="B350">
        <v>33</v>
      </c>
      <c r="C350">
        <v>4700</v>
      </c>
      <c r="D350" s="3">
        <v>53033004700</v>
      </c>
      <c r="E350" s="4" t="str">
        <f t="shared" si="5"/>
        <v>1400000US53033004700</v>
      </c>
      <c r="F350">
        <v>47</v>
      </c>
      <c r="G350" t="s">
        <v>1766</v>
      </c>
      <c r="H350" t="s">
        <v>1495</v>
      </c>
      <c r="I350" t="s">
        <v>1496</v>
      </c>
      <c r="J350">
        <v>1955447</v>
      </c>
      <c r="K350">
        <v>348553</v>
      </c>
      <c r="L350">
        <v>47.6660659</v>
      </c>
      <c r="M350">
        <v>-122.37495439999999</v>
      </c>
      <c r="N350">
        <v>2.30400275</v>
      </c>
    </row>
    <row r="351" spans="1:14" x14ac:dyDescent="0.2">
      <c r="A351">
        <v>53</v>
      </c>
      <c r="B351">
        <v>33</v>
      </c>
      <c r="C351">
        <v>4800</v>
      </c>
      <c r="D351" s="3">
        <v>53033004800</v>
      </c>
      <c r="E351" s="4" t="str">
        <f t="shared" si="5"/>
        <v>1400000US53033004800</v>
      </c>
      <c r="F351">
        <v>48</v>
      </c>
      <c r="G351" t="s">
        <v>1767</v>
      </c>
      <c r="H351" t="s">
        <v>1495</v>
      </c>
      <c r="I351" t="s">
        <v>1496</v>
      </c>
      <c r="J351">
        <v>1318564</v>
      </c>
      <c r="K351">
        <v>41555</v>
      </c>
      <c r="L351">
        <v>47.660847199999999</v>
      </c>
      <c r="M351">
        <v>-122.3601847</v>
      </c>
      <c r="N351">
        <v>1.360121852</v>
      </c>
    </row>
    <row r="352" spans="1:14" x14ac:dyDescent="0.2">
      <c r="A352">
        <v>53</v>
      </c>
      <c r="B352">
        <v>33</v>
      </c>
      <c r="C352">
        <v>4900</v>
      </c>
      <c r="D352" s="3">
        <v>53033004900</v>
      </c>
      <c r="E352" s="4" t="str">
        <f t="shared" si="5"/>
        <v>1400000US53033004900</v>
      </c>
      <c r="F352">
        <v>49</v>
      </c>
      <c r="G352" t="s">
        <v>1768</v>
      </c>
      <c r="H352" t="s">
        <v>1495</v>
      </c>
      <c r="I352" t="s">
        <v>1496</v>
      </c>
      <c r="J352">
        <v>1085823</v>
      </c>
      <c r="K352">
        <v>25325</v>
      </c>
      <c r="L352">
        <v>47.657196399999997</v>
      </c>
      <c r="M352">
        <v>-122.3518455</v>
      </c>
      <c r="N352">
        <v>1.111149647</v>
      </c>
    </row>
    <row r="353" spans="1:14" x14ac:dyDescent="0.2">
      <c r="A353">
        <v>53</v>
      </c>
      <c r="B353">
        <v>33</v>
      </c>
      <c r="C353">
        <v>5000</v>
      </c>
      <c r="D353" s="3">
        <v>53033005000</v>
      </c>
      <c r="E353" s="4" t="str">
        <f t="shared" si="5"/>
        <v>1400000US53033005000</v>
      </c>
      <c r="F353">
        <v>50</v>
      </c>
      <c r="G353" t="s">
        <v>1769</v>
      </c>
      <c r="H353" t="s">
        <v>1495</v>
      </c>
      <c r="I353" t="s">
        <v>1496</v>
      </c>
      <c r="J353">
        <v>757379</v>
      </c>
      <c r="K353">
        <v>0</v>
      </c>
      <c r="L353">
        <v>47.660869599999998</v>
      </c>
      <c r="M353">
        <v>-122.3418076</v>
      </c>
      <c r="N353">
        <v>0.75738225299999995</v>
      </c>
    </row>
    <row r="354" spans="1:14" x14ac:dyDescent="0.2">
      <c r="A354">
        <v>53</v>
      </c>
      <c r="B354">
        <v>33</v>
      </c>
      <c r="C354">
        <v>5100</v>
      </c>
      <c r="D354" s="3">
        <v>53033005100</v>
      </c>
      <c r="E354" s="4" t="str">
        <f t="shared" si="5"/>
        <v>1400000US53033005100</v>
      </c>
      <c r="F354">
        <v>51</v>
      </c>
      <c r="G354" t="s">
        <v>1770</v>
      </c>
      <c r="H354" t="s">
        <v>1495</v>
      </c>
      <c r="I354" t="s">
        <v>1496</v>
      </c>
      <c r="J354">
        <v>881711</v>
      </c>
      <c r="K354">
        <v>0</v>
      </c>
      <c r="L354">
        <v>47.658518299999997</v>
      </c>
      <c r="M354">
        <v>-122.3322481</v>
      </c>
      <c r="N354">
        <v>0.88171225799999997</v>
      </c>
    </row>
    <row r="355" spans="1:14" x14ac:dyDescent="0.2">
      <c r="A355">
        <v>53</v>
      </c>
      <c r="B355">
        <v>33</v>
      </c>
      <c r="C355">
        <v>5200</v>
      </c>
      <c r="D355" s="3">
        <v>53033005200</v>
      </c>
      <c r="E355" s="4" t="str">
        <f t="shared" si="5"/>
        <v>1400000US53033005200</v>
      </c>
      <c r="F355">
        <v>52</v>
      </c>
      <c r="G355" t="s">
        <v>1771</v>
      </c>
      <c r="H355" t="s">
        <v>1495</v>
      </c>
      <c r="I355" t="s">
        <v>1496</v>
      </c>
      <c r="J355">
        <v>964723</v>
      </c>
      <c r="K355">
        <v>85583</v>
      </c>
      <c r="L355">
        <v>47.659570500000001</v>
      </c>
      <c r="M355">
        <v>-122.32351850000001</v>
      </c>
      <c r="N355">
        <v>1.0503095330000001</v>
      </c>
    </row>
    <row r="356" spans="1:14" x14ac:dyDescent="0.2">
      <c r="A356">
        <v>53</v>
      </c>
      <c r="B356">
        <v>33</v>
      </c>
      <c r="C356">
        <v>5301</v>
      </c>
      <c r="D356" s="3">
        <v>53033005301</v>
      </c>
      <c r="E356" s="4" t="str">
        <f t="shared" si="5"/>
        <v>1400000US53033005301</v>
      </c>
      <c r="F356">
        <v>53.01</v>
      </c>
      <c r="G356" t="s">
        <v>1772</v>
      </c>
      <c r="H356" t="s">
        <v>1495</v>
      </c>
      <c r="I356" t="s">
        <v>1496</v>
      </c>
      <c r="J356">
        <v>543485</v>
      </c>
      <c r="K356">
        <v>0</v>
      </c>
      <c r="L356">
        <v>47.661504999999998</v>
      </c>
      <c r="M356">
        <v>-122.3131216</v>
      </c>
      <c r="N356">
        <v>0.54348288700000003</v>
      </c>
    </row>
    <row r="357" spans="1:14" x14ac:dyDescent="0.2">
      <c r="A357">
        <v>53</v>
      </c>
      <c r="B357">
        <v>33</v>
      </c>
      <c r="C357">
        <v>5302</v>
      </c>
      <c r="D357" s="3">
        <v>53033005302</v>
      </c>
      <c r="E357" s="4" t="str">
        <f t="shared" si="5"/>
        <v>1400000US53033005302</v>
      </c>
      <c r="F357">
        <v>53.02</v>
      </c>
      <c r="G357" t="s">
        <v>1773</v>
      </c>
      <c r="H357" t="s">
        <v>1495</v>
      </c>
      <c r="I357" t="s">
        <v>1496</v>
      </c>
      <c r="J357">
        <v>2507219</v>
      </c>
      <c r="K357">
        <v>749224</v>
      </c>
      <c r="L357">
        <v>47.654039900000001</v>
      </c>
      <c r="M357">
        <v>-122.3012544</v>
      </c>
      <c r="N357">
        <v>3.2564467260000001</v>
      </c>
    </row>
    <row r="358" spans="1:14" x14ac:dyDescent="0.2">
      <c r="A358">
        <v>53</v>
      </c>
      <c r="B358">
        <v>33</v>
      </c>
      <c r="C358">
        <v>5400</v>
      </c>
      <c r="D358" s="3">
        <v>53033005400</v>
      </c>
      <c r="E358" s="4" t="str">
        <f t="shared" si="5"/>
        <v>1400000US53033005400</v>
      </c>
      <c r="F358">
        <v>54</v>
      </c>
      <c r="G358" t="s">
        <v>1774</v>
      </c>
      <c r="H358" t="s">
        <v>1495</v>
      </c>
      <c r="I358" t="s">
        <v>1496</v>
      </c>
      <c r="J358">
        <v>1199276</v>
      </c>
      <c r="K358">
        <v>647090</v>
      </c>
      <c r="L358">
        <v>47.648628100000003</v>
      </c>
      <c r="M358">
        <v>-122.33813619999999</v>
      </c>
      <c r="N358">
        <v>1.8463684730000001</v>
      </c>
    </row>
    <row r="359" spans="1:14" x14ac:dyDescent="0.2">
      <c r="A359">
        <v>53</v>
      </c>
      <c r="B359">
        <v>33</v>
      </c>
      <c r="C359">
        <v>5600</v>
      </c>
      <c r="D359" s="3">
        <v>53033005600</v>
      </c>
      <c r="E359" s="4" t="str">
        <f t="shared" si="5"/>
        <v>1400000US53033005600</v>
      </c>
      <c r="F359">
        <v>56</v>
      </c>
      <c r="G359" t="s">
        <v>1775</v>
      </c>
      <c r="H359" t="s">
        <v>1495</v>
      </c>
      <c r="I359" t="s">
        <v>1496</v>
      </c>
      <c r="J359">
        <v>3032927</v>
      </c>
      <c r="K359">
        <v>1587292</v>
      </c>
      <c r="L359">
        <v>47.640546800000003</v>
      </c>
      <c r="M359">
        <v>-122.4071053</v>
      </c>
      <c r="N359">
        <v>4.6202141269999997</v>
      </c>
    </row>
    <row r="360" spans="1:14" x14ac:dyDescent="0.2">
      <c r="A360">
        <v>53</v>
      </c>
      <c r="B360">
        <v>33</v>
      </c>
      <c r="C360">
        <v>5700</v>
      </c>
      <c r="D360" s="3">
        <v>53033005700</v>
      </c>
      <c r="E360" s="4" t="str">
        <f t="shared" si="5"/>
        <v>1400000US53033005700</v>
      </c>
      <c r="F360">
        <v>57</v>
      </c>
      <c r="G360" t="s">
        <v>1776</v>
      </c>
      <c r="H360" t="s">
        <v>1495</v>
      </c>
      <c r="I360" t="s">
        <v>1496</v>
      </c>
      <c r="J360">
        <v>5109601</v>
      </c>
      <c r="K360">
        <v>2295838</v>
      </c>
      <c r="L360">
        <v>47.658101500000001</v>
      </c>
      <c r="M360">
        <v>-122.4137704</v>
      </c>
      <c r="N360">
        <v>7.4054399950000001</v>
      </c>
    </row>
    <row r="361" spans="1:14" x14ac:dyDescent="0.2">
      <c r="A361">
        <v>53</v>
      </c>
      <c r="B361">
        <v>33</v>
      </c>
      <c r="C361">
        <v>5801</v>
      </c>
      <c r="D361" s="3">
        <v>53033005801</v>
      </c>
      <c r="E361" s="4" t="str">
        <f t="shared" si="5"/>
        <v>1400000US53033005801</v>
      </c>
      <c r="F361">
        <v>58.01</v>
      </c>
      <c r="G361" t="s">
        <v>1777</v>
      </c>
      <c r="H361" t="s">
        <v>1495</v>
      </c>
      <c r="I361" t="s">
        <v>1496</v>
      </c>
      <c r="J361">
        <v>1814264</v>
      </c>
      <c r="K361">
        <v>264894</v>
      </c>
      <c r="L361">
        <v>47.654892599999997</v>
      </c>
      <c r="M361">
        <v>-122.3850376</v>
      </c>
      <c r="N361">
        <v>2.0791582449999999</v>
      </c>
    </row>
    <row r="362" spans="1:14" x14ac:dyDescent="0.2">
      <c r="A362">
        <v>53</v>
      </c>
      <c r="B362">
        <v>33</v>
      </c>
      <c r="C362">
        <v>5802</v>
      </c>
      <c r="D362" s="3">
        <v>53033005802</v>
      </c>
      <c r="E362" s="4" t="str">
        <f t="shared" si="5"/>
        <v>1400000US53033005802</v>
      </c>
      <c r="F362">
        <v>58.02</v>
      </c>
      <c r="G362" t="s">
        <v>1778</v>
      </c>
      <c r="H362" t="s">
        <v>1495</v>
      </c>
      <c r="I362" t="s">
        <v>1496</v>
      </c>
      <c r="J362">
        <v>3091585</v>
      </c>
      <c r="K362">
        <v>1156788</v>
      </c>
      <c r="L362">
        <v>47.635363300000002</v>
      </c>
      <c r="M362">
        <v>-122.38029280000001</v>
      </c>
      <c r="N362">
        <v>4.2483697200000003</v>
      </c>
    </row>
    <row r="363" spans="1:14" x14ac:dyDescent="0.2">
      <c r="A363">
        <v>53</v>
      </c>
      <c r="B363">
        <v>33</v>
      </c>
      <c r="C363">
        <v>5900</v>
      </c>
      <c r="D363" s="3">
        <v>53033005900</v>
      </c>
      <c r="E363" s="4" t="str">
        <f t="shared" si="5"/>
        <v>1400000US53033005900</v>
      </c>
      <c r="F363">
        <v>59</v>
      </c>
      <c r="G363" t="s">
        <v>1779</v>
      </c>
      <c r="H363" t="s">
        <v>1495</v>
      </c>
      <c r="I363" t="s">
        <v>1496</v>
      </c>
      <c r="J363">
        <v>1806154</v>
      </c>
      <c r="K363">
        <v>173889</v>
      </c>
      <c r="L363">
        <v>47.649225899999998</v>
      </c>
      <c r="M363">
        <v>-122.36856880000001</v>
      </c>
      <c r="N363">
        <v>1.980045708</v>
      </c>
    </row>
    <row r="364" spans="1:14" x14ac:dyDescent="0.2">
      <c r="A364">
        <v>53</v>
      </c>
      <c r="B364">
        <v>33</v>
      </c>
      <c r="C364">
        <v>6000</v>
      </c>
      <c r="D364" s="3">
        <v>53033006000</v>
      </c>
      <c r="E364" s="4" t="str">
        <f t="shared" si="5"/>
        <v>1400000US53033006000</v>
      </c>
      <c r="F364">
        <v>60</v>
      </c>
      <c r="G364" t="s">
        <v>1780</v>
      </c>
      <c r="H364" t="s">
        <v>1495</v>
      </c>
      <c r="I364" t="s">
        <v>1496</v>
      </c>
      <c r="J364">
        <v>1349234</v>
      </c>
      <c r="K364">
        <v>150279</v>
      </c>
      <c r="L364">
        <v>47.643231299999997</v>
      </c>
      <c r="M364">
        <v>-122.3527936</v>
      </c>
      <c r="N364">
        <v>1.4995110330000001</v>
      </c>
    </row>
    <row r="365" spans="1:14" x14ac:dyDescent="0.2">
      <c r="A365">
        <v>53</v>
      </c>
      <c r="B365">
        <v>33</v>
      </c>
      <c r="C365">
        <v>6100</v>
      </c>
      <c r="D365" s="3">
        <v>53033006100</v>
      </c>
      <c r="E365" s="4" t="str">
        <f t="shared" si="5"/>
        <v>1400000US53033006100</v>
      </c>
      <c r="F365">
        <v>61</v>
      </c>
      <c r="G365" t="s">
        <v>1781</v>
      </c>
      <c r="H365" t="s">
        <v>1495</v>
      </c>
      <c r="I365" t="s">
        <v>1496</v>
      </c>
      <c r="J365">
        <v>1191968</v>
      </c>
      <c r="K365">
        <v>695816</v>
      </c>
      <c r="L365">
        <v>47.644804999999998</v>
      </c>
      <c r="M365">
        <v>-122.3222796</v>
      </c>
      <c r="N365">
        <v>1.88778191</v>
      </c>
    </row>
    <row r="366" spans="1:14" x14ac:dyDescent="0.2">
      <c r="A366">
        <v>53</v>
      </c>
      <c r="B366">
        <v>33</v>
      </c>
      <c r="C366">
        <v>6200</v>
      </c>
      <c r="D366" s="3">
        <v>53033006200</v>
      </c>
      <c r="E366" s="4" t="str">
        <f t="shared" si="5"/>
        <v>1400000US53033006200</v>
      </c>
      <c r="F366">
        <v>62</v>
      </c>
      <c r="G366" t="s">
        <v>1782</v>
      </c>
      <c r="H366" t="s">
        <v>1495</v>
      </c>
      <c r="I366" t="s">
        <v>1496</v>
      </c>
      <c r="J366">
        <v>2728141</v>
      </c>
      <c r="K366">
        <v>288801</v>
      </c>
      <c r="L366">
        <v>47.639131599999999</v>
      </c>
      <c r="M366">
        <v>-122.3012264</v>
      </c>
      <c r="N366">
        <v>3.01694686</v>
      </c>
    </row>
    <row r="367" spans="1:14" x14ac:dyDescent="0.2">
      <c r="A367">
        <v>53</v>
      </c>
      <c r="B367">
        <v>33</v>
      </c>
      <c r="C367">
        <v>6300</v>
      </c>
      <c r="D367" s="3">
        <v>53033006300</v>
      </c>
      <c r="E367" s="4" t="str">
        <f t="shared" si="5"/>
        <v>1400000US53033006300</v>
      </c>
      <c r="F367">
        <v>63</v>
      </c>
      <c r="G367" t="s">
        <v>1783</v>
      </c>
      <c r="H367" t="s">
        <v>1495</v>
      </c>
      <c r="I367" t="s">
        <v>1496</v>
      </c>
      <c r="J367">
        <v>2306076</v>
      </c>
      <c r="K367">
        <v>3491020</v>
      </c>
      <c r="L367">
        <v>47.63214</v>
      </c>
      <c r="M367">
        <v>-122.2775439</v>
      </c>
      <c r="N367">
        <v>5.7970940569999998</v>
      </c>
    </row>
    <row r="368" spans="1:14" x14ac:dyDescent="0.2">
      <c r="A368">
        <v>53</v>
      </c>
      <c r="B368">
        <v>33</v>
      </c>
      <c r="C368">
        <v>6400</v>
      </c>
      <c r="D368" s="3">
        <v>53033006400</v>
      </c>
      <c r="E368" s="4" t="str">
        <f t="shared" si="5"/>
        <v>1400000US53033006400</v>
      </c>
      <c r="F368">
        <v>64</v>
      </c>
      <c r="G368" t="s">
        <v>1784</v>
      </c>
      <c r="H368" t="s">
        <v>1495</v>
      </c>
      <c r="I368" t="s">
        <v>1496</v>
      </c>
      <c r="J368">
        <v>903649</v>
      </c>
      <c r="K368">
        <v>0</v>
      </c>
      <c r="L368">
        <v>47.628539799999999</v>
      </c>
      <c r="M368">
        <v>-122.3048258</v>
      </c>
      <c r="N368">
        <v>0.90365036499999996</v>
      </c>
    </row>
    <row r="369" spans="1:14" x14ac:dyDescent="0.2">
      <c r="A369">
        <v>53</v>
      </c>
      <c r="B369">
        <v>33</v>
      </c>
      <c r="C369">
        <v>6500</v>
      </c>
      <c r="D369" s="3">
        <v>53033006500</v>
      </c>
      <c r="E369" s="4" t="str">
        <f t="shared" si="5"/>
        <v>1400000US53033006500</v>
      </c>
      <c r="F369">
        <v>65</v>
      </c>
      <c r="G369" t="s">
        <v>1785</v>
      </c>
      <c r="H369" t="s">
        <v>1495</v>
      </c>
      <c r="I369" t="s">
        <v>1496</v>
      </c>
      <c r="J369">
        <v>1147618</v>
      </c>
      <c r="K369">
        <v>0</v>
      </c>
      <c r="L369">
        <v>47.630963299999998</v>
      </c>
      <c r="M369">
        <v>-122.3177579</v>
      </c>
      <c r="N369">
        <v>1.14761588</v>
      </c>
    </row>
    <row r="370" spans="1:14" x14ac:dyDescent="0.2">
      <c r="A370">
        <v>53</v>
      </c>
      <c r="B370">
        <v>33</v>
      </c>
      <c r="C370">
        <v>6600</v>
      </c>
      <c r="D370" s="3">
        <v>53033006600</v>
      </c>
      <c r="E370" s="4" t="str">
        <f t="shared" si="5"/>
        <v>1400000US53033006600</v>
      </c>
      <c r="F370">
        <v>66</v>
      </c>
      <c r="G370" t="s">
        <v>1786</v>
      </c>
      <c r="H370" t="s">
        <v>1495</v>
      </c>
      <c r="I370" t="s">
        <v>1496</v>
      </c>
      <c r="J370">
        <v>1099864</v>
      </c>
      <c r="K370">
        <v>838446</v>
      </c>
      <c r="L370">
        <v>47.6286171</v>
      </c>
      <c r="M370">
        <v>-122.33297659999999</v>
      </c>
      <c r="N370">
        <v>1.938308825</v>
      </c>
    </row>
    <row r="371" spans="1:14" x14ac:dyDescent="0.2">
      <c r="A371">
        <v>53</v>
      </c>
      <c r="B371">
        <v>33</v>
      </c>
      <c r="C371">
        <v>6700</v>
      </c>
      <c r="D371" s="3">
        <v>53033006700</v>
      </c>
      <c r="E371" s="4" t="str">
        <f t="shared" si="5"/>
        <v>1400000US53033006700</v>
      </c>
      <c r="F371">
        <v>67</v>
      </c>
      <c r="G371" t="s">
        <v>1787</v>
      </c>
      <c r="H371" t="s">
        <v>1495</v>
      </c>
      <c r="I371" t="s">
        <v>1496</v>
      </c>
      <c r="J371">
        <v>1278219</v>
      </c>
      <c r="K371">
        <v>102394</v>
      </c>
      <c r="L371">
        <v>47.631863299999999</v>
      </c>
      <c r="M371">
        <v>-122.34426670000001</v>
      </c>
      <c r="N371">
        <v>1.380614411</v>
      </c>
    </row>
    <row r="372" spans="1:14" x14ac:dyDescent="0.2">
      <c r="A372">
        <v>53</v>
      </c>
      <c r="B372">
        <v>33</v>
      </c>
      <c r="C372">
        <v>6800</v>
      </c>
      <c r="D372" s="3">
        <v>53033006800</v>
      </c>
      <c r="E372" s="4" t="str">
        <f t="shared" si="5"/>
        <v>1400000US53033006800</v>
      </c>
      <c r="F372">
        <v>68</v>
      </c>
      <c r="G372" t="s">
        <v>1788</v>
      </c>
      <c r="H372" t="s">
        <v>1495</v>
      </c>
      <c r="I372" t="s">
        <v>1496</v>
      </c>
      <c r="J372">
        <v>718104</v>
      </c>
      <c r="K372">
        <v>0</v>
      </c>
      <c r="L372">
        <v>47.636030599999998</v>
      </c>
      <c r="M372">
        <v>-122.3564653</v>
      </c>
      <c r="N372">
        <v>0.718104882</v>
      </c>
    </row>
    <row r="373" spans="1:14" x14ac:dyDescent="0.2">
      <c r="A373">
        <v>53</v>
      </c>
      <c r="B373">
        <v>33</v>
      </c>
      <c r="C373">
        <v>6900</v>
      </c>
      <c r="D373" s="3">
        <v>53033006900</v>
      </c>
      <c r="E373" s="4" t="str">
        <f t="shared" si="5"/>
        <v>1400000US53033006900</v>
      </c>
      <c r="F373">
        <v>69</v>
      </c>
      <c r="G373" t="s">
        <v>1789</v>
      </c>
      <c r="H373" t="s">
        <v>1495</v>
      </c>
      <c r="I373" t="s">
        <v>1496</v>
      </c>
      <c r="J373">
        <v>902888</v>
      </c>
      <c r="K373">
        <v>0</v>
      </c>
      <c r="L373">
        <v>47.634362799999998</v>
      </c>
      <c r="M373">
        <v>-122.3669714</v>
      </c>
      <c r="N373">
        <v>0.902888684</v>
      </c>
    </row>
    <row r="374" spans="1:14" x14ac:dyDescent="0.2">
      <c r="A374">
        <v>53</v>
      </c>
      <c r="B374">
        <v>33</v>
      </c>
      <c r="C374">
        <v>7000</v>
      </c>
      <c r="D374" s="3">
        <v>53033007000</v>
      </c>
      <c r="E374" s="4" t="str">
        <f t="shared" si="5"/>
        <v>1400000US53033007000</v>
      </c>
      <c r="F374">
        <v>70</v>
      </c>
      <c r="G374" t="s">
        <v>1790</v>
      </c>
      <c r="H374" t="s">
        <v>1495</v>
      </c>
      <c r="I374" t="s">
        <v>1496</v>
      </c>
      <c r="J374">
        <v>805964</v>
      </c>
      <c r="K374">
        <v>0</v>
      </c>
      <c r="L374">
        <v>47.628232799999999</v>
      </c>
      <c r="M374">
        <v>-122.35680619999999</v>
      </c>
      <c r="N374">
        <v>0.80595786700000005</v>
      </c>
    </row>
    <row r="375" spans="1:14" x14ac:dyDescent="0.2">
      <c r="A375">
        <v>53</v>
      </c>
      <c r="B375">
        <v>33</v>
      </c>
      <c r="C375">
        <v>7100</v>
      </c>
      <c r="D375" s="3">
        <v>53033007100</v>
      </c>
      <c r="E375" s="4" t="str">
        <f t="shared" si="5"/>
        <v>1400000US53033007100</v>
      </c>
      <c r="F375">
        <v>71</v>
      </c>
      <c r="G375" t="s">
        <v>1791</v>
      </c>
      <c r="H375" t="s">
        <v>1495</v>
      </c>
      <c r="I375" t="s">
        <v>1496</v>
      </c>
      <c r="J375">
        <v>862094</v>
      </c>
      <c r="K375">
        <v>0</v>
      </c>
      <c r="L375">
        <v>47.622444299999998</v>
      </c>
      <c r="M375">
        <v>-122.3574017</v>
      </c>
      <c r="N375">
        <v>0.86209260300000001</v>
      </c>
    </row>
    <row r="376" spans="1:14" x14ac:dyDescent="0.2">
      <c r="A376">
        <v>53</v>
      </c>
      <c r="B376">
        <v>33</v>
      </c>
      <c r="C376">
        <v>7200</v>
      </c>
      <c r="D376" s="3">
        <v>53033007200</v>
      </c>
      <c r="E376" s="4" t="str">
        <f t="shared" si="5"/>
        <v>1400000US53033007200</v>
      </c>
      <c r="F376">
        <v>72</v>
      </c>
      <c r="G376" t="s">
        <v>1792</v>
      </c>
      <c r="H376" t="s">
        <v>1495</v>
      </c>
      <c r="I376" t="s">
        <v>1496</v>
      </c>
      <c r="J376">
        <v>1010267</v>
      </c>
      <c r="K376">
        <v>0</v>
      </c>
      <c r="L376">
        <v>47.619453900000003</v>
      </c>
      <c r="M376">
        <v>-122.34311750000001</v>
      </c>
      <c r="N376">
        <v>1.01027201</v>
      </c>
    </row>
    <row r="377" spans="1:14" x14ac:dyDescent="0.2">
      <c r="A377">
        <v>53</v>
      </c>
      <c r="B377">
        <v>33</v>
      </c>
      <c r="C377">
        <v>7300</v>
      </c>
      <c r="D377" s="3">
        <v>53033007300</v>
      </c>
      <c r="E377" s="4" t="str">
        <f t="shared" si="5"/>
        <v>1400000US53033007300</v>
      </c>
      <c r="F377">
        <v>73</v>
      </c>
      <c r="G377" t="s">
        <v>1793</v>
      </c>
      <c r="H377" t="s">
        <v>1495</v>
      </c>
      <c r="I377" t="s">
        <v>1496</v>
      </c>
      <c r="J377">
        <v>926050</v>
      </c>
      <c r="K377">
        <v>0</v>
      </c>
      <c r="L377">
        <v>47.619988200000002</v>
      </c>
      <c r="M377">
        <v>-122.33351639999999</v>
      </c>
      <c r="N377">
        <v>0.92604650799999999</v>
      </c>
    </row>
    <row r="378" spans="1:14" x14ac:dyDescent="0.2">
      <c r="A378">
        <v>53</v>
      </c>
      <c r="B378">
        <v>33</v>
      </c>
      <c r="C378">
        <v>7401</v>
      </c>
      <c r="D378" s="3">
        <v>53033007401</v>
      </c>
      <c r="E378" s="4" t="str">
        <f t="shared" si="5"/>
        <v>1400000US53033007401</v>
      </c>
      <c r="F378">
        <v>74.010000000000005</v>
      </c>
      <c r="G378" t="s">
        <v>1794</v>
      </c>
      <c r="H378" t="s">
        <v>1495</v>
      </c>
      <c r="I378" t="s">
        <v>1496</v>
      </c>
      <c r="J378">
        <v>259384</v>
      </c>
      <c r="K378">
        <v>0</v>
      </c>
      <c r="L378">
        <v>47.622924400000002</v>
      </c>
      <c r="M378">
        <v>-122.3246584</v>
      </c>
      <c r="N378">
        <v>0.259384055</v>
      </c>
    </row>
    <row r="379" spans="1:14" x14ac:dyDescent="0.2">
      <c r="A379">
        <v>53</v>
      </c>
      <c r="B379">
        <v>33</v>
      </c>
      <c r="C379">
        <v>7402</v>
      </c>
      <c r="D379" s="3">
        <v>53033007402</v>
      </c>
      <c r="E379" s="4" t="str">
        <f t="shared" si="5"/>
        <v>1400000US53033007402</v>
      </c>
      <c r="F379">
        <v>74.02</v>
      </c>
      <c r="G379" t="s">
        <v>1795</v>
      </c>
      <c r="H379" t="s">
        <v>1495</v>
      </c>
      <c r="I379" t="s">
        <v>1496</v>
      </c>
      <c r="J379">
        <v>249281</v>
      </c>
      <c r="K379">
        <v>0</v>
      </c>
      <c r="L379">
        <v>47.618760799999997</v>
      </c>
      <c r="M379">
        <v>-122.3244188</v>
      </c>
      <c r="N379">
        <v>0.24928372900000001</v>
      </c>
    </row>
    <row r="380" spans="1:14" x14ac:dyDescent="0.2">
      <c r="A380">
        <v>53</v>
      </c>
      <c r="B380">
        <v>33</v>
      </c>
      <c r="C380">
        <v>7500</v>
      </c>
      <c r="D380" s="3">
        <v>53033007500</v>
      </c>
      <c r="E380" s="4" t="str">
        <f t="shared" si="5"/>
        <v>1400000US53033007500</v>
      </c>
      <c r="F380">
        <v>75</v>
      </c>
      <c r="G380" t="s">
        <v>1796</v>
      </c>
      <c r="H380" t="s">
        <v>1495</v>
      </c>
      <c r="I380" t="s">
        <v>1496</v>
      </c>
      <c r="J380">
        <v>801750</v>
      </c>
      <c r="K380">
        <v>0</v>
      </c>
      <c r="L380">
        <v>47.618390099999999</v>
      </c>
      <c r="M380">
        <v>-122.316886</v>
      </c>
      <c r="N380">
        <v>0.801750501</v>
      </c>
    </row>
    <row r="381" spans="1:14" x14ac:dyDescent="0.2">
      <c r="A381">
        <v>53</v>
      </c>
      <c r="B381">
        <v>33</v>
      </c>
      <c r="C381">
        <v>7600</v>
      </c>
      <c r="D381" s="3">
        <v>53033007600</v>
      </c>
      <c r="E381" s="4" t="str">
        <f t="shared" si="5"/>
        <v>1400000US53033007600</v>
      </c>
      <c r="F381">
        <v>76</v>
      </c>
      <c r="G381" t="s">
        <v>1797</v>
      </c>
      <c r="H381" t="s">
        <v>1495</v>
      </c>
      <c r="I381" t="s">
        <v>1496</v>
      </c>
      <c r="J381">
        <v>571879</v>
      </c>
      <c r="K381">
        <v>0</v>
      </c>
      <c r="L381">
        <v>47.621867799999997</v>
      </c>
      <c r="M381">
        <v>-122.3075858</v>
      </c>
      <c r="N381">
        <v>0.571877525</v>
      </c>
    </row>
    <row r="382" spans="1:14" x14ac:dyDescent="0.2">
      <c r="A382">
        <v>53</v>
      </c>
      <c r="B382">
        <v>33</v>
      </c>
      <c r="C382">
        <v>7700</v>
      </c>
      <c r="D382" s="3">
        <v>53033007700</v>
      </c>
      <c r="E382" s="4" t="str">
        <f t="shared" si="5"/>
        <v>1400000US53033007700</v>
      </c>
      <c r="F382">
        <v>77</v>
      </c>
      <c r="G382" t="s">
        <v>1798</v>
      </c>
      <c r="H382" t="s">
        <v>1495</v>
      </c>
      <c r="I382" t="s">
        <v>1496</v>
      </c>
      <c r="J382">
        <v>1058325</v>
      </c>
      <c r="K382">
        <v>0</v>
      </c>
      <c r="L382">
        <v>47.619120299999999</v>
      </c>
      <c r="M382">
        <v>-122.2973516</v>
      </c>
      <c r="N382">
        <v>1.05832489</v>
      </c>
    </row>
    <row r="383" spans="1:14" x14ac:dyDescent="0.2">
      <c r="A383">
        <v>53</v>
      </c>
      <c r="B383">
        <v>33</v>
      </c>
      <c r="C383">
        <v>7800</v>
      </c>
      <c r="D383" s="3">
        <v>53033007800</v>
      </c>
      <c r="E383" s="4" t="str">
        <f t="shared" si="5"/>
        <v>1400000US53033007800</v>
      </c>
      <c r="F383">
        <v>78</v>
      </c>
      <c r="G383" t="s">
        <v>1799</v>
      </c>
      <c r="H383" t="s">
        <v>1495</v>
      </c>
      <c r="I383" t="s">
        <v>1496</v>
      </c>
      <c r="J383">
        <v>2114572</v>
      </c>
      <c r="K383">
        <v>3212025</v>
      </c>
      <c r="L383">
        <v>47.614155799999999</v>
      </c>
      <c r="M383">
        <v>-122.2810958</v>
      </c>
      <c r="N383">
        <v>5.3265978120000002</v>
      </c>
    </row>
    <row r="384" spans="1:14" x14ac:dyDescent="0.2">
      <c r="A384">
        <v>53</v>
      </c>
      <c r="B384">
        <v>33</v>
      </c>
      <c r="C384">
        <v>7900</v>
      </c>
      <c r="D384" s="3">
        <v>53033007900</v>
      </c>
      <c r="E384" s="4" t="str">
        <f t="shared" si="5"/>
        <v>1400000US53033007900</v>
      </c>
      <c r="F384">
        <v>79</v>
      </c>
      <c r="G384" t="s">
        <v>1800</v>
      </c>
      <c r="H384" t="s">
        <v>1495</v>
      </c>
      <c r="I384" t="s">
        <v>1496</v>
      </c>
      <c r="J384">
        <v>698477</v>
      </c>
      <c r="K384">
        <v>0</v>
      </c>
      <c r="L384">
        <v>47.614386500000002</v>
      </c>
      <c r="M384">
        <v>-122.3076722</v>
      </c>
      <c r="N384">
        <v>0.69847205199999995</v>
      </c>
    </row>
    <row r="385" spans="1:14" x14ac:dyDescent="0.2">
      <c r="A385">
        <v>53</v>
      </c>
      <c r="B385">
        <v>33</v>
      </c>
      <c r="C385">
        <v>8001</v>
      </c>
      <c r="D385" s="3">
        <v>53033008001</v>
      </c>
      <c r="E385" s="4" t="str">
        <f t="shared" si="5"/>
        <v>1400000US53033008001</v>
      </c>
      <c r="F385">
        <v>80.010000000000005</v>
      </c>
      <c r="G385" t="s">
        <v>1801</v>
      </c>
      <c r="H385" t="s">
        <v>1495</v>
      </c>
      <c r="I385" t="s">
        <v>1496</v>
      </c>
      <c r="J385">
        <v>493762</v>
      </c>
      <c r="K385">
        <v>546001</v>
      </c>
      <c r="L385">
        <v>47.615071800000003</v>
      </c>
      <c r="M385">
        <v>-122.3555298</v>
      </c>
      <c r="N385">
        <v>1.0397602589999999</v>
      </c>
    </row>
    <row r="386" spans="1:14" x14ac:dyDescent="0.2">
      <c r="A386">
        <v>53</v>
      </c>
      <c r="B386">
        <v>33</v>
      </c>
      <c r="C386">
        <v>8002</v>
      </c>
      <c r="D386" s="3">
        <v>53033008002</v>
      </c>
      <c r="E386" s="4" t="str">
        <f t="shared" si="5"/>
        <v>1400000US53033008002</v>
      </c>
      <c r="F386">
        <v>80.02</v>
      </c>
      <c r="G386" t="s">
        <v>1802</v>
      </c>
      <c r="H386" t="s">
        <v>1495</v>
      </c>
      <c r="I386" t="s">
        <v>1496</v>
      </c>
      <c r="J386">
        <v>229060</v>
      </c>
      <c r="K386">
        <v>0</v>
      </c>
      <c r="L386">
        <v>47.612087099999997</v>
      </c>
      <c r="M386">
        <v>-122.34525910000001</v>
      </c>
      <c r="N386">
        <v>0.22906051699999999</v>
      </c>
    </row>
    <row r="387" spans="1:14" x14ac:dyDescent="0.2">
      <c r="A387">
        <v>53</v>
      </c>
      <c r="B387">
        <v>33</v>
      </c>
      <c r="C387">
        <v>8100</v>
      </c>
      <c r="D387" s="3">
        <v>53033008100</v>
      </c>
      <c r="E387" s="4" t="str">
        <f t="shared" ref="E387:E450" si="6">"1400000US"&amp;D387</f>
        <v>1400000US53033008100</v>
      </c>
      <c r="F387">
        <v>81</v>
      </c>
      <c r="G387" t="s">
        <v>1803</v>
      </c>
      <c r="H387" t="s">
        <v>1495</v>
      </c>
      <c r="I387" t="s">
        <v>1496</v>
      </c>
      <c r="J387">
        <v>827794</v>
      </c>
      <c r="K387">
        <v>368877</v>
      </c>
      <c r="L387">
        <v>47.605868299999997</v>
      </c>
      <c r="M387">
        <v>-122.3393353</v>
      </c>
      <c r="N387">
        <v>1.196673052</v>
      </c>
    </row>
    <row r="388" spans="1:14" x14ac:dyDescent="0.2">
      <c r="A388">
        <v>53</v>
      </c>
      <c r="B388">
        <v>33</v>
      </c>
      <c r="C388">
        <v>8200</v>
      </c>
      <c r="D388" s="3">
        <v>53033008200</v>
      </c>
      <c r="E388" s="4" t="str">
        <f t="shared" si="6"/>
        <v>1400000US53033008200</v>
      </c>
      <c r="F388">
        <v>82</v>
      </c>
      <c r="G388" t="s">
        <v>1804</v>
      </c>
      <c r="H388" t="s">
        <v>1495</v>
      </c>
      <c r="I388" t="s">
        <v>1496</v>
      </c>
      <c r="J388">
        <v>366705</v>
      </c>
      <c r="K388">
        <v>0</v>
      </c>
      <c r="L388">
        <v>47.6103728</v>
      </c>
      <c r="M388">
        <v>-122.331941</v>
      </c>
      <c r="N388">
        <v>0.366707793</v>
      </c>
    </row>
    <row r="389" spans="1:14" x14ac:dyDescent="0.2">
      <c r="A389">
        <v>53</v>
      </c>
      <c r="B389">
        <v>33</v>
      </c>
      <c r="C389">
        <v>8300</v>
      </c>
      <c r="D389" s="3">
        <v>53033008300</v>
      </c>
      <c r="E389" s="4" t="str">
        <f t="shared" si="6"/>
        <v>1400000US53033008300</v>
      </c>
      <c r="F389">
        <v>83</v>
      </c>
      <c r="G389" t="s">
        <v>1805</v>
      </c>
      <c r="H389" t="s">
        <v>1495</v>
      </c>
      <c r="I389" t="s">
        <v>1496</v>
      </c>
      <c r="J389">
        <v>237444</v>
      </c>
      <c r="K389">
        <v>0</v>
      </c>
      <c r="L389">
        <v>47.611817799999997</v>
      </c>
      <c r="M389">
        <v>-122.3280041</v>
      </c>
      <c r="N389">
        <v>0.237450156</v>
      </c>
    </row>
    <row r="390" spans="1:14" x14ac:dyDescent="0.2">
      <c r="A390">
        <v>53</v>
      </c>
      <c r="B390">
        <v>33</v>
      </c>
      <c r="C390">
        <v>8400</v>
      </c>
      <c r="D390" s="3">
        <v>53033008400</v>
      </c>
      <c r="E390" s="4" t="str">
        <f t="shared" si="6"/>
        <v>1400000US53033008400</v>
      </c>
      <c r="F390">
        <v>84</v>
      </c>
      <c r="G390" t="s">
        <v>1806</v>
      </c>
      <c r="H390" t="s">
        <v>1495</v>
      </c>
      <c r="I390" t="s">
        <v>1496</v>
      </c>
      <c r="J390">
        <v>382616</v>
      </c>
      <c r="K390">
        <v>0</v>
      </c>
      <c r="L390">
        <v>47.613467499999999</v>
      </c>
      <c r="M390">
        <v>-122.32394189999999</v>
      </c>
      <c r="N390">
        <v>0.38261624599999999</v>
      </c>
    </row>
    <row r="391" spans="1:14" x14ac:dyDescent="0.2">
      <c r="A391">
        <v>53</v>
      </c>
      <c r="B391">
        <v>33</v>
      </c>
      <c r="C391">
        <v>8500</v>
      </c>
      <c r="D391" s="3">
        <v>53033008500</v>
      </c>
      <c r="E391" s="4" t="str">
        <f t="shared" si="6"/>
        <v>1400000US53033008500</v>
      </c>
      <c r="F391">
        <v>85</v>
      </c>
      <c r="G391" t="s">
        <v>1807</v>
      </c>
      <c r="H391" t="s">
        <v>1495</v>
      </c>
      <c r="I391" t="s">
        <v>1496</v>
      </c>
      <c r="J391">
        <v>474208</v>
      </c>
      <c r="K391">
        <v>0</v>
      </c>
      <c r="L391">
        <v>47.605112499999997</v>
      </c>
      <c r="M391">
        <v>-122.3249464</v>
      </c>
      <c r="N391">
        <v>0.47421407500000001</v>
      </c>
    </row>
    <row r="392" spans="1:14" x14ac:dyDescent="0.2">
      <c r="A392">
        <v>53</v>
      </c>
      <c r="B392">
        <v>33</v>
      </c>
      <c r="C392">
        <v>8600</v>
      </c>
      <c r="D392" s="3">
        <v>53033008600</v>
      </c>
      <c r="E392" s="4" t="str">
        <f t="shared" si="6"/>
        <v>1400000US53033008600</v>
      </c>
      <c r="F392">
        <v>86</v>
      </c>
      <c r="G392" t="s">
        <v>1808</v>
      </c>
      <c r="H392" t="s">
        <v>1495</v>
      </c>
      <c r="I392" t="s">
        <v>1496</v>
      </c>
      <c r="J392">
        <v>711355</v>
      </c>
      <c r="K392">
        <v>0</v>
      </c>
      <c r="L392">
        <v>47.607101499999999</v>
      </c>
      <c r="M392">
        <v>-122.31668929999999</v>
      </c>
      <c r="N392">
        <v>0.71135819600000005</v>
      </c>
    </row>
    <row r="393" spans="1:14" x14ac:dyDescent="0.2">
      <c r="A393">
        <v>53</v>
      </c>
      <c r="B393">
        <v>33</v>
      </c>
      <c r="C393">
        <v>8700</v>
      </c>
      <c r="D393" s="3">
        <v>53033008700</v>
      </c>
      <c r="E393" s="4" t="str">
        <f t="shared" si="6"/>
        <v>1400000US53033008700</v>
      </c>
      <c r="F393">
        <v>87</v>
      </c>
      <c r="G393" t="s">
        <v>1809</v>
      </c>
      <c r="H393" t="s">
        <v>1495</v>
      </c>
      <c r="I393" t="s">
        <v>1496</v>
      </c>
      <c r="J393">
        <v>732385</v>
      </c>
      <c r="K393">
        <v>0</v>
      </c>
      <c r="L393">
        <v>47.605923599999997</v>
      </c>
      <c r="M393">
        <v>-122.3077909</v>
      </c>
      <c r="N393">
        <v>0.73238550400000002</v>
      </c>
    </row>
    <row r="394" spans="1:14" x14ac:dyDescent="0.2">
      <c r="A394">
        <v>53</v>
      </c>
      <c r="B394">
        <v>33</v>
      </c>
      <c r="C394">
        <v>8800</v>
      </c>
      <c r="D394" s="3">
        <v>53033008800</v>
      </c>
      <c r="E394" s="4" t="str">
        <f t="shared" si="6"/>
        <v>1400000US53033008800</v>
      </c>
      <c r="F394">
        <v>88</v>
      </c>
      <c r="G394" t="s">
        <v>1810</v>
      </c>
      <c r="H394" t="s">
        <v>1495</v>
      </c>
      <c r="I394" t="s">
        <v>1496</v>
      </c>
      <c r="J394">
        <v>948580</v>
      </c>
      <c r="K394">
        <v>0</v>
      </c>
      <c r="L394">
        <v>47.607329900000003</v>
      </c>
      <c r="M394">
        <v>-122.2976324</v>
      </c>
      <c r="N394">
        <v>0.94858095899999995</v>
      </c>
    </row>
    <row r="395" spans="1:14" x14ac:dyDescent="0.2">
      <c r="A395">
        <v>53</v>
      </c>
      <c r="B395">
        <v>33</v>
      </c>
      <c r="C395">
        <v>8900</v>
      </c>
      <c r="D395" s="3">
        <v>53033008900</v>
      </c>
      <c r="E395" s="4" t="str">
        <f t="shared" si="6"/>
        <v>1400000US53033008900</v>
      </c>
      <c r="F395">
        <v>89</v>
      </c>
      <c r="G395" t="s">
        <v>1811</v>
      </c>
      <c r="H395" t="s">
        <v>1495</v>
      </c>
      <c r="I395" t="s">
        <v>1496</v>
      </c>
      <c r="J395">
        <v>1280324</v>
      </c>
      <c r="K395">
        <v>1636171</v>
      </c>
      <c r="L395">
        <v>47.601039100000001</v>
      </c>
      <c r="M395">
        <v>-122.28504049999999</v>
      </c>
      <c r="N395">
        <v>2.9164941770000001</v>
      </c>
    </row>
    <row r="396" spans="1:14" x14ac:dyDescent="0.2">
      <c r="A396">
        <v>53</v>
      </c>
      <c r="B396">
        <v>33</v>
      </c>
      <c r="C396">
        <v>9000</v>
      </c>
      <c r="D396" s="3">
        <v>53033009000</v>
      </c>
      <c r="E396" s="4" t="str">
        <f t="shared" si="6"/>
        <v>1400000US53033009000</v>
      </c>
      <c r="F396">
        <v>90</v>
      </c>
      <c r="G396" t="s">
        <v>1812</v>
      </c>
      <c r="H396" t="s">
        <v>1495</v>
      </c>
      <c r="I396" t="s">
        <v>1496</v>
      </c>
      <c r="J396">
        <v>820732</v>
      </c>
      <c r="K396">
        <v>0</v>
      </c>
      <c r="L396">
        <v>47.598264200000003</v>
      </c>
      <c r="M396">
        <v>-122.3090976</v>
      </c>
      <c r="N396">
        <v>0.82073216000000004</v>
      </c>
    </row>
    <row r="397" spans="1:14" x14ac:dyDescent="0.2">
      <c r="A397">
        <v>53</v>
      </c>
      <c r="B397">
        <v>33</v>
      </c>
      <c r="C397">
        <v>9100</v>
      </c>
      <c r="D397" s="3">
        <v>53033009100</v>
      </c>
      <c r="E397" s="4" t="str">
        <f t="shared" si="6"/>
        <v>1400000US53033009100</v>
      </c>
      <c r="F397">
        <v>91</v>
      </c>
      <c r="G397" t="s">
        <v>1813</v>
      </c>
      <c r="H397" t="s">
        <v>1495</v>
      </c>
      <c r="I397" t="s">
        <v>1496</v>
      </c>
      <c r="J397">
        <v>418835</v>
      </c>
      <c r="K397">
        <v>0</v>
      </c>
      <c r="L397">
        <v>47.598423199999999</v>
      </c>
      <c r="M397">
        <v>-122.3217544</v>
      </c>
      <c r="N397">
        <v>0.41883220999999998</v>
      </c>
    </row>
    <row r="398" spans="1:14" x14ac:dyDescent="0.2">
      <c r="A398">
        <v>53</v>
      </c>
      <c r="B398">
        <v>33</v>
      </c>
      <c r="C398">
        <v>9200</v>
      </c>
      <c r="D398" s="3">
        <v>53033009200</v>
      </c>
      <c r="E398" s="4" t="str">
        <f t="shared" si="6"/>
        <v>1400000US53033009200</v>
      </c>
      <c r="F398">
        <v>92</v>
      </c>
      <c r="G398" t="s">
        <v>1814</v>
      </c>
      <c r="H398" t="s">
        <v>1495</v>
      </c>
      <c r="I398" t="s">
        <v>1496</v>
      </c>
      <c r="J398">
        <v>330170</v>
      </c>
      <c r="K398">
        <v>154864</v>
      </c>
      <c r="L398">
        <v>47.600465700000001</v>
      </c>
      <c r="M398">
        <v>-122.33483150000001</v>
      </c>
      <c r="N398">
        <v>0.48503623200000001</v>
      </c>
    </row>
    <row r="399" spans="1:14" x14ac:dyDescent="0.2">
      <c r="A399">
        <v>53</v>
      </c>
      <c r="B399">
        <v>33</v>
      </c>
      <c r="C399">
        <v>9300</v>
      </c>
      <c r="D399" s="3">
        <v>53033009300</v>
      </c>
      <c r="E399" s="4" t="str">
        <f t="shared" si="6"/>
        <v>1400000US53033009300</v>
      </c>
      <c r="F399">
        <v>93</v>
      </c>
      <c r="G399" t="s">
        <v>1815</v>
      </c>
      <c r="H399" t="s">
        <v>1495</v>
      </c>
      <c r="I399" t="s">
        <v>1496</v>
      </c>
      <c r="J399">
        <v>9429073</v>
      </c>
      <c r="K399">
        <v>719985</v>
      </c>
      <c r="L399">
        <v>47.577125299999999</v>
      </c>
      <c r="M399">
        <v>-122.33093599999999</v>
      </c>
      <c r="N399">
        <v>10.14904623</v>
      </c>
    </row>
    <row r="400" spans="1:14" x14ac:dyDescent="0.2">
      <c r="A400">
        <v>53</v>
      </c>
      <c r="B400">
        <v>33</v>
      </c>
      <c r="C400">
        <v>9400</v>
      </c>
      <c r="D400" s="3">
        <v>53033009400</v>
      </c>
      <c r="E400" s="4" t="str">
        <f t="shared" si="6"/>
        <v>1400000US53033009400</v>
      </c>
      <c r="F400">
        <v>94</v>
      </c>
      <c r="G400" t="s">
        <v>1816</v>
      </c>
      <c r="H400" t="s">
        <v>1495</v>
      </c>
      <c r="I400" t="s">
        <v>1496</v>
      </c>
      <c r="J400">
        <v>1723074</v>
      </c>
      <c r="K400">
        <v>0</v>
      </c>
      <c r="L400">
        <v>47.588192399999997</v>
      </c>
      <c r="M400">
        <v>-122.30986710000001</v>
      </c>
      <c r="N400">
        <v>1.7230713419999999</v>
      </c>
    </row>
    <row r="401" spans="1:14" x14ac:dyDescent="0.2">
      <c r="A401">
        <v>53</v>
      </c>
      <c r="B401">
        <v>33</v>
      </c>
      <c r="C401">
        <v>9500</v>
      </c>
      <c r="D401" s="3">
        <v>53033009500</v>
      </c>
      <c r="E401" s="4" t="str">
        <f t="shared" si="6"/>
        <v>1400000US53033009500</v>
      </c>
      <c r="F401">
        <v>95</v>
      </c>
      <c r="G401" t="s">
        <v>1817</v>
      </c>
      <c r="H401" t="s">
        <v>1495</v>
      </c>
      <c r="I401" t="s">
        <v>1496</v>
      </c>
      <c r="J401">
        <v>2596041</v>
      </c>
      <c r="K401">
        <v>2909196</v>
      </c>
      <c r="L401">
        <v>47.578342599999999</v>
      </c>
      <c r="M401">
        <v>-122.28319430000001</v>
      </c>
      <c r="N401">
        <v>5.5052292539999996</v>
      </c>
    </row>
    <row r="402" spans="1:14" x14ac:dyDescent="0.2">
      <c r="A402">
        <v>53</v>
      </c>
      <c r="B402">
        <v>33</v>
      </c>
      <c r="C402">
        <v>9600</v>
      </c>
      <c r="D402" s="3">
        <v>53033009600</v>
      </c>
      <c r="E402" s="4" t="str">
        <f t="shared" si="6"/>
        <v>1400000US53033009600</v>
      </c>
      <c r="F402">
        <v>96</v>
      </c>
      <c r="G402" t="s">
        <v>1818</v>
      </c>
      <c r="H402" t="s">
        <v>1495</v>
      </c>
      <c r="I402" t="s">
        <v>1496</v>
      </c>
      <c r="J402">
        <v>1936669</v>
      </c>
      <c r="K402">
        <v>1354203</v>
      </c>
      <c r="L402">
        <v>47.589989799999998</v>
      </c>
      <c r="M402">
        <v>-122.3882351</v>
      </c>
      <c r="N402">
        <v>3.2908714610000001</v>
      </c>
    </row>
    <row r="403" spans="1:14" x14ac:dyDescent="0.2">
      <c r="A403">
        <v>53</v>
      </c>
      <c r="B403">
        <v>33</v>
      </c>
      <c r="C403">
        <v>9701</v>
      </c>
      <c r="D403" s="3">
        <v>53033009701</v>
      </c>
      <c r="E403" s="4" t="str">
        <f t="shared" si="6"/>
        <v>1400000US53033009701</v>
      </c>
      <c r="F403">
        <v>97.01</v>
      </c>
      <c r="G403" t="s">
        <v>1819</v>
      </c>
      <c r="H403" t="s">
        <v>1495</v>
      </c>
      <c r="I403" t="s">
        <v>1496</v>
      </c>
      <c r="J403">
        <v>1857987</v>
      </c>
      <c r="K403">
        <v>1610494</v>
      </c>
      <c r="L403">
        <v>47.573192900000002</v>
      </c>
      <c r="M403">
        <v>-122.4101745</v>
      </c>
      <c r="N403">
        <v>3.4684823649999998</v>
      </c>
    </row>
    <row r="404" spans="1:14" x14ac:dyDescent="0.2">
      <c r="A404">
        <v>53</v>
      </c>
      <c r="B404">
        <v>33</v>
      </c>
      <c r="C404">
        <v>9702</v>
      </c>
      <c r="D404" s="3">
        <v>53033009702</v>
      </c>
      <c r="E404" s="4" t="str">
        <f t="shared" si="6"/>
        <v>1400000US53033009702</v>
      </c>
      <c r="F404">
        <v>97.02</v>
      </c>
      <c r="G404" t="s">
        <v>1820</v>
      </c>
      <c r="H404" t="s">
        <v>1495</v>
      </c>
      <c r="I404" t="s">
        <v>1496</v>
      </c>
      <c r="J404">
        <v>2219067</v>
      </c>
      <c r="K404">
        <v>0</v>
      </c>
      <c r="L404">
        <v>47.571927000000002</v>
      </c>
      <c r="M404">
        <v>-122.3960103</v>
      </c>
      <c r="N404">
        <v>2.2190661880000002</v>
      </c>
    </row>
    <row r="405" spans="1:14" x14ac:dyDescent="0.2">
      <c r="A405">
        <v>53</v>
      </c>
      <c r="B405">
        <v>33</v>
      </c>
      <c r="C405">
        <v>9800</v>
      </c>
      <c r="D405" s="3">
        <v>53033009800</v>
      </c>
      <c r="E405" s="4" t="str">
        <f t="shared" si="6"/>
        <v>1400000US53033009800</v>
      </c>
      <c r="F405">
        <v>98</v>
      </c>
      <c r="G405" t="s">
        <v>1821</v>
      </c>
      <c r="H405" t="s">
        <v>1495</v>
      </c>
      <c r="I405" t="s">
        <v>1496</v>
      </c>
      <c r="J405">
        <v>1930638</v>
      </c>
      <c r="K405">
        <v>0</v>
      </c>
      <c r="L405">
        <v>47.571954599999998</v>
      </c>
      <c r="M405">
        <v>-122.383094</v>
      </c>
      <c r="N405">
        <v>1.9306371040000001</v>
      </c>
    </row>
    <row r="406" spans="1:14" x14ac:dyDescent="0.2">
      <c r="A406">
        <v>53</v>
      </c>
      <c r="B406">
        <v>33</v>
      </c>
      <c r="C406">
        <v>9900</v>
      </c>
      <c r="D406" s="3">
        <v>53033009900</v>
      </c>
      <c r="E406" s="4" t="str">
        <f t="shared" si="6"/>
        <v>1400000US53033009900</v>
      </c>
      <c r="F406">
        <v>99</v>
      </c>
      <c r="G406" t="s">
        <v>1822</v>
      </c>
      <c r="H406" t="s">
        <v>1495</v>
      </c>
      <c r="I406" t="s">
        <v>1496</v>
      </c>
      <c r="J406">
        <v>6566270</v>
      </c>
      <c r="K406">
        <v>2286605</v>
      </c>
      <c r="L406">
        <v>47.579453600000001</v>
      </c>
      <c r="M406">
        <v>-122.3550326</v>
      </c>
      <c r="N406">
        <v>8.8528749779999991</v>
      </c>
    </row>
    <row r="407" spans="1:14" x14ac:dyDescent="0.2">
      <c r="A407">
        <v>53</v>
      </c>
      <c r="B407">
        <v>33</v>
      </c>
      <c r="C407">
        <v>10001</v>
      </c>
      <c r="D407" s="3">
        <v>53033010001</v>
      </c>
      <c r="E407" s="4" t="str">
        <f t="shared" si="6"/>
        <v>1400000US53033010001</v>
      </c>
      <c r="F407">
        <v>100.01</v>
      </c>
      <c r="G407" t="s">
        <v>1823</v>
      </c>
      <c r="H407" t="s">
        <v>1495</v>
      </c>
      <c r="I407" t="s">
        <v>1496</v>
      </c>
      <c r="J407">
        <v>2254023</v>
      </c>
      <c r="K407">
        <v>60359</v>
      </c>
      <c r="L407">
        <v>47.567306899999998</v>
      </c>
      <c r="M407">
        <v>-122.3043618</v>
      </c>
      <c r="N407">
        <v>2.314381172</v>
      </c>
    </row>
    <row r="408" spans="1:14" x14ac:dyDescent="0.2">
      <c r="A408">
        <v>53</v>
      </c>
      <c r="B408">
        <v>33</v>
      </c>
      <c r="C408">
        <v>10002</v>
      </c>
      <c r="D408" s="3">
        <v>53033010002</v>
      </c>
      <c r="E408" s="4" t="str">
        <f t="shared" si="6"/>
        <v>1400000US53033010002</v>
      </c>
      <c r="F408">
        <v>100.02</v>
      </c>
      <c r="G408" t="s">
        <v>1824</v>
      </c>
      <c r="H408" t="s">
        <v>1495</v>
      </c>
      <c r="I408" t="s">
        <v>1496</v>
      </c>
      <c r="J408">
        <v>948258</v>
      </c>
      <c r="K408">
        <v>0</v>
      </c>
      <c r="L408">
        <v>47.576579000000002</v>
      </c>
      <c r="M408">
        <v>-122.3095727</v>
      </c>
      <c r="N408">
        <v>0.94825242499999995</v>
      </c>
    </row>
    <row r="409" spans="1:14" x14ac:dyDescent="0.2">
      <c r="A409">
        <v>53</v>
      </c>
      <c r="B409">
        <v>33</v>
      </c>
      <c r="C409">
        <v>10100</v>
      </c>
      <c r="D409" s="3">
        <v>53033010100</v>
      </c>
      <c r="E409" s="4" t="str">
        <f t="shared" si="6"/>
        <v>1400000US53033010100</v>
      </c>
      <c r="F409">
        <v>101</v>
      </c>
      <c r="G409" t="s">
        <v>1507</v>
      </c>
      <c r="H409" t="s">
        <v>1495</v>
      </c>
      <c r="I409" t="s">
        <v>1496</v>
      </c>
      <c r="J409">
        <v>2509587</v>
      </c>
      <c r="K409">
        <v>1534926</v>
      </c>
      <c r="L409">
        <v>47.567044699999997</v>
      </c>
      <c r="M409">
        <v>-122.2751446</v>
      </c>
      <c r="N409">
        <v>4.0445119509999996</v>
      </c>
    </row>
    <row r="410" spans="1:14" x14ac:dyDescent="0.2">
      <c r="A410">
        <v>53</v>
      </c>
      <c r="B410">
        <v>33</v>
      </c>
      <c r="C410">
        <v>10200</v>
      </c>
      <c r="D410" s="3">
        <v>53033010200</v>
      </c>
      <c r="E410" s="4" t="str">
        <f t="shared" si="6"/>
        <v>1400000US53033010200</v>
      </c>
      <c r="F410">
        <v>102</v>
      </c>
      <c r="G410" t="s">
        <v>1708</v>
      </c>
      <c r="H410" t="s">
        <v>1495</v>
      </c>
      <c r="I410" t="s">
        <v>1496</v>
      </c>
      <c r="J410">
        <v>2783287</v>
      </c>
      <c r="K410">
        <v>1396979</v>
      </c>
      <c r="L410">
        <v>47.555976999999999</v>
      </c>
      <c r="M410">
        <v>-122.26574979999999</v>
      </c>
      <c r="N410">
        <v>4.1802696240000001</v>
      </c>
    </row>
    <row r="411" spans="1:14" x14ac:dyDescent="0.2">
      <c r="A411">
        <v>53</v>
      </c>
      <c r="B411">
        <v>33</v>
      </c>
      <c r="C411">
        <v>10300</v>
      </c>
      <c r="D411" s="3">
        <v>53033010300</v>
      </c>
      <c r="E411" s="4" t="str">
        <f t="shared" si="6"/>
        <v>1400000US53033010300</v>
      </c>
      <c r="F411">
        <v>103</v>
      </c>
      <c r="G411" t="s">
        <v>1510</v>
      </c>
      <c r="H411" t="s">
        <v>1495</v>
      </c>
      <c r="I411" t="s">
        <v>1496</v>
      </c>
      <c r="J411">
        <v>1660244</v>
      </c>
      <c r="K411">
        <v>0</v>
      </c>
      <c r="L411">
        <v>47.554136300000003</v>
      </c>
      <c r="M411">
        <v>-122.282639</v>
      </c>
      <c r="N411">
        <v>1.6602417549999999</v>
      </c>
    </row>
    <row r="412" spans="1:14" x14ac:dyDescent="0.2">
      <c r="A412">
        <v>53</v>
      </c>
      <c r="B412">
        <v>33</v>
      </c>
      <c r="C412">
        <v>10401</v>
      </c>
      <c r="D412" s="3">
        <v>53033010401</v>
      </c>
      <c r="E412" s="4" t="str">
        <f t="shared" si="6"/>
        <v>1400000US53033010401</v>
      </c>
      <c r="F412">
        <v>104.01</v>
      </c>
      <c r="G412" t="s">
        <v>1825</v>
      </c>
      <c r="H412" t="s">
        <v>1495</v>
      </c>
      <c r="I412" t="s">
        <v>1496</v>
      </c>
      <c r="J412">
        <v>1616685</v>
      </c>
      <c r="K412">
        <v>0</v>
      </c>
      <c r="L412">
        <v>47.553203000000003</v>
      </c>
      <c r="M412">
        <v>-122.2956373</v>
      </c>
      <c r="N412">
        <v>1.6166859309999999</v>
      </c>
    </row>
    <row r="413" spans="1:14" x14ac:dyDescent="0.2">
      <c r="A413">
        <v>53</v>
      </c>
      <c r="B413">
        <v>33</v>
      </c>
      <c r="C413">
        <v>10402</v>
      </c>
      <c r="D413" s="3">
        <v>53033010402</v>
      </c>
      <c r="E413" s="4" t="str">
        <f t="shared" si="6"/>
        <v>1400000US53033010402</v>
      </c>
      <c r="F413">
        <v>104.02</v>
      </c>
      <c r="G413" t="s">
        <v>1826</v>
      </c>
      <c r="H413" t="s">
        <v>1495</v>
      </c>
      <c r="I413" t="s">
        <v>1496</v>
      </c>
      <c r="J413">
        <v>1798893</v>
      </c>
      <c r="K413">
        <v>0</v>
      </c>
      <c r="L413">
        <v>47.5537876</v>
      </c>
      <c r="M413">
        <v>-122.3102256</v>
      </c>
      <c r="N413">
        <v>1.798893777</v>
      </c>
    </row>
    <row r="414" spans="1:14" x14ac:dyDescent="0.2">
      <c r="A414">
        <v>53</v>
      </c>
      <c r="B414">
        <v>33</v>
      </c>
      <c r="C414">
        <v>10500</v>
      </c>
      <c r="D414" s="3">
        <v>53033010500</v>
      </c>
      <c r="E414" s="4" t="str">
        <f t="shared" si="6"/>
        <v>1400000US53033010500</v>
      </c>
      <c r="F414">
        <v>105</v>
      </c>
      <c r="G414" t="s">
        <v>1512</v>
      </c>
      <c r="H414" t="s">
        <v>1495</v>
      </c>
      <c r="I414" t="s">
        <v>1496</v>
      </c>
      <c r="J414">
        <v>1717928</v>
      </c>
      <c r="K414">
        <v>0</v>
      </c>
      <c r="L414">
        <v>47.5574406</v>
      </c>
      <c r="M414">
        <v>-122.3855495</v>
      </c>
      <c r="N414">
        <v>1.7179223180000001</v>
      </c>
    </row>
    <row r="415" spans="1:14" x14ac:dyDescent="0.2">
      <c r="A415">
        <v>53</v>
      </c>
      <c r="B415">
        <v>33</v>
      </c>
      <c r="C415">
        <v>10600</v>
      </c>
      <c r="D415" s="3">
        <v>53033010600</v>
      </c>
      <c r="E415" s="4" t="str">
        <f t="shared" si="6"/>
        <v>1400000US53033010600</v>
      </c>
      <c r="F415">
        <v>106</v>
      </c>
      <c r="G415" t="s">
        <v>1513</v>
      </c>
      <c r="H415" t="s">
        <v>1495</v>
      </c>
      <c r="I415" t="s">
        <v>1496</v>
      </c>
      <c r="J415">
        <v>2594296</v>
      </c>
      <c r="K415">
        <v>817132</v>
      </c>
      <c r="L415">
        <v>47.547648500000001</v>
      </c>
      <c r="M415">
        <v>-122.3918719</v>
      </c>
      <c r="N415">
        <v>3.4114308879999999</v>
      </c>
    </row>
    <row r="416" spans="1:14" x14ac:dyDescent="0.2">
      <c r="A416">
        <v>53</v>
      </c>
      <c r="B416">
        <v>33</v>
      </c>
      <c r="C416">
        <v>10701</v>
      </c>
      <c r="D416" s="3">
        <v>53033010701</v>
      </c>
      <c r="E416" s="4" t="str">
        <f t="shared" si="6"/>
        <v>1400000US53033010701</v>
      </c>
      <c r="F416">
        <v>107.01</v>
      </c>
      <c r="G416" t="s">
        <v>1514</v>
      </c>
      <c r="H416" t="s">
        <v>1495</v>
      </c>
      <c r="I416" t="s">
        <v>1496</v>
      </c>
      <c r="J416">
        <v>1452790</v>
      </c>
      <c r="K416">
        <v>3664</v>
      </c>
      <c r="L416">
        <v>47.545072900000001</v>
      </c>
      <c r="M416">
        <v>-122.3675013</v>
      </c>
      <c r="N416">
        <v>1.4564517690000001</v>
      </c>
    </row>
    <row r="417" spans="1:14" x14ac:dyDescent="0.2">
      <c r="A417">
        <v>53</v>
      </c>
      <c r="B417">
        <v>33</v>
      </c>
      <c r="C417">
        <v>10702</v>
      </c>
      <c r="D417" s="3">
        <v>53033010702</v>
      </c>
      <c r="E417" s="4" t="str">
        <f t="shared" si="6"/>
        <v>1400000US53033010702</v>
      </c>
      <c r="F417">
        <v>107.02</v>
      </c>
      <c r="G417" t="s">
        <v>1827</v>
      </c>
      <c r="H417" t="s">
        <v>1495</v>
      </c>
      <c r="I417" t="s">
        <v>1496</v>
      </c>
      <c r="J417">
        <v>784715</v>
      </c>
      <c r="K417">
        <v>0</v>
      </c>
      <c r="L417">
        <v>47.546804100000003</v>
      </c>
      <c r="M417">
        <v>-122.3730302</v>
      </c>
      <c r="N417">
        <v>0.784713887</v>
      </c>
    </row>
    <row r="418" spans="1:14" x14ac:dyDescent="0.2">
      <c r="A418">
        <v>53</v>
      </c>
      <c r="B418">
        <v>33</v>
      </c>
      <c r="C418">
        <v>10800</v>
      </c>
      <c r="D418" s="3">
        <v>53033010800</v>
      </c>
      <c r="E418" s="4" t="str">
        <f t="shared" si="6"/>
        <v>1400000US53033010800</v>
      </c>
      <c r="F418">
        <v>108</v>
      </c>
      <c r="G418" t="s">
        <v>1710</v>
      </c>
      <c r="H418" t="s">
        <v>1495</v>
      </c>
      <c r="I418" t="s">
        <v>1496</v>
      </c>
      <c r="J418">
        <v>4093695</v>
      </c>
      <c r="K418">
        <v>330620</v>
      </c>
      <c r="L418">
        <v>47.544034199999999</v>
      </c>
      <c r="M418">
        <v>-122.3498743</v>
      </c>
      <c r="N418">
        <v>4.4243155239999998</v>
      </c>
    </row>
    <row r="419" spans="1:14" x14ac:dyDescent="0.2">
      <c r="A419">
        <v>53</v>
      </c>
      <c r="B419">
        <v>33</v>
      </c>
      <c r="C419">
        <v>10900</v>
      </c>
      <c r="D419" s="3">
        <v>53033010900</v>
      </c>
      <c r="E419" s="4" t="str">
        <f t="shared" si="6"/>
        <v>1400000US53033010900</v>
      </c>
      <c r="F419">
        <v>109</v>
      </c>
      <c r="G419" t="s">
        <v>1828</v>
      </c>
      <c r="H419" t="s">
        <v>1495</v>
      </c>
      <c r="I419" t="s">
        <v>1496</v>
      </c>
      <c r="J419">
        <v>4789750</v>
      </c>
      <c r="K419">
        <v>272908</v>
      </c>
      <c r="L419">
        <v>47.542505200000001</v>
      </c>
      <c r="M419">
        <v>-122.3199752</v>
      </c>
      <c r="N419">
        <v>5.0626514790000003</v>
      </c>
    </row>
    <row r="420" spans="1:14" x14ac:dyDescent="0.2">
      <c r="A420">
        <v>53</v>
      </c>
      <c r="B420">
        <v>33</v>
      </c>
      <c r="C420">
        <v>11001</v>
      </c>
      <c r="D420" s="3">
        <v>53033011001</v>
      </c>
      <c r="E420" s="4" t="str">
        <f t="shared" si="6"/>
        <v>1400000US53033011001</v>
      </c>
      <c r="F420">
        <v>110.01</v>
      </c>
      <c r="G420" t="s">
        <v>1529</v>
      </c>
      <c r="H420" t="s">
        <v>1495</v>
      </c>
      <c r="I420" t="s">
        <v>1496</v>
      </c>
      <c r="J420">
        <v>1070772</v>
      </c>
      <c r="K420">
        <v>0</v>
      </c>
      <c r="L420">
        <v>47.538359399999997</v>
      </c>
      <c r="M420">
        <v>-122.2862045</v>
      </c>
      <c r="N420">
        <v>1.0707694649999999</v>
      </c>
    </row>
    <row r="421" spans="1:14" x14ac:dyDescent="0.2">
      <c r="A421">
        <v>53</v>
      </c>
      <c r="B421">
        <v>33</v>
      </c>
      <c r="C421">
        <v>11002</v>
      </c>
      <c r="D421" s="3">
        <v>53033011002</v>
      </c>
      <c r="E421" s="4" t="str">
        <f t="shared" si="6"/>
        <v>1400000US53033011002</v>
      </c>
      <c r="F421">
        <v>110.02</v>
      </c>
      <c r="G421" t="s">
        <v>1530</v>
      </c>
      <c r="H421" t="s">
        <v>1495</v>
      </c>
      <c r="I421" t="s">
        <v>1496</v>
      </c>
      <c r="J421">
        <v>1676109</v>
      </c>
      <c r="K421">
        <v>0</v>
      </c>
      <c r="L421">
        <v>47.540413999999998</v>
      </c>
      <c r="M421">
        <v>-122.2989097</v>
      </c>
      <c r="N421">
        <v>1.676108326</v>
      </c>
    </row>
    <row r="422" spans="1:14" x14ac:dyDescent="0.2">
      <c r="A422">
        <v>53</v>
      </c>
      <c r="B422">
        <v>33</v>
      </c>
      <c r="C422">
        <v>11101</v>
      </c>
      <c r="D422" s="3">
        <v>53033011101</v>
      </c>
      <c r="E422" s="4" t="str">
        <f t="shared" si="6"/>
        <v>1400000US53033011101</v>
      </c>
      <c r="F422">
        <v>111.01</v>
      </c>
      <c r="G422" t="s">
        <v>1829</v>
      </c>
      <c r="H422" t="s">
        <v>1495</v>
      </c>
      <c r="I422" t="s">
        <v>1496</v>
      </c>
      <c r="J422">
        <v>1150365</v>
      </c>
      <c r="K422">
        <v>0</v>
      </c>
      <c r="L422">
        <v>47.539484000000002</v>
      </c>
      <c r="M422">
        <v>-122.2773724</v>
      </c>
      <c r="N422">
        <v>1.1503641259999999</v>
      </c>
    </row>
    <row r="423" spans="1:14" x14ac:dyDescent="0.2">
      <c r="A423">
        <v>53</v>
      </c>
      <c r="B423">
        <v>33</v>
      </c>
      <c r="C423">
        <v>11102</v>
      </c>
      <c r="D423" s="3">
        <v>53033011102</v>
      </c>
      <c r="E423" s="4" t="str">
        <f t="shared" si="6"/>
        <v>1400000US53033011102</v>
      </c>
      <c r="F423">
        <v>111.02</v>
      </c>
      <c r="G423" t="s">
        <v>1830</v>
      </c>
      <c r="H423" t="s">
        <v>1495</v>
      </c>
      <c r="I423" t="s">
        <v>1496</v>
      </c>
      <c r="J423">
        <v>1303226</v>
      </c>
      <c r="K423">
        <v>1631244</v>
      </c>
      <c r="L423">
        <v>47.537928700000002</v>
      </c>
      <c r="M423">
        <v>-122.2633613</v>
      </c>
      <c r="N423">
        <v>2.9344720400000002</v>
      </c>
    </row>
    <row r="424" spans="1:14" x14ac:dyDescent="0.2">
      <c r="A424">
        <v>53</v>
      </c>
      <c r="B424">
        <v>33</v>
      </c>
      <c r="C424">
        <v>11200</v>
      </c>
      <c r="D424" s="3">
        <v>53033011200</v>
      </c>
      <c r="E424" s="4" t="str">
        <f t="shared" si="6"/>
        <v>1400000US53033011200</v>
      </c>
      <c r="F424">
        <v>112</v>
      </c>
      <c r="G424" t="s">
        <v>1532</v>
      </c>
      <c r="H424" t="s">
        <v>1495</v>
      </c>
      <c r="I424" t="s">
        <v>1496</v>
      </c>
      <c r="J424">
        <v>2766107</v>
      </c>
      <c r="K424">
        <v>227077</v>
      </c>
      <c r="L424">
        <v>47.5296655</v>
      </c>
      <c r="M424">
        <v>-122.3262393</v>
      </c>
      <c r="N424">
        <v>2.9931860829999999</v>
      </c>
    </row>
    <row r="425" spans="1:14" x14ac:dyDescent="0.2">
      <c r="A425">
        <v>53</v>
      </c>
      <c r="B425">
        <v>33</v>
      </c>
      <c r="C425">
        <v>11300</v>
      </c>
      <c r="D425" s="3">
        <v>53033011300</v>
      </c>
      <c r="E425" s="4" t="str">
        <f t="shared" si="6"/>
        <v>1400000US53033011300</v>
      </c>
      <c r="F425">
        <v>113</v>
      </c>
      <c r="G425" t="s">
        <v>1533</v>
      </c>
      <c r="H425" t="s">
        <v>1495</v>
      </c>
      <c r="I425" t="s">
        <v>1496</v>
      </c>
      <c r="J425">
        <v>3157573</v>
      </c>
      <c r="K425">
        <v>42220</v>
      </c>
      <c r="L425">
        <v>47.527369</v>
      </c>
      <c r="M425">
        <v>-122.3448435</v>
      </c>
      <c r="N425">
        <v>3.199791421</v>
      </c>
    </row>
    <row r="426" spans="1:14" x14ac:dyDescent="0.2">
      <c r="A426">
        <v>53</v>
      </c>
      <c r="B426">
        <v>33</v>
      </c>
      <c r="C426">
        <v>11401</v>
      </c>
      <c r="D426" s="3">
        <v>53033011401</v>
      </c>
      <c r="E426" s="4" t="str">
        <f t="shared" si="6"/>
        <v>1400000US53033011401</v>
      </c>
      <c r="F426">
        <v>114.01</v>
      </c>
      <c r="G426" t="s">
        <v>1534</v>
      </c>
      <c r="H426" t="s">
        <v>1495</v>
      </c>
      <c r="I426" t="s">
        <v>1496</v>
      </c>
      <c r="J426">
        <v>1233156</v>
      </c>
      <c r="K426">
        <v>0</v>
      </c>
      <c r="L426">
        <v>47.529706099999999</v>
      </c>
      <c r="M426">
        <v>-122.362028</v>
      </c>
      <c r="N426">
        <v>1.2331552690000001</v>
      </c>
    </row>
    <row r="427" spans="1:14" x14ac:dyDescent="0.2">
      <c r="A427">
        <v>53</v>
      </c>
      <c r="B427">
        <v>33</v>
      </c>
      <c r="C427">
        <v>11402</v>
      </c>
      <c r="D427" s="3">
        <v>53033011402</v>
      </c>
      <c r="E427" s="4" t="str">
        <f t="shared" si="6"/>
        <v>1400000US53033011402</v>
      </c>
      <c r="F427">
        <v>114.02</v>
      </c>
      <c r="G427" t="s">
        <v>1535</v>
      </c>
      <c r="H427" t="s">
        <v>1495</v>
      </c>
      <c r="I427" t="s">
        <v>1496</v>
      </c>
      <c r="J427">
        <v>1186185</v>
      </c>
      <c r="K427">
        <v>0</v>
      </c>
      <c r="L427">
        <v>47.520665399999999</v>
      </c>
      <c r="M427">
        <v>-122.36462539999999</v>
      </c>
      <c r="N427">
        <v>1.186184726</v>
      </c>
    </row>
    <row r="428" spans="1:14" x14ac:dyDescent="0.2">
      <c r="A428">
        <v>53</v>
      </c>
      <c r="B428">
        <v>33</v>
      </c>
      <c r="C428">
        <v>11500</v>
      </c>
      <c r="D428" s="3">
        <v>53033011500</v>
      </c>
      <c r="E428" s="4" t="str">
        <f t="shared" si="6"/>
        <v>1400000US53033011500</v>
      </c>
      <c r="F428">
        <v>115</v>
      </c>
      <c r="G428" t="s">
        <v>1831</v>
      </c>
      <c r="H428" t="s">
        <v>1495</v>
      </c>
      <c r="I428" t="s">
        <v>1496</v>
      </c>
      <c r="J428">
        <v>1538373</v>
      </c>
      <c r="K428">
        <v>0</v>
      </c>
      <c r="L428">
        <v>47.530183299999997</v>
      </c>
      <c r="M428">
        <v>-122.375533</v>
      </c>
      <c r="N428">
        <v>1.538373158</v>
      </c>
    </row>
    <row r="429" spans="1:14" x14ac:dyDescent="0.2">
      <c r="A429">
        <v>53</v>
      </c>
      <c r="B429">
        <v>33</v>
      </c>
      <c r="C429">
        <v>11600</v>
      </c>
      <c r="D429" s="3">
        <v>53033011600</v>
      </c>
      <c r="E429" s="4" t="str">
        <f t="shared" si="6"/>
        <v>1400000US53033011600</v>
      </c>
      <c r="F429">
        <v>116</v>
      </c>
      <c r="G429" t="s">
        <v>1539</v>
      </c>
      <c r="H429" t="s">
        <v>1495</v>
      </c>
      <c r="I429" t="s">
        <v>1496</v>
      </c>
      <c r="J429">
        <v>3109902</v>
      </c>
      <c r="K429">
        <v>971211</v>
      </c>
      <c r="L429">
        <v>47.528270399999997</v>
      </c>
      <c r="M429">
        <v>-122.38977680000001</v>
      </c>
      <c r="N429">
        <v>4.0811070789999997</v>
      </c>
    </row>
    <row r="430" spans="1:14" x14ac:dyDescent="0.2">
      <c r="A430">
        <v>53</v>
      </c>
      <c r="B430">
        <v>33</v>
      </c>
      <c r="C430">
        <v>11700</v>
      </c>
      <c r="D430" s="3">
        <v>53033011700</v>
      </c>
      <c r="E430" s="4" t="str">
        <f t="shared" si="6"/>
        <v>1400000US53033011700</v>
      </c>
      <c r="F430">
        <v>117</v>
      </c>
      <c r="G430" t="s">
        <v>1540</v>
      </c>
      <c r="H430" t="s">
        <v>1495</v>
      </c>
      <c r="I430" t="s">
        <v>1496</v>
      </c>
      <c r="J430">
        <v>3506719</v>
      </c>
      <c r="K430">
        <v>0</v>
      </c>
      <c r="L430">
        <v>47.520169699999997</v>
      </c>
      <c r="M430">
        <v>-122.2828499</v>
      </c>
      <c r="N430">
        <v>3.5067219089999999</v>
      </c>
    </row>
    <row r="431" spans="1:14" x14ac:dyDescent="0.2">
      <c r="A431">
        <v>53</v>
      </c>
      <c r="B431">
        <v>33</v>
      </c>
      <c r="C431">
        <v>11800</v>
      </c>
      <c r="D431" s="3">
        <v>53033011800</v>
      </c>
      <c r="E431" s="4" t="str">
        <f t="shared" si="6"/>
        <v>1400000US53033011800</v>
      </c>
      <c r="F431">
        <v>118</v>
      </c>
      <c r="G431" t="s">
        <v>1541</v>
      </c>
      <c r="H431" t="s">
        <v>1495</v>
      </c>
      <c r="I431" t="s">
        <v>1496</v>
      </c>
      <c r="J431">
        <v>2301121</v>
      </c>
      <c r="K431">
        <v>2269206</v>
      </c>
      <c r="L431">
        <v>47.5154414</v>
      </c>
      <c r="M431">
        <v>-122.253208</v>
      </c>
      <c r="N431">
        <v>4.5703258919999996</v>
      </c>
    </row>
    <row r="432" spans="1:14" x14ac:dyDescent="0.2">
      <c r="A432">
        <v>53</v>
      </c>
      <c r="B432">
        <v>33</v>
      </c>
      <c r="C432">
        <v>11900</v>
      </c>
      <c r="D432" s="3">
        <v>53033011900</v>
      </c>
      <c r="E432" s="4" t="str">
        <f t="shared" si="6"/>
        <v>1400000US53033011900</v>
      </c>
      <c r="F432">
        <v>119</v>
      </c>
      <c r="G432" t="s">
        <v>1542</v>
      </c>
      <c r="H432" t="s">
        <v>1495</v>
      </c>
      <c r="I432" t="s">
        <v>1496</v>
      </c>
      <c r="J432">
        <v>3179413</v>
      </c>
      <c r="K432">
        <v>1320016</v>
      </c>
      <c r="L432">
        <v>47.508945199999999</v>
      </c>
      <c r="M432">
        <v>-122.2517818</v>
      </c>
      <c r="N432">
        <v>4.499429975</v>
      </c>
    </row>
    <row r="433" spans="1:14" x14ac:dyDescent="0.2">
      <c r="A433">
        <v>53</v>
      </c>
      <c r="B433">
        <v>33</v>
      </c>
      <c r="C433">
        <v>12000</v>
      </c>
      <c r="D433" s="3">
        <v>53033012000</v>
      </c>
      <c r="E433" s="4" t="str">
        <f t="shared" si="6"/>
        <v>1400000US53033012000</v>
      </c>
      <c r="F433">
        <v>120</v>
      </c>
      <c r="G433" t="s">
        <v>1543</v>
      </c>
      <c r="H433" t="s">
        <v>1495</v>
      </c>
      <c r="I433" t="s">
        <v>1496</v>
      </c>
      <c r="J433">
        <v>1447511</v>
      </c>
      <c r="K433">
        <v>0</v>
      </c>
      <c r="L433">
        <v>47.512929100000001</v>
      </c>
      <c r="M433">
        <v>-122.38068079999999</v>
      </c>
      <c r="N433">
        <v>1.4475115839999999</v>
      </c>
    </row>
    <row r="434" spans="1:14" x14ac:dyDescent="0.2">
      <c r="A434">
        <v>53</v>
      </c>
      <c r="B434">
        <v>33</v>
      </c>
      <c r="C434">
        <v>12100</v>
      </c>
      <c r="D434" s="3">
        <v>53033012100</v>
      </c>
      <c r="E434" s="4" t="str">
        <f t="shared" si="6"/>
        <v>1400000US53033012100</v>
      </c>
      <c r="F434">
        <v>121</v>
      </c>
      <c r="G434" t="s">
        <v>1832</v>
      </c>
      <c r="H434" t="s">
        <v>1495</v>
      </c>
      <c r="I434" t="s">
        <v>1496</v>
      </c>
      <c r="J434">
        <v>1721296</v>
      </c>
      <c r="K434">
        <v>1399504</v>
      </c>
      <c r="L434">
        <v>47.507595000000002</v>
      </c>
      <c r="M434">
        <v>-122.3873799</v>
      </c>
      <c r="N434">
        <v>3.1207983540000002</v>
      </c>
    </row>
    <row r="435" spans="1:14" x14ac:dyDescent="0.2">
      <c r="A435">
        <v>53</v>
      </c>
      <c r="B435">
        <v>33</v>
      </c>
      <c r="C435">
        <v>20100</v>
      </c>
      <c r="D435" s="3">
        <v>53033020100</v>
      </c>
      <c r="E435" s="4" t="str">
        <f t="shared" si="6"/>
        <v>1400000US53033020100</v>
      </c>
      <c r="F435">
        <v>201</v>
      </c>
      <c r="G435" t="s">
        <v>1694</v>
      </c>
      <c r="H435" t="s">
        <v>1495</v>
      </c>
      <c r="I435" t="s">
        <v>1496</v>
      </c>
      <c r="J435">
        <v>1772606</v>
      </c>
      <c r="K435">
        <v>684792</v>
      </c>
      <c r="L435">
        <v>47.7707111</v>
      </c>
      <c r="M435">
        <v>-122.387361</v>
      </c>
      <c r="N435">
        <v>2.4573981659999999</v>
      </c>
    </row>
    <row r="436" spans="1:14" x14ac:dyDescent="0.2">
      <c r="A436">
        <v>53</v>
      </c>
      <c r="B436">
        <v>33</v>
      </c>
      <c r="C436">
        <v>20200</v>
      </c>
      <c r="D436" s="3">
        <v>53033020200</v>
      </c>
      <c r="E436" s="4" t="str">
        <f t="shared" si="6"/>
        <v>1400000US53033020200</v>
      </c>
      <c r="F436">
        <v>202</v>
      </c>
      <c r="G436" t="s">
        <v>1695</v>
      </c>
      <c r="H436" t="s">
        <v>1495</v>
      </c>
      <c r="I436" t="s">
        <v>1496</v>
      </c>
      <c r="J436">
        <v>2592012</v>
      </c>
      <c r="K436">
        <v>0</v>
      </c>
      <c r="L436">
        <v>47.771668300000002</v>
      </c>
      <c r="M436">
        <v>-122.36335939999999</v>
      </c>
      <c r="N436">
        <v>2.592009633</v>
      </c>
    </row>
    <row r="437" spans="1:14" x14ac:dyDescent="0.2">
      <c r="A437">
        <v>53</v>
      </c>
      <c r="B437">
        <v>33</v>
      </c>
      <c r="C437">
        <v>20300</v>
      </c>
      <c r="D437" s="3">
        <v>53033020300</v>
      </c>
      <c r="E437" s="4" t="str">
        <f t="shared" si="6"/>
        <v>1400000US53033020300</v>
      </c>
      <c r="F437">
        <v>203</v>
      </c>
      <c r="G437" t="s">
        <v>1696</v>
      </c>
      <c r="H437" t="s">
        <v>1495</v>
      </c>
      <c r="I437" t="s">
        <v>1496</v>
      </c>
      <c r="J437">
        <v>2557040</v>
      </c>
      <c r="K437">
        <v>45454</v>
      </c>
      <c r="L437">
        <v>47.768998600000003</v>
      </c>
      <c r="M437">
        <v>-122.3417532</v>
      </c>
      <c r="N437">
        <v>2.6024934609999999</v>
      </c>
    </row>
    <row r="438" spans="1:14" x14ac:dyDescent="0.2">
      <c r="A438">
        <v>53</v>
      </c>
      <c r="B438">
        <v>33</v>
      </c>
      <c r="C438">
        <v>20401</v>
      </c>
      <c r="D438" s="3">
        <v>53033020401</v>
      </c>
      <c r="E438" s="4" t="str">
        <f t="shared" si="6"/>
        <v>1400000US53033020401</v>
      </c>
      <c r="F438">
        <v>204.01</v>
      </c>
      <c r="G438" t="s">
        <v>1833</v>
      </c>
      <c r="H438" t="s">
        <v>1495</v>
      </c>
      <c r="I438" t="s">
        <v>1496</v>
      </c>
      <c r="J438">
        <v>2314351</v>
      </c>
      <c r="K438">
        <v>0</v>
      </c>
      <c r="L438">
        <v>47.770820200000003</v>
      </c>
      <c r="M438">
        <v>-122.31953849999999</v>
      </c>
      <c r="N438">
        <v>2.3143484700000001</v>
      </c>
    </row>
    <row r="439" spans="1:14" x14ac:dyDescent="0.2">
      <c r="A439">
        <v>53</v>
      </c>
      <c r="B439">
        <v>33</v>
      </c>
      <c r="C439">
        <v>20402</v>
      </c>
      <c r="D439" s="3">
        <v>53033020402</v>
      </c>
      <c r="E439" s="4" t="str">
        <f t="shared" si="6"/>
        <v>1400000US53033020402</v>
      </c>
      <c r="F439">
        <v>204.02</v>
      </c>
      <c r="G439" t="s">
        <v>1834</v>
      </c>
      <c r="H439" t="s">
        <v>1495</v>
      </c>
      <c r="I439" t="s">
        <v>1496</v>
      </c>
      <c r="J439">
        <v>2786158</v>
      </c>
      <c r="K439">
        <v>0</v>
      </c>
      <c r="L439">
        <v>47.769510400000001</v>
      </c>
      <c r="M439">
        <v>-122.2970266</v>
      </c>
      <c r="N439">
        <v>2.786157094</v>
      </c>
    </row>
    <row r="440" spans="1:14" x14ac:dyDescent="0.2">
      <c r="A440">
        <v>53</v>
      </c>
      <c r="B440">
        <v>33</v>
      </c>
      <c r="C440">
        <v>20500</v>
      </c>
      <c r="D440" s="3">
        <v>53033020500</v>
      </c>
      <c r="E440" s="4" t="str">
        <f t="shared" si="6"/>
        <v>1400000US53033020500</v>
      </c>
      <c r="F440">
        <v>205</v>
      </c>
      <c r="G440" t="s">
        <v>1835</v>
      </c>
      <c r="H440" t="s">
        <v>1495</v>
      </c>
      <c r="I440" t="s">
        <v>1496</v>
      </c>
      <c r="J440">
        <v>2722043</v>
      </c>
      <c r="K440">
        <v>0</v>
      </c>
      <c r="L440">
        <v>47.756252400000001</v>
      </c>
      <c r="M440">
        <v>-122.3138057</v>
      </c>
      <c r="N440">
        <v>2.7220412390000002</v>
      </c>
    </row>
    <row r="441" spans="1:14" x14ac:dyDescent="0.2">
      <c r="A441">
        <v>53</v>
      </c>
      <c r="B441">
        <v>33</v>
      </c>
      <c r="C441">
        <v>20600</v>
      </c>
      <c r="D441" s="3">
        <v>53033020600</v>
      </c>
      <c r="E441" s="4" t="str">
        <f t="shared" si="6"/>
        <v>1400000US53033020600</v>
      </c>
      <c r="F441">
        <v>206</v>
      </c>
      <c r="G441" t="s">
        <v>1836</v>
      </c>
      <c r="H441" t="s">
        <v>1495</v>
      </c>
      <c r="I441" t="s">
        <v>1496</v>
      </c>
      <c r="J441">
        <v>1974729</v>
      </c>
      <c r="K441">
        <v>0</v>
      </c>
      <c r="L441">
        <v>47.756021400000002</v>
      </c>
      <c r="M441">
        <v>-122.3321002</v>
      </c>
      <c r="N441">
        <v>1.9747271209999999</v>
      </c>
    </row>
    <row r="442" spans="1:14" x14ac:dyDescent="0.2">
      <c r="A442">
        <v>53</v>
      </c>
      <c r="B442">
        <v>33</v>
      </c>
      <c r="C442">
        <v>20700</v>
      </c>
      <c r="D442" s="3">
        <v>53033020700</v>
      </c>
      <c r="E442" s="4" t="str">
        <f t="shared" si="6"/>
        <v>1400000US53033020700</v>
      </c>
      <c r="F442">
        <v>207</v>
      </c>
      <c r="G442" t="s">
        <v>1704</v>
      </c>
      <c r="H442" t="s">
        <v>1495</v>
      </c>
      <c r="I442" t="s">
        <v>1496</v>
      </c>
      <c r="J442">
        <v>1711192</v>
      </c>
      <c r="K442">
        <v>0</v>
      </c>
      <c r="L442">
        <v>47.756163700000002</v>
      </c>
      <c r="M442">
        <v>-122.34732270000001</v>
      </c>
      <c r="N442">
        <v>1.711187572</v>
      </c>
    </row>
    <row r="443" spans="1:14" x14ac:dyDescent="0.2">
      <c r="A443">
        <v>53</v>
      </c>
      <c r="B443">
        <v>33</v>
      </c>
      <c r="C443">
        <v>20800</v>
      </c>
      <c r="D443" s="3">
        <v>53033020800</v>
      </c>
      <c r="E443" s="4" t="str">
        <f t="shared" si="6"/>
        <v>1400000US53033020800</v>
      </c>
      <c r="F443">
        <v>208</v>
      </c>
      <c r="G443" t="s">
        <v>1705</v>
      </c>
      <c r="H443" t="s">
        <v>1495</v>
      </c>
      <c r="I443" t="s">
        <v>1496</v>
      </c>
      <c r="J443">
        <v>3160166</v>
      </c>
      <c r="K443">
        <v>644499</v>
      </c>
      <c r="L443">
        <v>47.756976999999999</v>
      </c>
      <c r="M443">
        <v>-122.3716178</v>
      </c>
      <c r="N443">
        <v>3.8046650710000001</v>
      </c>
    </row>
    <row r="444" spans="1:14" x14ac:dyDescent="0.2">
      <c r="A444">
        <v>53</v>
      </c>
      <c r="B444">
        <v>33</v>
      </c>
      <c r="C444">
        <v>20900</v>
      </c>
      <c r="D444" s="3">
        <v>53033020900</v>
      </c>
      <c r="E444" s="4" t="str">
        <f t="shared" si="6"/>
        <v>1400000US53033020900</v>
      </c>
      <c r="F444">
        <v>209</v>
      </c>
      <c r="G444" t="s">
        <v>1837</v>
      </c>
      <c r="H444" t="s">
        <v>1495</v>
      </c>
      <c r="I444" t="s">
        <v>1496</v>
      </c>
      <c r="J444">
        <v>4773220</v>
      </c>
      <c r="K444">
        <v>631228</v>
      </c>
      <c r="L444">
        <v>47.743278599999996</v>
      </c>
      <c r="M444">
        <v>-122.3639033</v>
      </c>
      <c r="N444">
        <v>5.4044464330000004</v>
      </c>
    </row>
    <row r="445" spans="1:14" x14ac:dyDescent="0.2">
      <c r="A445">
        <v>53</v>
      </c>
      <c r="B445">
        <v>33</v>
      </c>
      <c r="C445">
        <v>21000</v>
      </c>
      <c r="D445" s="3">
        <v>53033021000</v>
      </c>
      <c r="E445" s="4" t="str">
        <f t="shared" si="6"/>
        <v>1400000US53033021000</v>
      </c>
      <c r="F445">
        <v>210</v>
      </c>
      <c r="G445" t="s">
        <v>1838</v>
      </c>
      <c r="H445" t="s">
        <v>1495</v>
      </c>
      <c r="I445" t="s">
        <v>1496</v>
      </c>
      <c r="J445">
        <v>2635365</v>
      </c>
      <c r="K445">
        <v>5753</v>
      </c>
      <c r="L445">
        <v>47.739600699999997</v>
      </c>
      <c r="M445">
        <v>-122.3357847</v>
      </c>
      <c r="N445">
        <v>2.6411157319999998</v>
      </c>
    </row>
    <row r="446" spans="1:14" x14ac:dyDescent="0.2">
      <c r="A446">
        <v>53</v>
      </c>
      <c r="B446">
        <v>33</v>
      </c>
      <c r="C446">
        <v>21100</v>
      </c>
      <c r="D446" s="3">
        <v>53033021100</v>
      </c>
      <c r="E446" s="4" t="str">
        <f t="shared" si="6"/>
        <v>1400000US53033021100</v>
      </c>
      <c r="F446">
        <v>211</v>
      </c>
      <c r="G446" t="s">
        <v>1839</v>
      </c>
      <c r="H446" t="s">
        <v>1495</v>
      </c>
      <c r="I446" t="s">
        <v>1496</v>
      </c>
      <c r="J446">
        <v>2619717</v>
      </c>
      <c r="K446">
        <v>0</v>
      </c>
      <c r="L446">
        <v>47.741205399999998</v>
      </c>
      <c r="M446">
        <v>-122.3128854</v>
      </c>
      <c r="N446">
        <v>2.6197182790000002</v>
      </c>
    </row>
    <row r="447" spans="1:14" x14ac:dyDescent="0.2">
      <c r="A447">
        <v>53</v>
      </c>
      <c r="B447">
        <v>33</v>
      </c>
      <c r="C447">
        <v>21300</v>
      </c>
      <c r="D447" s="3">
        <v>53033021300</v>
      </c>
      <c r="E447" s="4" t="str">
        <f t="shared" si="6"/>
        <v>1400000US53033021300</v>
      </c>
      <c r="F447">
        <v>213</v>
      </c>
      <c r="G447" t="s">
        <v>1840</v>
      </c>
      <c r="H447" t="s">
        <v>1495</v>
      </c>
      <c r="I447" t="s">
        <v>1496</v>
      </c>
      <c r="J447">
        <v>1811832</v>
      </c>
      <c r="K447">
        <v>1189300</v>
      </c>
      <c r="L447">
        <v>47.740293899999998</v>
      </c>
      <c r="M447">
        <v>-122.286956</v>
      </c>
      <c r="N447">
        <v>3.001128821</v>
      </c>
    </row>
    <row r="448" spans="1:14" x14ac:dyDescent="0.2">
      <c r="A448">
        <v>53</v>
      </c>
      <c r="B448">
        <v>33</v>
      </c>
      <c r="C448">
        <v>21400</v>
      </c>
      <c r="D448" s="3">
        <v>53033021400</v>
      </c>
      <c r="E448" s="4" t="str">
        <f t="shared" si="6"/>
        <v>1400000US53033021400</v>
      </c>
      <c r="F448">
        <v>214</v>
      </c>
      <c r="G448" t="s">
        <v>1841</v>
      </c>
      <c r="H448" t="s">
        <v>1495</v>
      </c>
      <c r="I448" t="s">
        <v>1496</v>
      </c>
      <c r="J448">
        <v>3154039</v>
      </c>
      <c r="K448">
        <v>242662</v>
      </c>
      <c r="L448">
        <v>47.750766200000001</v>
      </c>
      <c r="M448">
        <v>-122.2924491</v>
      </c>
      <c r="N448">
        <v>3.3967040509999999</v>
      </c>
    </row>
    <row r="449" spans="1:14" x14ac:dyDescent="0.2">
      <c r="A449">
        <v>53</v>
      </c>
      <c r="B449">
        <v>33</v>
      </c>
      <c r="C449">
        <v>21500</v>
      </c>
      <c r="D449" s="3">
        <v>53033021500</v>
      </c>
      <c r="E449" s="4" t="str">
        <f t="shared" si="6"/>
        <v>1400000US53033021500</v>
      </c>
      <c r="F449">
        <v>215</v>
      </c>
      <c r="G449" t="s">
        <v>1842</v>
      </c>
      <c r="H449" t="s">
        <v>1495</v>
      </c>
      <c r="I449" t="s">
        <v>1496</v>
      </c>
      <c r="J449">
        <v>3485578</v>
      </c>
      <c r="K449">
        <v>412526</v>
      </c>
      <c r="L449">
        <v>47.764384800000002</v>
      </c>
      <c r="M449">
        <v>-122.2737863</v>
      </c>
      <c r="N449">
        <v>3.8980995580000002</v>
      </c>
    </row>
    <row r="450" spans="1:14" x14ac:dyDescent="0.2">
      <c r="A450">
        <v>53</v>
      </c>
      <c r="B450">
        <v>33</v>
      </c>
      <c r="C450">
        <v>21600</v>
      </c>
      <c r="D450" s="3">
        <v>53033021600</v>
      </c>
      <c r="E450" s="4" t="str">
        <f t="shared" si="6"/>
        <v>1400000US53033021600</v>
      </c>
      <c r="F450">
        <v>216</v>
      </c>
      <c r="G450" t="s">
        <v>1843</v>
      </c>
      <c r="H450" t="s">
        <v>1495</v>
      </c>
      <c r="I450" t="s">
        <v>1496</v>
      </c>
      <c r="J450">
        <v>2855714</v>
      </c>
      <c r="K450">
        <v>143535</v>
      </c>
      <c r="L450">
        <v>47.767031099999997</v>
      </c>
      <c r="M450">
        <v>-122.25827870000001</v>
      </c>
      <c r="N450">
        <v>2.999247183</v>
      </c>
    </row>
    <row r="451" spans="1:14" x14ac:dyDescent="0.2">
      <c r="A451">
        <v>53</v>
      </c>
      <c r="B451">
        <v>33</v>
      </c>
      <c r="C451">
        <v>21700</v>
      </c>
      <c r="D451" s="3">
        <v>53033021700</v>
      </c>
      <c r="E451" s="4" t="str">
        <f t="shared" ref="E451:E514" si="7">"1400000US"&amp;D451</f>
        <v>1400000US53033021700</v>
      </c>
      <c r="F451">
        <v>217</v>
      </c>
      <c r="G451" t="s">
        <v>1844</v>
      </c>
      <c r="H451" t="s">
        <v>1495</v>
      </c>
      <c r="I451" t="s">
        <v>1496</v>
      </c>
      <c r="J451">
        <v>5646629</v>
      </c>
      <c r="K451">
        <v>0</v>
      </c>
      <c r="L451">
        <v>47.764206199999997</v>
      </c>
      <c r="M451">
        <v>-122.2352197</v>
      </c>
      <c r="N451">
        <v>5.64663059</v>
      </c>
    </row>
    <row r="452" spans="1:14" x14ac:dyDescent="0.2">
      <c r="A452">
        <v>53</v>
      </c>
      <c r="B452">
        <v>33</v>
      </c>
      <c r="C452">
        <v>21802</v>
      </c>
      <c r="D452" s="3">
        <v>53033021802</v>
      </c>
      <c r="E452" s="4" t="str">
        <f t="shared" si="7"/>
        <v>1400000US53033021802</v>
      </c>
      <c r="F452">
        <v>218.02</v>
      </c>
      <c r="G452" t="s">
        <v>1845</v>
      </c>
      <c r="H452" t="s">
        <v>1495</v>
      </c>
      <c r="I452" t="s">
        <v>1496</v>
      </c>
      <c r="J452">
        <v>4882049</v>
      </c>
      <c r="K452">
        <v>0</v>
      </c>
      <c r="L452">
        <v>47.767423200000003</v>
      </c>
      <c r="M452">
        <v>-122.1727071</v>
      </c>
      <c r="N452">
        <v>4.8820451929999997</v>
      </c>
    </row>
    <row r="453" spans="1:14" x14ac:dyDescent="0.2">
      <c r="A453">
        <v>53</v>
      </c>
      <c r="B453">
        <v>33</v>
      </c>
      <c r="C453">
        <v>21803</v>
      </c>
      <c r="D453" s="3">
        <v>53033021803</v>
      </c>
      <c r="E453" s="4" t="str">
        <f t="shared" si="7"/>
        <v>1400000US53033021803</v>
      </c>
      <c r="F453">
        <v>218.03</v>
      </c>
      <c r="G453" t="s">
        <v>1846</v>
      </c>
      <c r="H453" t="s">
        <v>1495</v>
      </c>
      <c r="I453" t="s">
        <v>1496</v>
      </c>
      <c r="J453">
        <v>3279573</v>
      </c>
      <c r="K453">
        <v>0</v>
      </c>
      <c r="L453">
        <v>47.764466400000003</v>
      </c>
      <c r="M453">
        <v>-122.2144334</v>
      </c>
      <c r="N453">
        <v>3.2795732549999999</v>
      </c>
    </row>
    <row r="454" spans="1:14" x14ac:dyDescent="0.2">
      <c r="A454">
        <v>53</v>
      </c>
      <c r="B454">
        <v>33</v>
      </c>
      <c r="C454">
        <v>21804</v>
      </c>
      <c r="D454" s="3">
        <v>53033021804</v>
      </c>
      <c r="E454" s="4" t="str">
        <f t="shared" si="7"/>
        <v>1400000US53033021804</v>
      </c>
      <c r="F454">
        <v>218.04</v>
      </c>
      <c r="G454" t="s">
        <v>1847</v>
      </c>
      <c r="H454" t="s">
        <v>1495</v>
      </c>
      <c r="I454" t="s">
        <v>1496</v>
      </c>
      <c r="J454">
        <v>3054686</v>
      </c>
      <c r="K454">
        <v>0</v>
      </c>
      <c r="L454">
        <v>47.765751100000003</v>
      </c>
      <c r="M454">
        <v>-122.1963978</v>
      </c>
      <c r="N454">
        <v>3.054686528</v>
      </c>
    </row>
    <row r="455" spans="1:14" x14ac:dyDescent="0.2">
      <c r="A455">
        <v>53</v>
      </c>
      <c r="B455">
        <v>33</v>
      </c>
      <c r="C455">
        <v>21903</v>
      </c>
      <c r="D455" s="3">
        <v>53033021903</v>
      </c>
      <c r="E455" s="4" t="str">
        <f t="shared" si="7"/>
        <v>1400000US53033021903</v>
      </c>
      <c r="F455">
        <v>219.03</v>
      </c>
      <c r="G455" t="s">
        <v>1848</v>
      </c>
      <c r="H455" t="s">
        <v>1495</v>
      </c>
      <c r="I455" t="s">
        <v>1496</v>
      </c>
      <c r="J455">
        <v>3131309</v>
      </c>
      <c r="K455">
        <v>10680</v>
      </c>
      <c r="L455">
        <v>47.717513500000003</v>
      </c>
      <c r="M455">
        <v>-122.1788294</v>
      </c>
      <c r="N455">
        <v>3.1419932180000001</v>
      </c>
    </row>
    <row r="456" spans="1:14" x14ac:dyDescent="0.2">
      <c r="A456">
        <v>53</v>
      </c>
      <c r="B456">
        <v>33</v>
      </c>
      <c r="C456">
        <v>21904</v>
      </c>
      <c r="D456" s="3">
        <v>53033021904</v>
      </c>
      <c r="E456" s="4" t="str">
        <f t="shared" si="7"/>
        <v>1400000US53033021904</v>
      </c>
      <c r="F456">
        <v>219.04</v>
      </c>
      <c r="G456" t="s">
        <v>1849</v>
      </c>
      <c r="H456" t="s">
        <v>1495</v>
      </c>
      <c r="I456" t="s">
        <v>1496</v>
      </c>
      <c r="J456">
        <v>3404644</v>
      </c>
      <c r="K456">
        <v>0</v>
      </c>
      <c r="L456">
        <v>47.722933599999998</v>
      </c>
      <c r="M456">
        <v>-122.16161510000001</v>
      </c>
      <c r="N456">
        <v>3.4046407940000001</v>
      </c>
    </row>
    <row r="457" spans="1:14" x14ac:dyDescent="0.2">
      <c r="A457">
        <v>53</v>
      </c>
      <c r="B457">
        <v>33</v>
      </c>
      <c r="C457">
        <v>21905</v>
      </c>
      <c r="D457" s="3">
        <v>53033021905</v>
      </c>
      <c r="E457" s="4" t="str">
        <f t="shared" si="7"/>
        <v>1400000US53033021905</v>
      </c>
      <c r="F457">
        <v>219.05</v>
      </c>
      <c r="G457" t="s">
        <v>1850</v>
      </c>
      <c r="H457" t="s">
        <v>1495</v>
      </c>
      <c r="I457" t="s">
        <v>1496</v>
      </c>
      <c r="J457">
        <v>2691631</v>
      </c>
      <c r="K457">
        <v>0</v>
      </c>
      <c r="L457">
        <v>47.743212</v>
      </c>
      <c r="M457">
        <v>-122.1814275</v>
      </c>
      <c r="N457">
        <v>2.6916291289999998</v>
      </c>
    </row>
    <row r="458" spans="1:14" x14ac:dyDescent="0.2">
      <c r="A458">
        <v>53</v>
      </c>
      <c r="B458">
        <v>33</v>
      </c>
      <c r="C458">
        <v>21906</v>
      </c>
      <c r="D458" s="3">
        <v>53033021906</v>
      </c>
      <c r="E458" s="4" t="str">
        <f t="shared" si="7"/>
        <v>1400000US53033021906</v>
      </c>
      <c r="F458">
        <v>219.06</v>
      </c>
      <c r="G458" t="s">
        <v>1851</v>
      </c>
      <c r="H458" t="s">
        <v>1495</v>
      </c>
      <c r="I458" t="s">
        <v>1496</v>
      </c>
      <c r="J458">
        <v>3830313</v>
      </c>
      <c r="K458">
        <v>0</v>
      </c>
      <c r="L458">
        <v>47.740626499999998</v>
      </c>
      <c r="M458">
        <v>-122.164691</v>
      </c>
      <c r="N458">
        <v>3.830313753</v>
      </c>
    </row>
    <row r="459" spans="1:14" x14ac:dyDescent="0.2">
      <c r="A459">
        <v>53</v>
      </c>
      <c r="B459">
        <v>33</v>
      </c>
      <c r="C459">
        <v>22001</v>
      </c>
      <c r="D459" s="3">
        <v>53033022001</v>
      </c>
      <c r="E459" s="4" t="str">
        <f t="shared" si="7"/>
        <v>1400000US53033022001</v>
      </c>
      <c r="F459">
        <v>220.01</v>
      </c>
      <c r="G459" t="s">
        <v>1852</v>
      </c>
      <c r="H459" t="s">
        <v>1495</v>
      </c>
      <c r="I459" t="s">
        <v>1496</v>
      </c>
      <c r="J459">
        <v>4416570</v>
      </c>
      <c r="K459">
        <v>0</v>
      </c>
      <c r="L459">
        <v>47.745184199999997</v>
      </c>
      <c r="M459">
        <v>-122.1989026</v>
      </c>
      <c r="N459">
        <v>4.4165724449999999</v>
      </c>
    </row>
    <row r="460" spans="1:14" x14ac:dyDescent="0.2">
      <c r="A460">
        <v>53</v>
      </c>
      <c r="B460">
        <v>33</v>
      </c>
      <c r="C460">
        <v>22003</v>
      </c>
      <c r="D460" s="3">
        <v>53033022003</v>
      </c>
      <c r="E460" s="4" t="str">
        <f t="shared" si="7"/>
        <v>1400000US53033022003</v>
      </c>
      <c r="F460">
        <v>220.03</v>
      </c>
      <c r="G460" t="s">
        <v>1853</v>
      </c>
      <c r="H460" t="s">
        <v>1495</v>
      </c>
      <c r="I460" t="s">
        <v>1496</v>
      </c>
      <c r="J460">
        <v>2318496</v>
      </c>
      <c r="K460">
        <v>0</v>
      </c>
      <c r="L460">
        <v>47.725731000000003</v>
      </c>
      <c r="M460">
        <v>-122.19824130000001</v>
      </c>
      <c r="N460">
        <v>2.318491785</v>
      </c>
    </row>
    <row r="461" spans="1:14" x14ac:dyDescent="0.2">
      <c r="A461">
        <v>53</v>
      </c>
      <c r="B461">
        <v>33</v>
      </c>
      <c r="C461">
        <v>22005</v>
      </c>
      <c r="D461" s="3">
        <v>53033022005</v>
      </c>
      <c r="E461" s="4" t="str">
        <f t="shared" si="7"/>
        <v>1400000US53033022005</v>
      </c>
      <c r="F461">
        <v>220.05</v>
      </c>
      <c r="G461" t="s">
        <v>1854</v>
      </c>
      <c r="H461" t="s">
        <v>1495</v>
      </c>
      <c r="I461" t="s">
        <v>1496</v>
      </c>
      <c r="J461">
        <v>2422668</v>
      </c>
      <c r="K461">
        <v>0</v>
      </c>
      <c r="L461">
        <v>47.711618399999999</v>
      </c>
      <c r="M461">
        <v>-122.193895</v>
      </c>
      <c r="N461">
        <v>2.422665581</v>
      </c>
    </row>
    <row r="462" spans="1:14" x14ac:dyDescent="0.2">
      <c r="A462">
        <v>53</v>
      </c>
      <c r="B462">
        <v>33</v>
      </c>
      <c r="C462">
        <v>22006</v>
      </c>
      <c r="D462" s="3">
        <v>53033022006</v>
      </c>
      <c r="E462" s="4" t="str">
        <f t="shared" si="7"/>
        <v>1400000US53033022006</v>
      </c>
      <c r="F462">
        <v>220.06</v>
      </c>
      <c r="G462" t="s">
        <v>1855</v>
      </c>
      <c r="H462" t="s">
        <v>1495</v>
      </c>
      <c r="I462" t="s">
        <v>1496</v>
      </c>
      <c r="J462">
        <v>1408906</v>
      </c>
      <c r="K462">
        <v>0</v>
      </c>
      <c r="L462">
        <v>47.704339300000001</v>
      </c>
      <c r="M462">
        <v>-122.1992667</v>
      </c>
      <c r="N462">
        <v>1.4089084270000001</v>
      </c>
    </row>
    <row r="463" spans="1:14" x14ac:dyDescent="0.2">
      <c r="A463">
        <v>53</v>
      </c>
      <c r="B463">
        <v>33</v>
      </c>
      <c r="C463">
        <v>22101</v>
      </c>
      <c r="D463" s="3">
        <v>53033022101</v>
      </c>
      <c r="E463" s="4" t="str">
        <f t="shared" si="7"/>
        <v>1400000US53033022101</v>
      </c>
      <c r="F463">
        <v>221.01</v>
      </c>
      <c r="G463" t="s">
        <v>1856</v>
      </c>
      <c r="H463" t="s">
        <v>1495</v>
      </c>
      <c r="I463" t="s">
        <v>1496</v>
      </c>
      <c r="J463">
        <v>3620837</v>
      </c>
      <c r="K463">
        <v>1623502</v>
      </c>
      <c r="L463">
        <v>47.741877799999997</v>
      </c>
      <c r="M463">
        <v>-122.255917</v>
      </c>
      <c r="N463">
        <v>5.2443401549999997</v>
      </c>
    </row>
    <row r="464" spans="1:14" x14ac:dyDescent="0.2">
      <c r="A464">
        <v>53</v>
      </c>
      <c r="B464">
        <v>33</v>
      </c>
      <c r="C464">
        <v>22102</v>
      </c>
      <c r="D464" s="3">
        <v>53033022102</v>
      </c>
      <c r="E464" s="4" t="str">
        <f t="shared" si="7"/>
        <v>1400000US53033022102</v>
      </c>
      <c r="F464">
        <v>221.02</v>
      </c>
      <c r="G464" t="s">
        <v>1857</v>
      </c>
      <c r="H464" t="s">
        <v>1495</v>
      </c>
      <c r="I464" t="s">
        <v>1496</v>
      </c>
      <c r="J464">
        <v>4672941</v>
      </c>
      <c r="K464">
        <v>0</v>
      </c>
      <c r="L464">
        <v>47.742455300000003</v>
      </c>
      <c r="M464">
        <v>-122.22589979999999</v>
      </c>
      <c r="N464">
        <v>4.6729422879999998</v>
      </c>
    </row>
    <row r="465" spans="1:14" x14ac:dyDescent="0.2">
      <c r="A465">
        <v>53</v>
      </c>
      <c r="B465">
        <v>33</v>
      </c>
      <c r="C465">
        <v>22201</v>
      </c>
      <c r="D465" s="3">
        <v>53033022201</v>
      </c>
      <c r="E465" s="4" t="str">
        <f t="shared" si="7"/>
        <v>1400000US53033022201</v>
      </c>
      <c r="F465">
        <v>222.01</v>
      </c>
      <c r="G465" t="s">
        <v>1858</v>
      </c>
      <c r="H465" t="s">
        <v>1495</v>
      </c>
      <c r="I465" t="s">
        <v>1496</v>
      </c>
      <c r="J465">
        <v>2290377</v>
      </c>
      <c r="K465">
        <v>0</v>
      </c>
      <c r="L465">
        <v>47.726340299999997</v>
      </c>
      <c r="M465">
        <v>-122.2320467</v>
      </c>
      <c r="N465">
        <v>2.2903740400000001</v>
      </c>
    </row>
    <row r="466" spans="1:14" x14ac:dyDescent="0.2">
      <c r="A466">
        <v>53</v>
      </c>
      <c r="B466">
        <v>33</v>
      </c>
      <c r="C466">
        <v>22202</v>
      </c>
      <c r="D466" s="3">
        <v>53033022202</v>
      </c>
      <c r="E466" s="4" t="str">
        <f t="shared" si="7"/>
        <v>1400000US53033022202</v>
      </c>
      <c r="F466">
        <v>222.02</v>
      </c>
      <c r="G466" t="s">
        <v>1859</v>
      </c>
      <c r="H466" t="s">
        <v>1495</v>
      </c>
      <c r="I466" t="s">
        <v>1496</v>
      </c>
      <c r="J466">
        <v>2613888</v>
      </c>
      <c r="K466">
        <v>0</v>
      </c>
      <c r="L466">
        <v>47.720689299999997</v>
      </c>
      <c r="M466">
        <v>-122.2143318</v>
      </c>
      <c r="N466">
        <v>2.6138802569999999</v>
      </c>
    </row>
    <row r="467" spans="1:14" x14ac:dyDescent="0.2">
      <c r="A467">
        <v>53</v>
      </c>
      <c r="B467">
        <v>33</v>
      </c>
      <c r="C467">
        <v>22203</v>
      </c>
      <c r="D467" s="3">
        <v>53033022203</v>
      </c>
      <c r="E467" s="4" t="str">
        <f t="shared" si="7"/>
        <v>1400000US53033022203</v>
      </c>
      <c r="F467">
        <v>222.03</v>
      </c>
      <c r="G467" t="s">
        <v>1860</v>
      </c>
      <c r="H467" t="s">
        <v>1495</v>
      </c>
      <c r="I467" t="s">
        <v>1496</v>
      </c>
      <c r="J467">
        <v>3134032</v>
      </c>
      <c r="K467">
        <v>691117</v>
      </c>
      <c r="L467">
        <v>47.706700400000003</v>
      </c>
      <c r="M467">
        <v>-122.2253264</v>
      </c>
      <c r="N467">
        <v>3.8251498559999999</v>
      </c>
    </row>
    <row r="468" spans="1:14" x14ac:dyDescent="0.2">
      <c r="A468">
        <v>53</v>
      </c>
      <c r="B468">
        <v>33</v>
      </c>
      <c r="C468">
        <v>22300</v>
      </c>
      <c r="D468" s="3">
        <v>53033022300</v>
      </c>
      <c r="E468" s="4" t="str">
        <f t="shared" si="7"/>
        <v>1400000US53033022300</v>
      </c>
      <c r="F468">
        <v>223</v>
      </c>
      <c r="G468" t="s">
        <v>1861</v>
      </c>
      <c r="H468" t="s">
        <v>1495</v>
      </c>
      <c r="I468" t="s">
        <v>1496</v>
      </c>
      <c r="J468">
        <v>5091846</v>
      </c>
      <c r="K468">
        <v>3835973</v>
      </c>
      <c r="L468">
        <v>47.713827899999998</v>
      </c>
      <c r="M468">
        <v>-122.24952450000001</v>
      </c>
      <c r="N468">
        <v>8.9278204609999996</v>
      </c>
    </row>
    <row r="469" spans="1:14" x14ac:dyDescent="0.2">
      <c r="A469">
        <v>53</v>
      </c>
      <c r="B469">
        <v>33</v>
      </c>
      <c r="C469">
        <v>22400</v>
      </c>
      <c r="D469" s="3">
        <v>53033022400</v>
      </c>
      <c r="E469" s="4" t="str">
        <f t="shared" si="7"/>
        <v>1400000US53033022400</v>
      </c>
      <c r="F469">
        <v>224</v>
      </c>
      <c r="G469" t="s">
        <v>1862</v>
      </c>
      <c r="H469" t="s">
        <v>1495</v>
      </c>
      <c r="I469" t="s">
        <v>1496</v>
      </c>
      <c r="J469">
        <v>4621985</v>
      </c>
      <c r="K469">
        <v>3780817</v>
      </c>
      <c r="L469">
        <v>47.685932899999997</v>
      </c>
      <c r="M469">
        <v>-122.21132679999999</v>
      </c>
      <c r="N469">
        <v>8.402806</v>
      </c>
    </row>
    <row r="470" spans="1:14" x14ac:dyDescent="0.2">
      <c r="A470">
        <v>53</v>
      </c>
      <c r="B470">
        <v>33</v>
      </c>
      <c r="C470">
        <v>22500</v>
      </c>
      <c r="D470" s="3">
        <v>53033022500</v>
      </c>
      <c r="E470" s="4" t="str">
        <f t="shared" si="7"/>
        <v>1400000US53033022500</v>
      </c>
      <c r="F470">
        <v>225</v>
      </c>
      <c r="G470" t="s">
        <v>1863</v>
      </c>
      <c r="H470" t="s">
        <v>1495</v>
      </c>
      <c r="I470" t="s">
        <v>1496</v>
      </c>
      <c r="J470">
        <v>3737445</v>
      </c>
      <c r="K470">
        <v>226032</v>
      </c>
      <c r="L470">
        <v>47.679937899999999</v>
      </c>
      <c r="M470">
        <v>-122.19301419999999</v>
      </c>
      <c r="N470">
        <v>3.9634771849999999</v>
      </c>
    </row>
    <row r="471" spans="1:14" x14ac:dyDescent="0.2">
      <c r="A471">
        <v>53</v>
      </c>
      <c r="B471">
        <v>33</v>
      </c>
      <c r="C471">
        <v>22603</v>
      </c>
      <c r="D471" s="3">
        <v>53033022603</v>
      </c>
      <c r="E471" s="4" t="str">
        <f t="shared" si="7"/>
        <v>1400000US53033022603</v>
      </c>
      <c r="F471">
        <v>226.03</v>
      </c>
      <c r="G471" t="s">
        <v>1864</v>
      </c>
      <c r="H471" t="s">
        <v>1495</v>
      </c>
      <c r="I471" t="s">
        <v>1496</v>
      </c>
      <c r="J471">
        <v>2896823</v>
      </c>
      <c r="K471">
        <v>12563</v>
      </c>
      <c r="L471">
        <v>47.694819699999996</v>
      </c>
      <c r="M471">
        <v>-122.1716302</v>
      </c>
      <c r="N471">
        <v>2.9093877909999999</v>
      </c>
    </row>
    <row r="472" spans="1:14" x14ac:dyDescent="0.2">
      <c r="A472">
        <v>53</v>
      </c>
      <c r="B472">
        <v>33</v>
      </c>
      <c r="C472">
        <v>22604</v>
      </c>
      <c r="D472" s="3">
        <v>53033022604</v>
      </c>
      <c r="E472" s="4" t="str">
        <f t="shared" si="7"/>
        <v>1400000US53033022604</v>
      </c>
      <c r="F472">
        <v>226.04</v>
      </c>
      <c r="G472" t="s">
        <v>1865</v>
      </c>
      <c r="H472" t="s">
        <v>1495</v>
      </c>
      <c r="I472" t="s">
        <v>1496</v>
      </c>
      <c r="J472">
        <v>2955134</v>
      </c>
      <c r="K472">
        <v>0</v>
      </c>
      <c r="L472">
        <v>47.676227699999998</v>
      </c>
      <c r="M472">
        <v>-122.1740018</v>
      </c>
      <c r="N472">
        <v>2.955139059</v>
      </c>
    </row>
    <row r="473" spans="1:14" x14ac:dyDescent="0.2">
      <c r="A473">
        <v>53</v>
      </c>
      <c r="B473">
        <v>33</v>
      </c>
      <c r="C473">
        <v>22605</v>
      </c>
      <c r="D473" s="3">
        <v>53033022605</v>
      </c>
      <c r="E473" s="4" t="str">
        <f t="shared" si="7"/>
        <v>1400000US53033022605</v>
      </c>
      <c r="F473">
        <v>226.05</v>
      </c>
      <c r="G473" t="s">
        <v>1866</v>
      </c>
      <c r="H473" t="s">
        <v>1495</v>
      </c>
      <c r="I473" t="s">
        <v>1496</v>
      </c>
      <c r="J473">
        <v>4727314</v>
      </c>
      <c r="K473">
        <v>0</v>
      </c>
      <c r="L473">
        <v>47.691467099999997</v>
      </c>
      <c r="M473">
        <v>-122.1557444</v>
      </c>
      <c r="N473">
        <v>4.7273184949999996</v>
      </c>
    </row>
    <row r="474" spans="1:14" x14ac:dyDescent="0.2">
      <c r="A474">
        <v>53</v>
      </c>
      <c r="B474">
        <v>33</v>
      </c>
      <c r="C474">
        <v>22606</v>
      </c>
      <c r="D474" s="3">
        <v>53033022606</v>
      </c>
      <c r="E474" s="4" t="str">
        <f t="shared" si="7"/>
        <v>1400000US53033022606</v>
      </c>
      <c r="F474">
        <v>226.06</v>
      </c>
      <c r="G474" t="s">
        <v>1867</v>
      </c>
      <c r="H474" t="s">
        <v>1495</v>
      </c>
      <c r="I474" t="s">
        <v>1496</v>
      </c>
      <c r="J474">
        <v>2757461</v>
      </c>
      <c r="K474">
        <v>27137</v>
      </c>
      <c r="L474">
        <v>47.6689188</v>
      </c>
      <c r="M474">
        <v>-122.1547915</v>
      </c>
      <c r="N474">
        <v>2.784604028</v>
      </c>
    </row>
    <row r="475" spans="1:14" x14ac:dyDescent="0.2">
      <c r="A475">
        <v>53</v>
      </c>
      <c r="B475">
        <v>33</v>
      </c>
      <c r="C475">
        <v>22701</v>
      </c>
      <c r="D475" s="3">
        <v>53033022701</v>
      </c>
      <c r="E475" s="4" t="str">
        <f t="shared" si="7"/>
        <v>1400000US53033022701</v>
      </c>
      <c r="F475">
        <v>227.01</v>
      </c>
      <c r="G475" t="s">
        <v>1868</v>
      </c>
      <c r="H475" t="s">
        <v>1495</v>
      </c>
      <c r="I475" t="s">
        <v>1496</v>
      </c>
      <c r="J475">
        <v>1498649</v>
      </c>
      <c r="K475">
        <v>602022</v>
      </c>
      <c r="L475">
        <v>47.654884199999998</v>
      </c>
      <c r="M475">
        <v>-122.2056738</v>
      </c>
      <c r="N475">
        <v>2.1006742790000001</v>
      </c>
    </row>
    <row r="476" spans="1:14" x14ac:dyDescent="0.2">
      <c r="A476">
        <v>53</v>
      </c>
      <c r="B476">
        <v>33</v>
      </c>
      <c r="C476">
        <v>22702</v>
      </c>
      <c r="D476" s="3">
        <v>53033022702</v>
      </c>
      <c r="E476" s="4" t="str">
        <f t="shared" si="7"/>
        <v>1400000US53033022702</v>
      </c>
      <c r="F476">
        <v>227.02</v>
      </c>
      <c r="G476" t="s">
        <v>1869</v>
      </c>
      <c r="H476" t="s">
        <v>1495</v>
      </c>
      <c r="I476" t="s">
        <v>1496</v>
      </c>
      <c r="J476">
        <v>2450341</v>
      </c>
      <c r="K476">
        <v>0</v>
      </c>
      <c r="L476">
        <v>47.6568197</v>
      </c>
      <c r="M476">
        <v>-122.1942746</v>
      </c>
      <c r="N476">
        <v>2.4503399130000001</v>
      </c>
    </row>
    <row r="477" spans="1:14" x14ac:dyDescent="0.2">
      <c r="A477">
        <v>53</v>
      </c>
      <c r="B477">
        <v>33</v>
      </c>
      <c r="C477">
        <v>22703</v>
      </c>
      <c r="D477" s="3">
        <v>53033022703</v>
      </c>
      <c r="E477" s="4" t="str">
        <f t="shared" si="7"/>
        <v>1400000US53033022703</v>
      </c>
      <c r="F477">
        <v>227.03</v>
      </c>
      <c r="G477" t="s">
        <v>1870</v>
      </c>
      <c r="H477" t="s">
        <v>1495</v>
      </c>
      <c r="I477" t="s">
        <v>1496</v>
      </c>
      <c r="J477">
        <v>4207715</v>
      </c>
      <c r="K477">
        <v>0</v>
      </c>
      <c r="L477">
        <v>47.657291200000003</v>
      </c>
      <c r="M477">
        <v>-122.1758426</v>
      </c>
      <c r="N477">
        <v>4.2077140420000001</v>
      </c>
    </row>
    <row r="478" spans="1:14" x14ac:dyDescent="0.2">
      <c r="A478">
        <v>53</v>
      </c>
      <c r="B478">
        <v>33</v>
      </c>
      <c r="C478">
        <v>22801</v>
      </c>
      <c r="D478" s="3">
        <v>53033022801</v>
      </c>
      <c r="E478" s="4" t="str">
        <f t="shared" si="7"/>
        <v>1400000US53033022801</v>
      </c>
      <c r="F478">
        <v>228.01</v>
      </c>
      <c r="G478" t="s">
        <v>1871</v>
      </c>
      <c r="H478" t="s">
        <v>1495</v>
      </c>
      <c r="I478" t="s">
        <v>1496</v>
      </c>
      <c r="J478">
        <v>4865282</v>
      </c>
      <c r="K478">
        <v>0</v>
      </c>
      <c r="L478">
        <v>47.646431</v>
      </c>
      <c r="M478">
        <v>-122.1532208</v>
      </c>
      <c r="N478">
        <v>4.8652772579999999</v>
      </c>
    </row>
    <row r="479" spans="1:14" x14ac:dyDescent="0.2">
      <c r="A479">
        <v>53</v>
      </c>
      <c r="B479">
        <v>33</v>
      </c>
      <c r="C479">
        <v>22802</v>
      </c>
      <c r="D479" s="3">
        <v>53033022802</v>
      </c>
      <c r="E479" s="4" t="str">
        <f t="shared" si="7"/>
        <v>1400000US53033022802</v>
      </c>
      <c r="F479">
        <v>228.02</v>
      </c>
      <c r="G479" t="s">
        <v>1872</v>
      </c>
      <c r="H479" t="s">
        <v>1495</v>
      </c>
      <c r="I479" t="s">
        <v>1496</v>
      </c>
      <c r="J479">
        <v>2655979</v>
      </c>
      <c r="K479">
        <v>0</v>
      </c>
      <c r="L479">
        <v>47.663388900000001</v>
      </c>
      <c r="M479">
        <v>-122.13500519999999</v>
      </c>
      <c r="N479">
        <v>2.6559767299999999</v>
      </c>
    </row>
    <row r="480" spans="1:14" x14ac:dyDescent="0.2">
      <c r="A480">
        <v>53</v>
      </c>
      <c r="B480">
        <v>33</v>
      </c>
      <c r="C480">
        <v>22803</v>
      </c>
      <c r="D480" s="3">
        <v>53033022803</v>
      </c>
      <c r="E480" s="4" t="str">
        <f t="shared" si="7"/>
        <v>1400000US53033022803</v>
      </c>
      <c r="F480">
        <v>228.03</v>
      </c>
      <c r="G480" t="s">
        <v>1873</v>
      </c>
      <c r="H480" t="s">
        <v>1495</v>
      </c>
      <c r="I480" t="s">
        <v>1496</v>
      </c>
      <c r="J480">
        <v>4772682</v>
      </c>
      <c r="K480">
        <v>0</v>
      </c>
      <c r="L480">
        <v>47.643933099999998</v>
      </c>
      <c r="M480">
        <v>-122.13127230000001</v>
      </c>
      <c r="N480">
        <v>4.772677711</v>
      </c>
    </row>
    <row r="481" spans="1:14" x14ac:dyDescent="0.2">
      <c r="A481">
        <v>53</v>
      </c>
      <c r="B481">
        <v>33</v>
      </c>
      <c r="C481">
        <v>22901</v>
      </c>
      <c r="D481" s="3">
        <v>53033022901</v>
      </c>
      <c r="E481" s="4" t="str">
        <f t="shared" si="7"/>
        <v>1400000US53033022901</v>
      </c>
      <c r="F481">
        <v>229.01</v>
      </c>
      <c r="G481" t="s">
        <v>1874</v>
      </c>
      <c r="H481" t="s">
        <v>1495</v>
      </c>
      <c r="I481" t="s">
        <v>1496</v>
      </c>
      <c r="J481">
        <v>1484061</v>
      </c>
      <c r="K481">
        <v>0</v>
      </c>
      <c r="L481">
        <v>47.636607699999999</v>
      </c>
      <c r="M481">
        <v>-122.11839430000001</v>
      </c>
      <c r="N481">
        <v>1.48406025</v>
      </c>
    </row>
    <row r="482" spans="1:14" x14ac:dyDescent="0.2">
      <c r="A482">
        <v>53</v>
      </c>
      <c r="B482">
        <v>33</v>
      </c>
      <c r="C482">
        <v>22902</v>
      </c>
      <c r="D482" s="3">
        <v>53033022902</v>
      </c>
      <c r="E482" s="4" t="str">
        <f t="shared" si="7"/>
        <v>1400000US53033022902</v>
      </c>
      <c r="F482">
        <v>229.02</v>
      </c>
      <c r="G482" t="s">
        <v>1875</v>
      </c>
      <c r="H482" t="s">
        <v>1495</v>
      </c>
      <c r="I482" t="s">
        <v>1496</v>
      </c>
      <c r="J482">
        <v>3461608</v>
      </c>
      <c r="K482">
        <v>1639816</v>
      </c>
      <c r="L482">
        <v>47.638370000000002</v>
      </c>
      <c r="M482">
        <v>-122.0992057</v>
      </c>
      <c r="N482">
        <v>5.1014230999999999</v>
      </c>
    </row>
    <row r="483" spans="1:14" x14ac:dyDescent="0.2">
      <c r="A483">
        <v>53</v>
      </c>
      <c r="B483">
        <v>33</v>
      </c>
      <c r="C483">
        <v>23000</v>
      </c>
      <c r="D483" s="3">
        <v>53033023000</v>
      </c>
      <c r="E483" s="4" t="str">
        <f t="shared" si="7"/>
        <v>1400000US53033023000</v>
      </c>
      <c r="F483">
        <v>230</v>
      </c>
      <c r="G483" t="s">
        <v>1876</v>
      </c>
      <c r="H483" t="s">
        <v>1495</v>
      </c>
      <c r="I483" t="s">
        <v>1496</v>
      </c>
      <c r="J483">
        <v>3328130</v>
      </c>
      <c r="K483">
        <v>2521466</v>
      </c>
      <c r="L483">
        <v>47.620581000000001</v>
      </c>
      <c r="M483">
        <v>-122.1031787</v>
      </c>
      <c r="N483">
        <v>5.8495948069999999</v>
      </c>
    </row>
    <row r="484" spans="1:14" x14ac:dyDescent="0.2">
      <c r="A484">
        <v>53</v>
      </c>
      <c r="B484">
        <v>33</v>
      </c>
      <c r="C484">
        <v>23100</v>
      </c>
      <c r="D484" s="3">
        <v>53033023100</v>
      </c>
      <c r="E484" s="4" t="str">
        <f t="shared" si="7"/>
        <v>1400000US53033023100</v>
      </c>
      <c r="F484">
        <v>231</v>
      </c>
      <c r="G484" t="s">
        <v>1877</v>
      </c>
      <c r="H484" t="s">
        <v>1495</v>
      </c>
      <c r="I484" t="s">
        <v>1496</v>
      </c>
      <c r="J484">
        <v>2534696</v>
      </c>
      <c r="K484">
        <v>2662374</v>
      </c>
      <c r="L484">
        <v>47.597274499999997</v>
      </c>
      <c r="M484">
        <v>-122.11032160000001</v>
      </c>
      <c r="N484">
        <v>5.1970716000000001</v>
      </c>
    </row>
    <row r="485" spans="1:14" x14ac:dyDescent="0.2">
      <c r="A485">
        <v>53</v>
      </c>
      <c r="B485">
        <v>33</v>
      </c>
      <c r="C485">
        <v>23201</v>
      </c>
      <c r="D485" s="3">
        <v>53033023201</v>
      </c>
      <c r="E485" s="4" t="str">
        <f t="shared" si="7"/>
        <v>1400000US53033023201</v>
      </c>
      <c r="F485">
        <v>232.01</v>
      </c>
      <c r="G485" t="s">
        <v>1878</v>
      </c>
      <c r="H485" t="s">
        <v>1495</v>
      </c>
      <c r="I485" t="s">
        <v>1496</v>
      </c>
      <c r="J485">
        <v>1589792</v>
      </c>
      <c r="K485">
        <v>0</v>
      </c>
      <c r="L485">
        <v>47.618606200000002</v>
      </c>
      <c r="M485">
        <v>-122.1375409</v>
      </c>
      <c r="N485">
        <v>1.5897907650000001</v>
      </c>
    </row>
    <row r="486" spans="1:14" x14ac:dyDescent="0.2">
      <c r="A486">
        <v>53</v>
      </c>
      <c r="B486">
        <v>33</v>
      </c>
      <c r="C486">
        <v>23202</v>
      </c>
      <c r="D486" s="3">
        <v>53033023202</v>
      </c>
      <c r="E486" s="4" t="str">
        <f t="shared" si="7"/>
        <v>1400000US53033023202</v>
      </c>
      <c r="F486">
        <v>232.02</v>
      </c>
      <c r="G486" t="s">
        <v>1879</v>
      </c>
      <c r="H486" t="s">
        <v>1495</v>
      </c>
      <c r="I486" t="s">
        <v>1496</v>
      </c>
      <c r="J486">
        <v>1470665</v>
      </c>
      <c r="K486">
        <v>0</v>
      </c>
      <c r="L486">
        <v>47.617963199999998</v>
      </c>
      <c r="M486">
        <v>-122.1270727</v>
      </c>
      <c r="N486">
        <v>1.470664395</v>
      </c>
    </row>
    <row r="487" spans="1:14" x14ac:dyDescent="0.2">
      <c r="A487">
        <v>53</v>
      </c>
      <c r="B487">
        <v>33</v>
      </c>
      <c r="C487">
        <v>23300</v>
      </c>
      <c r="D487" s="3">
        <v>53033023300</v>
      </c>
      <c r="E487" s="4" t="str">
        <f t="shared" si="7"/>
        <v>1400000US53033023300</v>
      </c>
      <c r="F487">
        <v>233</v>
      </c>
      <c r="G487" t="s">
        <v>1880</v>
      </c>
      <c r="H487" t="s">
        <v>1495</v>
      </c>
      <c r="I487" t="s">
        <v>1496</v>
      </c>
      <c r="J487">
        <v>3589674</v>
      </c>
      <c r="K487">
        <v>248744</v>
      </c>
      <c r="L487">
        <v>47.6003452</v>
      </c>
      <c r="M487">
        <v>-122.12896189999999</v>
      </c>
      <c r="N487">
        <v>3.8384158020000001</v>
      </c>
    </row>
    <row r="488" spans="1:14" x14ac:dyDescent="0.2">
      <c r="A488">
        <v>53</v>
      </c>
      <c r="B488">
        <v>33</v>
      </c>
      <c r="C488">
        <v>23401</v>
      </c>
      <c r="D488" s="3">
        <v>53033023401</v>
      </c>
      <c r="E488" s="4" t="str">
        <f t="shared" si="7"/>
        <v>1400000US53033023401</v>
      </c>
      <c r="F488">
        <v>234.01</v>
      </c>
      <c r="G488" t="s">
        <v>1881</v>
      </c>
      <c r="H488" t="s">
        <v>1495</v>
      </c>
      <c r="I488" t="s">
        <v>1496</v>
      </c>
      <c r="J488">
        <v>3741221</v>
      </c>
      <c r="K488">
        <v>0</v>
      </c>
      <c r="L488">
        <v>47.586751100000001</v>
      </c>
      <c r="M488">
        <v>-122.14673329999999</v>
      </c>
      <c r="N488">
        <v>3.7412230389999999</v>
      </c>
    </row>
    <row r="489" spans="1:14" x14ac:dyDescent="0.2">
      <c r="A489">
        <v>53</v>
      </c>
      <c r="B489">
        <v>33</v>
      </c>
      <c r="C489">
        <v>23403</v>
      </c>
      <c r="D489" s="3">
        <v>53033023403</v>
      </c>
      <c r="E489" s="4" t="str">
        <f t="shared" si="7"/>
        <v>1400000US53033023403</v>
      </c>
      <c r="F489">
        <v>234.03</v>
      </c>
      <c r="G489" t="s">
        <v>1882</v>
      </c>
      <c r="H489" t="s">
        <v>1495</v>
      </c>
      <c r="I489" t="s">
        <v>1496</v>
      </c>
      <c r="J489">
        <v>3331312</v>
      </c>
      <c r="K489">
        <v>1949777</v>
      </c>
      <c r="L489">
        <v>47.5805595</v>
      </c>
      <c r="M489">
        <v>-122.1141855</v>
      </c>
      <c r="N489">
        <v>5.2810855410000004</v>
      </c>
    </row>
    <row r="490" spans="1:14" x14ac:dyDescent="0.2">
      <c r="A490">
        <v>53</v>
      </c>
      <c r="B490">
        <v>33</v>
      </c>
      <c r="C490">
        <v>23404</v>
      </c>
      <c r="D490" s="3">
        <v>53033023404</v>
      </c>
      <c r="E490" s="4" t="str">
        <f t="shared" si="7"/>
        <v>1400000US53033023404</v>
      </c>
      <c r="F490">
        <v>234.04</v>
      </c>
      <c r="G490" t="s">
        <v>1883</v>
      </c>
      <c r="H490" t="s">
        <v>1495</v>
      </c>
      <c r="I490" t="s">
        <v>1496</v>
      </c>
      <c r="J490">
        <v>1821104</v>
      </c>
      <c r="K490">
        <v>1861785</v>
      </c>
      <c r="L490">
        <v>47.566992999999997</v>
      </c>
      <c r="M490">
        <v>-122.08522550000001</v>
      </c>
      <c r="N490">
        <v>3.682894573</v>
      </c>
    </row>
    <row r="491" spans="1:14" x14ac:dyDescent="0.2">
      <c r="A491">
        <v>53</v>
      </c>
      <c r="B491">
        <v>33</v>
      </c>
      <c r="C491">
        <v>23500</v>
      </c>
      <c r="D491" s="3">
        <v>53033023500</v>
      </c>
      <c r="E491" s="4" t="str">
        <f t="shared" si="7"/>
        <v>1400000US53033023500</v>
      </c>
      <c r="F491">
        <v>235</v>
      </c>
      <c r="G491" t="s">
        <v>1884</v>
      </c>
      <c r="H491" t="s">
        <v>1495</v>
      </c>
      <c r="I491" t="s">
        <v>1496</v>
      </c>
      <c r="J491">
        <v>2273133</v>
      </c>
      <c r="K491">
        <v>0</v>
      </c>
      <c r="L491">
        <v>47.591382400000001</v>
      </c>
      <c r="M491">
        <v>-122.17285990000001</v>
      </c>
      <c r="N491">
        <v>2.2731329499999999</v>
      </c>
    </row>
    <row r="492" spans="1:14" x14ac:dyDescent="0.2">
      <c r="A492">
        <v>53</v>
      </c>
      <c r="B492">
        <v>33</v>
      </c>
      <c r="C492">
        <v>23601</v>
      </c>
      <c r="D492" s="3">
        <v>53033023601</v>
      </c>
      <c r="E492" s="4" t="str">
        <f t="shared" si="7"/>
        <v>1400000US53033023601</v>
      </c>
      <c r="F492">
        <v>236.01</v>
      </c>
      <c r="G492" t="s">
        <v>1885</v>
      </c>
      <c r="H492" t="s">
        <v>1495</v>
      </c>
      <c r="I492" t="s">
        <v>1496</v>
      </c>
      <c r="J492">
        <v>4602336</v>
      </c>
      <c r="K492">
        <v>0</v>
      </c>
      <c r="L492">
        <v>47.610458299999998</v>
      </c>
      <c r="M492">
        <v>-122.171913</v>
      </c>
      <c r="N492">
        <v>4.6023394309999999</v>
      </c>
    </row>
    <row r="493" spans="1:14" x14ac:dyDescent="0.2">
      <c r="A493">
        <v>53</v>
      </c>
      <c r="B493">
        <v>33</v>
      </c>
      <c r="C493">
        <v>23603</v>
      </c>
      <c r="D493" s="3">
        <v>53033023603</v>
      </c>
      <c r="E493" s="4" t="str">
        <f t="shared" si="7"/>
        <v>1400000US53033023603</v>
      </c>
      <c r="F493">
        <v>236.03</v>
      </c>
      <c r="G493" t="s">
        <v>1886</v>
      </c>
      <c r="H493" t="s">
        <v>1495</v>
      </c>
      <c r="I493" t="s">
        <v>1496</v>
      </c>
      <c r="J493">
        <v>2028191</v>
      </c>
      <c r="K493">
        <v>0</v>
      </c>
      <c r="L493">
        <v>47.617397699999998</v>
      </c>
      <c r="M493">
        <v>-122.1508058</v>
      </c>
      <c r="N493">
        <v>2.0281898520000001</v>
      </c>
    </row>
    <row r="494" spans="1:14" x14ac:dyDescent="0.2">
      <c r="A494">
        <v>53</v>
      </c>
      <c r="B494">
        <v>33</v>
      </c>
      <c r="C494">
        <v>23604</v>
      </c>
      <c r="D494" s="3">
        <v>53033023604</v>
      </c>
      <c r="E494" s="4" t="str">
        <f t="shared" si="7"/>
        <v>1400000US53033023604</v>
      </c>
      <c r="F494">
        <v>236.04</v>
      </c>
      <c r="G494" t="s">
        <v>1887</v>
      </c>
      <c r="H494" t="s">
        <v>1495</v>
      </c>
      <c r="I494" t="s">
        <v>1496</v>
      </c>
      <c r="J494">
        <v>2939207</v>
      </c>
      <c r="K494">
        <v>0</v>
      </c>
      <c r="L494">
        <v>47.599390999999997</v>
      </c>
      <c r="M494">
        <v>-122.15395100000001</v>
      </c>
      <c r="N494">
        <v>2.9392024910000001</v>
      </c>
    </row>
    <row r="495" spans="1:14" x14ac:dyDescent="0.2">
      <c r="A495">
        <v>53</v>
      </c>
      <c r="B495">
        <v>33</v>
      </c>
      <c r="C495">
        <v>23700</v>
      </c>
      <c r="D495" s="3">
        <v>53033023700</v>
      </c>
      <c r="E495" s="4" t="str">
        <f t="shared" si="7"/>
        <v>1400000US53033023700</v>
      </c>
      <c r="F495">
        <v>237</v>
      </c>
      <c r="G495" t="s">
        <v>1888</v>
      </c>
      <c r="H495" t="s">
        <v>1495</v>
      </c>
      <c r="I495" t="s">
        <v>1496</v>
      </c>
      <c r="J495">
        <v>7530633</v>
      </c>
      <c r="K495">
        <v>18305</v>
      </c>
      <c r="L495">
        <v>47.6327201</v>
      </c>
      <c r="M495">
        <v>-122.1733574</v>
      </c>
      <c r="N495">
        <v>7.5489449579999999</v>
      </c>
    </row>
    <row r="496" spans="1:14" x14ac:dyDescent="0.2">
      <c r="A496">
        <v>53</v>
      </c>
      <c r="B496">
        <v>33</v>
      </c>
      <c r="C496">
        <v>23801</v>
      </c>
      <c r="D496" s="3">
        <v>53033023801</v>
      </c>
      <c r="E496" s="4" t="str">
        <f t="shared" si="7"/>
        <v>1400000US53033023801</v>
      </c>
      <c r="F496">
        <v>238.01</v>
      </c>
      <c r="G496" t="s">
        <v>1889</v>
      </c>
      <c r="H496" t="s">
        <v>1495</v>
      </c>
      <c r="I496" t="s">
        <v>1496</v>
      </c>
      <c r="J496">
        <v>3723108</v>
      </c>
      <c r="K496">
        <v>0</v>
      </c>
      <c r="L496">
        <v>47.595711100000003</v>
      </c>
      <c r="M496">
        <v>-122.1886971</v>
      </c>
      <c r="N496">
        <v>3.7231101780000002</v>
      </c>
    </row>
    <row r="497" spans="1:14" x14ac:dyDescent="0.2">
      <c r="A497">
        <v>53</v>
      </c>
      <c r="B497">
        <v>33</v>
      </c>
      <c r="C497">
        <v>23803</v>
      </c>
      <c r="D497" s="3">
        <v>53033023803</v>
      </c>
      <c r="E497" s="4" t="str">
        <f t="shared" si="7"/>
        <v>1400000US53033023803</v>
      </c>
      <c r="F497">
        <v>238.03</v>
      </c>
      <c r="G497" t="s">
        <v>1890</v>
      </c>
      <c r="H497" t="s">
        <v>1495</v>
      </c>
      <c r="I497" t="s">
        <v>1496</v>
      </c>
      <c r="J497">
        <v>563966</v>
      </c>
      <c r="K497">
        <v>0</v>
      </c>
      <c r="L497">
        <v>47.6192542</v>
      </c>
      <c r="M497">
        <v>-122.19785829999999</v>
      </c>
      <c r="N497">
        <v>0.56396762</v>
      </c>
    </row>
    <row r="498" spans="1:14" x14ac:dyDescent="0.2">
      <c r="A498">
        <v>53</v>
      </c>
      <c r="B498">
        <v>33</v>
      </c>
      <c r="C498">
        <v>23804</v>
      </c>
      <c r="D498" s="3">
        <v>53033023804</v>
      </c>
      <c r="E498" s="4" t="str">
        <f t="shared" si="7"/>
        <v>1400000US53033023804</v>
      </c>
      <c r="F498">
        <v>238.04</v>
      </c>
      <c r="G498" t="s">
        <v>1891</v>
      </c>
      <c r="H498" t="s">
        <v>1495</v>
      </c>
      <c r="I498" t="s">
        <v>1496</v>
      </c>
      <c r="J498">
        <v>1221174</v>
      </c>
      <c r="K498">
        <v>0</v>
      </c>
      <c r="L498">
        <v>47.613281000000001</v>
      </c>
      <c r="M498">
        <v>-122.1984643</v>
      </c>
      <c r="N498">
        <v>1.2211730380000001</v>
      </c>
    </row>
    <row r="499" spans="1:14" x14ac:dyDescent="0.2">
      <c r="A499">
        <v>53</v>
      </c>
      <c r="B499">
        <v>33</v>
      </c>
      <c r="C499">
        <v>23900</v>
      </c>
      <c r="D499" s="3">
        <v>53033023900</v>
      </c>
      <c r="E499" s="4" t="str">
        <f t="shared" si="7"/>
        <v>1400000US53033023900</v>
      </c>
      <c r="F499">
        <v>239</v>
      </c>
      <c r="G499" t="s">
        <v>1892</v>
      </c>
      <c r="H499" t="s">
        <v>1495</v>
      </c>
      <c r="I499" t="s">
        <v>1496</v>
      </c>
      <c r="J499">
        <v>4757330</v>
      </c>
      <c r="K499">
        <v>4112647</v>
      </c>
      <c r="L499">
        <v>47.5830719</v>
      </c>
      <c r="M499">
        <v>-122.2002301</v>
      </c>
      <c r="N499">
        <v>8.869979421</v>
      </c>
    </row>
    <row r="500" spans="1:14" x14ac:dyDescent="0.2">
      <c r="A500">
        <v>53</v>
      </c>
      <c r="B500">
        <v>33</v>
      </c>
      <c r="C500">
        <v>24000</v>
      </c>
      <c r="D500" s="3">
        <v>53033024000</v>
      </c>
      <c r="E500" s="4" t="str">
        <f t="shared" si="7"/>
        <v>1400000US53033024000</v>
      </c>
      <c r="F500">
        <v>240</v>
      </c>
      <c r="G500" t="s">
        <v>1893</v>
      </c>
      <c r="H500" t="s">
        <v>1495</v>
      </c>
      <c r="I500" t="s">
        <v>1496</v>
      </c>
      <c r="J500">
        <v>4681565</v>
      </c>
      <c r="K500">
        <v>241905</v>
      </c>
      <c r="L500">
        <v>47.627375600000001</v>
      </c>
      <c r="M500">
        <v>-122.2042081</v>
      </c>
      <c r="N500">
        <v>4.9234676100000003</v>
      </c>
    </row>
    <row r="501" spans="1:14" x14ac:dyDescent="0.2">
      <c r="A501">
        <v>53</v>
      </c>
      <c r="B501">
        <v>33</v>
      </c>
      <c r="C501">
        <v>24100</v>
      </c>
      <c r="D501" s="3">
        <v>53033024100</v>
      </c>
      <c r="E501" s="4" t="str">
        <f t="shared" si="7"/>
        <v>1400000US53033024100</v>
      </c>
      <c r="F501">
        <v>241</v>
      </c>
      <c r="G501" t="s">
        <v>1894</v>
      </c>
      <c r="H501" t="s">
        <v>1495</v>
      </c>
      <c r="I501" t="s">
        <v>1496</v>
      </c>
      <c r="J501">
        <v>4493623</v>
      </c>
      <c r="K501">
        <v>1609018</v>
      </c>
      <c r="L501">
        <v>47.6444367</v>
      </c>
      <c r="M501">
        <v>-122.2200447</v>
      </c>
      <c r="N501">
        <v>6.1026345190000004</v>
      </c>
    </row>
    <row r="502" spans="1:14" x14ac:dyDescent="0.2">
      <c r="A502">
        <v>53</v>
      </c>
      <c r="B502">
        <v>33</v>
      </c>
      <c r="C502">
        <v>24200</v>
      </c>
      <c r="D502" s="3">
        <v>53033024200</v>
      </c>
      <c r="E502" s="4" t="str">
        <f t="shared" si="7"/>
        <v>1400000US53033024200</v>
      </c>
      <c r="F502">
        <v>242</v>
      </c>
      <c r="G502" t="s">
        <v>1895</v>
      </c>
      <c r="H502" t="s">
        <v>1495</v>
      </c>
      <c r="I502" t="s">
        <v>1496</v>
      </c>
      <c r="J502">
        <v>3734833</v>
      </c>
      <c r="K502">
        <v>11099650</v>
      </c>
      <c r="L502">
        <v>47.634759000000003</v>
      </c>
      <c r="M502">
        <v>-122.2405256</v>
      </c>
      <c r="N502">
        <v>14.834481800000001</v>
      </c>
    </row>
    <row r="503" spans="1:14" x14ac:dyDescent="0.2">
      <c r="A503">
        <v>53</v>
      </c>
      <c r="B503">
        <v>33</v>
      </c>
      <c r="C503">
        <v>24300</v>
      </c>
      <c r="D503" s="3">
        <v>53033024300</v>
      </c>
      <c r="E503" s="4" t="str">
        <f t="shared" si="7"/>
        <v>1400000US53033024300</v>
      </c>
      <c r="F503">
        <v>243</v>
      </c>
      <c r="G503" t="s">
        <v>1896</v>
      </c>
      <c r="H503" t="s">
        <v>1495</v>
      </c>
      <c r="I503" t="s">
        <v>1496</v>
      </c>
      <c r="J503">
        <v>4071796</v>
      </c>
      <c r="K503">
        <v>9463812</v>
      </c>
      <c r="L503">
        <v>47.590112300000001</v>
      </c>
      <c r="M503">
        <v>-122.24584400000001</v>
      </c>
      <c r="N503">
        <v>13.535604810000001</v>
      </c>
    </row>
    <row r="504" spans="1:14" x14ac:dyDescent="0.2">
      <c r="A504">
        <v>53</v>
      </c>
      <c r="B504">
        <v>33</v>
      </c>
      <c r="C504">
        <v>24400</v>
      </c>
      <c r="D504" s="3">
        <v>53033024400</v>
      </c>
      <c r="E504" s="4" t="str">
        <f t="shared" si="7"/>
        <v>1400000US53033024400</v>
      </c>
      <c r="F504">
        <v>244</v>
      </c>
      <c r="G504" t="s">
        <v>1897</v>
      </c>
      <c r="H504" t="s">
        <v>1495</v>
      </c>
      <c r="I504" t="s">
        <v>1496</v>
      </c>
      <c r="J504">
        <v>1627672</v>
      </c>
      <c r="K504">
        <v>660948</v>
      </c>
      <c r="L504">
        <v>47.582282900000003</v>
      </c>
      <c r="M504">
        <v>-122.217867</v>
      </c>
      <c r="N504">
        <v>2.2886225169999999</v>
      </c>
    </row>
    <row r="505" spans="1:14" x14ac:dyDescent="0.2">
      <c r="A505">
        <v>53</v>
      </c>
      <c r="B505">
        <v>33</v>
      </c>
      <c r="C505">
        <v>24500</v>
      </c>
      <c r="D505" s="3">
        <v>53033024500</v>
      </c>
      <c r="E505" s="4" t="str">
        <f t="shared" si="7"/>
        <v>1400000US53033024500</v>
      </c>
      <c r="F505">
        <v>245</v>
      </c>
      <c r="G505" t="s">
        <v>1898</v>
      </c>
      <c r="H505" t="s">
        <v>1495</v>
      </c>
      <c r="I505" t="s">
        <v>1496</v>
      </c>
      <c r="J505">
        <v>3785627</v>
      </c>
      <c r="K505">
        <v>2227319</v>
      </c>
      <c r="L505">
        <v>47.566403100000002</v>
      </c>
      <c r="M505">
        <v>-122.2202549</v>
      </c>
      <c r="N505">
        <v>6.0129543229999998</v>
      </c>
    </row>
    <row r="506" spans="1:14" x14ac:dyDescent="0.2">
      <c r="A506">
        <v>53</v>
      </c>
      <c r="B506">
        <v>33</v>
      </c>
      <c r="C506">
        <v>24601</v>
      </c>
      <c r="D506" s="3">
        <v>53033024601</v>
      </c>
      <c r="E506" s="4" t="str">
        <f t="shared" si="7"/>
        <v>1400000US53033024601</v>
      </c>
      <c r="F506">
        <v>246.01</v>
      </c>
      <c r="G506" t="s">
        <v>1899</v>
      </c>
      <c r="H506" t="s">
        <v>1495</v>
      </c>
      <c r="I506" t="s">
        <v>1496</v>
      </c>
      <c r="J506">
        <v>4016915</v>
      </c>
      <c r="K506">
        <v>2661746</v>
      </c>
      <c r="L506">
        <v>47.5484565</v>
      </c>
      <c r="M506">
        <v>-122.2237306</v>
      </c>
      <c r="N506">
        <v>6.6786612940000003</v>
      </c>
    </row>
    <row r="507" spans="1:14" x14ac:dyDescent="0.2">
      <c r="A507">
        <v>53</v>
      </c>
      <c r="B507">
        <v>33</v>
      </c>
      <c r="C507">
        <v>24602</v>
      </c>
      <c r="D507" s="3">
        <v>53033024602</v>
      </c>
      <c r="E507" s="4" t="str">
        <f t="shared" si="7"/>
        <v>1400000US53033024602</v>
      </c>
      <c r="F507">
        <v>246.02</v>
      </c>
      <c r="G507" t="s">
        <v>1900</v>
      </c>
      <c r="H507" t="s">
        <v>1495</v>
      </c>
      <c r="I507" t="s">
        <v>1496</v>
      </c>
      <c r="J507">
        <v>2871796</v>
      </c>
      <c r="K507">
        <v>2565855</v>
      </c>
      <c r="L507">
        <v>47.532696799999997</v>
      </c>
      <c r="M507">
        <v>-122.2319773</v>
      </c>
      <c r="N507">
        <v>5.4376486210000001</v>
      </c>
    </row>
    <row r="508" spans="1:14" x14ac:dyDescent="0.2">
      <c r="A508">
        <v>53</v>
      </c>
      <c r="B508">
        <v>33</v>
      </c>
      <c r="C508">
        <v>24701</v>
      </c>
      <c r="D508" s="3">
        <v>53033024701</v>
      </c>
      <c r="E508" s="4" t="str">
        <f t="shared" si="7"/>
        <v>1400000US53033024701</v>
      </c>
      <c r="F508">
        <v>247.01</v>
      </c>
      <c r="G508" t="s">
        <v>1901</v>
      </c>
      <c r="H508" t="s">
        <v>1495</v>
      </c>
      <c r="I508" t="s">
        <v>1496</v>
      </c>
      <c r="J508">
        <v>2739264</v>
      </c>
      <c r="K508">
        <v>0</v>
      </c>
      <c r="L508">
        <v>47.561477799999999</v>
      </c>
      <c r="M508">
        <v>-122.18085929999999</v>
      </c>
      <c r="N508">
        <v>2.7392661290000002</v>
      </c>
    </row>
    <row r="509" spans="1:14" x14ac:dyDescent="0.2">
      <c r="A509">
        <v>53</v>
      </c>
      <c r="B509">
        <v>33</v>
      </c>
      <c r="C509">
        <v>24702</v>
      </c>
      <c r="D509" s="3">
        <v>53033024702</v>
      </c>
      <c r="E509" s="4" t="str">
        <f t="shared" si="7"/>
        <v>1400000US53033024702</v>
      </c>
      <c r="F509">
        <v>247.02</v>
      </c>
      <c r="G509" t="s">
        <v>1902</v>
      </c>
      <c r="H509" t="s">
        <v>1495</v>
      </c>
      <c r="I509" t="s">
        <v>1496</v>
      </c>
      <c r="J509">
        <v>6416284</v>
      </c>
      <c r="K509">
        <v>780823</v>
      </c>
      <c r="L509">
        <v>47.539611200000003</v>
      </c>
      <c r="M509">
        <v>-122.1898817</v>
      </c>
      <c r="N509">
        <v>7.1971040669999997</v>
      </c>
    </row>
    <row r="510" spans="1:14" x14ac:dyDescent="0.2">
      <c r="A510">
        <v>53</v>
      </c>
      <c r="B510">
        <v>33</v>
      </c>
      <c r="C510">
        <v>24800</v>
      </c>
      <c r="D510" s="3">
        <v>53033024800</v>
      </c>
      <c r="E510" s="4" t="str">
        <f t="shared" si="7"/>
        <v>1400000US53033024800</v>
      </c>
      <c r="F510">
        <v>248</v>
      </c>
      <c r="G510" t="s">
        <v>1903</v>
      </c>
      <c r="H510" t="s">
        <v>1495</v>
      </c>
      <c r="I510" t="s">
        <v>1496</v>
      </c>
      <c r="J510">
        <v>3775632</v>
      </c>
      <c r="K510">
        <v>0</v>
      </c>
      <c r="L510">
        <v>47.574391599999998</v>
      </c>
      <c r="M510">
        <v>-122.1521005</v>
      </c>
      <c r="N510">
        <v>3.7756256719999999</v>
      </c>
    </row>
    <row r="511" spans="1:14" x14ac:dyDescent="0.2">
      <c r="A511">
        <v>53</v>
      </c>
      <c r="B511">
        <v>33</v>
      </c>
      <c r="C511">
        <v>24901</v>
      </c>
      <c r="D511" s="3">
        <v>53033024901</v>
      </c>
      <c r="E511" s="4" t="str">
        <f t="shared" si="7"/>
        <v>1400000US53033024901</v>
      </c>
      <c r="F511">
        <v>249.01</v>
      </c>
      <c r="G511" t="s">
        <v>1904</v>
      </c>
      <c r="H511" t="s">
        <v>1495</v>
      </c>
      <c r="I511" t="s">
        <v>1496</v>
      </c>
      <c r="J511">
        <v>3183752</v>
      </c>
      <c r="K511">
        <v>0</v>
      </c>
      <c r="L511">
        <v>47.563303300000001</v>
      </c>
      <c r="M511">
        <v>-122.15751880000001</v>
      </c>
      <c r="N511">
        <v>3.1837488189999998</v>
      </c>
    </row>
    <row r="512" spans="1:14" x14ac:dyDescent="0.2">
      <c r="A512">
        <v>53</v>
      </c>
      <c r="B512">
        <v>33</v>
      </c>
      <c r="C512">
        <v>24902</v>
      </c>
      <c r="D512" s="3">
        <v>53033024902</v>
      </c>
      <c r="E512" s="4" t="str">
        <f t="shared" si="7"/>
        <v>1400000US53033024902</v>
      </c>
      <c r="F512">
        <v>249.02</v>
      </c>
      <c r="G512" t="s">
        <v>1905</v>
      </c>
      <c r="H512" t="s">
        <v>1495</v>
      </c>
      <c r="I512" t="s">
        <v>1496</v>
      </c>
      <c r="J512">
        <v>2029986</v>
      </c>
      <c r="K512">
        <v>0</v>
      </c>
      <c r="L512">
        <v>47.565369699999998</v>
      </c>
      <c r="M512">
        <v>-122.1337183</v>
      </c>
      <c r="N512">
        <v>2.0299885249999998</v>
      </c>
    </row>
    <row r="513" spans="1:14" x14ac:dyDescent="0.2">
      <c r="A513">
        <v>53</v>
      </c>
      <c r="B513">
        <v>33</v>
      </c>
      <c r="C513">
        <v>24903</v>
      </c>
      <c r="D513" s="3">
        <v>53033024903</v>
      </c>
      <c r="E513" s="4" t="str">
        <f t="shared" si="7"/>
        <v>1400000US53033024903</v>
      </c>
      <c r="F513">
        <v>249.03</v>
      </c>
      <c r="G513" t="s">
        <v>1906</v>
      </c>
      <c r="H513" t="s">
        <v>1495</v>
      </c>
      <c r="I513" t="s">
        <v>1496</v>
      </c>
      <c r="J513">
        <v>4963600</v>
      </c>
      <c r="K513">
        <v>0</v>
      </c>
      <c r="L513">
        <v>47.550849800000002</v>
      </c>
      <c r="M513">
        <v>-122.1412595</v>
      </c>
      <c r="N513">
        <v>4.9635924380000001</v>
      </c>
    </row>
    <row r="514" spans="1:14" x14ac:dyDescent="0.2">
      <c r="A514">
        <v>53</v>
      </c>
      <c r="B514">
        <v>33</v>
      </c>
      <c r="C514">
        <v>25001</v>
      </c>
      <c r="D514" s="3">
        <v>53033025001</v>
      </c>
      <c r="E514" s="4" t="str">
        <f t="shared" si="7"/>
        <v>1400000US53033025001</v>
      </c>
      <c r="F514">
        <v>250.01</v>
      </c>
      <c r="G514" t="s">
        <v>1907</v>
      </c>
      <c r="H514" t="s">
        <v>1495</v>
      </c>
      <c r="I514" t="s">
        <v>1496</v>
      </c>
      <c r="J514">
        <v>3531211</v>
      </c>
      <c r="K514">
        <v>28798</v>
      </c>
      <c r="L514">
        <v>47.537955799999999</v>
      </c>
      <c r="M514">
        <v>-122.1689468</v>
      </c>
      <c r="N514">
        <v>3.5600096950000002</v>
      </c>
    </row>
    <row r="515" spans="1:14" x14ac:dyDescent="0.2">
      <c r="A515">
        <v>53</v>
      </c>
      <c r="B515">
        <v>33</v>
      </c>
      <c r="C515">
        <v>25003</v>
      </c>
      <c r="D515" s="3">
        <v>53033025003</v>
      </c>
      <c r="E515" s="4" t="str">
        <f t="shared" ref="E515:E578" si="8">"1400000US"&amp;D515</f>
        <v>1400000US53033025003</v>
      </c>
      <c r="F515">
        <v>250.03</v>
      </c>
      <c r="G515" t="s">
        <v>1908</v>
      </c>
      <c r="H515" t="s">
        <v>1495</v>
      </c>
      <c r="I515" t="s">
        <v>1496</v>
      </c>
      <c r="J515">
        <v>6352429</v>
      </c>
      <c r="K515">
        <v>0</v>
      </c>
      <c r="L515">
        <v>47.5567201</v>
      </c>
      <c r="M515">
        <v>-122.1081035</v>
      </c>
      <c r="N515">
        <v>6.3524303790000003</v>
      </c>
    </row>
    <row r="516" spans="1:14" x14ac:dyDescent="0.2">
      <c r="A516">
        <v>53</v>
      </c>
      <c r="B516">
        <v>33</v>
      </c>
      <c r="C516">
        <v>25005</v>
      </c>
      <c r="D516" s="3">
        <v>53033025005</v>
      </c>
      <c r="E516" s="4" t="str">
        <f t="shared" si="8"/>
        <v>1400000US53033025005</v>
      </c>
      <c r="F516">
        <v>250.05</v>
      </c>
      <c r="G516" t="s">
        <v>1909</v>
      </c>
      <c r="H516" t="s">
        <v>1495</v>
      </c>
      <c r="I516" t="s">
        <v>1496</v>
      </c>
      <c r="J516">
        <v>7684826</v>
      </c>
      <c r="K516">
        <v>0</v>
      </c>
      <c r="L516">
        <v>47.530682300000002</v>
      </c>
      <c r="M516">
        <v>-122.1466867</v>
      </c>
      <c r="N516">
        <v>7.6848232000000003</v>
      </c>
    </row>
    <row r="517" spans="1:14" x14ac:dyDescent="0.2">
      <c r="A517">
        <v>53</v>
      </c>
      <c r="B517">
        <v>33</v>
      </c>
      <c r="C517">
        <v>25006</v>
      </c>
      <c r="D517" s="3">
        <v>53033025006</v>
      </c>
      <c r="E517" s="4" t="str">
        <f t="shared" si="8"/>
        <v>1400000US53033025006</v>
      </c>
      <c r="F517">
        <v>250.06</v>
      </c>
      <c r="G517" t="s">
        <v>1910</v>
      </c>
      <c r="H517" t="s">
        <v>1495</v>
      </c>
      <c r="I517" t="s">
        <v>1496</v>
      </c>
      <c r="J517">
        <v>22399482</v>
      </c>
      <c r="K517">
        <v>0</v>
      </c>
      <c r="L517">
        <v>47.526921600000001</v>
      </c>
      <c r="M517">
        <v>-122.09867869999999</v>
      </c>
      <c r="N517">
        <v>22.399485210000002</v>
      </c>
    </row>
    <row r="518" spans="1:14" x14ac:dyDescent="0.2">
      <c r="A518">
        <v>53</v>
      </c>
      <c r="B518">
        <v>33</v>
      </c>
      <c r="C518">
        <v>25101</v>
      </c>
      <c r="D518" s="3">
        <v>53033025101</v>
      </c>
      <c r="E518" s="4" t="str">
        <f t="shared" si="8"/>
        <v>1400000US53033025101</v>
      </c>
      <c r="F518">
        <v>251.01</v>
      </c>
      <c r="G518" t="s">
        <v>1911</v>
      </c>
      <c r="H518" t="s">
        <v>1495</v>
      </c>
      <c r="I518" t="s">
        <v>1496</v>
      </c>
      <c r="J518">
        <v>2935519</v>
      </c>
      <c r="K518">
        <v>0</v>
      </c>
      <c r="L518">
        <v>47.509391999999998</v>
      </c>
      <c r="M518">
        <v>-122.1549957</v>
      </c>
      <c r="N518">
        <v>2.935513179</v>
      </c>
    </row>
    <row r="519" spans="1:14" x14ac:dyDescent="0.2">
      <c r="A519">
        <v>53</v>
      </c>
      <c r="B519">
        <v>33</v>
      </c>
      <c r="C519">
        <v>25102</v>
      </c>
      <c r="D519" s="3">
        <v>53033025102</v>
      </c>
      <c r="E519" s="4" t="str">
        <f t="shared" si="8"/>
        <v>1400000US53033025102</v>
      </c>
      <c r="F519">
        <v>251.02</v>
      </c>
      <c r="G519" t="s">
        <v>1912</v>
      </c>
      <c r="H519" t="s">
        <v>1495</v>
      </c>
      <c r="I519" t="s">
        <v>1496</v>
      </c>
      <c r="J519">
        <v>6232160</v>
      </c>
      <c r="K519">
        <v>0</v>
      </c>
      <c r="L519">
        <v>47.498098200000001</v>
      </c>
      <c r="M519">
        <v>-122.140725</v>
      </c>
      <c r="N519">
        <v>6.2321661199999996</v>
      </c>
    </row>
    <row r="520" spans="1:14" x14ac:dyDescent="0.2">
      <c r="A520">
        <v>53</v>
      </c>
      <c r="B520">
        <v>33</v>
      </c>
      <c r="C520">
        <v>25200</v>
      </c>
      <c r="D520" s="3">
        <v>53033025200</v>
      </c>
      <c r="E520" s="4" t="str">
        <f t="shared" si="8"/>
        <v>1400000US53033025200</v>
      </c>
      <c r="F520">
        <v>252</v>
      </c>
      <c r="G520" t="s">
        <v>1913</v>
      </c>
      <c r="H520" t="s">
        <v>1495</v>
      </c>
      <c r="I520" t="s">
        <v>1496</v>
      </c>
      <c r="J520">
        <v>4545384</v>
      </c>
      <c r="K520">
        <v>0</v>
      </c>
      <c r="L520">
        <v>47.510680499999999</v>
      </c>
      <c r="M520">
        <v>-122.18274529999999</v>
      </c>
      <c r="N520">
        <v>4.5453808090000001</v>
      </c>
    </row>
    <row r="521" spans="1:14" x14ac:dyDescent="0.2">
      <c r="A521">
        <v>53</v>
      </c>
      <c r="B521">
        <v>33</v>
      </c>
      <c r="C521">
        <v>25301</v>
      </c>
      <c r="D521" s="3">
        <v>53033025301</v>
      </c>
      <c r="E521" s="4" t="str">
        <f t="shared" si="8"/>
        <v>1400000US53033025301</v>
      </c>
      <c r="F521">
        <v>253.01</v>
      </c>
      <c r="G521" t="s">
        <v>1914</v>
      </c>
      <c r="H521" t="s">
        <v>1495</v>
      </c>
      <c r="I521" t="s">
        <v>1496</v>
      </c>
      <c r="J521">
        <v>3814140</v>
      </c>
      <c r="K521">
        <v>2018585</v>
      </c>
      <c r="L521">
        <v>47.510269299999997</v>
      </c>
      <c r="M521">
        <v>-122.20316680000001</v>
      </c>
      <c r="N521">
        <v>5.8327269629999998</v>
      </c>
    </row>
    <row r="522" spans="1:14" x14ac:dyDescent="0.2">
      <c r="A522">
        <v>53</v>
      </c>
      <c r="B522">
        <v>33</v>
      </c>
      <c r="C522">
        <v>25302</v>
      </c>
      <c r="D522" s="3">
        <v>53033025302</v>
      </c>
      <c r="E522" s="4" t="str">
        <f t="shared" si="8"/>
        <v>1400000US53033025302</v>
      </c>
      <c r="F522">
        <v>253.02</v>
      </c>
      <c r="G522" t="s">
        <v>1915</v>
      </c>
      <c r="H522" t="s">
        <v>1495</v>
      </c>
      <c r="I522" t="s">
        <v>1496</v>
      </c>
      <c r="J522">
        <v>3981956</v>
      </c>
      <c r="K522">
        <v>2424838</v>
      </c>
      <c r="L522">
        <v>47.492014300000001</v>
      </c>
      <c r="M522">
        <v>-122.2153507</v>
      </c>
      <c r="N522">
        <v>6.4068019200000004</v>
      </c>
    </row>
    <row r="523" spans="1:14" x14ac:dyDescent="0.2">
      <c r="A523">
        <v>53</v>
      </c>
      <c r="B523">
        <v>33</v>
      </c>
      <c r="C523">
        <v>25400</v>
      </c>
      <c r="D523" s="3">
        <v>53033025400</v>
      </c>
      <c r="E523" s="4" t="str">
        <f t="shared" si="8"/>
        <v>1400000US53033025400</v>
      </c>
      <c r="F523">
        <v>254</v>
      </c>
      <c r="G523" t="s">
        <v>1916</v>
      </c>
      <c r="H523" t="s">
        <v>1495</v>
      </c>
      <c r="I523" t="s">
        <v>1496</v>
      </c>
      <c r="J523">
        <v>2301456</v>
      </c>
      <c r="K523">
        <v>0</v>
      </c>
      <c r="L523">
        <v>47.494537899999997</v>
      </c>
      <c r="M523">
        <v>-122.1839111</v>
      </c>
      <c r="N523">
        <v>2.3014528099999998</v>
      </c>
    </row>
    <row r="524" spans="1:14" x14ac:dyDescent="0.2">
      <c r="A524">
        <v>53</v>
      </c>
      <c r="B524">
        <v>33</v>
      </c>
      <c r="C524">
        <v>25500</v>
      </c>
      <c r="D524" s="3">
        <v>53033025500</v>
      </c>
      <c r="E524" s="4" t="str">
        <f t="shared" si="8"/>
        <v>1400000US53033025500</v>
      </c>
      <c r="F524">
        <v>255</v>
      </c>
      <c r="G524" t="s">
        <v>1917</v>
      </c>
      <c r="H524" t="s">
        <v>1495</v>
      </c>
      <c r="I524" t="s">
        <v>1496</v>
      </c>
      <c r="J524">
        <v>1525767</v>
      </c>
      <c r="K524">
        <v>0</v>
      </c>
      <c r="L524">
        <v>47.497078299999998</v>
      </c>
      <c r="M524">
        <v>-122.16995729999999</v>
      </c>
      <c r="N524">
        <v>1.5257670480000001</v>
      </c>
    </row>
    <row r="525" spans="1:14" x14ac:dyDescent="0.2">
      <c r="A525">
        <v>53</v>
      </c>
      <c r="B525">
        <v>33</v>
      </c>
      <c r="C525">
        <v>25601</v>
      </c>
      <c r="D525" s="3">
        <v>53033025601</v>
      </c>
      <c r="E525" s="4" t="str">
        <f t="shared" si="8"/>
        <v>1400000US53033025601</v>
      </c>
      <c r="F525">
        <v>256.01</v>
      </c>
      <c r="G525" t="s">
        <v>1918</v>
      </c>
      <c r="H525" t="s">
        <v>1495</v>
      </c>
      <c r="I525" t="s">
        <v>1496</v>
      </c>
      <c r="J525">
        <v>2894103</v>
      </c>
      <c r="K525">
        <v>0</v>
      </c>
      <c r="L525">
        <v>47.4827528</v>
      </c>
      <c r="M525">
        <v>-122.1748691</v>
      </c>
      <c r="N525">
        <v>2.894099062</v>
      </c>
    </row>
    <row r="526" spans="1:14" x14ac:dyDescent="0.2">
      <c r="A526">
        <v>53</v>
      </c>
      <c r="B526">
        <v>33</v>
      </c>
      <c r="C526">
        <v>25602</v>
      </c>
      <c r="D526" s="3">
        <v>53033025602</v>
      </c>
      <c r="E526" s="4" t="str">
        <f t="shared" si="8"/>
        <v>1400000US53033025602</v>
      </c>
      <c r="F526">
        <v>256.02</v>
      </c>
      <c r="G526" t="s">
        <v>1919</v>
      </c>
      <c r="H526" t="s">
        <v>1495</v>
      </c>
      <c r="I526" t="s">
        <v>1496</v>
      </c>
      <c r="J526">
        <v>5204938</v>
      </c>
      <c r="K526">
        <v>0</v>
      </c>
      <c r="L526">
        <v>47.477713199999997</v>
      </c>
      <c r="M526">
        <v>-122.1488815</v>
      </c>
      <c r="N526">
        <v>5.2049434620000001</v>
      </c>
    </row>
    <row r="527" spans="1:14" x14ac:dyDescent="0.2">
      <c r="A527">
        <v>53</v>
      </c>
      <c r="B527">
        <v>33</v>
      </c>
      <c r="C527">
        <v>25701</v>
      </c>
      <c r="D527" s="3">
        <v>53033025701</v>
      </c>
      <c r="E527" s="4" t="str">
        <f t="shared" si="8"/>
        <v>1400000US53033025701</v>
      </c>
      <c r="F527">
        <v>257.01</v>
      </c>
      <c r="G527" t="s">
        <v>1920</v>
      </c>
      <c r="H527" t="s">
        <v>1495</v>
      </c>
      <c r="I527" t="s">
        <v>1496</v>
      </c>
      <c r="J527">
        <v>3778557</v>
      </c>
      <c r="K527">
        <v>0</v>
      </c>
      <c r="L527">
        <v>47.471604900000003</v>
      </c>
      <c r="M527">
        <v>-122.1913869</v>
      </c>
      <c r="N527">
        <v>3.7785590419999999</v>
      </c>
    </row>
    <row r="528" spans="1:14" x14ac:dyDescent="0.2">
      <c r="A528">
        <v>53</v>
      </c>
      <c r="B528">
        <v>33</v>
      </c>
      <c r="C528">
        <v>25702</v>
      </c>
      <c r="D528" s="3">
        <v>53033025702</v>
      </c>
      <c r="E528" s="4" t="str">
        <f t="shared" si="8"/>
        <v>1400000US53033025702</v>
      </c>
      <c r="F528">
        <v>257.02</v>
      </c>
      <c r="G528" t="s">
        <v>1921</v>
      </c>
      <c r="H528" t="s">
        <v>1495</v>
      </c>
      <c r="I528" t="s">
        <v>1496</v>
      </c>
      <c r="J528">
        <v>2860500</v>
      </c>
      <c r="K528">
        <v>0</v>
      </c>
      <c r="L528">
        <v>47.463827600000002</v>
      </c>
      <c r="M528">
        <v>-122.1646069</v>
      </c>
      <c r="N528">
        <v>2.8605023530000002</v>
      </c>
    </row>
    <row r="529" spans="1:14" x14ac:dyDescent="0.2">
      <c r="A529">
        <v>53</v>
      </c>
      <c r="B529">
        <v>33</v>
      </c>
      <c r="C529">
        <v>25803</v>
      </c>
      <c r="D529" s="3">
        <v>53033025803</v>
      </c>
      <c r="E529" s="4" t="str">
        <f t="shared" si="8"/>
        <v>1400000US53033025803</v>
      </c>
      <c r="F529">
        <v>258.02999999999997</v>
      </c>
      <c r="G529" t="s">
        <v>1922</v>
      </c>
      <c r="H529" t="s">
        <v>1495</v>
      </c>
      <c r="I529" t="s">
        <v>1496</v>
      </c>
      <c r="J529">
        <v>1343482</v>
      </c>
      <c r="K529">
        <v>0</v>
      </c>
      <c r="L529">
        <v>47.450389600000001</v>
      </c>
      <c r="M529">
        <v>-122.17845699999999</v>
      </c>
      <c r="N529">
        <v>1.343485005</v>
      </c>
    </row>
    <row r="530" spans="1:14" x14ac:dyDescent="0.2">
      <c r="A530">
        <v>53</v>
      </c>
      <c r="B530">
        <v>33</v>
      </c>
      <c r="C530">
        <v>25804</v>
      </c>
      <c r="D530" s="3">
        <v>53033025804</v>
      </c>
      <c r="E530" s="4" t="str">
        <f t="shared" si="8"/>
        <v>1400000US53033025804</v>
      </c>
      <c r="F530">
        <v>258.04000000000002</v>
      </c>
      <c r="G530" t="s">
        <v>1923</v>
      </c>
      <c r="H530" t="s">
        <v>1495</v>
      </c>
      <c r="I530" t="s">
        <v>1496</v>
      </c>
      <c r="J530">
        <v>2358345</v>
      </c>
      <c r="K530">
        <v>0</v>
      </c>
      <c r="L530">
        <v>47.454764699999998</v>
      </c>
      <c r="M530">
        <v>-122.1691692</v>
      </c>
      <c r="N530">
        <v>2.3583450020000001</v>
      </c>
    </row>
    <row r="531" spans="1:14" x14ac:dyDescent="0.2">
      <c r="A531">
        <v>53</v>
      </c>
      <c r="B531">
        <v>33</v>
      </c>
      <c r="C531">
        <v>25805</v>
      </c>
      <c r="D531" s="3">
        <v>53033025805</v>
      </c>
      <c r="E531" s="4" t="str">
        <f t="shared" si="8"/>
        <v>1400000US53033025805</v>
      </c>
      <c r="F531">
        <v>258.05</v>
      </c>
      <c r="G531" t="s">
        <v>1924</v>
      </c>
      <c r="H531" t="s">
        <v>1495</v>
      </c>
      <c r="I531" t="s">
        <v>1496</v>
      </c>
      <c r="J531">
        <v>2392255</v>
      </c>
      <c r="K531">
        <v>35493</v>
      </c>
      <c r="L531">
        <v>47.454403900000003</v>
      </c>
      <c r="M531">
        <v>-122.1939162</v>
      </c>
      <c r="N531">
        <v>2.4277516170000002</v>
      </c>
    </row>
    <row r="532" spans="1:14" x14ac:dyDescent="0.2">
      <c r="A532">
        <v>53</v>
      </c>
      <c r="B532">
        <v>33</v>
      </c>
      <c r="C532">
        <v>25806</v>
      </c>
      <c r="D532" s="3">
        <v>53033025806</v>
      </c>
      <c r="E532" s="4" t="str">
        <f t="shared" si="8"/>
        <v>1400000US53033025806</v>
      </c>
      <c r="F532">
        <v>258.06</v>
      </c>
      <c r="G532" t="s">
        <v>1925</v>
      </c>
      <c r="H532" t="s">
        <v>1495</v>
      </c>
      <c r="I532" t="s">
        <v>1496</v>
      </c>
      <c r="J532">
        <v>2936690</v>
      </c>
      <c r="K532">
        <v>150285</v>
      </c>
      <c r="L532">
        <v>47.455003400000003</v>
      </c>
      <c r="M532">
        <v>-122.2107374</v>
      </c>
      <c r="N532">
        <v>3.08697366</v>
      </c>
    </row>
    <row r="533" spans="1:14" x14ac:dyDescent="0.2">
      <c r="A533">
        <v>53</v>
      </c>
      <c r="B533">
        <v>33</v>
      </c>
      <c r="C533">
        <v>26001</v>
      </c>
      <c r="D533" s="3">
        <v>53033026001</v>
      </c>
      <c r="E533" s="4" t="str">
        <f t="shared" si="8"/>
        <v>1400000US53033026001</v>
      </c>
      <c r="F533">
        <v>260.01</v>
      </c>
      <c r="G533" t="s">
        <v>1926</v>
      </c>
      <c r="H533" t="s">
        <v>1495</v>
      </c>
      <c r="I533" t="s">
        <v>1496</v>
      </c>
      <c r="J533">
        <v>2744884</v>
      </c>
      <c r="K533">
        <v>0</v>
      </c>
      <c r="L533">
        <v>47.499020999999999</v>
      </c>
      <c r="M533">
        <v>-122.2362175</v>
      </c>
      <c r="N533">
        <v>2.7448878799999998</v>
      </c>
    </row>
    <row r="534" spans="1:14" x14ac:dyDescent="0.2">
      <c r="A534">
        <v>53</v>
      </c>
      <c r="B534">
        <v>33</v>
      </c>
      <c r="C534">
        <v>26002</v>
      </c>
      <c r="D534" s="3">
        <v>53033026002</v>
      </c>
      <c r="E534" s="4" t="str">
        <f t="shared" si="8"/>
        <v>1400000US53033026002</v>
      </c>
      <c r="F534">
        <v>260.02</v>
      </c>
      <c r="G534" t="s">
        <v>1927</v>
      </c>
      <c r="H534" t="s">
        <v>1495</v>
      </c>
      <c r="I534" t="s">
        <v>1496</v>
      </c>
      <c r="J534">
        <v>2767313</v>
      </c>
      <c r="K534">
        <v>1607</v>
      </c>
      <c r="L534">
        <v>47.482510699999999</v>
      </c>
      <c r="M534">
        <v>-122.2239768</v>
      </c>
      <c r="N534">
        <v>2.7689241939999998</v>
      </c>
    </row>
    <row r="535" spans="1:14" x14ac:dyDescent="0.2">
      <c r="A535">
        <v>53</v>
      </c>
      <c r="B535">
        <v>33</v>
      </c>
      <c r="C535">
        <v>26100</v>
      </c>
      <c r="D535" s="3">
        <v>53033026100</v>
      </c>
      <c r="E535" s="4" t="str">
        <f t="shared" si="8"/>
        <v>1400000US53033026100</v>
      </c>
      <c r="F535">
        <v>261</v>
      </c>
      <c r="G535" t="s">
        <v>1928</v>
      </c>
      <c r="H535" t="s">
        <v>1495</v>
      </c>
      <c r="I535" t="s">
        <v>1496</v>
      </c>
      <c r="J535">
        <v>4302990</v>
      </c>
      <c r="K535">
        <v>9859</v>
      </c>
      <c r="L535">
        <v>47.491072299999999</v>
      </c>
      <c r="M535">
        <v>-122.25009780000001</v>
      </c>
      <c r="N535">
        <v>4.3128489119999998</v>
      </c>
    </row>
    <row r="536" spans="1:14" x14ac:dyDescent="0.2">
      <c r="A536">
        <v>53</v>
      </c>
      <c r="B536">
        <v>33</v>
      </c>
      <c r="C536">
        <v>26200</v>
      </c>
      <c r="D536" s="3">
        <v>53033026200</v>
      </c>
      <c r="E536" s="4" t="str">
        <f t="shared" si="8"/>
        <v>1400000US53033026200</v>
      </c>
      <c r="F536">
        <v>262</v>
      </c>
      <c r="G536" t="s">
        <v>1929</v>
      </c>
      <c r="H536" t="s">
        <v>1495</v>
      </c>
      <c r="I536" t="s">
        <v>1496</v>
      </c>
      <c r="J536">
        <v>15242622</v>
      </c>
      <c r="K536">
        <v>526886</v>
      </c>
      <c r="L536">
        <v>47.459144100000003</v>
      </c>
      <c r="M536">
        <v>-122.2435898</v>
      </c>
      <c r="N536">
        <v>15.7695112</v>
      </c>
    </row>
    <row r="537" spans="1:14" x14ac:dyDescent="0.2">
      <c r="A537">
        <v>53</v>
      </c>
      <c r="B537">
        <v>33</v>
      </c>
      <c r="C537">
        <v>26300</v>
      </c>
      <c r="D537" s="3">
        <v>53033026300</v>
      </c>
      <c r="E537" s="4" t="str">
        <f t="shared" si="8"/>
        <v>1400000US53033026300</v>
      </c>
      <c r="F537">
        <v>263</v>
      </c>
      <c r="G537" t="s">
        <v>1930</v>
      </c>
      <c r="H537" t="s">
        <v>1495</v>
      </c>
      <c r="I537" t="s">
        <v>1496</v>
      </c>
      <c r="J537">
        <v>4826487</v>
      </c>
      <c r="K537">
        <v>388852</v>
      </c>
      <c r="L537">
        <v>47.508978399999997</v>
      </c>
      <c r="M537">
        <v>-122.2891197</v>
      </c>
      <c r="N537">
        <v>5.2153369659999997</v>
      </c>
    </row>
    <row r="538" spans="1:14" x14ac:dyDescent="0.2">
      <c r="A538">
        <v>53</v>
      </c>
      <c r="B538">
        <v>33</v>
      </c>
      <c r="C538">
        <v>26400</v>
      </c>
      <c r="D538" s="3">
        <v>53033026400</v>
      </c>
      <c r="E538" s="4" t="str">
        <f t="shared" si="8"/>
        <v>1400000US53033026400</v>
      </c>
      <c r="F538">
        <v>264</v>
      </c>
      <c r="G538" t="s">
        <v>1931</v>
      </c>
      <c r="H538" t="s">
        <v>1495</v>
      </c>
      <c r="I538" t="s">
        <v>1496</v>
      </c>
      <c r="J538">
        <v>4781121</v>
      </c>
      <c r="K538">
        <v>298314</v>
      </c>
      <c r="L538">
        <v>47.5090918</v>
      </c>
      <c r="M538">
        <v>-122.3112029</v>
      </c>
      <c r="N538">
        <v>5.0794405249999999</v>
      </c>
    </row>
    <row r="539" spans="1:14" x14ac:dyDescent="0.2">
      <c r="A539">
        <v>53</v>
      </c>
      <c r="B539">
        <v>33</v>
      </c>
      <c r="C539">
        <v>26500</v>
      </c>
      <c r="D539" s="3">
        <v>53033026500</v>
      </c>
      <c r="E539" s="4" t="str">
        <f t="shared" si="8"/>
        <v>1400000US53033026500</v>
      </c>
      <c r="F539">
        <v>265</v>
      </c>
      <c r="G539" t="s">
        <v>1932</v>
      </c>
      <c r="H539" t="s">
        <v>1495</v>
      </c>
      <c r="I539" t="s">
        <v>1496</v>
      </c>
      <c r="J539">
        <v>1993794</v>
      </c>
      <c r="K539">
        <v>1625</v>
      </c>
      <c r="L539">
        <v>47.514184399999998</v>
      </c>
      <c r="M539">
        <v>-122.3382222</v>
      </c>
      <c r="N539">
        <v>1.9954217460000001</v>
      </c>
    </row>
    <row r="540" spans="1:14" x14ac:dyDescent="0.2">
      <c r="A540">
        <v>53</v>
      </c>
      <c r="B540">
        <v>33</v>
      </c>
      <c r="C540">
        <v>26600</v>
      </c>
      <c r="D540" s="3">
        <v>53033026600</v>
      </c>
      <c r="E540" s="4" t="str">
        <f t="shared" si="8"/>
        <v>1400000US53033026600</v>
      </c>
      <c r="F540">
        <v>266</v>
      </c>
      <c r="G540" t="s">
        <v>1933</v>
      </c>
      <c r="H540" t="s">
        <v>1495</v>
      </c>
      <c r="I540" t="s">
        <v>1496</v>
      </c>
      <c r="J540">
        <v>1160397</v>
      </c>
      <c r="K540">
        <v>0</v>
      </c>
      <c r="L540">
        <v>47.512846000000003</v>
      </c>
      <c r="M540">
        <v>-122.3632681</v>
      </c>
      <c r="N540">
        <v>1.160398847</v>
      </c>
    </row>
    <row r="541" spans="1:14" x14ac:dyDescent="0.2">
      <c r="A541">
        <v>53</v>
      </c>
      <c r="B541">
        <v>33</v>
      </c>
      <c r="C541">
        <v>26700</v>
      </c>
      <c r="D541" s="3">
        <v>53033026700</v>
      </c>
      <c r="E541" s="4" t="str">
        <f t="shared" si="8"/>
        <v>1400000US53033026700</v>
      </c>
      <c r="F541">
        <v>267</v>
      </c>
      <c r="G541" t="s">
        <v>1934</v>
      </c>
      <c r="H541" t="s">
        <v>1495</v>
      </c>
      <c r="I541" t="s">
        <v>1496</v>
      </c>
      <c r="J541">
        <v>3084838</v>
      </c>
      <c r="K541">
        <v>419292</v>
      </c>
      <c r="L541">
        <v>47.496214899999998</v>
      </c>
      <c r="M541">
        <v>-122.36388820000001</v>
      </c>
      <c r="N541">
        <v>3.5041286180000002</v>
      </c>
    </row>
    <row r="542" spans="1:14" x14ac:dyDescent="0.2">
      <c r="A542">
        <v>53</v>
      </c>
      <c r="B542">
        <v>33</v>
      </c>
      <c r="C542">
        <v>26801</v>
      </c>
      <c r="D542" s="3">
        <v>53033026801</v>
      </c>
      <c r="E542" s="4" t="str">
        <f t="shared" si="8"/>
        <v>1400000US53033026801</v>
      </c>
      <c r="F542">
        <v>268.01</v>
      </c>
      <c r="G542" t="s">
        <v>1935</v>
      </c>
      <c r="H542" t="s">
        <v>1495</v>
      </c>
      <c r="I542" t="s">
        <v>1496</v>
      </c>
      <c r="J542">
        <v>1538510</v>
      </c>
      <c r="K542">
        <v>5897</v>
      </c>
      <c r="L542">
        <v>47.507633800000001</v>
      </c>
      <c r="M542">
        <v>-122.3433587</v>
      </c>
      <c r="N542">
        <v>1.5444050069999999</v>
      </c>
    </row>
    <row r="543" spans="1:14" x14ac:dyDescent="0.2">
      <c r="A543">
        <v>53</v>
      </c>
      <c r="B543">
        <v>33</v>
      </c>
      <c r="C543">
        <v>26802</v>
      </c>
      <c r="D543" s="3">
        <v>53033026802</v>
      </c>
      <c r="E543" s="4" t="str">
        <f t="shared" si="8"/>
        <v>1400000US53033026802</v>
      </c>
      <c r="F543">
        <v>268.02</v>
      </c>
      <c r="G543" t="s">
        <v>1936</v>
      </c>
      <c r="H543" t="s">
        <v>1495</v>
      </c>
      <c r="I543" t="s">
        <v>1496</v>
      </c>
      <c r="J543">
        <v>2035728</v>
      </c>
      <c r="K543">
        <v>18135</v>
      </c>
      <c r="L543">
        <v>47.497829000000003</v>
      </c>
      <c r="M543">
        <v>-122.34132339999999</v>
      </c>
      <c r="N543">
        <v>2.053862342</v>
      </c>
    </row>
    <row r="544" spans="1:14" x14ac:dyDescent="0.2">
      <c r="A544">
        <v>53</v>
      </c>
      <c r="B544">
        <v>33</v>
      </c>
      <c r="C544">
        <v>27000</v>
      </c>
      <c r="D544" s="3">
        <v>53033027000</v>
      </c>
      <c r="E544" s="4" t="str">
        <f t="shared" si="8"/>
        <v>1400000US53033027000</v>
      </c>
      <c r="F544">
        <v>270</v>
      </c>
      <c r="G544" t="s">
        <v>1937</v>
      </c>
      <c r="H544" t="s">
        <v>1495</v>
      </c>
      <c r="I544" t="s">
        <v>1496</v>
      </c>
      <c r="J544">
        <v>1978526</v>
      </c>
      <c r="K544">
        <v>12524</v>
      </c>
      <c r="L544">
        <v>47.497681900000003</v>
      </c>
      <c r="M544">
        <v>-122.3219067</v>
      </c>
      <c r="N544">
        <v>1.9910525830000001</v>
      </c>
    </row>
    <row r="545" spans="1:14" x14ac:dyDescent="0.2">
      <c r="A545">
        <v>53</v>
      </c>
      <c r="B545">
        <v>33</v>
      </c>
      <c r="C545">
        <v>27100</v>
      </c>
      <c r="D545" s="3">
        <v>53033027100</v>
      </c>
      <c r="E545" s="4" t="str">
        <f t="shared" si="8"/>
        <v>1400000US53033027100</v>
      </c>
      <c r="F545">
        <v>271</v>
      </c>
      <c r="G545" t="s">
        <v>1938</v>
      </c>
      <c r="H545" t="s">
        <v>1495</v>
      </c>
      <c r="I545" t="s">
        <v>1496</v>
      </c>
      <c r="J545">
        <v>1569800</v>
      </c>
      <c r="K545">
        <v>0</v>
      </c>
      <c r="L545">
        <v>47.4920446</v>
      </c>
      <c r="M545">
        <v>-122.2998371</v>
      </c>
      <c r="N545">
        <v>1.5697985999999999</v>
      </c>
    </row>
    <row r="546" spans="1:14" x14ac:dyDescent="0.2">
      <c r="A546">
        <v>53</v>
      </c>
      <c r="B546">
        <v>33</v>
      </c>
      <c r="C546">
        <v>27200</v>
      </c>
      <c r="D546" s="3">
        <v>53033027200</v>
      </c>
      <c r="E546" s="4" t="str">
        <f t="shared" si="8"/>
        <v>1400000US53033027200</v>
      </c>
      <c r="F546">
        <v>272</v>
      </c>
      <c r="G546" t="s">
        <v>1939</v>
      </c>
      <c r="H546" t="s">
        <v>1495</v>
      </c>
      <c r="I546" t="s">
        <v>1496</v>
      </c>
      <c r="J546">
        <v>3323738</v>
      </c>
      <c r="K546">
        <v>85339</v>
      </c>
      <c r="L546">
        <v>47.486794799999998</v>
      </c>
      <c r="M546">
        <v>-122.2813197</v>
      </c>
      <c r="N546">
        <v>3.4090805469999999</v>
      </c>
    </row>
    <row r="547" spans="1:14" x14ac:dyDescent="0.2">
      <c r="A547">
        <v>53</v>
      </c>
      <c r="B547">
        <v>33</v>
      </c>
      <c r="C547">
        <v>27300</v>
      </c>
      <c r="D547" s="3">
        <v>53033027300</v>
      </c>
      <c r="E547" s="4" t="str">
        <f t="shared" si="8"/>
        <v>1400000US53033027300</v>
      </c>
      <c r="F547">
        <v>273</v>
      </c>
      <c r="G547" t="s">
        <v>1940</v>
      </c>
      <c r="H547" t="s">
        <v>1495</v>
      </c>
      <c r="I547" t="s">
        <v>1496</v>
      </c>
      <c r="J547">
        <v>3546826</v>
      </c>
      <c r="K547">
        <v>5405</v>
      </c>
      <c r="L547">
        <v>47.480595700000002</v>
      </c>
      <c r="M547">
        <v>-122.29852099999999</v>
      </c>
      <c r="N547">
        <v>3.5522295599999998</v>
      </c>
    </row>
    <row r="548" spans="1:14" x14ac:dyDescent="0.2">
      <c r="A548">
        <v>53</v>
      </c>
      <c r="B548">
        <v>33</v>
      </c>
      <c r="C548">
        <v>27400</v>
      </c>
      <c r="D548" s="3">
        <v>53033027400</v>
      </c>
      <c r="E548" s="4" t="str">
        <f t="shared" si="8"/>
        <v>1400000US53033027400</v>
      </c>
      <c r="F548">
        <v>274</v>
      </c>
      <c r="G548" t="s">
        <v>1941</v>
      </c>
      <c r="H548" t="s">
        <v>1495</v>
      </c>
      <c r="I548" t="s">
        <v>1496</v>
      </c>
      <c r="J548">
        <v>3325460</v>
      </c>
      <c r="K548">
        <v>0</v>
      </c>
      <c r="L548">
        <v>47.482732599999999</v>
      </c>
      <c r="M548">
        <v>-122.3236114</v>
      </c>
      <c r="N548">
        <v>3.3254615310000002</v>
      </c>
    </row>
    <row r="549" spans="1:14" x14ac:dyDescent="0.2">
      <c r="A549">
        <v>53</v>
      </c>
      <c r="B549">
        <v>33</v>
      </c>
      <c r="C549">
        <v>27500</v>
      </c>
      <c r="D549" s="3">
        <v>53033027500</v>
      </c>
      <c r="E549" s="4" t="str">
        <f t="shared" si="8"/>
        <v>1400000US53033027500</v>
      </c>
      <c r="F549">
        <v>275</v>
      </c>
      <c r="G549" t="s">
        <v>1942</v>
      </c>
      <c r="H549" t="s">
        <v>1495</v>
      </c>
      <c r="I549" t="s">
        <v>1496</v>
      </c>
      <c r="J549">
        <v>2229520</v>
      </c>
      <c r="K549">
        <v>0</v>
      </c>
      <c r="L549">
        <v>47.481635699999998</v>
      </c>
      <c r="M549">
        <v>-122.341172</v>
      </c>
      <c r="N549">
        <v>2.2295227990000002</v>
      </c>
    </row>
    <row r="550" spans="1:14" x14ac:dyDescent="0.2">
      <c r="A550">
        <v>53</v>
      </c>
      <c r="B550">
        <v>33</v>
      </c>
      <c r="C550">
        <v>27600</v>
      </c>
      <c r="D550" s="3">
        <v>53033027600</v>
      </c>
      <c r="E550" s="4" t="str">
        <f t="shared" si="8"/>
        <v>1400000US53033027600</v>
      </c>
      <c r="F550">
        <v>276</v>
      </c>
      <c r="G550" t="s">
        <v>1943</v>
      </c>
      <c r="H550" t="s">
        <v>1495</v>
      </c>
      <c r="I550" t="s">
        <v>1496</v>
      </c>
      <c r="J550">
        <v>2853268</v>
      </c>
      <c r="K550">
        <v>1287563</v>
      </c>
      <c r="L550">
        <v>47.474947299999997</v>
      </c>
      <c r="M550">
        <v>-122.354653</v>
      </c>
      <c r="N550">
        <v>4.1408314270000002</v>
      </c>
    </row>
    <row r="551" spans="1:14" x14ac:dyDescent="0.2">
      <c r="A551">
        <v>53</v>
      </c>
      <c r="B551">
        <v>33</v>
      </c>
      <c r="C551">
        <v>27701</v>
      </c>
      <c r="D551" s="3">
        <v>53033027701</v>
      </c>
      <c r="E551" s="4" t="str">
        <f t="shared" si="8"/>
        <v>1400000US53033027701</v>
      </c>
      <c r="F551">
        <v>277.01</v>
      </c>
      <c r="G551" t="s">
        <v>1944</v>
      </c>
      <c r="H551" t="s">
        <v>1495</v>
      </c>
      <c r="I551" t="s">
        <v>1496</v>
      </c>
      <c r="J551">
        <v>44153602</v>
      </c>
      <c r="K551">
        <v>9779734</v>
      </c>
      <c r="L551">
        <v>47.450960799999997</v>
      </c>
      <c r="M551">
        <v>-122.47649149999999</v>
      </c>
      <c r="N551">
        <v>53.933342330000002</v>
      </c>
    </row>
    <row r="552" spans="1:14" x14ac:dyDescent="0.2">
      <c r="A552">
        <v>53</v>
      </c>
      <c r="B552">
        <v>33</v>
      </c>
      <c r="C552">
        <v>27702</v>
      </c>
      <c r="D552" s="3">
        <v>53033027702</v>
      </c>
      <c r="E552" s="4" t="str">
        <f t="shared" si="8"/>
        <v>1400000US53033027702</v>
      </c>
      <c r="F552">
        <v>277.02</v>
      </c>
      <c r="G552" t="s">
        <v>1945</v>
      </c>
      <c r="H552" t="s">
        <v>1495</v>
      </c>
      <c r="I552" t="s">
        <v>1496</v>
      </c>
      <c r="J552">
        <v>51484410</v>
      </c>
      <c r="K552">
        <v>23437132</v>
      </c>
      <c r="L552">
        <v>47.395402699999998</v>
      </c>
      <c r="M552">
        <v>-122.4686016</v>
      </c>
      <c r="N552">
        <v>74.921537509999993</v>
      </c>
    </row>
    <row r="553" spans="1:14" x14ac:dyDescent="0.2">
      <c r="A553">
        <v>53</v>
      </c>
      <c r="B553">
        <v>33</v>
      </c>
      <c r="C553">
        <v>27800</v>
      </c>
      <c r="D553" s="3">
        <v>53033027800</v>
      </c>
      <c r="E553" s="4" t="str">
        <f t="shared" si="8"/>
        <v>1400000US53033027800</v>
      </c>
      <c r="F553">
        <v>278</v>
      </c>
      <c r="G553" t="s">
        <v>1946</v>
      </c>
      <c r="H553" t="s">
        <v>1495</v>
      </c>
      <c r="I553" t="s">
        <v>1496</v>
      </c>
      <c r="J553">
        <v>2583028</v>
      </c>
      <c r="K553">
        <v>1102722</v>
      </c>
      <c r="L553">
        <v>47.451509399999999</v>
      </c>
      <c r="M553">
        <v>-122.3679231</v>
      </c>
      <c r="N553">
        <v>3.6857469749999998</v>
      </c>
    </row>
    <row r="554" spans="1:14" x14ac:dyDescent="0.2">
      <c r="A554">
        <v>53</v>
      </c>
      <c r="B554">
        <v>33</v>
      </c>
      <c r="C554">
        <v>27900</v>
      </c>
      <c r="D554" s="3">
        <v>53033027900</v>
      </c>
      <c r="E554" s="4" t="str">
        <f t="shared" si="8"/>
        <v>1400000US53033027900</v>
      </c>
      <c r="F554">
        <v>279</v>
      </c>
      <c r="G554" t="s">
        <v>1947</v>
      </c>
      <c r="H554" t="s">
        <v>1495</v>
      </c>
      <c r="I554" t="s">
        <v>1496</v>
      </c>
      <c r="J554">
        <v>3355579</v>
      </c>
      <c r="K554">
        <v>156045</v>
      </c>
      <c r="L554">
        <v>47.463893599999999</v>
      </c>
      <c r="M554">
        <v>-122.3478454</v>
      </c>
      <c r="N554">
        <v>3.5116253670000002</v>
      </c>
    </row>
    <row r="555" spans="1:14" x14ac:dyDescent="0.2">
      <c r="A555">
        <v>53</v>
      </c>
      <c r="B555">
        <v>33</v>
      </c>
      <c r="C555">
        <v>28000</v>
      </c>
      <c r="D555" s="3">
        <v>53033028000</v>
      </c>
      <c r="E555" s="4" t="str">
        <f t="shared" si="8"/>
        <v>1400000US53033028000</v>
      </c>
      <c r="F555">
        <v>280</v>
      </c>
      <c r="G555" t="s">
        <v>1948</v>
      </c>
      <c r="H555" t="s">
        <v>1495</v>
      </c>
      <c r="I555" t="s">
        <v>1496</v>
      </c>
      <c r="J555">
        <v>1950998</v>
      </c>
      <c r="K555">
        <v>0</v>
      </c>
      <c r="L555">
        <v>47.466715999999998</v>
      </c>
      <c r="M555">
        <v>-122.3244687</v>
      </c>
      <c r="N555">
        <v>1.9509987310000001</v>
      </c>
    </row>
    <row r="556" spans="1:14" x14ac:dyDescent="0.2">
      <c r="A556">
        <v>53</v>
      </c>
      <c r="B556">
        <v>33</v>
      </c>
      <c r="C556">
        <v>28100</v>
      </c>
      <c r="D556" s="3">
        <v>53033028100</v>
      </c>
      <c r="E556" s="4" t="str">
        <f t="shared" si="8"/>
        <v>1400000US53033028100</v>
      </c>
      <c r="F556">
        <v>281</v>
      </c>
      <c r="G556" t="s">
        <v>1949</v>
      </c>
      <c r="H556" t="s">
        <v>1495</v>
      </c>
      <c r="I556" t="s">
        <v>1496</v>
      </c>
      <c r="J556">
        <v>1585752</v>
      </c>
      <c r="K556">
        <v>0</v>
      </c>
      <c r="L556">
        <v>47.468746400000001</v>
      </c>
      <c r="M556">
        <v>-122.29892529999999</v>
      </c>
      <c r="N556">
        <v>1.5857486780000001</v>
      </c>
    </row>
    <row r="557" spans="1:14" x14ac:dyDescent="0.2">
      <c r="A557">
        <v>53</v>
      </c>
      <c r="B557">
        <v>33</v>
      </c>
      <c r="C557">
        <v>28200</v>
      </c>
      <c r="D557" s="3">
        <v>53033028200</v>
      </c>
      <c r="E557" s="4" t="str">
        <f t="shared" si="8"/>
        <v>1400000US53033028200</v>
      </c>
      <c r="F557">
        <v>282</v>
      </c>
      <c r="G557" t="s">
        <v>1950</v>
      </c>
      <c r="H557" t="s">
        <v>1495</v>
      </c>
      <c r="I557" t="s">
        <v>1496</v>
      </c>
      <c r="J557">
        <v>2697144</v>
      </c>
      <c r="K557">
        <v>1028</v>
      </c>
      <c r="L557">
        <v>47.4656308</v>
      </c>
      <c r="M557">
        <v>-122.2755633</v>
      </c>
      <c r="N557">
        <v>2.6981722869999998</v>
      </c>
    </row>
    <row r="558" spans="1:14" x14ac:dyDescent="0.2">
      <c r="A558">
        <v>53</v>
      </c>
      <c r="B558">
        <v>33</v>
      </c>
      <c r="C558">
        <v>28300</v>
      </c>
      <c r="D558" s="3">
        <v>53033028300</v>
      </c>
      <c r="E558" s="4" t="str">
        <f t="shared" si="8"/>
        <v>1400000US53033028300</v>
      </c>
      <c r="F558">
        <v>283</v>
      </c>
      <c r="G558" t="s">
        <v>1951</v>
      </c>
      <c r="H558" t="s">
        <v>1495</v>
      </c>
      <c r="I558" t="s">
        <v>1496</v>
      </c>
      <c r="J558">
        <v>8205482</v>
      </c>
      <c r="K558">
        <v>153403</v>
      </c>
      <c r="L558">
        <v>47.430916799999999</v>
      </c>
      <c r="M558">
        <v>-122.2693876</v>
      </c>
      <c r="N558">
        <v>8.3588830230000006</v>
      </c>
    </row>
    <row r="559" spans="1:14" x14ac:dyDescent="0.2">
      <c r="A559">
        <v>53</v>
      </c>
      <c r="B559">
        <v>33</v>
      </c>
      <c r="C559">
        <v>28402</v>
      </c>
      <c r="D559" s="3">
        <v>53033028402</v>
      </c>
      <c r="E559" s="4" t="str">
        <f t="shared" si="8"/>
        <v>1400000US53033028402</v>
      </c>
      <c r="F559">
        <v>284.02</v>
      </c>
      <c r="G559" t="s">
        <v>1952</v>
      </c>
      <c r="H559" t="s">
        <v>1495</v>
      </c>
      <c r="I559" t="s">
        <v>1496</v>
      </c>
      <c r="J559">
        <v>8492417</v>
      </c>
      <c r="K559">
        <v>0</v>
      </c>
      <c r="L559">
        <v>47.450481400000001</v>
      </c>
      <c r="M559">
        <v>-122.3033032</v>
      </c>
      <c r="N559">
        <v>8.4924168860000009</v>
      </c>
    </row>
    <row r="560" spans="1:14" x14ac:dyDescent="0.2">
      <c r="A560">
        <v>53</v>
      </c>
      <c r="B560">
        <v>33</v>
      </c>
      <c r="C560">
        <v>28403</v>
      </c>
      <c r="D560" s="3">
        <v>53033028403</v>
      </c>
      <c r="E560" s="4" t="str">
        <f t="shared" si="8"/>
        <v>1400000US53033028403</v>
      </c>
      <c r="F560">
        <v>284.02999999999997</v>
      </c>
      <c r="G560" t="s">
        <v>1953</v>
      </c>
      <c r="H560" t="s">
        <v>1495</v>
      </c>
      <c r="I560" t="s">
        <v>1496</v>
      </c>
      <c r="J560">
        <v>2094668</v>
      </c>
      <c r="K560">
        <v>32665</v>
      </c>
      <c r="L560">
        <v>47.438812300000002</v>
      </c>
      <c r="M560">
        <v>-122.283405</v>
      </c>
      <c r="N560">
        <v>2.1273324570000001</v>
      </c>
    </row>
    <row r="561" spans="1:14" x14ac:dyDescent="0.2">
      <c r="A561">
        <v>53</v>
      </c>
      <c r="B561">
        <v>33</v>
      </c>
      <c r="C561">
        <v>28500</v>
      </c>
      <c r="D561" s="3">
        <v>53033028500</v>
      </c>
      <c r="E561" s="4" t="str">
        <f t="shared" si="8"/>
        <v>1400000US53033028500</v>
      </c>
      <c r="F561">
        <v>285</v>
      </c>
      <c r="G561" t="s">
        <v>1954</v>
      </c>
      <c r="H561" t="s">
        <v>1495</v>
      </c>
      <c r="I561" t="s">
        <v>1496</v>
      </c>
      <c r="J561">
        <v>3509794</v>
      </c>
      <c r="K561">
        <v>0</v>
      </c>
      <c r="L561">
        <v>47.445408499999999</v>
      </c>
      <c r="M561">
        <v>-122.3248135</v>
      </c>
      <c r="N561">
        <v>3.509791704</v>
      </c>
    </row>
    <row r="562" spans="1:14" x14ac:dyDescent="0.2">
      <c r="A562">
        <v>53</v>
      </c>
      <c r="B562">
        <v>33</v>
      </c>
      <c r="C562">
        <v>28600</v>
      </c>
      <c r="D562" s="3">
        <v>53033028600</v>
      </c>
      <c r="E562" s="4" t="str">
        <f t="shared" si="8"/>
        <v>1400000US53033028600</v>
      </c>
      <c r="F562">
        <v>286</v>
      </c>
      <c r="G562" t="s">
        <v>1955</v>
      </c>
      <c r="H562" t="s">
        <v>1495</v>
      </c>
      <c r="I562" t="s">
        <v>1496</v>
      </c>
      <c r="J562">
        <v>6463138</v>
      </c>
      <c r="K562">
        <v>1891466</v>
      </c>
      <c r="L562">
        <v>47.432974899999998</v>
      </c>
      <c r="M562">
        <v>-122.3446892</v>
      </c>
      <c r="N562">
        <v>8.35459891</v>
      </c>
    </row>
    <row r="563" spans="1:14" x14ac:dyDescent="0.2">
      <c r="A563">
        <v>53</v>
      </c>
      <c r="B563">
        <v>33</v>
      </c>
      <c r="C563">
        <v>28700</v>
      </c>
      <c r="D563" s="3">
        <v>53033028700</v>
      </c>
      <c r="E563" s="4" t="str">
        <f t="shared" si="8"/>
        <v>1400000US53033028700</v>
      </c>
      <c r="F563">
        <v>287</v>
      </c>
      <c r="G563" t="s">
        <v>1956</v>
      </c>
      <c r="H563" t="s">
        <v>1495</v>
      </c>
      <c r="I563" t="s">
        <v>1496</v>
      </c>
      <c r="J563">
        <v>2675323</v>
      </c>
      <c r="K563">
        <v>0</v>
      </c>
      <c r="L563">
        <v>47.421239399999997</v>
      </c>
      <c r="M563">
        <v>-122.3278018</v>
      </c>
      <c r="N563">
        <v>2.6753242890000002</v>
      </c>
    </row>
    <row r="564" spans="1:14" x14ac:dyDescent="0.2">
      <c r="A564">
        <v>53</v>
      </c>
      <c r="B564">
        <v>33</v>
      </c>
      <c r="C564">
        <v>28801</v>
      </c>
      <c r="D564" s="3">
        <v>53033028801</v>
      </c>
      <c r="E564" s="4" t="str">
        <f t="shared" si="8"/>
        <v>1400000US53033028801</v>
      </c>
      <c r="F564">
        <v>288.01</v>
      </c>
      <c r="G564" t="s">
        <v>1957</v>
      </c>
      <c r="H564" t="s">
        <v>1495</v>
      </c>
      <c r="I564" t="s">
        <v>1496</v>
      </c>
      <c r="J564">
        <v>5182691</v>
      </c>
      <c r="K564">
        <v>0</v>
      </c>
      <c r="L564">
        <v>47.420690399999998</v>
      </c>
      <c r="M564">
        <v>-122.30865439999999</v>
      </c>
      <c r="N564">
        <v>5.182691621</v>
      </c>
    </row>
    <row r="565" spans="1:14" x14ac:dyDescent="0.2">
      <c r="A565">
        <v>53</v>
      </c>
      <c r="B565">
        <v>33</v>
      </c>
      <c r="C565">
        <v>28802</v>
      </c>
      <c r="D565" s="3">
        <v>53033028802</v>
      </c>
      <c r="E565" s="4" t="str">
        <f t="shared" si="8"/>
        <v>1400000US53033028802</v>
      </c>
      <c r="F565">
        <v>288.02</v>
      </c>
      <c r="G565" t="s">
        <v>1958</v>
      </c>
      <c r="H565" t="s">
        <v>1495</v>
      </c>
      <c r="I565" t="s">
        <v>1496</v>
      </c>
      <c r="J565">
        <v>2436529</v>
      </c>
      <c r="K565">
        <v>415839</v>
      </c>
      <c r="L565">
        <v>47.424941599999997</v>
      </c>
      <c r="M565">
        <v>-122.2880021</v>
      </c>
      <c r="N565">
        <v>2.8523687299999998</v>
      </c>
    </row>
    <row r="566" spans="1:14" x14ac:dyDescent="0.2">
      <c r="A566">
        <v>53</v>
      </c>
      <c r="B566">
        <v>33</v>
      </c>
      <c r="C566">
        <v>28901</v>
      </c>
      <c r="D566" s="3">
        <v>53033028901</v>
      </c>
      <c r="E566" s="4" t="str">
        <f t="shared" si="8"/>
        <v>1400000US53033028901</v>
      </c>
      <c r="F566">
        <v>289.01</v>
      </c>
      <c r="G566" t="s">
        <v>1959</v>
      </c>
      <c r="H566" t="s">
        <v>1495</v>
      </c>
      <c r="I566" t="s">
        <v>1496</v>
      </c>
      <c r="J566">
        <v>2285604</v>
      </c>
      <c r="K566">
        <v>425573</v>
      </c>
      <c r="L566">
        <v>47.402630199999997</v>
      </c>
      <c r="M566">
        <v>-122.32035140000001</v>
      </c>
      <c r="N566">
        <v>2.7111757920000001</v>
      </c>
    </row>
    <row r="567" spans="1:14" x14ac:dyDescent="0.2">
      <c r="A567">
        <v>53</v>
      </c>
      <c r="B567">
        <v>33</v>
      </c>
      <c r="C567">
        <v>28902</v>
      </c>
      <c r="D567" s="3">
        <v>53033028902</v>
      </c>
      <c r="E567" s="4" t="str">
        <f t="shared" si="8"/>
        <v>1400000US53033028902</v>
      </c>
      <c r="F567">
        <v>289.02</v>
      </c>
      <c r="G567" t="s">
        <v>1960</v>
      </c>
      <c r="H567" t="s">
        <v>1495</v>
      </c>
      <c r="I567" t="s">
        <v>1496</v>
      </c>
      <c r="J567">
        <v>2065173</v>
      </c>
      <c r="K567">
        <v>0</v>
      </c>
      <c r="L567">
        <v>47.399399000000003</v>
      </c>
      <c r="M567">
        <v>-122.3017519</v>
      </c>
      <c r="N567">
        <v>2.0651753629999998</v>
      </c>
    </row>
    <row r="568" spans="1:14" x14ac:dyDescent="0.2">
      <c r="A568">
        <v>53</v>
      </c>
      <c r="B568">
        <v>33</v>
      </c>
      <c r="C568">
        <v>29001</v>
      </c>
      <c r="D568" s="3">
        <v>53033029001</v>
      </c>
      <c r="E568" s="4" t="str">
        <f t="shared" si="8"/>
        <v>1400000US53033029001</v>
      </c>
      <c r="F568">
        <v>290.01</v>
      </c>
      <c r="G568" t="s">
        <v>1961</v>
      </c>
      <c r="H568" t="s">
        <v>1495</v>
      </c>
      <c r="I568" t="s">
        <v>1496</v>
      </c>
      <c r="J568">
        <v>2636290</v>
      </c>
      <c r="K568">
        <v>952681</v>
      </c>
      <c r="L568">
        <v>47.384012200000001</v>
      </c>
      <c r="M568">
        <v>-122.32207990000001</v>
      </c>
      <c r="N568">
        <v>3.5889738219999998</v>
      </c>
    </row>
    <row r="569" spans="1:14" x14ac:dyDescent="0.2">
      <c r="A569">
        <v>53</v>
      </c>
      <c r="B569">
        <v>33</v>
      </c>
      <c r="C569">
        <v>29003</v>
      </c>
      <c r="D569" s="3">
        <v>53033029003</v>
      </c>
      <c r="E569" s="4" t="str">
        <f t="shared" si="8"/>
        <v>1400000US53033029003</v>
      </c>
      <c r="F569">
        <v>290.02999999999997</v>
      </c>
      <c r="G569" t="s">
        <v>1962</v>
      </c>
      <c r="H569" t="s">
        <v>1495</v>
      </c>
      <c r="I569" t="s">
        <v>1496</v>
      </c>
      <c r="J569">
        <v>2568720</v>
      </c>
      <c r="K569">
        <v>0</v>
      </c>
      <c r="L569">
        <v>47.382516299999999</v>
      </c>
      <c r="M569">
        <v>-122.30575930000001</v>
      </c>
      <c r="N569">
        <v>2.5687217910000002</v>
      </c>
    </row>
    <row r="570" spans="1:14" x14ac:dyDescent="0.2">
      <c r="A570">
        <v>53</v>
      </c>
      <c r="B570">
        <v>33</v>
      </c>
      <c r="C570">
        <v>29004</v>
      </c>
      <c r="D570" s="3">
        <v>53033029004</v>
      </c>
      <c r="E570" s="4" t="str">
        <f t="shared" si="8"/>
        <v>1400000US53033029004</v>
      </c>
      <c r="F570">
        <v>290.04000000000002</v>
      </c>
      <c r="G570" t="s">
        <v>1963</v>
      </c>
      <c r="H570" t="s">
        <v>1495</v>
      </c>
      <c r="I570" t="s">
        <v>1496</v>
      </c>
      <c r="J570">
        <v>1827471</v>
      </c>
      <c r="K570">
        <v>0</v>
      </c>
      <c r="L570">
        <v>47.379860299999997</v>
      </c>
      <c r="M570">
        <v>-122.2968845</v>
      </c>
      <c r="N570">
        <v>1.827471305</v>
      </c>
    </row>
    <row r="571" spans="1:14" x14ac:dyDescent="0.2">
      <c r="A571">
        <v>53</v>
      </c>
      <c r="B571">
        <v>33</v>
      </c>
      <c r="C571">
        <v>29101</v>
      </c>
      <c r="D571" s="3">
        <v>53033029101</v>
      </c>
      <c r="E571" s="4" t="str">
        <f t="shared" si="8"/>
        <v>1400000US53033029101</v>
      </c>
      <c r="F571">
        <v>291.01</v>
      </c>
      <c r="G571" t="s">
        <v>1964</v>
      </c>
      <c r="H571" t="s">
        <v>1495</v>
      </c>
      <c r="I571" t="s">
        <v>1496</v>
      </c>
      <c r="J571">
        <v>3369040</v>
      </c>
      <c r="K571">
        <v>166509</v>
      </c>
      <c r="L571">
        <v>47.397523700000001</v>
      </c>
      <c r="M571">
        <v>-122.2794706</v>
      </c>
      <c r="N571">
        <v>3.535549166</v>
      </c>
    </row>
    <row r="572" spans="1:14" x14ac:dyDescent="0.2">
      <c r="A572">
        <v>53</v>
      </c>
      <c r="B572">
        <v>33</v>
      </c>
      <c r="C572">
        <v>29102</v>
      </c>
      <c r="D572" s="3">
        <v>53033029102</v>
      </c>
      <c r="E572" s="4" t="str">
        <f t="shared" si="8"/>
        <v>1400000US53033029102</v>
      </c>
      <c r="F572">
        <v>291.02</v>
      </c>
      <c r="G572" t="s">
        <v>1965</v>
      </c>
      <c r="H572" t="s">
        <v>1495</v>
      </c>
      <c r="I572" t="s">
        <v>1496</v>
      </c>
      <c r="J572">
        <v>2567134</v>
      </c>
      <c r="K572">
        <v>0</v>
      </c>
      <c r="L572">
        <v>47.379885999999999</v>
      </c>
      <c r="M572">
        <v>-122.2841327</v>
      </c>
      <c r="N572">
        <v>2.5671379499999998</v>
      </c>
    </row>
    <row r="573" spans="1:14" x14ac:dyDescent="0.2">
      <c r="A573">
        <v>53</v>
      </c>
      <c r="B573">
        <v>33</v>
      </c>
      <c r="C573">
        <v>29203</v>
      </c>
      <c r="D573" s="3">
        <v>53033029203</v>
      </c>
      <c r="E573" s="4" t="str">
        <f t="shared" si="8"/>
        <v>1400000US53033029203</v>
      </c>
      <c r="F573">
        <v>292.02999999999997</v>
      </c>
      <c r="G573" t="s">
        <v>1966</v>
      </c>
      <c r="H573" t="s">
        <v>1495</v>
      </c>
      <c r="I573" t="s">
        <v>1496</v>
      </c>
      <c r="J573">
        <v>2009022</v>
      </c>
      <c r="K573">
        <v>0</v>
      </c>
      <c r="L573">
        <v>47.386278400000002</v>
      </c>
      <c r="M573">
        <v>-122.2313781</v>
      </c>
      <c r="N573">
        <v>2.0090257839999999</v>
      </c>
    </row>
    <row r="574" spans="1:14" x14ac:dyDescent="0.2">
      <c r="A574">
        <v>53</v>
      </c>
      <c r="B574">
        <v>33</v>
      </c>
      <c r="C574">
        <v>29204</v>
      </c>
      <c r="D574" s="3">
        <v>53033029204</v>
      </c>
      <c r="E574" s="4" t="str">
        <f t="shared" si="8"/>
        <v>1400000US53033029204</v>
      </c>
      <c r="F574">
        <v>292.04000000000002</v>
      </c>
      <c r="G574" t="s">
        <v>1967</v>
      </c>
      <c r="H574" t="s">
        <v>1495</v>
      </c>
      <c r="I574" t="s">
        <v>1496</v>
      </c>
      <c r="J574">
        <v>4234264</v>
      </c>
      <c r="K574">
        <v>1686</v>
      </c>
      <c r="L574">
        <v>47.3955305</v>
      </c>
      <c r="M574">
        <v>-122.2160422</v>
      </c>
      <c r="N574">
        <v>4.23594721</v>
      </c>
    </row>
    <row r="575" spans="1:14" x14ac:dyDescent="0.2">
      <c r="A575">
        <v>53</v>
      </c>
      <c r="B575">
        <v>33</v>
      </c>
      <c r="C575">
        <v>29205</v>
      </c>
      <c r="D575" s="3">
        <v>53033029205</v>
      </c>
      <c r="E575" s="4" t="str">
        <f t="shared" si="8"/>
        <v>1400000US53033029205</v>
      </c>
      <c r="F575">
        <v>292.05</v>
      </c>
      <c r="G575" t="s">
        <v>1968</v>
      </c>
      <c r="H575" t="s">
        <v>1495</v>
      </c>
      <c r="I575" t="s">
        <v>1496</v>
      </c>
      <c r="J575">
        <v>1868726</v>
      </c>
      <c r="K575">
        <v>40406</v>
      </c>
      <c r="L575">
        <v>47.387815400000001</v>
      </c>
      <c r="M575">
        <v>-122.2636313</v>
      </c>
      <c r="N575">
        <v>1.9091339570000001</v>
      </c>
    </row>
    <row r="576" spans="1:14" x14ac:dyDescent="0.2">
      <c r="A576">
        <v>53</v>
      </c>
      <c r="B576">
        <v>33</v>
      </c>
      <c r="C576">
        <v>29206</v>
      </c>
      <c r="D576" s="3">
        <v>53033029206</v>
      </c>
      <c r="E576" s="4" t="str">
        <f t="shared" si="8"/>
        <v>1400000US53033029206</v>
      </c>
      <c r="F576">
        <v>292.06</v>
      </c>
      <c r="G576" t="s">
        <v>1969</v>
      </c>
      <c r="H576" t="s">
        <v>1495</v>
      </c>
      <c r="I576" t="s">
        <v>1496</v>
      </c>
      <c r="J576">
        <v>17212463</v>
      </c>
      <c r="K576">
        <v>214541</v>
      </c>
      <c r="L576">
        <v>47.414437800000002</v>
      </c>
      <c r="M576">
        <v>-122.2433601</v>
      </c>
      <c r="N576">
        <v>17.427002080000001</v>
      </c>
    </row>
    <row r="577" spans="1:14" x14ac:dyDescent="0.2">
      <c r="A577">
        <v>53</v>
      </c>
      <c r="B577">
        <v>33</v>
      </c>
      <c r="C577">
        <v>29303</v>
      </c>
      <c r="D577" s="3">
        <v>53033029303</v>
      </c>
      <c r="E577" s="4" t="str">
        <f t="shared" si="8"/>
        <v>1400000US53033029303</v>
      </c>
      <c r="F577">
        <v>293.02999999999997</v>
      </c>
      <c r="G577" t="s">
        <v>1970</v>
      </c>
      <c r="H577" t="s">
        <v>1495</v>
      </c>
      <c r="I577" t="s">
        <v>1496</v>
      </c>
      <c r="J577">
        <v>3609516</v>
      </c>
      <c r="K577">
        <v>0</v>
      </c>
      <c r="L577">
        <v>47.436890699999999</v>
      </c>
      <c r="M577">
        <v>-122.20141580000001</v>
      </c>
      <c r="N577">
        <v>3.6095166500000002</v>
      </c>
    </row>
    <row r="578" spans="1:14" x14ac:dyDescent="0.2">
      <c r="A578">
        <v>53</v>
      </c>
      <c r="B578">
        <v>33</v>
      </c>
      <c r="C578">
        <v>29304</v>
      </c>
      <c r="D578" s="3">
        <v>53033029304</v>
      </c>
      <c r="E578" s="4" t="str">
        <f t="shared" si="8"/>
        <v>1400000US53033029304</v>
      </c>
      <c r="F578">
        <v>293.04000000000002</v>
      </c>
      <c r="G578" t="s">
        <v>1971</v>
      </c>
      <c r="H578" t="s">
        <v>1495</v>
      </c>
      <c r="I578" t="s">
        <v>1496</v>
      </c>
      <c r="J578">
        <v>4132301</v>
      </c>
      <c r="K578">
        <v>30348</v>
      </c>
      <c r="L578">
        <v>47.438592300000003</v>
      </c>
      <c r="M578">
        <v>-122.1691665</v>
      </c>
      <c r="N578">
        <v>4.1626479720000003</v>
      </c>
    </row>
    <row r="579" spans="1:14" x14ac:dyDescent="0.2">
      <c r="A579">
        <v>53</v>
      </c>
      <c r="B579">
        <v>33</v>
      </c>
      <c r="C579">
        <v>29305</v>
      </c>
      <c r="D579" s="3">
        <v>53033029305</v>
      </c>
      <c r="E579" s="4" t="str">
        <f t="shared" ref="E579:E642" si="9">"1400000US"&amp;D579</f>
        <v>1400000US53033029305</v>
      </c>
      <c r="F579">
        <v>293.05</v>
      </c>
      <c r="G579" t="s">
        <v>1972</v>
      </c>
      <c r="H579" t="s">
        <v>1495</v>
      </c>
      <c r="I579" t="s">
        <v>1496</v>
      </c>
      <c r="J579">
        <v>2897236</v>
      </c>
      <c r="K579">
        <v>2246</v>
      </c>
      <c r="L579">
        <v>47.421914399999999</v>
      </c>
      <c r="M579">
        <v>-122.21144339999999</v>
      </c>
      <c r="N579">
        <v>2.8994830789999999</v>
      </c>
    </row>
    <row r="580" spans="1:14" x14ac:dyDescent="0.2">
      <c r="A580">
        <v>53</v>
      </c>
      <c r="B580">
        <v>33</v>
      </c>
      <c r="C580">
        <v>29306</v>
      </c>
      <c r="D580" s="3">
        <v>53033029306</v>
      </c>
      <c r="E580" s="4" t="str">
        <f t="shared" si="9"/>
        <v>1400000US53033029306</v>
      </c>
      <c r="F580">
        <v>293.06</v>
      </c>
      <c r="G580" t="s">
        <v>1973</v>
      </c>
      <c r="H580" t="s">
        <v>1495</v>
      </c>
      <c r="I580" t="s">
        <v>1496</v>
      </c>
      <c r="J580">
        <v>2372865</v>
      </c>
      <c r="K580">
        <v>182821</v>
      </c>
      <c r="L580">
        <v>47.421422100000001</v>
      </c>
      <c r="M580">
        <v>-122.1801054</v>
      </c>
      <c r="N580">
        <v>2.555686616</v>
      </c>
    </row>
    <row r="581" spans="1:14" x14ac:dyDescent="0.2">
      <c r="A581">
        <v>53</v>
      </c>
      <c r="B581">
        <v>33</v>
      </c>
      <c r="C581">
        <v>29307</v>
      </c>
      <c r="D581" s="3">
        <v>53033029307</v>
      </c>
      <c r="E581" s="4" t="str">
        <f t="shared" si="9"/>
        <v>1400000US53033029307</v>
      </c>
      <c r="F581">
        <v>293.07</v>
      </c>
      <c r="G581" t="s">
        <v>1974</v>
      </c>
      <c r="H581" t="s">
        <v>1495</v>
      </c>
      <c r="I581" t="s">
        <v>1496</v>
      </c>
      <c r="J581">
        <v>3808757</v>
      </c>
      <c r="K581">
        <v>61769</v>
      </c>
      <c r="L581">
        <v>47.421840699999997</v>
      </c>
      <c r="M581">
        <v>-122.15948229999999</v>
      </c>
      <c r="N581">
        <v>3.870528411</v>
      </c>
    </row>
    <row r="582" spans="1:14" x14ac:dyDescent="0.2">
      <c r="A582">
        <v>53</v>
      </c>
      <c r="B582">
        <v>33</v>
      </c>
      <c r="C582">
        <v>29403</v>
      </c>
      <c r="D582" s="3">
        <v>53033029403</v>
      </c>
      <c r="E582" s="4" t="str">
        <f t="shared" si="9"/>
        <v>1400000US53033029403</v>
      </c>
      <c r="F582">
        <v>294.02999999999997</v>
      </c>
      <c r="G582" t="s">
        <v>1975</v>
      </c>
      <c r="H582" t="s">
        <v>1495</v>
      </c>
      <c r="I582" t="s">
        <v>1496</v>
      </c>
      <c r="J582">
        <v>2407383</v>
      </c>
      <c r="K582">
        <v>385</v>
      </c>
      <c r="L582">
        <v>47.409436800000002</v>
      </c>
      <c r="M582">
        <v>-122.2002607</v>
      </c>
      <c r="N582">
        <v>2.4077680770000001</v>
      </c>
    </row>
    <row r="583" spans="1:14" x14ac:dyDescent="0.2">
      <c r="A583">
        <v>53</v>
      </c>
      <c r="B583">
        <v>33</v>
      </c>
      <c r="C583">
        <v>29405</v>
      </c>
      <c r="D583" s="3">
        <v>53033029405</v>
      </c>
      <c r="E583" s="4" t="str">
        <f t="shared" si="9"/>
        <v>1400000US53033029405</v>
      </c>
      <c r="F583">
        <v>294.05</v>
      </c>
      <c r="G583" t="s">
        <v>1976</v>
      </c>
      <c r="H583" t="s">
        <v>1495</v>
      </c>
      <c r="I583" t="s">
        <v>1496</v>
      </c>
      <c r="J583">
        <v>2491155</v>
      </c>
      <c r="K583">
        <v>986</v>
      </c>
      <c r="L583">
        <v>47.411727399999997</v>
      </c>
      <c r="M583">
        <v>-122.1757403</v>
      </c>
      <c r="N583">
        <v>2.4921429220000002</v>
      </c>
    </row>
    <row r="584" spans="1:14" x14ac:dyDescent="0.2">
      <c r="A584">
        <v>53</v>
      </c>
      <c r="B584">
        <v>33</v>
      </c>
      <c r="C584">
        <v>29406</v>
      </c>
      <c r="D584" s="3">
        <v>53033029406</v>
      </c>
      <c r="E584" s="4" t="str">
        <f t="shared" si="9"/>
        <v>1400000US53033029406</v>
      </c>
      <c r="F584">
        <v>294.06</v>
      </c>
      <c r="G584" t="s">
        <v>1977</v>
      </c>
      <c r="H584" t="s">
        <v>1495</v>
      </c>
      <c r="I584" t="s">
        <v>1496</v>
      </c>
      <c r="J584">
        <v>2616767</v>
      </c>
      <c r="K584">
        <v>92988</v>
      </c>
      <c r="L584">
        <v>47.397426000000003</v>
      </c>
      <c r="M584">
        <v>-122.1786798</v>
      </c>
      <c r="N584">
        <v>2.709762027</v>
      </c>
    </row>
    <row r="585" spans="1:14" x14ac:dyDescent="0.2">
      <c r="A585">
        <v>53</v>
      </c>
      <c r="B585">
        <v>33</v>
      </c>
      <c r="C585">
        <v>29407</v>
      </c>
      <c r="D585" s="3">
        <v>53033029407</v>
      </c>
      <c r="E585" s="4" t="str">
        <f t="shared" si="9"/>
        <v>1400000US53033029407</v>
      </c>
      <c r="F585">
        <v>294.07</v>
      </c>
      <c r="G585" t="s">
        <v>1978</v>
      </c>
      <c r="H585" t="s">
        <v>1495</v>
      </c>
      <c r="I585" t="s">
        <v>1496</v>
      </c>
      <c r="J585">
        <v>1360512</v>
      </c>
      <c r="K585">
        <v>0</v>
      </c>
      <c r="L585">
        <v>47.394240799999999</v>
      </c>
      <c r="M585">
        <v>-122.2017733</v>
      </c>
      <c r="N585">
        <v>1.3605131450000001</v>
      </c>
    </row>
    <row r="586" spans="1:14" x14ac:dyDescent="0.2">
      <c r="A586">
        <v>53</v>
      </c>
      <c r="B586">
        <v>33</v>
      </c>
      <c r="C586">
        <v>29408</v>
      </c>
      <c r="D586" s="3">
        <v>53033029408</v>
      </c>
      <c r="E586" s="4" t="str">
        <f t="shared" si="9"/>
        <v>1400000US53033029408</v>
      </c>
      <c r="F586">
        <v>294.08</v>
      </c>
      <c r="G586" t="s">
        <v>1979</v>
      </c>
      <c r="H586" t="s">
        <v>1495</v>
      </c>
      <c r="I586" t="s">
        <v>1496</v>
      </c>
      <c r="J586">
        <v>1238189</v>
      </c>
      <c r="K586">
        <v>0</v>
      </c>
      <c r="L586">
        <v>47.394696199999998</v>
      </c>
      <c r="M586">
        <v>-122.1916681</v>
      </c>
      <c r="N586">
        <v>1.2381920529999999</v>
      </c>
    </row>
    <row r="587" spans="1:14" x14ac:dyDescent="0.2">
      <c r="A587">
        <v>53</v>
      </c>
      <c r="B587">
        <v>33</v>
      </c>
      <c r="C587">
        <v>29502</v>
      </c>
      <c r="D587" s="3">
        <v>53033029502</v>
      </c>
      <c r="E587" s="4" t="str">
        <f t="shared" si="9"/>
        <v>1400000US53033029502</v>
      </c>
      <c r="F587">
        <v>295.02</v>
      </c>
      <c r="G587" t="s">
        <v>1980</v>
      </c>
      <c r="H587" t="s">
        <v>1495</v>
      </c>
      <c r="I587" t="s">
        <v>1496</v>
      </c>
      <c r="J587">
        <v>4309766</v>
      </c>
      <c r="K587">
        <v>36463</v>
      </c>
      <c r="L587">
        <v>47.374157400000001</v>
      </c>
      <c r="M587">
        <v>-122.1753447</v>
      </c>
      <c r="N587">
        <v>4.3462296399999998</v>
      </c>
    </row>
    <row r="588" spans="1:14" x14ac:dyDescent="0.2">
      <c r="A588">
        <v>53</v>
      </c>
      <c r="B588">
        <v>33</v>
      </c>
      <c r="C588">
        <v>29503</v>
      </c>
      <c r="D588" s="3">
        <v>53033029503</v>
      </c>
      <c r="E588" s="4" t="str">
        <f t="shared" si="9"/>
        <v>1400000US53033029503</v>
      </c>
      <c r="F588">
        <v>295.02999999999997</v>
      </c>
      <c r="G588" t="s">
        <v>1981</v>
      </c>
      <c r="H588" t="s">
        <v>1495</v>
      </c>
      <c r="I588" t="s">
        <v>1496</v>
      </c>
      <c r="J588">
        <v>2361402</v>
      </c>
      <c r="K588">
        <v>545</v>
      </c>
      <c r="L588">
        <v>47.376308399999999</v>
      </c>
      <c r="M588">
        <v>-122.2063943</v>
      </c>
      <c r="N588">
        <v>2.3619453890000002</v>
      </c>
    </row>
    <row r="589" spans="1:14" x14ac:dyDescent="0.2">
      <c r="A589">
        <v>53</v>
      </c>
      <c r="B589">
        <v>33</v>
      </c>
      <c r="C589">
        <v>29504</v>
      </c>
      <c r="D589" s="3">
        <v>53033029504</v>
      </c>
      <c r="E589" s="4" t="str">
        <f t="shared" si="9"/>
        <v>1400000US53033029504</v>
      </c>
      <c r="F589">
        <v>295.04000000000002</v>
      </c>
      <c r="G589" t="s">
        <v>1982</v>
      </c>
      <c r="H589" t="s">
        <v>1495</v>
      </c>
      <c r="I589" t="s">
        <v>1496</v>
      </c>
      <c r="J589">
        <v>1883409</v>
      </c>
      <c r="K589">
        <v>0</v>
      </c>
      <c r="L589">
        <v>47.379720200000001</v>
      </c>
      <c r="M589">
        <v>-122.1945496</v>
      </c>
      <c r="N589">
        <v>1.8834105240000001</v>
      </c>
    </row>
    <row r="590" spans="1:14" x14ac:dyDescent="0.2">
      <c r="A590">
        <v>53</v>
      </c>
      <c r="B590">
        <v>33</v>
      </c>
      <c r="C590">
        <v>29601</v>
      </c>
      <c r="D590" s="3">
        <v>53033029601</v>
      </c>
      <c r="E590" s="4" t="str">
        <f t="shared" si="9"/>
        <v>1400000US53033029601</v>
      </c>
      <c r="F590">
        <v>296.01</v>
      </c>
      <c r="G590" t="s">
        <v>1983</v>
      </c>
      <c r="H590" t="s">
        <v>1495</v>
      </c>
      <c r="I590" t="s">
        <v>1496</v>
      </c>
      <c r="J590">
        <v>3951035</v>
      </c>
      <c r="K590">
        <v>70157</v>
      </c>
      <c r="L590">
        <v>47.356151799999999</v>
      </c>
      <c r="M590">
        <v>-122.1841491</v>
      </c>
      <c r="N590">
        <v>4.0211892320000002</v>
      </c>
    </row>
    <row r="591" spans="1:14" x14ac:dyDescent="0.2">
      <c r="A591">
        <v>53</v>
      </c>
      <c r="B591">
        <v>33</v>
      </c>
      <c r="C591">
        <v>29602</v>
      </c>
      <c r="D591" s="3">
        <v>53033029602</v>
      </c>
      <c r="E591" s="4" t="str">
        <f t="shared" si="9"/>
        <v>1400000US53033029602</v>
      </c>
      <c r="F591">
        <v>296.02</v>
      </c>
      <c r="G591" t="s">
        <v>1984</v>
      </c>
      <c r="H591" t="s">
        <v>1495</v>
      </c>
      <c r="I591" t="s">
        <v>1496</v>
      </c>
      <c r="J591">
        <v>6659406</v>
      </c>
      <c r="K591">
        <v>50035</v>
      </c>
      <c r="L591">
        <v>47.338352</v>
      </c>
      <c r="M591">
        <v>-122.1880633</v>
      </c>
      <c r="N591">
        <v>6.7094403390000004</v>
      </c>
    </row>
    <row r="592" spans="1:14" x14ac:dyDescent="0.2">
      <c r="A592">
        <v>53</v>
      </c>
      <c r="B592">
        <v>33</v>
      </c>
      <c r="C592">
        <v>29700</v>
      </c>
      <c r="D592" s="3">
        <v>53033029700</v>
      </c>
      <c r="E592" s="4" t="str">
        <f t="shared" si="9"/>
        <v>1400000US53033029700</v>
      </c>
      <c r="F592">
        <v>297</v>
      </c>
      <c r="G592" t="s">
        <v>1985</v>
      </c>
      <c r="H592" t="s">
        <v>1495</v>
      </c>
      <c r="I592" t="s">
        <v>1496</v>
      </c>
      <c r="J592">
        <v>11066173</v>
      </c>
      <c r="K592">
        <v>220437</v>
      </c>
      <c r="L592">
        <v>47.3647615</v>
      </c>
      <c r="M592">
        <v>-122.2261718</v>
      </c>
      <c r="N592">
        <v>11.28661979</v>
      </c>
    </row>
    <row r="593" spans="1:14" x14ac:dyDescent="0.2">
      <c r="A593">
        <v>53</v>
      </c>
      <c r="B593">
        <v>33</v>
      </c>
      <c r="C593">
        <v>29801</v>
      </c>
      <c r="D593" s="3">
        <v>53033029801</v>
      </c>
      <c r="E593" s="4" t="str">
        <f t="shared" si="9"/>
        <v>1400000US53033029801</v>
      </c>
      <c r="F593">
        <v>298.01</v>
      </c>
      <c r="G593" t="s">
        <v>1986</v>
      </c>
      <c r="H593" t="s">
        <v>1495</v>
      </c>
      <c r="I593" t="s">
        <v>1496</v>
      </c>
      <c r="J593">
        <v>7898838</v>
      </c>
      <c r="K593">
        <v>164309</v>
      </c>
      <c r="L593">
        <v>47.360576100000003</v>
      </c>
      <c r="M593">
        <v>-122.26786989999999</v>
      </c>
      <c r="N593">
        <v>8.0631546759999999</v>
      </c>
    </row>
    <row r="594" spans="1:14" x14ac:dyDescent="0.2">
      <c r="A594">
        <v>53</v>
      </c>
      <c r="B594">
        <v>33</v>
      </c>
      <c r="C594">
        <v>29802</v>
      </c>
      <c r="D594" s="3">
        <v>53033029802</v>
      </c>
      <c r="E594" s="4" t="str">
        <f t="shared" si="9"/>
        <v>1400000US53033029802</v>
      </c>
      <c r="F594">
        <v>298.02</v>
      </c>
      <c r="G594" t="s">
        <v>1987</v>
      </c>
      <c r="H594" t="s">
        <v>1495</v>
      </c>
      <c r="I594" t="s">
        <v>1496</v>
      </c>
      <c r="J594">
        <v>6856330</v>
      </c>
      <c r="K594">
        <v>174573</v>
      </c>
      <c r="L594">
        <v>47.344574600000001</v>
      </c>
      <c r="M594">
        <v>-122.2747262</v>
      </c>
      <c r="N594">
        <v>7.0309103110000004</v>
      </c>
    </row>
    <row r="595" spans="1:14" x14ac:dyDescent="0.2">
      <c r="A595">
        <v>53</v>
      </c>
      <c r="B595">
        <v>33</v>
      </c>
      <c r="C595">
        <v>29901</v>
      </c>
      <c r="D595" s="3">
        <v>53033029901</v>
      </c>
      <c r="E595" s="4" t="str">
        <f t="shared" si="9"/>
        <v>1400000US53033029901</v>
      </c>
      <c r="F595">
        <v>299.01</v>
      </c>
      <c r="G595" t="s">
        <v>1988</v>
      </c>
      <c r="H595" t="s">
        <v>1495</v>
      </c>
      <c r="I595" t="s">
        <v>1496</v>
      </c>
      <c r="J595">
        <v>3958797</v>
      </c>
      <c r="K595">
        <v>107134</v>
      </c>
      <c r="L595">
        <v>47.324058700000002</v>
      </c>
      <c r="M595">
        <v>-122.282336</v>
      </c>
      <c r="N595">
        <v>4.065934274</v>
      </c>
    </row>
    <row r="596" spans="1:14" x14ac:dyDescent="0.2">
      <c r="A596">
        <v>53</v>
      </c>
      <c r="B596">
        <v>33</v>
      </c>
      <c r="C596">
        <v>29902</v>
      </c>
      <c r="D596" s="3">
        <v>53033029902</v>
      </c>
      <c r="E596" s="4" t="str">
        <f t="shared" si="9"/>
        <v>1400000US53033029902</v>
      </c>
      <c r="F596">
        <v>299.02</v>
      </c>
      <c r="G596" t="s">
        <v>1989</v>
      </c>
      <c r="H596" t="s">
        <v>1495</v>
      </c>
      <c r="I596" t="s">
        <v>1496</v>
      </c>
      <c r="J596">
        <v>6290856</v>
      </c>
      <c r="K596">
        <v>10821</v>
      </c>
      <c r="L596">
        <v>47.325270400000001</v>
      </c>
      <c r="M596">
        <v>-122.2572164</v>
      </c>
      <c r="N596">
        <v>6.3016808830000004</v>
      </c>
    </row>
    <row r="597" spans="1:14" x14ac:dyDescent="0.2">
      <c r="A597">
        <v>53</v>
      </c>
      <c r="B597">
        <v>33</v>
      </c>
      <c r="C597">
        <v>30003</v>
      </c>
      <c r="D597" s="3">
        <v>53033030003</v>
      </c>
      <c r="E597" s="4" t="str">
        <f t="shared" si="9"/>
        <v>1400000US53033030003</v>
      </c>
      <c r="F597">
        <v>300.02999999999997</v>
      </c>
      <c r="G597" t="s">
        <v>1990</v>
      </c>
      <c r="H597" t="s">
        <v>1495</v>
      </c>
      <c r="I597" t="s">
        <v>1496</v>
      </c>
      <c r="J597">
        <v>4719630</v>
      </c>
      <c r="K597">
        <v>846303</v>
      </c>
      <c r="L597">
        <v>47.358845799999997</v>
      </c>
      <c r="M597">
        <v>-122.31523129999999</v>
      </c>
      <c r="N597">
        <v>5.5659377589999997</v>
      </c>
    </row>
    <row r="598" spans="1:14" x14ac:dyDescent="0.2">
      <c r="A598">
        <v>53</v>
      </c>
      <c r="B598">
        <v>33</v>
      </c>
      <c r="C598">
        <v>30004</v>
      </c>
      <c r="D598" s="3">
        <v>53033030004</v>
      </c>
      <c r="E598" s="4" t="str">
        <f t="shared" si="9"/>
        <v>1400000US53033030004</v>
      </c>
      <c r="F598">
        <v>300.04000000000002</v>
      </c>
      <c r="G598" t="s">
        <v>1991</v>
      </c>
      <c r="H598" t="s">
        <v>1495</v>
      </c>
      <c r="I598" t="s">
        <v>1496</v>
      </c>
      <c r="J598">
        <v>2051060</v>
      </c>
      <c r="K598">
        <v>0</v>
      </c>
      <c r="L598">
        <v>47.350111400000003</v>
      </c>
      <c r="M598">
        <v>-122.3034394</v>
      </c>
      <c r="N598">
        <v>2.051057363</v>
      </c>
    </row>
    <row r="599" spans="1:14" x14ac:dyDescent="0.2">
      <c r="A599">
        <v>53</v>
      </c>
      <c r="B599">
        <v>33</v>
      </c>
      <c r="C599">
        <v>30005</v>
      </c>
      <c r="D599" s="3">
        <v>53033030005</v>
      </c>
      <c r="E599" s="4" t="str">
        <f t="shared" si="9"/>
        <v>1400000US53033030005</v>
      </c>
      <c r="F599">
        <v>300.05</v>
      </c>
      <c r="G599" t="s">
        <v>1992</v>
      </c>
      <c r="H599" t="s">
        <v>1495</v>
      </c>
      <c r="I599" t="s">
        <v>1496</v>
      </c>
      <c r="J599">
        <v>2179298</v>
      </c>
      <c r="K599">
        <v>0</v>
      </c>
      <c r="L599">
        <v>47.336538699999998</v>
      </c>
      <c r="M599">
        <v>-122.3027891</v>
      </c>
      <c r="N599">
        <v>2.1792968890000002</v>
      </c>
    </row>
    <row r="600" spans="1:14" x14ac:dyDescent="0.2">
      <c r="A600">
        <v>53</v>
      </c>
      <c r="B600">
        <v>33</v>
      </c>
      <c r="C600">
        <v>30006</v>
      </c>
      <c r="D600" s="3">
        <v>53033030006</v>
      </c>
      <c r="E600" s="4" t="str">
        <f t="shared" si="9"/>
        <v>1400000US53033030006</v>
      </c>
      <c r="F600">
        <v>300.06</v>
      </c>
      <c r="G600" t="s">
        <v>1993</v>
      </c>
      <c r="H600" t="s">
        <v>1495</v>
      </c>
      <c r="I600" t="s">
        <v>1496</v>
      </c>
      <c r="J600">
        <v>1990077</v>
      </c>
      <c r="K600">
        <v>163997</v>
      </c>
      <c r="L600">
        <v>47.3240403</v>
      </c>
      <c r="M600">
        <v>-122.3041394</v>
      </c>
      <c r="N600">
        <v>2.154073382</v>
      </c>
    </row>
    <row r="601" spans="1:14" x14ac:dyDescent="0.2">
      <c r="A601">
        <v>53</v>
      </c>
      <c r="B601">
        <v>33</v>
      </c>
      <c r="C601">
        <v>30100</v>
      </c>
      <c r="D601" s="3">
        <v>53033030100</v>
      </c>
      <c r="E601" s="4" t="str">
        <f t="shared" si="9"/>
        <v>1400000US53033030100</v>
      </c>
      <c r="F601">
        <v>301</v>
      </c>
      <c r="G601" t="s">
        <v>1994</v>
      </c>
      <c r="H601" t="s">
        <v>1495</v>
      </c>
      <c r="I601" t="s">
        <v>1496</v>
      </c>
      <c r="J601">
        <v>5851590</v>
      </c>
      <c r="K601">
        <v>1972452</v>
      </c>
      <c r="L601">
        <v>47.3361138</v>
      </c>
      <c r="M601">
        <v>-122.3469054</v>
      </c>
      <c r="N601">
        <v>7.8240405529999997</v>
      </c>
    </row>
    <row r="602" spans="1:14" x14ac:dyDescent="0.2">
      <c r="A602">
        <v>53</v>
      </c>
      <c r="B602">
        <v>33</v>
      </c>
      <c r="C602">
        <v>30201</v>
      </c>
      <c r="D602" s="3">
        <v>53033030201</v>
      </c>
      <c r="E602" s="4" t="str">
        <f t="shared" si="9"/>
        <v>1400000US53033030201</v>
      </c>
      <c r="F602">
        <v>302.01</v>
      </c>
      <c r="G602" t="s">
        <v>1995</v>
      </c>
      <c r="H602" t="s">
        <v>1495</v>
      </c>
      <c r="I602" t="s">
        <v>1496</v>
      </c>
      <c r="J602">
        <v>2807514</v>
      </c>
      <c r="K602">
        <v>64020</v>
      </c>
      <c r="L602">
        <v>47.320627500000001</v>
      </c>
      <c r="M602">
        <v>-122.34854420000001</v>
      </c>
      <c r="N602">
        <v>2.8715328150000001</v>
      </c>
    </row>
    <row r="603" spans="1:14" x14ac:dyDescent="0.2">
      <c r="A603">
        <v>53</v>
      </c>
      <c r="B603">
        <v>33</v>
      </c>
      <c r="C603">
        <v>30202</v>
      </c>
      <c r="D603" s="3">
        <v>53033030202</v>
      </c>
      <c r="E603" s="4" t="str">
        <f t="shared" si="9"/>
        <v>1400000US53033030202</v>
      </c>
      <c r="F603">
        <v>302.02</v>
      </c>
      <c r="G603" t="s">
        <v>1996</v>
      </c>
      <c r="H603" t="s">
        <v>1495</v>
      </c>
      <c r="I603" t="s">
        <v>1496</v>
      </c>
      <c r="J603">
        <v>3266213</v>
      </c>
      <c r="K603">
        <v>0</v>
      </c>
      <c r="L603">
        <v>47.324400099999998</v>
      </c>
      <c r="M603">
        <v>-122.3231461</v>
      </c>
      <c r="N603">
        <v>3.2662125049999999</v>
      </c>
    </row>
    <row r="604" spans="1:14" x14ac:dyDescent="0.2">
      <c r="A604">
        <v>53</v>
      </c>
      <c r="B604">
        <v>33</v>
      </c>
      <c r="C604">
        <v>30304</v>
      </c>
      <c r="D604" s="3">
        <v>53033030304</v>
      </c>
      <c r="E604" s="4" t="str">
        <f t="shared" si="9"/>
        <v>1400000US53033030304</v>
      </c>
      <c r="F604">
        <v>303.04000000000002</v>
      </c>
      <c r="G604" t="s">
        <v>1997</v>
      </c>
      <c r="H604" t="s">
        <v>1495</v>
      </c>
      <c r="I604" t="s">
        <v>1496</v>
      </c>
      <c r="J604">
        <v>7347308</v>
      </c>
      <c r="K604">
        <v>14259</v>
      </c>
      <c r="L604">
        <v>47.276056099999998</v>
      </c>
      <c r="M604">
        <v>-122.3313814</v>
      </c>
      <c r="N604">
        <v>7.3615690560000004</v>
      </c>
    </row>
    <row r="605" spans="1:14" x14ac:dyDescent="0.2">
      <c r="A605">
        <v>53</v>
      </c>
      <c r="B605">
        <v>33</v>
      </c>
      <c r="C605">
        <v>30305</v>
      </c>
      <c r="D605" s="3">
        <v>53033030305</v>
      </c>
      <c r="E605" s="4" t="str">
        <f t="shared" si="9"/>
        <v>1400000US53033030305</v>
      </c>
      <c r="F605">
        <v>303.05</v>
      </c>
      <c r="G605" t="s">
        <v>1998</v>
      </c>
      <c r="H605" t="s">
        <v>1495</v>
      </c>
      <c r="I605" t="s">
        <v>1496</v>
      </c>
      <c r="J605">
        <v>3783119</v>
      </c>
      <c r="K605">
        <v>1035821</v>
      </c>
      <c r="L605">
        <v>47.318988900000001</v>
      </c>
      <c r="M605">
        <v>-122.3888645</v>
      </c>
      <c r="N605">
        <v>4.8189363470000002</v>
      </c>
    </row>
    <row r="606" spans="1:14" x14ac:dyDescent="0.2">
      <c r="A606">
        <v>53</v>
      </c>
      <c r="B606">
        <v>33</v>
      </c>
      <c r="C606">
        <v>30306</v>
      </c>
      <c r="D606" s="3">
        <v>53033030306</v>
      </c>
      <c r="E606" s="4" t="str">
        <f t="shared" si="9"/>
        <v>1400000US53033030306</v>
      </c>
      <c r="F606">
        <v>303.06</v>
      </c>
      <c r="G606" t="s">
        <v>1999</v>
      </c>
      <c r="H606" t="s">
        <v>1495</v>
      </c>
      <c r="I606" t="s">
        <v>1496</v>
      </c>
      <c r="J606">
        <v>3758189</v>
      </c>
      <c r="K606">
        <v>549051</v>
      </c>
      <c r="L606">
        <v>47.313041599999998</v>
      </c>
      <c r="M606">
        <v>-122.3996447</v>
      </c>
      <c r="N606">
        <v>4.3072403919999998</v>
      </c>
    </row>
    <row r="607" spans="1:14" x14ac:dyDescent="0.2">
      <c r="A607">
        <v>53</v>
      </c>
      <c r="B607">
        <v>33</v>
      </c>
      <c r="C607">
        <v>30308</v>
      </c>
      <c r="D607" s="3">
        <v>53033030308</v>
      </c>
      <c r="E607" s="4" t="str">
        <f t="shared" si="9"/>
        <v>1400000US53033030308</v>
      </c>
      <c r="F607">
        <v>303.08</v>
      </c>
      <c r="G607" t="s">
        <v>2000</v>
      </c>
      <c r="H607" t="s">
        <v>1495</v>
      </c>
      <c r="I607" t="s">
        <v>1496</v>
      </c>
      <c r="J607">
        <v>2154064</v>
      </c>
      <c r="K607">
        <v>0</v>
      </c>
      <c r="L607">
        <v>47.3083168</v>
      </c>
      <c r="M607">
        <v>-122.3520249</v>
      </c>
      <c r="N607">
        <v>2.1540671960000002</v>
      </c>
    </row>
    <row r="608" spans="1:14" x14ac:dyDescent="0.2">
      <c r="A608">
        <v>53</v>
      </c>
      <c r="B608">
        <v>33</v>
      </c>
      <c r="C608">
        <v>30309</v>
      </c>
      <c r="D608" s="3">
        <v>53033030309</v>
      </c>
      <c r="E608" s="4" t="str">
        <f t="shared" si="9"/>
        <v>1400000US53033030309</v>
      </c>
      <c r="F608">
        <v>303.08999999999997</v>
      </c>
      <c r="G608" t="s">
        <v>2001</v>
      </c>
      <c r="H608" t="s">
        <v>1495</v>
      </c>
      <c r="I608" t="s">
        <v>1496</v>
      </c>
      <c r="J608">
        <v>2194431</v>
      </c>
      <c r="K608">
        <v>27034</v>
      </c>
      <c r="L608">
        <v>47.303495400000003</v>
      </c>
      <c r="M608">
        <v>-122.33729959999999</v>
      </c>
      <c r="N608">
        <v>2.2214651820000002</v>
      </c>
    </row>
    <row r="609" spans="1:14" x14ac:dyDescent="0.2">
      <c r="A609">
        <v>53</v>
      </c>
      <c r="B609">
        <v>33</v>
      </c>
      <c r="C609">
        <v>30310</v>
      </c>
      <c r="D609" s="3">
        <v>53033030310</v>
      </c>
      <c r="E609" s="4" t="str">
        <f t="shared" si="9"/>
        <v>1400000US53033030310</v>
      </c>
      <c r="F609">
        <v>303.10000000000002</v>
      </c>
      <c r="G609" t="s">
        <v>2002</v>
      </c>
      <c r="H609" t="s">
        <v>1495</v>
      </c>
      <c r="I609" t="s">
        <v>1496</v>
      </c>
      <c r="J609">
        <v>3205495</v>
      </c>
      <c r="K609">
        <v>0</v>
      </c>
      <c r="L609">
        <v>47.290105699999998</v>
      </c>
      <c r="M609">
        <v>-122.34959360000001</v>
      </c>
      <c r="N609">
        <v>3.2054873609999999</v>
      </c>
    </row>
    <row r="610" spans="1:14" x14ac:dyDescent="0.2">
      <c r="A610">
        <v>53</v>
      </c>
      <c r="B610">
        <v>33</v>
      </c>
      <c r="C610">
        <v>30311</v>
      </c>
      <c r="D610" s="3">
        <v>53033030311</v>
      </c>
      <c r="E610" s="4" t="str">
        <f t="shared" si="9"/>
        <v>1400000US53033030311</v>
      </c>
      <c r="F610">
        <v>303.11</v>
      </c>
      <c r="G610" t="s">
        <v>2003</v>
      </c>
      <c r="H610" t="s">
        <v>1495</v>
      </c>
      <c r="I610" t="s">
        <v>1496</v>
      </c>
      <c r="J610">
        <v>1900453</v>
      </c>
      <c r="K610">
        <v>3993</v>
      </c>
      <c r="L610">
        <v>47.307881100000003</v>
      </c>
      <c r="M610">
        <v>-122.368573</v>
      </c>
      <c r="N610">
        <v>1.9044438050000001</v>
      </c>
    </row>
    <row r="611" spans="1:14" x14ac:dyDescent="0.2">
      <c r="A611">
        <v>53</v>
      </c>
      <c r="B611">
        <v>33</v>
      </c>
      <c r="C611">
        <v>30312</v>
      </c>
      <c r="D611" s="3">
        <v>53033030312</v>
      </c>
      <c r="E611" s="4" t="str">
        <f t="shared" si="9"/>
        <v>1400000US53033030312</v>
      </c>
      <c r="F611">
        <v>303.12</v>
      </c>
      <c r="G611" t="s">
        <v>2004</v>
      </c>
      <c r="H611" t="s">
        <v>1495</v>
      </c>
      <c r="I611" t="s">
        <v>1496</v>
      </c>
      <c r="J611">
        <v>1855243</v>
      </c>
      <c r="K611">
        <v>0</v>
      </c>
      <c r="L611">
        <v>47.293214399999997</v>
      </c>
      <c r="M611">
        <v>-122.3682146</v>
      </c>
      <c r="N611">
        <v>1.855242039</v>
      </c>
    </row>
    <row r="612" spans="1:14" x14ac:dyDescent="0.2">
      <c r="A612">
        <v>53</v>
      </c>
      <c r="B612">
        <v>33</v>
      </c>
      <c r="C612">
        <v>30313</v>
      </c>
      <c r="D612" s="3">
        <v>53033030313</v>
      </c>
      <c r="E612" s="4" t="str">
        <f t="shared" si="9"/>
        <v>1400000US53033030313</v>
      </c>
      <c r="F612">
        <v>303.13</v>
      </c>
      <c r="G612" t="s">
        <v>2005</v>
      </c>
      <c r="H612" t="s">
        <v>1495</v>
      </c>
      <c r="I612" t="s">
        <v>1496</v>
      </c>
      <c r="J612">
        <v>4011880</v>
      </c>
      <c r="K612">
        <v>0</v>
      </c>
      <c r="L612">
        <v>47.300265400000001</v>
      </c>
      <c r="M612">
        <v>-122.3139549</v>
      </c>
      <c r="N612">
        <v>4.0118803400000003</v>
      </c>
    </row>
    <row r="613" spans="1:14" x14ac:dyDescent="0.2">
      <c r="A613">
        <v>53</v>
      </c>
      <c r="B613">
        <v>33</v>
      </c>
      <c r="C613">
        <v>30314</v>
      </c>
      <c r="D613" s="3">
        <v>53033030314</v>
      </c>
      <c r="E613" s="4" t="str">
        <f t="shared" si="9"/>
        <v>1400000US53033030314</v>
      </c>
      <c r="F613">
        <v>303.14</v>
      </c>
      <c r="G613" t="s">
        <v>2006</v>
      </c>
      <c r="H613" t="s">
        <v>1495</v>
      </c>
      <c r="I613" t="s">
        <v>1496</v>
      </c>
      <c r="J613">
        <v>2492082</v>
      </c>
      <c r="K613">
        <v>0</v>
      </c>
      <c r="L613">
        <v>47.308096599999999</v>
      </c>
      <c r="M613">
        <v>-122.3237353</v>
      </c>
      <c r="N613">
        <v>2.4920830450000002</v>
      </c>
    </row>
    <row r="614" spans="1:14" x14ac:dyDescent="0.2">
      <c r="A614">
        <v>53</v>
      </c>
      <c r="B614">
        <v>33</v>
      </c>
      <c r="C614">
        <v>30401</v>
      </c>
      <c r="D614" s="3">
        <v>53033030401</v>
      </c>
      <c r="E614" s="4" t="str">
        <f t="shared" si="9"/>
        <v>1400000US53033030401</v>
      </c>
      <c r="F614">
        <v>304.01</v>
      </c>
      <c r="G614" t="s">
        <v>2007</v>
      </c>
      <c r="H614" t="s">
        <v>1495</v>
      </c>
      <c r="I614" t="s">
        <v>1496</v>
      </c>
      <c r="J614">
        <v>12135234</v>
      </c>
      <c r="K614">
        <v>352302</v>
      </c>
      <c r="L614">
        <v>47.294492300000002</v>
      </c>
      <c r="M614">
        <v>-122.2855895</v>
      </c>
      <c r="N614">
        <v>12.487532270000001</v>
      </c>
    </row>
    <row r="615" spans="1:14" x14ac:dyDescent="0.2">
      <c r="A615">
        <v>53</v>
      </c>
      <c r="B615">
        <v>33</v>
      </c>
      <c r="C615">
        <v>30403</v>
      </c>
      <c r="D615" s="3">
        <v>53033030403</v>
      </c>
      <c r="E615" s="4" t="str">
        <f t="shared" si="9"/>
        <v>1400000US53033030403</v>
      </c>
      <c r="F615">
        <v>304.02999999999997</v>
      </c>
      <c r="G615" t="s">
        <v>2008</v>
      </c>
      <c r="H615" t="s">
        <v>1495</v>
      </c>
      <c r="I615" t="s">
        <v>1496</v>
      </c>
      <c r="J615">
        <v>3844737</v>
      </c>
      <c r="K615">
        <v>6562</v>
      </c>
      <c r="L615">
        <v>47.267747900000003</v>
      </c>
      <c r="M615">
        <v>-122.30923</v>
      </c>
      <c r="N615">
        <v>3.851304952</v>
      </c>
    </row>
    <row r="616" spans="1:14" x14ac:dyDescent="0.2">
      <c r="A616">
        <v>53</v>
      </c>
      <c r="B616">
        <v>33</v>
      </c>
      <c r="C616">
        <v>30404</v>
      </c>
      <c r="D616" s="3">
        <v>53033030404</v>
      </c>
      <c r="E616" s="4" t="str">
        <f t="shared" si="9"/>
        <v>1400000US53033030404</v>
      </c>
      <c r="F616">
        <v>304.04000000000002</v>
      </c>
      <c r="G616" t="s">
        <v>2009</v>
      </c>
      <c r="H616" t="s">
        <v>1495</v>
      </c>
      <c r="I616" t="s">
        <v>1496</v>
      </c>
      <c r="J616">
        <v>5997696</v>
      </c>
      <c r="K616">
        <v>215746</v>
      </c>
      <c r="L616">
        <v>47.267423999999998</v>
      </c>
      <c r="M616">
        <v>-122.2759315</v>
      </c>
      <c r="N616">
        <v>6.213441327</v>
      </c>
    </row>
    <row r="617" spans="1:14" x14ac:dyDescent="0.2">
      <c r="A617">
        <v>53</v>
      </c>
      <c r="B617">
        <v>33</v>
      </c>
      <c r="C617">
        <v>30501</v>
      </c>
      <c r="D617" s="3">
        <v>53033030501</v>
      </c>
      <c r="E617" s="4" t="str">
        <f t="shared" si="9"/>
        <v>1400000US53033030501</v>
      </c>
      <c r="F617">
        <v>305.01</v>
      </c>
      <c r="G617" t="s">
        <v>2010</v>
      </c>
      <c r="H617" t="s">
        <v>1495</v>
      </c>
      <c r="I617" t="s">
        <v>1496</v>
      </c>
      <c r="J617">
        <v>11215562</v>
      </c>
      <c r="K617">
        <v>175433</v>
      </c>
      <c r="L617">
        <v>47.327385200000002</v>
      </c>
      <c r="M617">
        <v>-122.2353377</v>
      </c>
      <c r="N617">
        <v>11.390991939999999</v>
      </c>
    </row>
    <row r="618" spans="1:14" x14ac:dyDescent="0.2">
      <c r="A618">
        <v>53</v>
      </c>
      <c r="B618">
        <v>33</v>
      </c>
      <c r="C618">
        <v>30503</v>
      </c>
      <c r="D618" s="3">
        <v>53033030503</v>
      </c>
      <c r="E618" s="4" t="str">
        <f t="shared" si="9"/>
        <v>1400000US53033030503</v>
      </c>
      <c r="F618">
        <v>305.02999999999997</v>
      </c>
      <c r="G618" t="s">
        <v>2011</v>
      </c>
      <c r="H618" t="s">
        <v>1495</v>
      </c>
      <c r="I618" t="s">
        <v>1496</v>
      </c>
      <c r="J618">
        <v>3244235</v>
      </c>
      <c r="K618">
        <v>69267</v>
      </c>
      <c r="L618">
        <v>47.342591200000001</v>
      </c>
      <c r="M618">
        <v>-122.2130827</v>
      </c>
      <c r="N618">
        <v>3.313496599</v>
      </c>
    </row>
    <row r="619" spans="1:14" x14ac:dyDescent="0.2">
      <c r="A619">
        <v>53</v>
      </c>
      <c r="B619">
        <v>33</v>
      </c>
      <c r="C619">
        <v>30504</v>
      </c>
      <c r="D619" s="3">
        <v>53033030504</v>
      </c>
      <c r="E619" s="4" t="str">
        <f t="shared" si="9"/>
        <v>1400000US53033030504</v>
      </c>
      <c r="F619">
        <v>305.04000000000002</v>
      </c>
      <c r="G619" t="s">
        <v>2012</v>
      </c>
      <c r="H619" t="s">
        <v>1495</v>
      </c>
      <c r="I619" t="s">
        <v>1496</v>
      </c>
      <c r="J619">
        <v>1524226</v>
      </c>
      <c r="K619">
        <v>42762</v>
      </c>
      <c r="L619">
        <v>47.321115499999998</v>
      </c>
      <c r="M619">
        <v>-122.2135048</v>
      </c>
      <c r="N619">
        <v>1.5669865089999999</v>
      </c>
    </row>
    <row r="620" spans="1:14" x14ac:dyDescent="0.2">
      <c r="A620">
        <v>53</v>
      </c>
      <c r="B620">
        <v>33</v>
      </c>
      <c r="C620">
        <v>30600</v>
      </c>
      <c r="D620" s="3">
        <v>53033030600</v>
      </c>
      <c r="E620" s="4" t="str">
        <f t="shared" si="9"/>
        <v>1400000US53033030600</v>
      </c>
      <c r="F620">
        <v>306</v>
      </c>
      <c r="G620" t="s">
        <v>2013</v>
      </c>
      <c r="H620" t="s">
        <v>1495</v>
      </c>
      <c r="I620" t="s">
        <v>1496</v>
      </c>
      <c r="J620">
        <v>3359687</v>
      </c>
      <c r="K620">
        <v>69757</v>
      </c>
      <c r="L620">
        <v>47.306914399999997</v>
      </c>
      <c r="M620">
        <v>-122.2074969</v>
      </c>
      <c r="N620">
        <v>3.4294398899999998</v>
      </c>
    </row>
    <row r="621" spans="1:14" x14ac:dyDescent="0.2">
      <c r="A621">
        <v>53</v>
      </c>
      <c r="B621">
        <v>33</v>
      </c>
      <c r="C621">
        <v>30700</v>
      </c>
      <c r="D621" s="3">
        <v>53033030700</v>
      </c>
      <c r="E621" s="4" t="str">
        <f t="shared" si="9"/>
        <v>1400000US53033030700</v>
      </c>
      <c r="F621">
        <v>307</v>
      </c>
      <c r="G621" t="s">
        <v>2014</v>
      </c>
      <c r="H621" t="s">
        <v>1495</v>
      </c>
      <c r="I621" t="s">
        <v>1496</v>
      </c>
      <c r="J621">
        <v>1563565</v>
      </c>
      <c r="K621">
        <v>0</v>
      </c>
      <c r="L621">
        <v>47.297163599999998</v>
      </c>
      <c r="M621">
        <v>-122.22156889999999</v>
      </c>
      <c r="N621">
        <v>1.563564693</v>
      </c>
    </row>
    <row r="622" spans="1:14" x14ac:dyDescent="0.2">
      <c r="A622">
        <v>53</v>
      </c>
      <c r="B622">
        <v>33</v>
      </c>
      <c r="C622">
        <v>30801</v>
      </c>
      <c r="D622" s="3">
        <v>53033030801</v>
      </c>
      <c r="E622" s="4" t="str">
        <f t="shared" si="9"/>
        <v>1400000US53033030801</v>
      </c>
      <c r="F622">
        <v>308.01</v>
      </c>
      <c r="G622" t="s">
        <v>2015</v>
      </c>
      <c r="H622" t="s">
        <v>1495</v>
      </c>
      <c r="I622" t="s">
        <v>1496</v>
      </c>
      <c r="J622">
        <v>6987747</v>
      </c>
      <c r="K622">
        <v>33799</v>
      </c>
      <c r="L622">
        <v>47.287366599999999</v>
      </c>
      <c r="M622">
        <v>-122.2352954</v>
      </c>
      <c r="N622">
        <v>7.021548804</v>
      </c>
    </row>
    <row r="623" spans="1:14" x14ac:dyDescent="0.2">
      <c r="A623">
        <v>53</v>
      </c>
      <c r="B623">
        <v>33</v>
      </c>
      <c r="C623">
        <v>30802</v>
      </c>
      <c r="D623" s="3">
        <v>53033030802</v>
      </c>
      <c r="E623" s="4" t="str">
        <f t="shared" si="9"/>
        <v>1400000US53033030802</v>
      </c>
      <c r="F623">
        <v>308.02</v>
      </c>
      <c r="G623" t="s">
        <v>2016</v>
      </c>
      <c r="H623" t="s">
        <v>1495</v>
      </c>
      <c r="I623" t="s">
        <v>1496</v>
      </c>
      <c r="J623">
        <v>1372873</v>
      </c>
      <c r="K623">
        <v>0</v>
      </c>
      <c r="L623">
        <v>47.286045600000001</v>
      </c>
      <c r="M623">
        <v>-122.2137235</v>
      </c>
      <c r="N623">
        <v>1.3728727380000001</v>
      </c>
    </row>
    <row r="624" spans="1:14" x14ac:dyDescent="0.2">
      <c r="A624">
        <v>53</v>
      </c>
      <c r="B624">
        <v>33</v>
      </c>
      <c r="C624">
        <v>30901</v>
      </c>
      <c r="D624" s="3">
        <v>53033030901</v>
      </c>
      <c r="E624" s="4" t="str">
        <f t="shared" si="9"/>
        <v>1400000US53033030901</v>
      </c>
      <c r="F624">
        <v>309.01</v>
      </c>
      <c r="G624" t="s">
        <v>2017</v>
      </c>
      <c r="H624" t="s">
        <v>1495</v>
      </c>
      <c r="I624" t="s">
        <v>1496</v>
      </c>
      <c r="J624">
        <v>3121507</v>
      </c>
      <c r="K624">
        <v>0</v>
      </c>
      <c r="L624">
        <v>47.280712000000001</v>
      </c>
      <c r="M624">
        <v>-122.2531115</v>
      </c>
      <c r="N624">
        <v>3.1215148149999998</v>
      </c>
    </row>
    <row r="625" spans="1:14" x14ac:dyDescent="0.2">
      <c r="A625">
        <v>53</v>
      </c>
      <c r="B625">
        <v>33</v>
      </c>
      <c r="C625">
        <v>30902</v>
      </c>
      <c r="D625" s="3">
        <v>53033030902</v>
      </c>
      <c r="E625" s="4" t="str">
        <f t="shared" si="9"/>
        <v>1400000US53033030902</v>
      </c>
      <c r="F625">
        <v>309.02</v>
      </c>
      <c r="G625" t="s">
        <v>2018</v>
      </c>
      <c r="H625" t="s">
        <v>1495</v>
      </c>
      <c r="I625" t="s">
        <v>1496</v>
      </c>
      <c r="J625">
        <v>3895409</v>
      </c>
      <c r="K625">
        <v>46990</v>
      </c>
      <c r="L625">
        <v>47.2657557</v>
      </c>
      <c r="M625">
        <v>-122.2444934</v>
      </c>
      <c r="N625">
        <v>3.9423971299999998</v>
      </c>
    </row>
    <row r="626" spans="1:14" x14ac:dyDescent="0.2">
      <c r="A626">
        <v>53</v>
      </c>
      <c r="B626">
        <v>33</v>
      </c>
      <c r="C626">
        <v>31000</v>
      </c>
      <c r="D626" s="3">
        <v>53033031000</v>
      </c>
      <c r="E626" s="4" t="str">
        <f t="shared" si="9"/>
        <v>1400000US53033031000</v>
      </c>
      <c r="F626">
        <v>310</v>
      </c>
      <c r="G626" t="s">
        <v>2019</v>
      </c>
      <c r="H626" t="s">
        <v>1495</v>
      </c>
      <c r="I626" t="s">
        <v>1496</v>
      </c>
      <c r="J626">
        <v>12595436</v>
      </c>
      <c r="K626">
        <v>162787</v>
      </c>
      <c r="L626">
        <v>47.268953500000002</v>
      </c>
      <c r="M626">
        <v>-122.1862464</v>
      </c>
      <c r="N626">
        <v>12.758224520000001</v>
      </c>
    </row>
    <row r="627" spans="1:14" x14ac:dyDescent="0.2">
      <c r="A627">
        <v>53</v>
      </c>
      <c r="B627">
        <v>33</v>
      </c>
      <c r="C627">
        <v>31100</v>
      </c>
      <c r="D627" s="3">
        <v>53033031100</v>
      </c>
      <c r="E627" s="4" t="str">
        <f t="shared" si="9"/>
        <v>1400000US53033031100</v>
      </c>
      <c r="F627">
        <v>311</v>
      </c>
      <c r="G627" t="s">
        <v>2020</v>
      </c>
      <c r="H627" t="s">
        <v>1495</v>
      </c>
      <c r="I627" t="s">
        <v>1496</v>
      </c>
      <c r="J627">
        <v>7323573</v>
      </c>
      <c r="K627">
        <v>116066</v>
      </c>
      <c r="L627">
        <v>47.290918699999999</v>
      </c>
      <c r="M627">
        <v>-122.1895001</v>
      </c>
      <c r="N627">
        <v>7.4396424540000003</v>
      </c>
    </row>
    <row r="628" spans="1:14" x14ac:dyDescent="0.2">
      <c r="A628">
        <v>53</v>
      </c>
      <c r="B628">
        <v>33</v>
      </c>
      <c r="C628">
        <v>31202</v>
      </c>
      <c r="D628" s="3">
        <v>53033031202</v>
      </c>
      <c r="E628" s="4" t="str">
        <f t="shared" si="9"/>
        <v>1400000US53033031202</v>
      </c>
      <c r="F628">
        <v>312.02</v>
      </c>
      <c r="G628" t="s">
        <v>2021</v>
      </c>
      <c r="H628" t="s">
        <v>1495</v>
      </c>
      <c r="I628" t="s">
        <v>1496</v>
      </c>
      <c r="J628">
        <v>66655684</v>
      </c>
      <c r="K628">
        <v>761392</v>
      </c>
      <c r="L628">
        <v>47.252005199999999</v>
      </c>
      <c r="M628">
        <v>-122.0674874</v>
      </c>
      <c r="N628">
        <v>67.417072700000006</v>
      </c>
    </row>
    <row r="629" spans="1:14" x14ac:dyDescent="0.2">
      <c r="A629">
        <v>53</v>
      </c>
      <c r="B629">
        <v>33</v>
      </c>
      <c r="C629">
        <v>31204</v>
      </c>
      <c r="D629" s="3">
        <v>53033031204</v>
      </c>
      <c r="E629" s="4" t="str">
        <f t="shared" si="9"/>
        <v>1400000US53033031204</v>
      </c>
      <c r="F629">
        <v>312.04000000000002</v>
      </c>
      <c r="G629" t="s">
        <v>2022</v>
      </c>
      <c r="H629" t="s">
        <v>1495</v>
      </c>
      <c r="I629" t="s">
        <v>1496</v>
      </c>
      <c r="J629">
        <v>36879890</v>
      </c>
      <c r="K629">
        <v>608833</v>
      </c>
      <c r="L629">
        <v>47.306387999999998</v>
      </c>
      <c r="M629">
        <v>-122.12991100000001</v>
      </c>
      <c r="N629">
        <v>37.488718579999997</v>
      </c>
    </row>
    <row r="630" spans="1:14" x14ac:dyDescent="0.2">
      <c r="A630">
        <v>53</v>
      </c>
      <c r="B630">
        <v>33</v>
      </c>
      <c r="C630">
        <v>31205</v>
      </c>
      <c r="D630" s="3">
        <v>53033031205</v>
      </c>
      <c r="E630" s="4" t="str">
        <f t="shared" si="9"/>
        <v>1400000US53033031205</v>
      </c>
      <c r="F630">
        <v>312.05</v>
      </c>
      <c r="G630" t="s">
        <v>2023</v>
      </c>
      <c r="H630" t="s">
        <v>1495</v>
      </c>
      <c r="I630" t="s">
        <v>1496</v>
      </c>
      <c r="J630">
        <v>5852469</v>
      </c>
      <c r="K630">
        <v>41393</v>
      </c>
      <c r="L630">
        <v>47.328022300000001</v>
      </c>
      <c r="M630">
        <v>-122.17785499999999</v>
      </c>
      <c r="N630">
        <v>5.8938594630000001</v>
      </c>
    </row>
    <row r="631" spans="1:14" x14ac:dyDescent="0.2">
      <c r="A631">
        <v>53</v>
      </c>
      <c r="B631">
        <v>33</v>
      </c>
      <c r="C631">
        <v>31206</v>
      </c>
      <c r="D631" s="3">
        <v>53033031206</v>
      </c>
      <c r="E631" s="4" t="str">
        <f t="shared" si="9"/>
        <v>1400000US53033031206</v>
      </c>
      <c r="F631">
        <v>312.06</v>
      </c>
      <c r="G631" t="s">
        <v>2024</v>
      </c>
      <c r="H631" t="s">
        <v>1495</v>
      </c>
      <c r="I631" t="s">
        <v>1496</v>
      </c>
      <c r="J631">
        <v>3661771</v>
      </c>
      <c r="K631">
        <v>60515</v>
      </c>
      <c r="L631">
        <v>47.313557899999999</v>
      </c>
      <c r="M631">
        <v>-122.1835289</v>
      </c>
      <c r="N631">
        <v>3.7222839570000001</v>
      </c>
    </row>
    <row r="632" spans="1:14" x14ac:dyDescent="0.2">
      <c r="A632">
        <v>53</v>
      </c>
      <c r="B632">
        <v>33</v>
      </c>
      <c r="C632">
        <v>31301</v>
      </c>
      <c r="D632" s="3">
        <v>53033031301</v>
      </c>
      <c r="E632" s="4" t="str">
        <f t="shared" si="9"/>
        <v>1400000US53033031301</v>
      </c>
      <c r="F632">
        <v>313.01</v>
      </c>
      <c r="G632" t="s">
        <v>2025</v>
      </c>
      <c r="H632" t="s">
        <v>1495</v>
      </c>
      <c r="I632" t="s">
        <v>1496</v>
      </c>
      <c r="J632">
        <v>33118731</v>
      </c>
      <c r="K632">
        <v>224283</v>
      </c>
      <c r="L632">
        <v>47.204699599999998</v>
      </c>
      <c r="M632">
        <v>-122.05895409999999</v>
      </c>
      <c r="N632">
        <v>33.343016370000001</v>
      </c>
    </row>
    <row r="633" spans="1:14" x14ac:dyDescent="0.2">
      <c r="A633">
        <v>53</v>
      </c>
      <c r="B633">
        <v>33</v>
      </c>
      <c r="C633">
        <v>31302</v>
      </c>
      <c r="D633" s="3">
        <v>53033031302</v>
      </c>
      <c r="E633" s="4" t="str">
        <f t="shared" si="9"/>
        <v>1400000US53033031302</v>
      </c>
      <c r="F633">
        <v>313.02</v>
      </c>
      <c r="G633" t="s">
        <v>2026</v>
      </c>
      <c r="H633" t="s">
        <v>1495</v>
      </c>
      <c r="I633" t="s">
        <v>1496</v>
      </c>
      <c r="J633">
        <v>10880230</v>
      </c>
      <c r="K633">
        <v>100642</v>
      </c>
      <c r="L633">
        <v>47.1859757</v>
      </c>
      <c r="M633">
        <v>-122.0118854</v>
      </c>
      <c r="N633">
        <v>10.98087248</v>
      </c>
    </row>
    <row r="634" spans="1:14" x14ac:dyDescent="0.2">
      <c r="A634">
        <v>53</v>
      </c>
      <c r="B634">
        <v>33</v>
      </c>
      <c r="C634">
        <v>31400</v>
      </c>
      <c r="D634" s="3">
        <v>53033031400</v>
      </c>
      <c r="E634" s="4" t="str">
        <f t="shared" si="9"/>
        <v>1400000US53033031400</v>
      </c>
      <c r="F634">
        <v>314</v>
      </c>
      <c r="G634" t="s">
        <v>2027</v>
      </c>
      <c r="H634" t="s">
        <v>1495</v>
      </c>
      <c r="I634" t="s">
        <v>1496</v>
      </c>
      <c r="J634">
        <v>6376543</v>
      </c>
      <c r="K634">
        <v>1179</v>
      </c>
      <c r="L634">
        <v>47.206636000000003</v>
      </c>
      <c r="M634">
        <v>-121.98891450000001</v>
      </c>
      <c r="N634">
        <v>6.3777224190000004</v>
      </c>
    </row>
    <row r="635" spans="1:14" x14ac:dyDescent="0.2">
      <c r="A635">
        <v>53</v>
      </c>
      <c r="B635">
        <v>33</v>
      </c>
      <c r="C635">
        <v>31501</v>
      </c>
      <c r="D635" s="3">
        <v>53033031501</v>
      </c>
      <c r="E635" s="4" t="str">
        <f t="shared" si="9"/>
        <v>1400000US53033031501</v>
      </c>
      <c r="F635">
        <v>315.01</v>
      </c>
      <c r="G635" t="s">
        <v>2028</v>
      </c>
      <c r="H635" t="s">
        <v>1495</v>
      </c>
      <c r="I635" t="s">
        <v>1496</v>
      </c>
      <c r="J635">
        <v>161444846</v>
      </c>
      <c r="K635">
        <v>2000416</v>
      </c>
      <c r="L635">
        <v>47.32038</v>
      </c>
      <c r="M635">
        <v>-121.87914309999999</v>
      </c>
      <c r="N635">
        <v>163.4452589</v>
      </c>
    </row>
    <row r="636" spans="1:14" x14ac:dyDescent="0.2">
      <c r="A636">
        <v>53</v>
      </c>
      <c r="B636">
        <v>33</v>
      </c>
      <c r="C636">
        <v>31502</v>
      </c>
      <c r="D636" s="3">
        <v>53033031502</v>
      </c>
      <c r="E636" s="4" t="str">
        <f t="shared" si="9"/>
        <v>1400000US53033031502</v>
      </c>
      <c r="F636">
        <v>315.02</v>
      </c>
      <c r="G636" t="s">
        <v>2029</v>
      </c>
      <c r="H636" t="s">
        <v>1495</v>
      </c>
      <c r="I636" t="s">
        <v>1496</v>
      </c>
      <c r="J636">
        <v>1026438081</v>
      </c>
      <c r="K636">
        <v>8763579</v>
      </c>
      <c r="L636">
        <v>47.240288900000003</v>
      </c>
      <c r="M636">
        <v>-121.63444749999999</v>
      </c>
      <c r="N636">
        <v>1035.2017530000001</v>
      </c>
    </row>
    <row r="637" spans="1:14" x14ac:dyDescent="0.2">
      <c r="A637">
        <v>53</v>
      </c>
      <c r="B637">
        <v>33</v>
      </c>
      <c r="C637">
        <v>31601</v>
      </c>
      <c r="D637" s="3">
        <v>53033031601</v>
      </c>
      <c r="E637" s="4" t="str">
        <f t="shared" si="9"/>
        <v>1400000US53033031601</v>
      </c>
      <c r="F637">
        <v>316.01</v>
      </c>
      <c r="G637" t="s">
        <v>2030</v>
      </c>
      <c r="H637" t="s">
        <v>1495</v>
      </c>
      <c r="I637" t="s">
        <v>1496</v>
      </c>
      <c r="J637">
        <v>14669536</v>
      </c>
      <c r="K637">
        <v>418506</v>
      </c>
      <c r="L637">
        <v>47.331212999999998</v>
      </c>
      <c r="M637">
        <v>-122.08594770000001</v>
      </c>
      <c r="N637">
        <v>15.08804561</v>
      </c>
    </row>
    <row r="638" spans="1:14" x14ac:dyDescent="0.2">
      <c r="A638">
        <v>53</v>
      </c>
      <c r="B638">
        <v>33</v>
      </c>
      <c r="C638">
        <v>31603</v>
      </c>
      <c r="D638" s="3">
        <v>53033031603</v>
      </c>
      <c r="E638" s="4" t="str">
        <f t="shared" si="9"/>
        <v>1400000US53033031603</v>
      </c>
      <c r="F638">
        <v>316.02999999999997</v>
      </c>
      <c r="G638" t="s">
        <v>2031</v>
      </c>
      <c r="H638" t="s">
        <v>1495</v>
      </c>
      <c r="I638" t="s">
        <v>1496</v>
      </c>
      <c r="J638">
        <v>56005454</v>
      </c>
      <c r="K638">
        <v>1525167</v>
      </c>
      <c r="L638">
        <v>47.323643099999998</v>
      </c>
      <c r="M638">
        <v>-121.9918469</v>
      </c>
      <c r="N638">
        <v>57.530616440000003</v>
      </c>
    </row>
    <row r="639" spans="1:14" x14ac:dyDescent="0.2">
      <c r="A639">
        <v>53</v>
      </c>
      <c r="B639">
        <v>33</v>
      </c>
      <c r="C639">
        <v>31604</v>
      </c>
      <c r="D639" s="3">
        <v>53033031604</v>
      </c>
      <c r="E639" s="4" t="str">
        <f t="shared" si="9"/>
        <v>1400000US53033031604</v>
      </c>
      <c r="F639">
        <v>316.04000000000002</v>
      </c>
      <c r="G639" t="s">
        <v>2032</v>
      </c>
      <c r="H639" t="s">
        <v>1495</v>
      </c>
      <c r="I639" t="s">
        <v>1496</v>
      </c>
      <c r="J639">
        <v>4155322</v>
      </c>
      <c r="K639">
        <v>3229</v>
      </c>
      <c r="L639">
        <v>47.3543904</v>
      </c>
      <c r="M639">
        <v>-122.0322967</v>
      </c>
      <c r="N639">
        <v>4.1585476579999998</v>
      </c>
    </row>
    <row r="640" spans="1:14" x14ac:dyDescent="0.2">
      <c r="A640">
        <v>53</v>
      </c>
      <c r="B640">
        <v>33</v>
      </c>
      <c r="C640">
        <v>31605</v>
      </c>
      <c r="D640" s="3">
        <v>53033031605</v>
      </c>
      <c r="E640" s="4" t="str">
        <f t="shared" si="9"/>
        <v>1400000US53033031605</v>
      </c>
      <c r="F640">
        <v>316.05</v>
      </c>
      <c r="G640" t="s">
        <v>2033</v>
      </c>
      <c r="H640" t="s">
        <v>1495</v>
      </c>
      <c r="I640" t="s">
        <v>1496</v>
      </c>
      <c r="J640">
        <v>15390881</v>
      </c>
      <c r="K640">
        <v>1564307</v>
      </c>
      <c r="L640">
        <v>47.3232517</v>
      </c>
      <c r="M640">
        <v>-122.0465811</v>
      </c>
      <c r="N640">
        <v>16.955189170000001</v>
      </c>
    </row>
    <row r="641" spans="1:14" x14ac:dyDescent="0.2">
      <c r="A641">
        <v>53</v>
      </c>
      <c r="B641">
        <v>33</v>
      </c>
      <c r="C641">
        <v>31703</v>
      </c>
      <c r="D641" s="3">
        <v>53033031703</v>
      </c>
      <c r="E641" s="4" t="str">
        <f t="shared" si="9"/>
        <v>1400000US53033031703</v>
      </c>
      <c r="F641">
        <v>317.02999999999997</v>
      </c>
      <c r="G641" t="s">
        <v>2034</v>
      </c>
      <c r="H641" t="s">
        <v>1495</v>
      </c>
      <c r="I641" t="s">
        <v>1496</v>
      </c>
      <c r="J641">
        <v>7139905</v>
      </c>
      <c r="K641">
        <v>643231</v>
      </c>
      <c r="L641">
        <v>47.371688800000001</v>
      </c>
      <c r="M641">
        <v>-122.14843140000001</v>
      </c>
      <c r="N641">
        <v>7.7831421450000002</v>
      </c>
    </row>
    <row r="642" spans="1:14" x14ac:dyDescent="0.2">
      <c r="A642">
        <v>53</v>
      </c>
      <c r="B642">
        <v>33</v>
      </c>
      <c r="C642">
        <v>31704</v>
      </c>
      <c r="D642" s="3">
        <v>53033031704</v>
      </c>
      <c r="E642" s="4" t="str">
        <f t="shared" si="9"/>
        <v>1400000US53033031704</v>
      </c>
      <c r="F642">
        <v>317.04000000000002</v>
      </c>
      <c r="G642" t="s">
        <v>2035</v>
      </c>
      <c r="H642" t="s">
        <v>1495</v>
      </c>
      <c r="I642" t="s">
        <v>1496</v>
      </c>
      <c r="J642">
        <v>5745030</v>
      </c>
      <c r="K642">
        <v>12142</v>
      </c>
      <c r="L642">
        <v>47.348475999999998</v>
      </c>
      <c r="M642">
        <v>-122.14495789999999</v>
      </c>
      <c r="N642">
        <v>5.7571752319999998</v>
      </c>
    </row>
    <row r="643" spans="1:14" x14ac:dyDescent="0.2">
      <c r="A643">
        <v>53</v>
      </c>
      <c r="B643">
        <v>33</v>
      </c>
      <c r="C643">
        <v>31705</v>
      </c>
      <c r="D643" s="3">
        <v>53033031705</v>
      </c>
      <c r="E643" s="4" t="str">
        <f t="shared" ref="E643:E706" si="10">"1400000US"&amp;D643</f>
        <v>1400000US53033031705</v>
      </c>
      <c r="F643">
        <v>317.05</v>
      </c>
      <c r="G643" t="s">
        <v>2036</v>
      </c>
      <c r="H643" t="s">
        <v>1495</v>
      </c>
      <c r="I643" t="s">
        <v>1496</v>
      </c>
      <c r="J643">
        <v>5049493</v>
      </c>
      <c r="K643">
        <v>4701</v>
      </c>
      <c r="L643">
        <v>47.382334499999999</v>
      </c>
      <c r="M643">
        <v>-122.1152654</v>
      </c>
      <c r="N643">
        <v>5.0541979960000001</v>
      </c>
    </row>
    <row r="644" spans="1:14" x14ac:dyDescent="0.2">
      <c r="A644">
        <v>53</v>
      </c>
      <c r="B644">
        <v>33</v>
      </c>
      <c r="C644">
        <v>31706</v>
      </c>
      <c r="D644" s="3">
        <v>53033031706</v>
      </c>
      <c r="E644" s="4" t="str">
        <f t="shared" si="10"/>
        <v>1400000US53033031706</v>
      </c>
      <c r="F644">
        <v>317.06</v>
      </c>
      <c r="G644" t="s">
        <v>2037</v>
      </c>
      <c r="H644" t="s">
        <v>1495</v>
      </c>
      <c r="I644" t="s">
        <v>1496</v>
      </c>
      <c r="J644">
        <v>4168149</v>
      </c>
      <c r="K644">
        <v>7815</v>
      </c>
      <c r="L644">
        <v>47.364007000000001</v>
      </c>
      <c r="M644">
        <v>-122.1167425</v>
      </c>
      <c r="N644">
        <v>4.1759650019999999</v>
      </c>
    </row>
    <row r="645" spans="1:14" x14ac:dyDescent="0.2">
      <c r="A645">
        <v>53</v>
      </c>
      <c r="B645">
        <v>33</v>
      </c>
      <c r="C645">
        <v>31800</v>
      </c>
      <c r="D645" s="3">
        <v>53033031800</v>
      </c>
      <c r="E645" s="4" t="str">
        <f t="shared" si="10"/>
        <v>1400000US53033031800</v>
      </c>
      <c r="F645">
        <v>318</v>
      </c>
      <c r="G645" t="s">
        <v>2038</v>
      </c>
      <c r="H645" t="s">
        <v>1495</v>
      </c>
      <c r="I645" t="s">
        <v>1496</v>
      </c>
      <c r="J645">
        <v>24903611</v>
      </c>
      <c r="K645">
        <v>3270267</v>
      </c>
      <c r="L645">
        <v>47.408533499999997</v>
      </c>
      <c r="M645">
        <v>-122.11781879999999</v>
      </c>
      <c r="N645">
        <v>28.173874949999998</v>
      </c>
    </row>
    <row r="646" spans="1:14" x14ac:dyDescent="0.2">
      <c r="A646">
        <v>53</v>
      </c>
      <c r="B646">
        <v>33</v>
      </c>
      <c r="C646">
        <v>31903</v>
      </c>
      <c r="D646" s="3">
        <v>53033031903</v>
      </c>
      <c r="E646" s="4" t="str">
        <f t="shared" si="10"/>
        <v>1400000US53033031903</v>
      </c>
      <c r="F646">
        <v>319.02999999999997</v>
      </c>
      <c r="G646" t="s">
        <v>2039</v>
      </c>
      <c r="H646" t="s">
        <v>1495</v>
      </c>
      <c r="I646" t="s">
        <v>1496</v>
      </c>
      <c r="J646">
        <v>11736808</v>
      </c>
      <c r="K646">
        <v>0</v>
      </c>
      <c r="L646">
        <v>47.4821782</v>
      </c>
      <c r="M646">
        <v>-122.110871</v>
      </c>
      <c r="N646">
        <v>11.73681815</v>
      </c>
    </row>
    <row r="647" spans="1:14" x14ac:dyDescent="0.2">
      <c r="A647">
        <v>53</v>
      </c>
      <c r="B647">
        <v>33</v>
      </c>
      <c r="C647">
        <v>31904</v>
      </c>
      <c r="D647" s="3">
        <v>53033031904</v>
      </c>
      <c r="E647" s="4" t="str">
        <f t="shared" si="10"/>
        <v>1400000US53033031904</v>
      </c>
      <c r="F647">
        <v>319.04000000000002</v>
      </c>
      <c r="G647" t="s">
        <v>2040</v>
      </c>
      <c r="H647" t="s">
        <v>1495</v>
      </c>
      <c r="I647" t="s">
        <v>1496</v>
      </c>
      <c r="J647">
        <v>18942608</v>
      </c>
      <c r="K647">
        <v>168049</v>
      </c>
      <c r="L647">
        <v>47.464362399999999</v>
      </c>
      <c r="M647">
        <v>-122.0637746</v>
      </c>
      <c r="N647">
        <v>19.110658860000001</v>
      </c>
    </row>
    <row r="648" spans="1:14" x14ac:dyDescent="0.2">
      <c r="A648">
        <v>53</v>
      </c>
      <c r="B648">
        <v>33</v>
      </c>
      <c r="C648">
        <v>31906</v>
      </c>
      <c r="D648" s="3">
        <v>53033031906</v>
      </c>
      <c r="E648" s="4" t="str">
        <f t="shared" si="10"/>
        <v>1400000US53033031906</v>
      </c>
      <c r="F648">
        <v>319.06</v>
      </c>
      <c r="G648" t="s">
        <v>2041</v>
      </c>
      <c r="H648" t="s">
        <v>1495</v>
      </c>
      <c r="I648" t="s">
        <v>1496</v>
      </c>
      <c r="J648">
        <v>10810184</v>
      </c>
      <c r="K648">
        <v>532182</v>
      </c>
      <c r="L648">
        <v>47.4362438</v>
      </c>
      <c r="M648">
        <v>-122.0943078</v>
      </c>
      <c r="N648">
        <v>11.34236018</v>
      </c>
    </row>
    <row r="649" spans="1:14" x14ac:dyDescent="0.2">
      <c r="A649">
        <v>53</v>
      </c>
      <c r="B649">
        <v>33</v>
      </c>
      <c r="C649">
        <v>31907</v>
      </c>
      <c r="D649" s="3">
        <v>53033031907</v>
      </c>
      <c r="E649" s="4" t="str">
        <f t="shared" si="10"/>
        <v>1400000US53033031907</v>
      </c>
      <c r="F649">
        <v>319.07</v>
      </c>
      <c r="G649" t="s">
        <v>2042</v>
      </c>
      <c r="H649" t="s">
        <v>1495</v>
      </c>
      <c r="I649" t="s">
        <v>1496</v>
      </c>
      <c r="J649">
        <v>5531333</v>
      </c>
      <c r="K649">
        <v>0</v>
      </c>
      <c r="L649">
        <v>47.453290299999999</v>
      </c>
      <c r="M649">
        <v>-122.130477</v>
      </c>
      <c r="N649">
        <v>5.5313285700000003</v>
      </c>
    </row>
    <row r="650" spans="1:14" x14ac:dyDescent="0.2">
      <c r="A650">
        <v>53</v>
      </c>
      <c r="B650">
        <v>33</v>
      </c>
      <c r="C650">
        <v>31908</v>
      </c>
      <c r="D650" s="3">
        <v>53033031908</v>
      </c>
      <c r="E650" s="4" t="str">
        <f t="shared" si="10"/>
        <v>1400000US53033031908</v>
      </c>
      <c r="F650">
        <v>319.08</v>
      </c>
      <c r="G650" t="s">
        <v>2043</v>
      </c>
      <c r="H650" t="s">
        <v>1495</v>
      </c>
      <c r="I650" t="s">
        <v>1496</v>
      </c>
      <c r="J650">
        <v>1827094</v>
      </c>
      <c r="K650">
        <v>0</v>
      </c>
      <c r="L650">
        <v>47.447107099999997</v>
      </c>
      <c r="M650">
        <v>-122.14276390000001</v>
      </c>
      <c r="N650">
        <v>1.8270954180000001</v>
      </c>
    </row>
    <row r="651" spans="1:14" x14ac:dyDescent="0.2">
      <c r="A651">
        <v>53</v>
      </c>
      <c r="B651">
        <v>33</v>
      </c>
      <c r="C651">
        <v>31909</v>
      </c>
      <c r="D651" s="3">
        <v>53033031909</v>
      </c>
      <c r="E651" s="4" t="str">
        <f t="shared" si="10"/>
        <v>1400000US53033031909</v>
      </c>
      <c r="F651">
        <v>319.08999999999997</v>
      </c>
      <c r="G651" t="s">
        <v>2044</v>
      </c>
      <c r="H651" t="s">
        <v>1495</v>
      </c>
      <c r="I651" t="s">
        <v>1496</v>
      </c>
      <c r="J651">
        <v>1916059</v>
      </c>
      <c r="K651">
        <v>0</v>
      </c>
      <c r="L651">
        <v>47.437838800000002</v>
      </c>
      <c r="M651">
        <v>-122.14347720000001</v>
      </c>
      <c r="N651">
        <v>1.916057632</v>
      </c>
    </row>
    <row r="652" spans="1:14" x14ac:dyDescent="0.2">
      <c r="A652">
        <v>53</v>
      </c>
      <c r="B652">
        <v>33</v>
      </c>
      <c r="C652">
        <v>32002</v>
      </c>
      <c r="D652" s="3">
        <v>53033032002</v>
      </c>
      <c r="E652" s="4" t="str">
        <f t="shared" si="10"/>
        <v>1400000US53033032002</v>
      </c>
      <c r="F652">
        <v>320.02</v>
      </c>
      <c r="G652" t="s">
        <v>2045</v>
      </c>
      <c r="H652" t="s">
        <v>1495</v>
      </c>
      <c r="I652" t="s">
        <v>1496</v>
      </c>
      <c r="J652">
        <v>27600238</v>
      </c>
      <c r="K652">
        <v>180645</v>
      </c>
      <c r="L652">
        <v>47.425194400000002</v>
      </c>
      <c r="M652">
        <v>-122.05203040000001</v>
      </c>
      <c r="N652">
        <v>27.780885120000001</v>
      </c>
    </row>
    <row r="653" spans="1:14" x14ac:dyDescent="0.2">
      <c r="A653">
        <v>53</v>
      </c>
      <c r="B653">
        <v>33</v>
      </c>
      <c r="C653">
        <v>32003</v>
      </c>
      <c r="D653" s="3">
        <v>53033032003</v>
      </c>
      <c r="E653" s="4" t="str">
        <f t="shared" si="10"/>
        <v>1400000US53033032003</v>
      </c>
      <c r="F653">
        <v>320.02999999999997</v>
      </c>
      <c r="G653" t="s">
        <v>2046</v>
      </c>
      <c r="H653" t="s">
        <v>1495</v>
      </c>
      <c r="I653" t="s">
        <v>1496</v>
      </c>
      <c r="J653">
        <v>122145963</v>
      </c>
      <c r="K653">
        <v>304929</v>
      </c>
      <c r="L653">
        <v>47.440939899999996</v>
      </c>
      <c r="M653">
        <v>-121.9259862</v>
      </c>
      <c r="N653">
        <v>122.4509034</v>
      </c>
    </row>
    <row r="654" spans="1:14" x14ac:dyDescent="0.2">
      <c r="A654">
        <v>53</v>
      </c>
      <c r="B654">
        <v>33</v>
      </c>
      <c r="C654">
        <v>32005</v>
      </c>
      <c r="D654" s="3">
        <v>53033032005</v>
      </c>
      <c r="E654" s="4" t="str">
        <f t="shared" si="10"/>
        <v>1400000US53033032005</v>
      </c>
      <c r="F654">
        <v>320.05</v>
      </c>
      <c r="G654" t="s">
        <v>2047</v>
      </c>
      <c r="H654" t="s">
        <v>1495</v>
      </c>
      <c r="I654" t="s">
        <v>1496</v>
      </c>
      <c r="J654">
        <v>6296613</v>
      </c>
      <c r="K654">
        <v>123257</v>
      </c>
      <c r="L654">
        <v>47.373234799999999</v>
      </c>
      <c r="M654">
        <v>-122.08478909999999</v>
      </c>
      <c r="N654">
        <v>6.419867752</v>
      </c>
    </row>
    <row r="655" spans="1:14" x14ac:dyDescent="0.2">
      <c r="A655">
        <v>53</v>
      </c>
      <c r="B655">
        <v>33</v>
      </c>
      <c r="C655">
        <v>32006</v>
      </c>
      <c r="D655" s="3">
        <v>53033032006</v>
      </c>
      <c r="E655" s="4" t="str">
        <f t="shared" si="10"/>
        <v>1400000US53033032006</v>
      </c>
      <c r="F655">
        <v>320.06</v>
      </c>
      <c r="G655" t="s">
        <v>2048</v>
      </c>
      <c r="H655" t="s">
        <v>1495</v>
      </c>
      <c r="I655" t="s">
        <v>1496</v>
      </c>
      <c r="J655">
        <v>7610588</v>
      </c>
      <c r="K655">
        <v>126569</v>
      </c>
      <c r="L655">
        <v>47.3499202</v>
      </c>
      <c r="M655">
        <v>-122.08034739999999</v>
      </c>
      <c r="N655">
        <v>7.7371648710000001</v>
      </c>
    </row>
    <row r="656" spans="1:14" x14ac:dyDescent="0.2">
      <c r="A656">
        <v>53</v>
      </c>
      <c r="B656">
        <v>33</v>
      </c>
      <c r="C656">
        <v>32007</v>
      </c>
      <c r="D656" s="3">
        <v>53033032007</v>
      </c>
      <c r="E656" s="4" t="str">
        <f t="shared" si="10"/>
        <v>1400000US53033032007</v>
      </c>
      <c r="F656">
        <v>320.07</v>
      </c>
      <c r="G656" t="s">
        <v>2049</v>
      </c>
      <c r="H656" t="s">
        <v>1495</v>
      </c>
      <c r="I656" t="s">
        <v>1496</v>
      </c>
      <c r="J656">
        <v>11493562</v>
      </c>
      <c r="K656">
        <v>144663</v>
      </c>
      <c r="L656">
        <v>47.390781099999998</v>
      </c>
      <c r="M656">
        <v>-122.067078</v>
      </c>
      <c r="N656">
        <v>11.63823101</v>
      </c>
    </row>
    <row r="657" spans="1:14" x14ac:dyDescent="0.2">
      <c r="A657">
        <v>53</v>
      </c>
      <c r="B657">
        <v>33</v>
      </c>
      <c r="C657">
        <v>32008</v>
      </c>
      <c r="D657" s="3">
        <v>53033032008</v>
      </c>
      <c r="E657" s="4" t="str">
        <f t="shared" si="10"/>
        <v>1400000US53033032008</v>
      </c>
      <c r="F657">
        <v>320.08</v>
      </c>
      <c r="G657" t="s">
        <v>2050</v>
      </c>
      <c r="H657" t="s">
        <v>1495</v>
      </c>
      <c r="I657" t="s">
        <v>1496</v>
      </c>
      <c r="J657">
        <v>2292598</v>
      </c>
      <c r="K657">
        <v>159028</v>
      </c>
      <c r="L657">
        <v>47.364505999999999</v>
      </c>
      <c r="M657">
        <v>-122.0492466</v>
      </c>
      <c r="N657">
        <v>2.451628822</v>
      </c>
    </row>
    <row r="658" spans="1:14" x14ac:dyDescent="0.2">
      <c r="A658">
        <v>53</v>
      </c>
      <c r="B658">
        <v>33</v>
      </c>
      <c r="C658">
        <v>32010</v>
      </c>
      <c r="D658" s="3">
        <v>53033032010</v>
      </c>
      <c r="E658" s="4" t="str">
        <f t="shared" si="10"/>
        <v>1400000US53033032010</v>
      </c>
      <c r="F658">
        <v>320.10000000000002</v>
      </c>
      <c r="G658" t="s">
        <v>2051</v>
      </c>
      <c r="H658" t="s">
        <v>1495</v>
      </c>
      <c r="I658" t="s">
        <v>1496</v>
      </c>
      <c r="J658">
        <v>4820859</v>
      </c>
      <c r="K658">
        <v>0</v>
      </c>
      <c r="L658">
        <v>47.378019199999997</v>
      </c>
      <c r="M658">
        <v>-122.0232476</v>
      </c>
      <c r="N658">
        <v>4.8208594629999997</v>
      </c>
    </row>
    <row r="659" spans="1:14" x14ac:dyDescent="0.2">
      <c r="A659">
        <v>53</v>
      </c>
      <c r="B659">
        <v>33</v>
      </c>
      <c r="C659">
        <v>32011</v>
      </c>
      <c r="D659" s="3">
        <v>53033032011</v>
      </c>
      <c r="E659" s="4" t="str">
        <f t="shared" si="10"/>
        <v>1400000US53033032011</v>
      </c>
      <c r="F659">
        <v>320.11</v>
      </c>
      <c r="G659" t="s">
        <v>2052</v>
      </c>
      <c r="H659" t="s">
        <v>1495</v>
      </c>
      <c r="I659" t="s">
        <v>1496</v>
      </c>
      <c r="J659">
        <v>3364883</v>
      </c>
      <c r="K659">
        <v>282989</v>
      </c>
      <c r="L659">
        <v>47.367129300000002</v>
      </c>
      <c r="M659">
        <v>-122.03007700000001</v>
      </c>
      <c r="N659">
        <v>3.6478760800000001</v>
      </c>
    </row>
    <row r="660" spans="1:14" x14ac:dyDescent="0.2">
      <c r="A660">
        <v>53</v>
      </c>
      <c r="B660">
        <v>33</v>
      </c>
      <c r="C660">
        <v>32102</v>
      </c>
      <c r="D660" s="3">
        <v>53033032102</v>
      </c>
      <c r="E660" s="4" t="str">
        <f t="shared" si="10"/>
        <v>1400000US53033032102</v>
      </c>
      <c r="F660">
        <v>321.02</v>
      </c>
      <c r="G660" t="s">
        <v>2053</v>
      </c>
      <c r="H660" t="s">
        <v>1495</v>
      </c>
      <c r="I660" t="s">
        <v>1496</v>
      </c>
      <c r="J660">
        <v>79057907</v>
      </c>
      <c r="K660">
        <v>84390</v>
      </c>
      <c r="L660">
        <v>47.485150699999998</v>
      </c>
      <c r="M660">
        <v>-121.96578390000001</v>
      </c>
      <c r="N660">
        <v>79.142302139999998</v>
      </c>
    </row>
    <row r="661" spans="1:14" x14ac:dyDescent="0.2">
      <c r="A661">
        <v>53</v>
      </c>
      <c r="B661">
        <v>33</v>
      </c>
      <c r="C661">
        <v>32103</v>
      </c>
      <c r="D661" s="3">
        <v>53033032103</v>
      </c>
      <c r="E661" s="4" t="str">
        <f t="shared" si="10"/>
        <v>1400000US53033032103</v>
      </c>
      <c r="F661">
        <v>321.02999999999997</v>
      </c>
      <c r="G661" t="s">
        <v>2054</v>
      </c>
      <c r="H661" t="s">
        <v>1495</v>
      </c>
      <c r="I661" t="s">
        <v>1496</v>
      </c>
      <c r="J661">
        <v>4054489</v>
      </c>
      <c r="K661">
        <v>0</v>
      </c>
      <c r="L661">
        <v>47.539059700000003</v>
      </c>
      <c r="M661">
        <v>-122.04878549999999</v>
      </c>
      <c r="N661">
        <v>4.0544907969999997</v>
      </c>
    </row>
    <row r="662" spans="1:14" x14ac:dyDescent="0.2">
      <c r="A662">
        <v>53</v>
      </c>
      <c r="B662">
        <v>33</v>
      </c>
      <c r="C662">
        <v>32104</v>
      </c>
      <c r="D662" s="3">
        <v>53033032104</v>
      </c>
      <c r="E662" s="4" t="str">
        <f t="shared" si="10"/>
        <v>1400000US53033032104</v>
      </c>
      <c r="F662">
        <v>321.04000000000002</v>
      </c>
      <c r="G662" t="s">
        <v>2055</v>
      </c>
      <c r="H662" t="s">
        <v>1495</v>
      </c>
      <c r="I662" t="s">
        <v>1496</v>
      </c>
      <c r="J662">
        <v>22475753</v>
      </c>
      <c r="K662">
        <v>0</v>
      </c>
      <c r="L662">
        <v>47.505121299999999</v>
      </c>
      <c r="M662">
        <v>-122.05315469999999</v>
      </c>
      <c r="N662">
        <v>22.475748540000001</v>
      </c>
    </row>
    <row r="663" spans="1:14" x14ac:dyDescent="0.2">
      <c r="A663">
        <v>53</v>
      </c>
      <c r="B663">
        <v>33</v>
      </c>
      <c r="C663">
        <v>32203</v>
      </c>
      <c r="D663" s="3">
        <v>53033032203</v>
      </c>
      <c r="E663" s="4" t="str">
        <f t="shared" si="10"/>
        <v>1400000US53033032203</v>
      </c>
      <c r="F663">
        <v>322.02999999999997</v>
      </c>
      <c r="G663" t="s">
        <v>2056</v>
      </c>
      <c r="H663" t="s">
        <v>1495</v>
      </c>
      <c r="I663" t="s">
        <v>1496</v>
      </c>
      <c r="J663">
        <v>10073198</v>
      </c>
      <c r="K663">
        <v>3774879</v>
      </c>
      <c r="L663">
        <v>47.595451500000003</v>
      </c>
      <c r="M663">
        <v>-122.0694737</v>
      </c>
      <c r="N663">
        <v>13.84808383</v>
      </c>
    </row>
    <row r="664" spans="1:14" x14ac:dyDescent="0.2">
      <c r="A664">
        <v>53</v>
      </c>
      <c r="B664">
        <v>33</v>
      </c>
      <c r="C664">
        <v>32207</v>
      </c>
      <c r="D664" s="3">
        <v>53033032207</v>
      </c>
      <c r="E664" s="4" t="str">
        <f t="shared" si="10"/>
        <v>1400000US53033032207</v>
      </c>
      <c r="F664">
        <v>322.07</v>
      </c>
      <c r="G664" t="s">
        <v>2057</v>
      </c>
      <c r="H664" t="s">
        <v>1495</v>
      </c>
      <c r="I664" t="s">
        <v>1496</v>
      </c>
      <c r="J664">
        <v>4572913</v>
      </c>
      <c r="K664">
        <v>1049106</v>
      </c>
      <c r="L664">
        <v>47.583487300000002</v>
      </c>
      <c r="M664">
        <v>-122.06029719999999</v>
      </c>
      <c r="N664">
        <v>5.6220212060000003</v>
      </c>
    </row>
    <row r="665" spans="1:14" x14ac:dyDescent="0.2">
      <c r="A665">
        <v>53</v>
      </c>
      <c r="B665">
        <v>33</v>
      </c>
      <c r="C665">
        <v>32208</v>
      </c>
      <c r="D665" s="3">
        <v>53033032208</v>
      </c>
      <c r="E665" s="4" t="str">
        <f t="shared" si="10"/>
        <v>1400000US53033032208</v>
      </c>
      <c r="F665">
        <v>322.08</v>
      </c>
      <c r="G665" t="s">
        <v>2058</v>
      </c>
      <c r="H665" t="s">
        <v>1495</v>
      </c>
      <c r="I665" t="s">
        <v>1496</v>
      </c>
      <c r="J665">
        <v>11017459</v>
      </c>
      <c r="K665">
        <v>1305364</v>
      </c>
      <c r="L665">
        <v>47.560581200000001</v>
      </c>
      <c r="M665">
        <v>-122.0461488</v>
      </c>
      <c r="N665">
        <v>12.3228226</v>
      </c>
    </row>
    <row r="666" spans="1:14" x14ac:dyDescent="0.2">
      <c r="A666">
        <v>53</v>
      </c>
      <c r="B666">
        <v>33</v>
      </c>
      <c r="C666">
        <v>32210</v>
      </c>
      <c r="D666" s="3">
        <v>53033032210</v>
      </c>
      <c r="E666" s="4" t="str">
        <f t="shared" si="10"/>
        <v>1400000US53033032210</v>
      </c>
      <c r="F666">
        <v>322.10000000000002</v>
      </c>
      <c r="G666" t="s">
        <v>2059</v>
      </c>
      <c r="H666" t="s">
        <v>1495</v>
      </c>
      <c r="I666" t="s">
        <v>1496</v>
      </c>
      <c r="J666">
        <v>41785790</v>
      </c>
      <c r="K666">
        <v>17076</v>
      </c>
      <c r="L666">
        <v>47.551178100000001</v>
      </c>
      <c r="M666">
        <v>-121.96404870000001</v>
      </c>
      <c r="N666">
        <v>41.802867550000002</v>
      </c>
    </row>
    <row r="667" spans="1:14" x14ac:dyDescent="0.2">
      <c r="A667">
        <v>53</v>
      </c>
      <c r="B667">
        <v>33</v>
      </c>
      <c r="C667">
        <v>32211</v>
      </c>
      <c r="D667" s="3">
        <v>53033032211</v>
      </c>
      <c r="E667" s="4" t="str">
        <f t="shared" si="10"/>
        <v>1400000US53033032211</v>
      </c>
      <c r="F667">
        <v>322.11</v>
      </c>
      <c r="G667" t="s">
        <v>2060</v>
      </c>
      <c r="H667" t="s">
        <v>1495</v>
      </c>
      <c r="I667" t="s">
        <v>1496</v>
      </c>
      <c r="J667">
        <v>2975635</v>
      </c>
      <c r="K667">
        <v>0</v>
      </c>
      <c r="L667">
        <v>47.579819800000003</v>
      </c>
      <c r="M667">
        <v>-122.0193627</v>
      </c>
      <c r="N667">
        <v>2.975634007</v>
      </c>
    </row>
    <row r="668" spans="1:14" x14ac:dyDescent="0.2">
      <c r="A668">
        <v>53</v>
      </c>
      <c r="B668">
        <v>33</v>
      </c>
      <c r="C668">
        <v>32212</v>
      </c>
      <c r="D668" s="3">
        <v>53033032212</v>
      </c>
      <c r="E668" s="4" t="str">
        <f t="shared" si="10"/>
        <v>1400000US53033032212</v>
      </c>
      <c r="F668">
        <v>322.12</v>
      </c>
      <c r="G668" t="s">
        <v>2061</v>
      </c>
      <c r="H668" t="s">
        <v>1495</v>
      </c>
      <c r="I668" t="s">
        <v>1496</v>
      </c>
      <c r="J668">
        <v>3372136</v>
      </c>
      <c r="K668">
        <v>42596</v>
      </c>
      <c r="L668">
        <v>47.569504000000002</v>
      </c>
      <c r="M668">
        <v>-122.0082855</v>
      </c>
      <c r="N668">
        <v>3.4147346760000001</v>
      </c>
    </row>
    <row r="669" spans="1:14" x14ac:dyDescent="0.2">
      <c r="A669">
        <v>53</v>
      </c>
      <c r="B669">
        <v>33</v>
      </c>
      <c r="C669">
        <v>32213</v>
      </c>
      <c r="D669" s="3">
        <v>53033032213</v>
      </c>
      <c r="E669" s="4" t="str">
        <f t="shared" si="10"/>
        <v>1400000US53033032213</v>
      </c>
      <c r="F669">
        <v>322.13</v>
      </c>
      <c r="G669" t="s">
        <v>2062</v>
      </c>
      <c r="H669" t="s">
        <v>1495</v>
      </c>
      <c r="I669" t="s">
        <v>1496</v>
      </c>
      <c r="J669">
        <v>4137355</v>
      </c>
      <c r="K669">
        <v>286842</v>
      </c>
      <c r="L669">
        <v>47.586804999999998</v>
      </c>
      <c r="M669">
        <v>-121.9887226</v>
      </c>
      <c r="N669">
        <v>4.4241973489999999</v>
      </c>
    </row>
    <row r="670" spans="1:14" x14ac:dyDescent="0.2">
      <c r="A670">
        <v>53</v>
      </c>
      <c r="B670">
        <v>33</v>
      </c>
      <c r="C670">
        <v>32214</v>
      </c>
      <c r="D670" s="3">
        <v>53033032214</v>
      </c>
      <c r="E670" s="4" t="str">
        <f t="shared" si="10"/>
        <v>1400000US53033032214</v>
      </c>
      <c r="F670">
        <v>322.14</v>
      </c>
      <c r="G670" t="s">
        <v>2063</v>
      </c>
      <c r="H670" t="s">
        <v>1495</v>
      </c>
      <c r="I670" t="s">
        <v>1496</v>
      </c>
      <c r="J670">
        <v>6683460</v>
      </c>
      <c r="K670">
        <v>44579</v>
      </c>
      <c r="L670">
        <v>47.602880499999998</v>
      </c>
      <c r="M670">
        <v>-122.0215</v>
      </c>
      <c r="N670">
        <v>6.7280380370000001</v>
      </c>
    </row>
    <row r="671" spans="1:14" x14ac:dyDescent="0.2">
      <c r="A671">
        <v>53</v>
      </c>
      <c r="B671">
        <v>33</v>
      </c>
      <c r="C671">
        <v>32215</v>
      </c>
      <c r="D671" s="3">
        <v>53033032215</v>
      </c>
      <c r="E671" s="4" t="str">
        <f t="shared" si="10"/>
        <v>1400000US53033032215</v>
      </c>
      <c r="F671">
        <v>322.14999999999998</v>
      </c>
      <c r="G671" t="s">
        <v>2064</v>
      </c>
      <c r="H671" t="s">
        <v>1495</v>
      </c>
      <c r="I671" t="s">
        <v>1496</v>
      </c>
      <c r="J671">
        <v>16009892</v>
      </c>
      <c r="K671">
        <v>10175</v>
      </c>
      <c r="L671">
        <v>47.606219299999999</v>
      </c>
      <c r="M671">
        <v>-121.9865085</v>
      </c>
      <c r="N671">
        <v>16.020070629999999</v>
      </c>
    </row>
    <row r="672" spans="1:14" x14ac:dyDescent="0.2">
      <c r="A672">
        <v>53</v>
      </c>
      <c r="B672">
        <v>33</v>
      </c>
      <c r="C672">
        <v>32307</v>
      </c>
      <c r="D672" s="3">
        <v>53033032307</v>
      </c>
      <c r="E672" s="4" t="str">
        <f t="shared" si="10"/>
        <v>1400000US53033032307</v>
      </c>
      <c r="F672">
        <v>323.07</v>
      </c>
      <c r="G672" t="s">
        <v>2065</v>
      </c>
      <c r="H672" t="s">
        <v>1495</v>
      </c>
      <c r="I672" t="s">
        <v>1496</v>
      </c>
      <c r="J672">
        <v>11668030</v>
      </c>
      <c r="K672">
        <v>234335</v>
      </c>
      <c r="L672">
        <v>47.758005099999998</v>
      </c>
      <c r="M672">
        <v>-122.0907595</v>
      </c>
      <c r="N672">
        <v>11.90236706</v>
      </c>
    </row>
    <row r="673" spans="1:14" x14ac:dyDescent="0.2">
      <c r="A673">
        <v>53</v>
      </c>
      <c r="B673">
        <v>33</v>
      </c>
      <c r="C673">
        <v>32309</v>
      </c>
      <c r="D673" s="3">
        <v>53033032309</v>
      </c>
      <c r="E673" s="4" t="str">
        <f t="shared" si="10"/>
        <v>1400000US53033032309</v>
      </c>
      <c r="F673">
        <v>323.08999999999997</v>
      </c>
      <c r="G673" t="s">
        <v>2066</v>
      </c>
      <c r="H673" t="s">
        <v>1495</v>
      </c>
      <c r="I673" t="s">
        <v>1496</v>
      </c>
      <c r="J673">
        <v>6164070</v>
      </c>
      <c r="K673">
        <v>0</v>
      </c>
      <c r="L673">
        <v>47.685623800000002</v>
      </c>
      <c r="M673">
        <v>-122.1338162</v>
      </c>
      <c r="N673">
        <v>6.1640698980000002</v>
      </c>
    </row>
    <row r="674" spans="1:14" x14ac:dyDescent="0.2">
      <c r="A674">
        <v>53</v>
      </c>
      <c r="B674">
        <v>33</v>
      </c>
      <c r="C674">
        <v>32311</v>
      </c>
      <c r="D674" s="3">
        <v>53033032311</v>
      </c>
      <c r="E674" s="4" t="str">
        <f t="shared" si="10"/>
        <v>1400000US53033032311</v>
      </c>
      <c r="F674">
        <v>323.11</v>
      </c>
      <c r="G674" t="s">
        <v>2067</v>
      </c>
      <c r="H674" t="s">
        <v>1495</v>
      </c>
      <c r="I674" t="s">
        <v>1496</v>
      </c>
      <c r="J674">
        <v>23482237</v>
      </c>
      <c r="K674">
        <v>92770</v>
      </c>
      <c r="L674">
        <v>47.751503900000003</v>
      </c>
      <c r="M674">
        <v>-122.03874810000001</v>
      </c>
      <c r="N674">
        <v>23.575012529999999</v>
      </c>
    </row>
    <row r="675" spans="1:14" x14ac:dyDescent="0.2">
      <c r="A675">
        <v>53</v>
      </c>
      <c r="B675">
        <v>33</v>
      </c>
      <c r="C675">
        <v>32313</v>
      </c>
      <c r="D675" s="3">
        <v>53033032313</v>
      </c>
      <c r="E675" s="4" t="str">
        <f t="shared" si="10"/>
        <v>1400000US53033032313</v>
      </c>
      <c r="F675">
        <v>323.13</v>
      </c>
      <c r="G675" t="s">
        <v>2068</v>
      </c>
      <c r="H675" t="s">
        <v>1495</v>
      </c>
      <c r="I675" t="s">
        <v>1496</v>
      </c>
      <c r="J675">
        <v>13089861</v>
      </c>
      <c r="K675">
        <v>436034</v>
      </c>
      <c r="L675">
        <v>47.670507700000002</v>
      </c>
      <c r="M675">
        <v>-122.0890065</v>
      </c>
      <c r="N675">
        <v>13.52589961</v>
      </c>
    </row>
    <row r="676" spans="1:14" x14ac:dyDescent="0.2">
      <c r="A676">
        <v>53</v>
      </c>
      <c r="B676">
        <v>33</v>
      </c>
      <c r="C676">
        <v>32315</v>
      </c>
      <c r="D676" s="3">
        <v>53033032315</v>
      </c>
      <c r="E676" s="4" t="str">
        <f t="shared" si="10"/>
        <v>1400000US53033032315</v>
      </c>
      <c r="F676">
        <v>323.14999999999998</v>
      </c>
      <c r="G676" t="s">
        <v>2069</v>
      </c>
      <c r="H676" t="s">
        <v>1495</v>
      </c>
      <c r="I676" t="s">
        <v>1496</v>
      </c>
      <c r="J676">
        <v>44497102</v>
      </c>
      <c r="K676">
        <v>1355602</v>
      </c>
      <c r="L676">
        <v>47.666806000000001</v>
      </c>
      <c r="M676">
        <v>-121.98125109999999</v>
      </c>
      <c r="N676">
        <v>45.852705200000003</v>
      </c>
    </row>
    <row r="677" spans="1:14" x14ac:dyDescent="0.2">
      <c r="A677">
        <v>53</v>
      </c>
      <c r="B677">
        <v>33</v>
      </c>
      <c r="C677">
        <v>32316</v>
      </c>
      <c r="D677" s="3">
        <v>53033032316</v>
      </c>
      <c r="E677" s="4" t="str">
        <f t="shared" si="10"/>
        <v>1400000US53033032316</v>
      </c>
      <c r="F677">
        <v>323.16000000000003</v>
      </c>
      <c r="G677" t="s">
        <v>2070</v>
      </c>
      <c r="H677" t="s">
        <v>1495</v>
      </c>
      <c r="I677" t="s">
        <v>1496</v>
      </c>
      <c r="J677">
        <v>6231120</v>
      </c>
      <c r="K677">
        <v>2604569</v>
      </c>
      <c r="L677">
        <v>47.639220600000002</v>
      </c>
      <c r="M677">
        <v>-122.0712475</v>
      </c>
      <c r="N677">
        <v>8.8356959249999996</v>
      </c>
    </row>
    <row r="678" spans="1:14" x14ac:dyDescent="0.2">
      <c r="A678">
        <v>53</v>
      </c>
      <c r="B678">
        <v>33</v>
      </c>
      <c r="C678">
        <v>32317</v>
      </c>
      <c r="D678" s="3">
        <v>53033032317</v>
      </c>
      <c r="E678" s="4" t="str">
        <f t="shared" si="10"/>
        <v>1400000US53033032317</v>
      </c>
      <c r="F678">
        <v>323.17</v>
      </c>
      <c r="G678" t="s">
        <v>2071</v>
      </c>
      <c r="H678" t="s">
        <v>1495</v>
      </c>
      <c r="I678" t="s">
        <v>1496</v>
      </c>
      <c r="J678">
        <v>4393971</v>
      </c>
      <c r="K678">
        <v>0</v>
      </c>
      <c r="L678">
        <v>47.6276169</v>
      </c>
      <c r="M678">
        <v>-122.0479843</v>
      </c>
      <c r="N678">
        <v>4.39396962</v>
      </c>
    </row>
    <row r="679" spans="1:14" x14ac:dyDescent="0.2">
      <c r="A679">
        <v>53</v>
      </c>
      <c r="B679">
        <v>33</v>
      </c>
      <c r="C679">
        <v>32318</v>
      </c>
      <c r="D679" s="3">
        <v>53033032318</v>
      </c>
      <c r="E679" s="4" t="str">
        <f t="shared" si="10"/>
        <v>1400000US53033032318</v>
      </c>
      <c r="F679">
        <v>323.18</v>
      </c>
      <c r="G679" t="s">
        <v>2072</v>
      </c>
      <c r="H679" t="s">
        <v>1495</v>
      </c>
      <c r="I679" t="s">
        <v>1496</v>
      </c>
      <c r="J679">
        <v>7354434</v>
      </c>
      <c r="K679">
        <v>0</v>
      </c>
      <c r="L679">
        <v>47.635073300000002</v>
      </c>
      <c r="M679">
        <v>-122.0320771</v>
      </c>
      <c r="N679">
        <v>7.3544313260000003</v>
      </c>
    </row>
    <row r="680" spans="1:14" x14ac:dyDescent="0.2">
      <c r="A680">
        <v>53</v>
      </c>
      <c r="B680">
        <v>33</v>
      </c>
      <c r="C680">
        <v>32319</v>
      </c>
      <c r="D680" s="3">
        <v>53033032319</v>
      </c>
      <c r="E680" s="4" t="str">
        <f t="shared" si="10"/>
        <v>1400000US53033032319</v>
      </c>
      <c r="F680">
        <v>323.19</v>
      </c>
      <c r="G680" t="s">
        <v>2073</v>
      </c>
      <c r="H680" t="s">
        <v>1495</v>
      </c>
      <c r="I680" t="s">
        <v>1496</v>
      </c>
      <c r="J680">
        <v>6814498</v>
      </c>
      <c r="K680">
        <v>0</v>
      </c>
      <c r="L680">
        <v>47.759559699999997</v>
      </c>
      <c r="M680">
        <v>-122.1476582</v>
      </c>
      <c r="N680">
        <v>6.8144944430000001</v>
      </c>
    </row>
    <row r="681" spans="1:14" x14ac:dyDescent="0.2">
      <c r="A681">
        <v>53</v>
      </c>
      <c r="B681">
        <v>33</v>
      </c>
      <c r="C681">
        <v>32320</v>
      </c>
      <c r="D681" s="3">
        <v>53033032320</v>
      </c>
      <c r="E681" s="4" t="str">
        <f t="shared" si="10"/>
        <v>1400000US53033032320</v>
      </c>
      <c r="F681">
        <v>323.2</v>
      </c>
      <c r="G681" t="s">
        <v>2074</v>
      </c>
      <c r="H681" t="s">
        <v>1495</v>
      </c>
      <c r="I681" t="s">
        <v>1496</v>
      </c>
      <c r="J681">
        <v>9554710</v>
      </c>
      <c r="K681">
        <v>40422</v>
      </c>
      <c r="L681">
        <v>47.756476900000003</v>
      </c>
      <c r="M681">
        <v>-122.1244452</v>
      </c>
      <c r="N681">
        <v>9.5951268489999997</v>
      </c>
    </row>
    <row r="682" spans="1:14" x14ac:dyDescent="0.2">
      <c r="A682">
        <v>53</v>
      </c>
      <c r="B682">
        <v>33</v>
      </c>
      <c r="C682">
        <v>32321</v>
      </c>
      <c r="D682" s="3">
        <v>53033032321</v>
      </c>
      <c r="E682" s="4" t="str">
        <f t="shared" si="10"/>
        <v>1400000US53033032321</v>
      </c>
      <c r="F682">
        <v>323.20999999999998</v>
      </c>
      <c r="G682" t="s">
        <v>2075</v>
      </c>
      <c r="H682" t="s">
        <v>1495</v>
      </c>
      <c r="I682" t="s">
        <v>1496</v>
      </c>
      <c r="J682">
        <v>12671460</v>
      </c>
      <c r="K682">
        <v>0</v>
      </c>
      <c r="L682">
        <v>47.7179219</v>
      </c>
      <c r="M682">
        <v>-122.12632549999999</v>
      </c>
      <c r="N682">
        <v>12.671458619999999</v>
      </c>
    </row>
    <row r="683" spans="1:14" x14ac:dyDescent="0.2">
      <c r="A683">
        <v>53</v>
      </c>
      <c r="B683">
        <v>33</v>
      </c>
      <c r="C683">
        <v>32322</v>
      </c>
      <c r="D683" s="3">
        <v>53033032322</v>
      </c>
      <c r="E683" s="4" t="str">
        <f t="shared" si="10"/>
        <v>1400000US53033032322</v>
      </c>
      <c r="F683">
        <v>323.22000000000003</v>
      </c>
      <c r="G683" t="s">
        <v>2076</v>
      </c>
      <c r="H683" t="s">
        <v>1495</v>
      </c>
      <c r="I683" t="s">
        <v>1496</v>
      </c>
      <c r="J683">
        <v>4625048</v>
      </c>
      <c r="K683">
        <v>0</v>
      </c>
      <c r="L683">
        <v>47.726004000000003</v>
      </c>
      <c r="M683">
        <v>-122.09784519999999</v>
      </c>
      <c r="N683">
        <v>4.6250474190000004</v>
      </c>
    </row>
    <row r="684" spans="1:14" x14ac:dyDescent="0.2">
      <c r="A684">
        <v>53</v>
      </c>
      <c r="B684">
        <v>33</v>
      </c>
      <c r="C684">
        <v>32323</v>
      </c>
      <c r="D684" s="3">
        <v>53033032323</v>
      </c>
      <c r="E684" s="4" t="str">
        <f t="shared" si="10"/>
        <v>1400000US53033032323</v>
      </c>
      <c r="F684">
        <v>323.23</v>
      </c>
      <c r="G684" t="s">
        <v>2077</v>
      </c>
      <c r="H684" t="s">
        <v>1495</v>
      </c>
      <c r="I684" t="s">
        <v>1496</v>
      </c>
      <c r="J684">
        <v>3291834</v>
      </c>
      <c r="K684">
        <v>0</v>
      </c>
      <c r="L684">
        <v>47.698601799999999</v>
      </c>
      <c r="M684">
        <v>-122.1117667</v>
      </c>
      <c r="N684">
        <v>3.2918341529999999</v>
      </c>
    </row>
    <row r="685" spans="1:14" x14ac:dyDescent="0.2">
      <c r="A685">
        <v>53</v>
      </c>
      <c r="B685">
        <v>33</v>
      </c>
      <c r="C685">
        <v>32324</v>
      </c>
      <c r="D685" s="3">
        <v>53033032324</v>
      </c>
      <c r="E685" s="4" t="str">
        <f t="shared" si="10"/>
        <v>1400000US53033032324</v>
      </c>
      <c r="F685">
        <v>323.24</v>
      </c>
      <c r="G685" t="s">
        <v>2078</v>
      </c>
      <c r="H685" t="s">
        <v>1495</v>
      </c>
      <c r="I685" t="s">
        <v>1496</v>
      </c>
      <c r="J685">
        <v>2048589</v>
      </c>
      <c r="K685">
        <v>0</v>
      </c>
      <c r="L685">
        <v>47.685526699999997</v>
      </c>
      <c r="M685">
        <v>-122.1199841</v>
      </c>
      <c r="N685">
        <v>2.04858962</v>
      </c>
    </row>
    <row r="686" spans="1:14" x14ac:dyDescent="0.2">
      <c r="A686">
        <v>53</v>
      </c>
      <c r="B686">
        <v>33</v>
      </c>
      <c r="C686">
        <v>32325</v>
      </c>
      <c r="D686" s="3">
        <v>53033032325</v>
      </c>
      <c r="E686" s="4" t="str">
        <f t="shared" si="10"/>
        <v>1400000US53033032325</v>
      </c>
      <c r="F686">
        <v>323.25</v>
      </c>
      <c r="G686" t="s">
        <v>2079</v>
      </c>
      <c r="H686" t="s">
        <v>1495</v>
      </c>
      <c r="I686" t="s">
        <v>1496</v>
      </c>
      <c r="J686">
        <v>2212935</v>
      </c>
      <c r="K686">
        <v>0</v>
      </c>
      <c r="L686">
        <v>47.686481899999997</v>
      </c>
      <c r="M686">
        <v>-122.1049565</v>
      </c>
      <c r="N686">
        <v>2.2129389330000002</v>
      </c>
    </row>
    <row r="687" spans="1:14" x14ac:dyDescent="0.2">
      <c r="A687">
        <v>53</v>
      </c>
      <c r="B687">
        <v>33</v>
      </c>
      <c r="C687">
        <v>32326</v>
      </c>
      <c r="D687" s="3">
        <v>53033032326</v>
      </c>
      <c r="E687" s="4" t="str">
        <f t="shared" si="10"/>
        <v>1400000US53033032326</v>
      </c>
      <c r="F687">
        <v>323.26</v>
      </c>
      <c r="G687" t="s">
        <v>2080</v>
      </c>
      <c r="H687" t="s">
        <v>1495</v>
      </c>
      <c r="I687" t="s">
        <v>1496</v>
      </c>
      <c r="J687">
        <v>10460418</v>
      </c>
      <c r="K687">
        <v>0</v>
      </c>
      <c r="L687">
        <v>47.700761</v>
      </c>
      <c r="M687">
        <v>-122.0785848</v>
      </c>
      <c r="N687">
        <v>10.460415680000001</v>
      </c>
    </row>
    <row r="688" spans="1:14" x14ac:dyDescent="0.2">
      <c r="A688">
        <v>53</v>
      </c>
      <c r="B688">
        <v>33</v>
      </c>
      <c r="C688">
        <v>32327</v>
      </c>
      <c r="D688" s="3">
        <v>53033032327</v>
      </c>
      <c r="E688" s="4" t="str">
        <f t="shared" si="10"/>
        <v>1400000US53033032327</v>
      </c>
      <c r="F688">
        <v>323.27</v>
      </c>
      <c r="G688" t="s">
        <v>2081</v>
      </c>
      <c r="H688" t="s">
        <v>1495</v>
      </c>
      <c r="I688" t="s">
        <v>1496</v>
      </c>
      <c r="J688">
        <v>16127860</v>
      </c>
      <c r="K688">
        <v>106609</v>
      </c>
      <c r="L688">
        <v>47.710061699999997</v>
      </c>
      <c r="M688">
        <v>-122.0434083</v>
      </c>
      <c r="N688">
        <v>16.234470120000001</v>
      </c>
    </row>
    <row r="689" spans="1:14" x14ac:dyDescent="0.2">
      <c r="A689">
        <v>53</v>
      </c>
      <c r="B689">
        <v>33</v>
      </c>
      <c r="C689">
        <v>32328</v>
      </c>
      <c r="D689" s="3">
        <v>53033032328</v>
      </c>
      <c r="E689" s="4" t="str">
        <f t="shared" si="10"/>
        <v>1400000US53033032328</v>
      </c>
      <c r="F689">
        <v>323.27999999999997</v>
      </c>
      <c r="G689" t="s">
        <v>2082</v>
      </c>
      <c r="H689" t="s">
        <v>1495</v>
      </c>
      <c r="I689" t="s">
        <v>1496</v>
      </c>
      <c r="J689">
        <v>8504237</v>
      </c>
      <c r="K689">
        <v>0</v>
      </c>
      <c r="L689">
        <v>47.664163799999997</v>
      </c>
      <c r="M689">
        <v>-122.0461286</v>
      </c>
      <c r="N689">
        <v>8.5042383570000002</v>
      </c>
    </row>
    <row r="690" spans="1:14" x14ac:dyDescent="0.2">
      <c r="A690">
        <v>53</v>
      </c>
      <c r="B690">
        <v>33</v>
      </c>
      <c r="C690">
        <v>32329</v>
      </c>
      <c r="D690" s="3">
        <v>53033032329</v>
      </c>
      <c r="E690" s="4" t="str">
        <f t="shared" si="10"/>
        <v>1400000US53033032329</v>
      </c>
      <c r="F690">
        <v>323.29000000000002</v>
      </c>
      <c r="G690" t="s">
        <v>2083</v>
      </c>
      <c r="H690" t="s">
        <v>1495</v>
      </c>
      <c r="I690" t="s">
        <v>1496</v>
      </c>
      <c r="J690">
        <v>9669021</v>
      </c>
      <c r="K690">
        <v>0</v>
      </c>
      <c r="L690">
        <v>47.683661100000002</v>
      </c>
      <c r="M690">
        <v>-122.0297142</v>
      </c>
      <c r="N690">
        <v>9.6690162940000004</v>
      </c>
    </row>
    <row r="691" spans="1:14" x14ac:dyDescent="0.2">
      <c r="A691">
        <v>53</v>
      </c>
      <c r="B691">
        <v>33</v>
      </c>
      <c r="C691">
        <v>32401</v>
      </c>
      <c r="D691" s="3">
        <v>53033032401</v>
      </c>
      <c r="E691" s="4" t="str">
        <f t="shared" si="10"/>
        <v>1400000US53033032401</v>
      </c>
      <c r="F691">
        <v>324.01</v>
      </c>
      <c r="G691" t="s">
        <v>2084</v>
      </c>
      <c r="H691" t="s">
        <v>1495</v>
      </c>
      <c r="I691" t="s">
        <v>1496</v>
      </c>
      <c r="J691">
        <v>55949660</v>
      </c>
      <c r="K691">
        <v>1058799</v>
      </c>
      <c r="L691">
        <v>47.746316899999997</v>
      </c>
      <c r="M691">
        <v>-121.947874</v>
      </c>
      <c r="N691">
        <v>57.008462590000001</v>
      </c>
    </row>
    <row r="692" spans="1:14" x14ac:dyDescent="0.2">
      <c r="A692">
        <v>53</v>
      </c>
      <c r="B692">
        <v>33</v>
      </c>
      <c r="C692">
        <v>32402</v>
      </c>
      <c r="D692" s="3">
        <v>53033032402</v>
      </c>
      <c r="E692" s="4" t="str">
        <f t="shared" si="10"/>
        <v>1400000US53033032402</v>
      </c>
      <c r="F692">
        <v>324.02</v>
      </c>
      <c r="G692" t="s">
        <v>2085</v>
      </c>
      <c r="H692" t="s">
        <v>1495</v>
      </c>
      <c r="I692" t="s">
        <v>1496</v>
      </c>
      <c r="J692">
        <v>25135987</v>
      </c>
      <c r="K692">
        <v>635210</v>
      </c>
      <c r="L692">
        <v>47.705051300000001</v>
      </c>
      <c r="M692">
        <v>-121.9486574</v>
      </c>
      <c r="N692">
        <v>25.77119871</v>
      </c>
    </row>
    <row r="693" spans="1:14" x14ac:dyDescent="0.2">
      <c r="A693">
        <v>53</v>
      </c>
      <c r="B693">
        <v>33</v>
      </c>
      <c r="C693">
        <v>32500</v>
      </c>
      <c r="D693" s="3">
        <v>53033032500</v>
      </c>
      <c r="E693" s="4" t="str">
        <f t="shared" si="10"/>
        <v>1400000US53033032500</v>
      </c>
      <c r="F693">
        <v>325</v>
      </c>
      <c r="G693" t="s">
        <v>2086</v>
      </c>
      <c r="H693" t="s">
        <v>1495</v>
      </c>
      <c r="I693" t="s">
        <v>1496</v>
      </c>
      <c r="J693">
        <v>213917115</v>
      </c>
      <c r="K693">
        <v>3892683</v>
      </c>
      <c r="L693">
        <v>47.701969900000002</v>
      </c>
      <c r="M693">
        <v>-121.83061429999999</v>
      </c>
      <c r="N693">
        <v>217.8098177</v>
      </c>
    </row>
    <row r="694" spans="1:14" x14ac:dyDescent="0.2">
      <c r="A694">
        <v>53</v>
      </c>
      <c r="B694">
        <v>33</v>
      </c>
      <c r="C694">
        <v>32601</v>
      </c>
      <c r="D694" s="3">
        <v>53033032601</v>
      </c>
      <c r="E694" s="4" t="str">
        <f t="shared" si="10"/>
        <v>1400000US53033032601</v>
      </c>
      <c r="F694">
        <v>326.01</v>
      </c>
      <c r="G694" t="s">
        <v>2087</v>
      </c>
      <c r="H694" t="s">
        <v>1495</v>
      </c>
      <c r="I694" t="s">
        <v>1496</v>
      </c>
      <c r="J694">
        <v>61320370</v>
      </c>
      <c r="K694">
        <v>1099846</v>
      </c>
      <c r="L694">
        <v>47.581530700000002</v>
      </c>
      <c r="M694">
        <v>-121.86994489999999</v>
      </c>
      <c r="N694">
        <v>62.42021338</v>
      </c>
    </row>
    <row r="695" spans="1:14" x14ac:dyDescent="0.2">
      <c r="A695">
        <v>53</v>
      </c>
      <c r="B695">
        <v>33</v>
      </c>
      <c r="C695">
        <v>32602</v>
      </c>
      <c r="D695" s="3">
        <v>53033032602</v>
      </c>
      <c r="E695" s="4" t="str">
        <f t="shared" si="10"/>
        <v>1400000US53033032602</v>
      </c>
      <c r="F695">
        <v>326.02</v>
      </c>
      <c r="G695" t="s">
        <v>2088</v>
      </c>
      <c r="H695" t="s">
        <v>1495</v>
      </c>
      <c r="I695" t="s">
        <v>1496</v>
      </c>
      <c r="J695">
        <v>30194601</v>
      </c>
      <c r="K695">
        <v>645094</v>
      </c>
      <c r="L695">
        <v>47.535074700000003</v>
      </c>
      <c r="M695">
        <v>-121.87833430000001</v>
      </c>
      <c r="N695">
        <v>30.83969819</v>
      </c>
    </row>
    <row r="696" spans="1:14" x14ac:dyDescent="0.2">
      <c r="A696">
        <v>53</v>
      </c>
      <c r="B696">
        <v>33</v>
      </c>
      <c r="C696">
        <v>32702</v>
      </c>
      <c r="D696" s="3">
        <v>53033032702</v>
      </c>
      <c r="E696" s="4" t="str">
        <f t="shared" si="10"/>
        <v>1400000US53033032702</v>
      </c>
      <c r="F696">
        <v>327.02</v>
      </c>
      <c r="G696" t="s">
        <v>2089</v>
      </c>
      <c r="H696" t="s">
        <v>1495</v>
      </c>
      <c r="I696" t="s">
        <v>1496</v>
      </c>
      <c r="J696">
        <v>510946338</v>
      </c>
      <c r="K696">
        <v>12514214</v>
      </c>
      <c r="L696">
        <v>47.463190099999998</v>
      </c>
      <c r="M696">
        <v>-121.49879660000001</v>
      </c>
      <c r="N696">
        <v>523.4505805</v>
      </c>
    </row>
    <row r="697" spans="1:14" x14ac:dyDescent="0.2">
      <c r="A697">
        <v>53</v>
      </c>
      <c r="B697">
        <v>33</v>
      </c>
      <c r="C697">
        <v>32703</v>
      </c>
      <c r="D697" s="3">
        <v>53033032703</v>
      </c>
      <c r="E697" s="4" t="str">
        <f t="shared" si="10"/>
        <v>1400000US53033032703</v>
      </c>
      <c r="F697">
        <v>327.02999999999997</v>
      </c>
      <c r="G697" t="s">
        <v>2090</v>
      </c>
      <c r="H697" t="s">
        <v>1495</v>
      </c>
      <c r="I697" t="s">
        <v>1496</v>
      </c>
      <c r="J697">
        <v>10319393</v>
      </c>
      <c r="K697">
        <v>175464</v>
      </c>
      <c r="L697">
        <v>47.514376900000002</v>
      </c>
      <c r="M697">
        <v>-121.8178721</v>
      </c>
      <c r="N697">
        <v>10.4948602</v>
      </c>
    </row>
    <row r="698" spans="1:14" x14ac:dyDescent="0.2">
      <c r="A698">
        <v>53</v>
      </c>
      <c r="B698">
        <v>33</v>
      </c>
      <c r="C698">
        <v>32704</v>
      </c>
      <c r="D698" s="3">
        <v>53033032704</v>
      </c>
      <c r="E698" s="4" t="str">
        <f t="shared" si="10"/>
        <v>1400000US53033032704</v>
      </c>
      <c r="F698">
        <v>327.04000000000002</v>
      </c>
      <c r="G698" t="s">
        <v>2091</v>
      </c>
      <c r="H698" t="s">
        <v>1495</v>
      </c>
      <c r="I698" t="s">
        <v>1496</v>
      </c>
      <c r="J698">
        <v>17160645</v>
      </c>
      <c r="K698">
        <v>447367</v>
      </c>
      <c r="L698">
        <v>47.494087700000001</v>
      </c>
      <c r="M698">
        <v>-121.7717401</v>
      </c>
      <c r="N698">
        <v>17.608014829999998</v>
      </c>
    </row>
    <row r="699" spans="1:14" x14ac:dyDescent="0.2">
      <c r="A699">
        <v>53</v>
      </c>
      <c r="B699">
        <v>33</v>
      </c>
      <c r="C699">
        <v>32800</v>
      </c>
      <c r="D699" s="3">
        <v>53033032800</v>
      </c>
      <c r="E699" s="4" t="str">
        <f t="shared" si="10"/>
        <v>1400000US53033032800</v>
      </c>
      <c r="F699">
        <v>328</v>
      </c>
      <c r="G699" t="s">
        <v>2092</v>
      </c>
      <c r="H699" t="s">
        <v>1495</v>
      </c>
      <c r="I699" t="s">
        <v>1496</v>
      </c>
      <c r="J699">
        <v>1390314033</v>
      </c>
      <c r="K699">
        <v>27318178</v>
      </c>
      <c r="L699">
        <v>47.653073800000001</v>
      </c>
      <c r="M699">
        <v>-121.4312774</v>
      </c>
      <c r="N699">
        <v>1417.615225</v>
      </c>
    </row>
    <row r="700" spans="1:14" x14ac:dyDescent="0.2">
      <c r="A700">
        <v>53</v>
      </c>
      <c r="B700">
        <v>33</v>
      </c>
      <c r="C700">
        <v>990100</v>
      </c>
      <c r="D700" s="3">
        <v>53033990100</v>
      </c>
      <c r="E700" s="4" t="str">
        <f t="shared" si="10"/>
        <v>1400000US53033990100</v>
      </c>
      <c r="F700">
        <v>9901</v>
      </c>
      <c r="G700" t="s">
        <v>1573</v>
      </c>
      <c r="H700" t="s">
        <v>1495</v>
      </c>
      <c r="I700" t="s">
        <v>1496</v>
      </c>
      <c r="J700">
        <v>0</v>
      </c>
      <c r="K700">
        <v>239607761</v>
      </c>
      <c r="L700">
        <v>47.510647800000001</v>
      </c>
      <c r="M700">
        <v>-122.41542130000001</v>
      </c>
      <c r="N700">
        <v>497.3175597</v>
      </c>
    </row>
    <row r="701" spans="1:14" x14ac:dyDescent="0.2">
      <c r="A701">
        <v>53</v>
      </c>
      <c r="B701">
        <v>35</v>
      </c>
      <c r="C701">
        <v>80101</v>
      </c>
      <c r="D701" s="3">
        <v>53035080101</v>
      </c>
      <c r="E701" s="4" t="str">
        <f t="shared" si="10"/>
        <v>1400000US53035080101</v>
      </c>
      <c r="F701">
        <v>801.01</v>
      </c>
      <c r="G701" t="s">
        <v>2093</v>
      </c>
      <c r="H701" t="s">
        <v>1495</v>
      </c>
      <c r="I701" t="s">
        <v>1496</v>
      </c>
      <c r="J701">
        <v>2222365</v>
      </c>
      <c r="K701">
        <v>312550</v>
      </c>
      <c r="L701">
        <v>47.597181900000002</v>
      </c>
      <c r="M701">
        <v>-122.64821360000001</v>
      </c>
      <c r="N701">
        <v>2.534910542</v>
      </c>
    </row>
    <row r="702" spans="1:14" x14ac:dyDescent="0.2">
      <c r="A702">
        <v>53</v>
      </c>
      <c r="B702">
        <v>35</v>
      </c>
      <c r="C702">
        <v>80102</v>
      </c>
      <c r="D702" s="3">
        <v>53035080102</v>
      </c>
      <c r="E702" s="4" t="str">
        <f t="shared" si="10"/>
        <v>1400000US53035080102</v>
      </c>
      <c r="F702">
        <v>801.02</v>
      </c>
      <c r="G702" t="s">
        <v>2094</v>
      </c>
      <c r="H702" t="s">
        <v>1495</v>
      </c>
      <c r="I702" t="s">
        <v>1496</v>
      </c>
      <c r="J702">
        <v>2352105</v>
      </c>
      <c r="K702">
        <v>304047</v>
      </c>
      <c r="L702">
        <v>47.591970199999999</v>
      </c>
      <c r="M702">
        <v>-122.6378825</v>
      </c>
      <c r="N702">
        <v>2.6561501110000001</v>
      </c>
    </row>
    <row r="703" spans="1:14" x14ac:dyDescent="0.2">
      <c r="A703">
        <v>53</v>
      </c>
      <c r="B703">
        <v>35</v>
      </c>
      <c r="C703">
        <v>80200</v>
      </c>
      <c r="D703" s="3">
        <v>53035080200</v>
      </c>
      <c r="E703" s="4" t="str">
        <f t="shared" si="10"/>
        <v>1400000US53035080200</v>
      </c>
      <c r="F703">
        <v>802</v>
      </c>
      <c r="G703" t="s">
        <v>2095</v>
      </c>
      <c r="H703" t="s">
        <v>1495</v>
      </c>
      <c r="I703" t="s">
        <v>1496</v>
      </c>
      <c r="J703">
        <v>2488264</v>
      </c>
      <c r="K703">
        <v>0</v>
      </c>
      <c r="L703">
        <v>47.5976</v>
      </c>
      <c r="M703">
        <v>-122.6212773</v>
      </c>
      <c r="N703">
        <v>2.4882612470000001</v>
      </c>
    </row>
    <row r="704" spans="1:14" x14ac:dyDescent="0.2">
      <c r="A704">
        <v>53</v>
      </c>
      <c r="B704">
        <v>35</v>
      </c>
      <c r="C704">
        <v>80300</v>
      </c>
      <c r="D704" s="3">
        <v>53035080300</v>
      </c>
      <c r="E704" s="4" t="str">
        <f t="shared" si="10"/>
        <v>1400000US53035080300</v>
      </c>
      <c r="F704">
        <v>803</v>
      </c>
      <c r="G704" t="s">
        <v>2096</v>
      </c>
      <c r="H704" t="s">
        <v>1495</v>
      </c>
      <c r="I704" t="s">
        <v>1496</v>
      </c>
      <c r="J704">
        <v>1665522</v>
      </c>
      <c r="K704">
        <v>210831</v>
      </c>
      <c r="L704">
        <v>47.583033499999999</v>
      </c>
      <c r="M704">
        <v>-122.6219546</v>
      </c>
      <c r="N704">
        <v>1.876350285</v>
      </c>
    </row>
    <row r="705" spans="1:14" x14ac:dyDescent="0.2">
      <c r="A705">
        <v>53</v>
      </c>
      <c r="B705">
        <v>35</v>
      </c>
      <c r="C705">
        <v>80400</v>
      </c>
      <c r="D705" s="3">
        <v>53035080400</v>
      </c>
      <c r="E705" s="4" t="str">
        <f t="shared" si="10"/>
        <v>1400000US53035080400</v>
      </c>
      <c r="F705">
        <v>804</v>
      </c>
      <c r="G705" t="s">
        <v>2097</v>
      </c>
      <c r="H705" t="s">
        <v>1495</v>
      </c>
      <c r="I705" t="s">
        <v>1496</v>
      </c>
      <c r="J705">
        <v>2834375</v>
      </c>
      <c r="K705">
        <v>3864793</v>
      </c>
      <c r="L705">
        <v>47.5859284</v>
      </c>
      <c r="M705">
        <v>-122.60247099999999</v>
      </c>
      <c r="N705">
        <v>6.6991668359999998</v>
      </c>
    </row>
    <row r="706" spans="1:14" x14ac:dyDescent="0.2">
      <c r="A706">
        <v>53</v>
      </c>
      <c r="B706">
        <v>35</v>
      </c>
      <c r="C706">
        <v>80500</v>
      </c>
      <c r="D706" s="3">
        <v>53035080500</v>
      </c>
      <c r="E706" s="4" t="str">
        <f t="shared" si="10"/>
        <v>1400000US53035080500</v>
      </c>
      <c r="F706">
        <v>805</v>
      </c>
      <c r="G706" t="s">
        <v>2098</v>
      </c>
      <c r="H706" t="s">
        <v>1495</v>
      </c>
      <c r="I706" t="s">
        <v>1496</v>
      </c>
      <c r="J706">
        <v>1047524</v>
      </c>
      <c r="K706">
        <v>1501689</v>
      </c>
      <c r="L706">
        <v>47.566384499999998</v>
      </c>
      <c r="M706">
        <v>-122.6236057</v>
      </c>
      <c r="N706">
        <v>2.5492087809999999</v>
      </c>
    </row>
    <row r="707" spans="1:14" x14ac:dyDescent="0.2">
      <c r="A707">
        <v>53</v>
      </c>
      <c r="B707">
        <v>35</v>
      </c>
      <c r="C707">
        <v>80600</v>
      </c>
      <c r="D707" s="3">
        <v>53035080600</v>
      </c>
      <c r="E707" s="4" t="str">
        <f t="shared" ref="E707:E770" si="11">"1400000US"&amp;D707</f>
        <v>1400000US53035080600</v>
      </c>
      <c r="F707">
        <v>806</v>
      </c>
      <c r="G707" t="s">
        <v>2099</v>
      </c>
      <c r="H707" t="s">
        <v>1495</v>
      </c>
      <c r="I707" t="s">
        <v>1496</v>
      </c>
      <c r="J707">
        <v>2338052</v>
      </c>
      <c r="K707">
        <v>882828</v>
      </c>
      <c r="L707">
        <v>47.5794687</v>
      </c>
      <c r="M707">
        <v>-122.64945640000001</v>
      </c>
      <c r="N707">
        <v>3.2208762499999999</v>
      </c>
    </row>
    <row r="708" spans="1:14" x14ac:dyDescent="0.2">
      <c r="A708">
        <v>53</v>
      </c>
      <c r="B708">
        <v>35</v>
      </c>
      <c r="C708">
        <v>80700</v>
      </c>
      <c r="D708" s="3">
        <v>53035080700</v>
      </c>
      <c r="E708" s="4" t="str">
        <f t="shared" si="11"/>
        <v>1400000US53035080700</v>
      </c>
      <c r="F708">
        <v>807</v>
      </c>
      <c r="G708" t="s">
        <v>2100</v>
      </c>
      <c r="H708" t="s">
        <v>1495</v>
      </c>
      <c r="I708" t="s">
        <v>1496</v>
      </c>
      <c r="J708">
        <v>3818452</v>
      </c>
      <c r="K708">
        <v>2761746</v>
      </c>
      <c r="L708">
        <v>47.591731000000003</v>
      </c>
      <c r="M708">
        <v>-122.67488</v>
      </c>
      <c r="N708">
        <v>6.5801991409999996</v>
      </c>
    </row>
    <row r="709" spans="1:14" x14ac:dyDescent="0.2">
      <c r="A709">
        <v>53</v>
      </c>
      <c r="B709">
        <v>35</v>
      </c>
      <c r="C709">
        <v>80800</v>
      </c>
      <c r="D709" s="3">
        <v>53035080800</v>
      </c>
      <c r="E709" s="4" t="str">
        <f t="shared" si="11"/>
        <v>1400000US53035080800</v>
      </c>
      <c r="F709">
        <v>808</v>
      </c>
      <c r="G709" t="s">
        <v>2101</v>
      </c>
      <c r="H709" t="s">
        <v>1495</v>
      </c>
      <c r="I709" t="s">
        <v>1496</v>
      </c>
      <c r="J709">
        <v>1080622</v>
      </c>
      <c r="K709">
        <v>595744</v>
      </c>
      <c r="L709">
        <v>47.587457499999999</v>
      </c>
      <c r="M709">
        <v>-122.6914367</v>
      </c>
      <c r="N709">
        <v>1.6763662930000001</v>
      </c>
    </row>
    <row r="710" spans="1:14" x14ac:dyDescent="0.2">
      <c r="A710">
        <v>53</v>
      </c>
      <c r="B710">
        <v>35</v>
      </c>
      <c r="C710">
        <v>80900</v>
      </c>
      <c r="D710" s="3">
        <v>53035080900</v>
      </c>
      <c r="E710" s="4" t="str">
        <f t="shared" si="11"/>
        <v>1400000US53035080900</v>
      </c>
      <c r="F710">
        <v>809</v>
      </c>
      <c r="G710" t="s">
        <v>2102</v>
      </c>
      <c r="H710" t="s">
        <v>1495</v>
      </c>
      <c r="I710" t="s">
        <v>1496</v>
      </c>
      <c r="J710">
        <v>13699214</v>
      </c>
      <c r="K710">
        <v>932762</v>
      </c>
      <c r="L710">
        <v>47.554594399999999</v>
      </c>
      <c r="M710">
        <v>-122.6957014</v>
      </c>
      <c r="N710">
        <v>14.631972620000001</v>
      </c>
    </row>
    <row r="711" spans="1:14" x14ac:dyDescent="0.2">
      <c r="A711">
        <v>53</v>
      </c>
      <c r="B711">
        <v>35</v>
      </c>
      <c r="C711">
        <v>81000</v>
      </c>
      <c r="D711" s="3">
        <v>53035081000</v>
      </c>
      <c r="E711" s="4" t="str">
        <f t="shared" si="11"/>
        <v>1400000US53035081000</v>
      </c>
      <c r="F711">
        <v>810</v>
      </c>
      <c r="G711" t="s">
        <v>2103</v>
      </c>
      <c r="H711" t="s">
        <v>1495</v>
      </c>
      <c r="I711" t="s">
        <v>1496</v>
      </c>
      <c r="J711">
        <v>3143655</v>
      </c>
      <c r="K711">
        <v>1232843</v>
      </c>
      <c r="L711">
        <v>47.553753499999999</v>
      </c>
      <c r="M711">
        <v>-122.66915179999999</v>
      </c>
      <c r="N711">
        <v>4.3764997829999999</v>
      </c>
    </row>
    <row r="712" spans="1:14" x14ac:dyDescent="0.2">
      <c r="A712">
        <v>53</v>
      </c>
      <c r="B712">
        <v>35</v>
      </c>
      <c r="C712">
        <v>81100</v>
      </c>
      <c r="D712" s="3">
        <v>53035081100</v>
      </c>
      <c r="E712" s="4" t="str">
        <f t="shared" si="11"/>
        <v>1400000US53035081100</v>
      </c>
      <c r="F712">
        <v>811</v>
      </c>
      <c r="G712" t="s">
        <v>2104</v>
      </c>
      <c r="H712" t="s">
        <v>1495</v>
      </c>
      <c r="I712" t="s">
        <v>1496</v>
      </c>
      <c r="J712">
        <v>1496008</v>
      </c>
      <c r="K712">
        <v>0</v>
      </c>
      <c r="L712">
        <v>47.564967500000002</v>
      </c>
      <c r="M712">
        <v>-122.65758080000001</v>
      </c>
      <c r="N712">
        <v>1.4960127679999999</v>
      </c>
    </row>
    <row r="713" spans="1:14" x14ac:dyDescent="0.2">
      <c r="A713">
        <v>53</v>
      </c>
      <c r="B713">
        <v>35</v>
      </c>
      <c r="C713">
        <v>81200</v>
      </c>
      <c r="D713" s="3">
        <v>53035081200</v>
      </c>
      <c r="E713" s="4" t="str">
        <f t="shared" si="11"/>
        <v>1400000US53035081200</v>
      </c>
      <c r="F713">
        <v>812</v>
      </c>
      <c r="G713" t="s">
        <v>2105</v>
      </c>
      <c r="H713" t="s">
        <v>1495</v>
      </c>
      <c r="I713" t="s">
        <v>1496</v>
      </c>
      <c r="J713">
        <v>875178</v>
      </c>
      <c r="K713">
        <v>0</v>
      </c>
      <c r="L713">
        <v>47.567181099999999</v>
      </c>
      <c r="M713">
        <v>-122.64285510000001</v>
      </c>
      <c r="N713">
        <v>0.87517950799999999</v>
      </c>
    </row>
    <row r="714" spans="1:14" x14ac:dyDescent="0.2">
      <c r="A714">
        <v>53</v>
      </c>
      <c r="B714">
        <v>35</v>
      </c>
      <c r="C714">
        <v>81400</v>
      </c>
      <c r="D714" s="3">
        <v>53035081400</v>
      </c>
      <c r="E714" s="4" t="str">
        <f t="shared" si="11"/>
        <v>1400000US53035081400</v>
      </c>
      <c r="F714">
        <v>814</v>
      </c>
      <c r="G714" t="s">
        <v>2106</v>
      </c>
      <c r="H714" t="s">
        <v>1495</v>
      </c>
      <c r="I714" t="s">
        <v>1496</v>
      </c>
      <c r="J714">
        <v>1692190</v>
      </c>
      <c r="K714">
        <v>1744971</v>
      </c>
      <c r="L714">
        <v>47.560824799999999</v>
      </c>
      <c r="M714">
        <v>-122.63055850000001</v>
      </c>
      <c r="N714">
        <v>3.4371601410000001</v>
      </c>
    </row>
    <row r="715" spans="1:14" x14ac:dyDescent="0.2">
      <c r="A715">
        <v>53</v>
      </c>
      <c r="B715">
        <v>35</v>
      </c>
      <c r="C715">
        <v>90101</v>
      </c>
      <c r="D715" s="3">
        <v>53035090101</v>
      </c>
      <c r="E715" s="4" t="str">
        <f t="shared" si="11"/>
        <v>1400000US53035090101</v>
      </c>
      <c r="F715">
        <v>901.01</v>
      </c>
      <c r="G715" t="s">
        <v>2107</v>
      </c>
      <c r="H715" t="s">
        <v>1495</v>
      </c>
      <c r="I715" t="s">
        <v>1496</v>
      </c>
      <c r="J715">
        <v>46128490</v>
      </c>
      <c r="K715">
        <v>11503626</v>
      </c>
      <c r="L715">
        <v>47.858651799999997</v>
      </c>
      <c r="M715">
        <v>-122.57048210000001</v>
      </c>
      <c r="N715">
        <v>57.63211665</v>
      </c>
    </row>
    <row r="716" spans="1:14" x14ac:dyDescent="0.2">
      <c r="A716">
        <v>53</v>
      </c>
      <c r="B716">
        <v>35</v>
      </c>
      <c r="C716">
        <v>90102</v>
      </c>
      <c r="D716" s="3">
        <v>53035090102</v>
      </c>
      <c r="E716" s="4" t="str">
        <f t="shared" si="11"/>
        <v>1400000US53035090102</v>
      </c>
      <c r="F716">
        <v>901.02</v>
      </c>
      <c r="G716" t="s">
        <v>2108</v>
      </c>
      <c r="H716" t="s">
        <v>1495</v>
      </c>
      <c r="I716" t="s">
        <v>1496</v>
      </c>
      <c r="J716">
        <v>49753075</v>
      </c>
      <c r="K716">
        <v>8290877</v>
      </c>
      <c r="L716">
        <v>47.820167900000001</v>
      </c>
      <c r="M716">
        <v>-122.5111812</v>
      </c>
      <c r="N716">
        <v>58.04396156</v>
      </c>
    </row>
    <row r="717" spans="1:14" x14ac:dyDescent="0.2">
      <c r="A717">
        <v>53</v>
      </c>
      <c r="B717">
        <v>35</v>
      </c>
      <c r="C717">
        <v>90201</v>
      </c>
      <c r="D717" s="3">
        <v>53035090201</v>
      </c>
      <c r="E717" s="4" t="str">
        <f t="shared" si="11"/>
        <v>1400000US53035090201</v>
      </c>
      <c r="F717">
        <v>902.01</v>
      </c>
      <c r="G717" t="s">
        <v>2109</v>
      </c>
      <c r="H717" t="s">
        <v>1495</v>
      </c>
      <c r="I717" t="s">
        <v>1496</v>
      </c>
      <c r="J717">
        <v>16537058</v>
      </c>
      <c r="K717">
        <v>1938781</v>
      </c>
      <c r="L717">
        <v>47.782663499999998</v>
      </c>
      <c r="M717">
        <v>-122.6720419</v>
      </c>
      <c r="N717">
        <v>18.4758353</v>
      </c>
    </row>
    <row r="718" spans="1:14" x14ac:dyDescent="0.2">
      <c r="A718">
        <v>53</v>
      </c>
      <c r="B718">
        <v>35</v>
      </c>
      <c r="C718">
        <v>90202</v>
      </c>
      <c r="D718" s="3">
        <v>53035090202</v>
      </c>
      <c r="E718" s="4" t="str">
        <f t="shared" si="11"/>
        <v>1400000US53035090202</v>
      </c>
      <c r="F718">
        <v>902.02</v>
      </c>
      <c r="G718" t="s">
        <v>2110</v>
      </c>
      <c r="H718" t="s">
        <v>1495</v>
      </c>
      <c r="I718" t="s">
        <v>1496</v>
      </c>
      <c r="J718">
        <v>52205101</v>
      </c>
      <c r="K718">
        <v>6279604</v>
      </c>
      <c r="L718">
        <v>47.8017003</v>
      </c>
      <c r="M718">
        <v>-122.611808</v>
      </c>
      <c r="N718">
        <v>58.484703949999997</v>
      </c>
    </row>
    <row r="719" spans="1:14" x14ac:dyDescent="0.2">
      <c r="A719">
        <v>53</v>
      </c>
      <c r="B719">
        <v>35</v>
      </c>
      <c r="C719">
        <v>90300</v>
      </c>
      <c r="D719" s="3">
        <v>53035090300</v>
      </c>
      <c r="E719" s="4" t="str">
        <f t="shared" si="11"/>
        <v>1400000US53035090300</v>
      </c>
      <c r="F719">
        <v>903</v>
      </c>
      <c r="G719" t="s">
        <v>2111</v>
      </c>
      <c r="H719" t="s">
        <v>1495</v>
      </c>
      <c r="I719" t="s">
        <v>1496</v>
      </c>
      <c r="J719">
        <v>28766166</v>
      </c>
      <c r="K719">
        <v>2962517</v>
      </c>
      <c r="L719">
        <v>47.724550299999997</v>
      </c>
      <c r="M719">
        <v>-122.7160114</v>
      </c>
      <c r="N719">
        <v>31.728681680000001</v>
      </c>
    </row>
    <row r="720" spans="1:14" x14ac:dyDescent="0.2">
      <c r="A720">
        <v>53</v>
      </c>
      <c r="B720">
        <v>35</v>
      </c>
      <c r="C720">
        <v>90400</v>
      </c>
      <c r="D720" s="3">
        <v>53035090400</v>
      </c>
      <c r="E720" s="4" t="str">
        <f t="shared" si="11"/>
        <v>1400000US53035090400</v>
      </c>
      <c r="F720">
        <v>904</v>
      </c>
      <c r="G720" t="s">
        <v>2112</v>
      </c>
      <c r="H720" t="s">
        <v>1495</v>
      </c>
      <c r="I720" t="s">
        <v>1496</v>
      </c>
      <c r="J720">
        <v>22921744</v>
      </c>
      <c r="K720">
        <v>609370</v>
      </c>
      <c r="L720">
        <v>47.715634700000003</v>
      </c>
      <c r="M720">
        <v>-122.6723281</v>
      </c>
      <c r="N720">
        <v>23.531117949999999</v>
      </c>
    </row>
    <row r="721" spans="1:14" x14ac:dyDescent="0.2">
      <c r="A721">
        <v>53</v>
      </c>
      <c r="B721">
        <v>35</v>
      </c>
      <c r="C721">
        <v>90501</v>
      </c>
      <c r="D721" s="3">
        <v>53035090501</v>
      </c>
      <c r="E721" s="4" t="str">
        <f t="shared" si="11"/>
        <v>1400000US53035090501</v>
      </c>
      <c r="F721">
        <v>905.01</v>
      </c>
      <c r="G721" t="s">
        <v>2113</v>
      </c>
      <c r="H721" t="s">
        <v>1495</v>
      </c>
      <c r="I721" t="s">
        <v>1496</v>
      </c>
      <c r="J721">
        <v>5791504</v>
      </c>
      <c r="K721">
        <v>2360783</v>
      </c>
      <c r="L721">
        <v>47.742662000000003</v>
      </c>
      <c r="M721">
        <v>-122.6453605</v>
      </c>
      <c r="N721">
        <v>8.1522863369999996</v>
      </c>
    </row>
    <row r="722" spans="1:14" x14ac:dyDescent="0.2">
      <c r="A722">
        <v>53</v>
      </c>
      <c r="B722">
        <v>35</v>
      </c>
      <c r="C722">
        <v>90502</v>
      </c>
      <c r="D722" s="3">
        <v>53035090502</v>
      </c>
      <c r="E722" s="4" t="str">
        <f t="shared" si="11"/>
        <v>1400000US53035090502</v>
      </c>
      <c r="F722">
        <v>905.02</v>
      </c>
      <c r="G722" t="s">
        <v>2114</v>
      </c>
      <c r="H722" t="s">
        <v>1495</v>
      </c>
      <c r="I722" t="s">
        <v>1496</v>
      </c>
      <c r="J722">
        <v>7035967</v>
      </c>
      <c r="K722">
        <v>0</v>
      </c>
      <c r="L722">
        <v>47.740207300000002</v>
      </c>
      <c r="M722">
        <v>-122.62675590000001</v>
      </c>
      <c r="N722">
        <v>7.0359633349999999</v>
      </c>
    </row>
    <row r="723" spans="1:14" x14ac:dyDescent="0.2">
      <c r="A723">
        <v>53</v>
      </c>
      <c r="B723">
        <v>35</v>
      </c>
      <c r="C723">
        <v>90700</v>
      </c>
      <c r="D723" s="3">
        <v>53035090700</v>
      </c>
      <c r="E723" s="4" t="str">
        <f t="shared" si="11"/>
        <v>1400000US53035090700</v>
      </c>
      <c r="F723">
        <v>907</v>
      </c>
      <c r="G723" t="s">
        <v>2115</v>
      </c>
      <c r="H723" t="s">
        <v>1495</v>
      </c>
      <c r="I723" t="s">
        <v>1496</v>
      </c>
      <c r="J723">
        <v>16564029</v>
      </c>
      <c r="K723">
        <v>5741681</v>
      </c>
      <c r="L723">
        <v>47.685282100000002</v>
      </c>
      <c r="M723">
        <v>-122.5277093</v>
      </c>
      <c r="N723">
        <v>22.305710810000001</v>
      </c>
    </row>
    <row r="724" spans="1:14" x14ac:dyDescent="0.2">
      <c r="A724">
        <v>53</v>
      </c>
      <c r="B724">
        <v>35</v>
      </c>
      <c r="C724">
        <v>90800</v>
      </c>
      <c r="D724" s="3">
        <v>53035090800</v>
      </c>
      <c r="E724" s="4" t="str">
        <f t="shared" si="11"/>
        <v>1400000US53035090800</v>
      </c>
      <c r="F724">
        <v>908</v>
      </c>
      <c r="G724" t="s">
        <v>2116</v>
      </c>
      <c r="H724" t="s">
        <v>1495</v>
      </c>
      <c r="I724" t="s">
        <v>1496</v>
      </c>
      <c r="J724">
        <v>18696084</v>
      </c>
      <c r="K724">
        <v>8958856</v>
      </c>
      <c r="L724">
        <v>47.669144299999999</v>
      </c>
      <c r="M724">
        <v>-122.55993549999999</v>
      </c>
      <c r="N724">
        <v>27.654942500000001</v>
      </c>
    </row>
    <row r="725" spans="1:14" x14ac:dyDescent="0.2">
      <c r="A725">
        <v>53</v>
      </c>
      <c r="B725">
        <v>35</v>
      </c>
      <c r="C725">
        <v>90900</v>
      </c>
      <c r="D725" s="3">
        <v>53035090900</v>
      </c>
      <c r="E725" s="4" t="str">
        <f t="shared" si="11"/>
        <v>1400000US53035090900</v>
      </c>
      <c r="F725">
        <v>909</v>
      </c>
      <c r="G725" t="s">
        <v>2117</v>
      </c>
      <c r="H725" t="s">
        <v>1495</v>
      </c>
      <c r="I725" t="s">
        <v>1496</v>
      </c>
      <c r="J725">
        <v>7644458</v>
      </c>
      <c r="K725">
        <v>2848646</v>
      </c>
      <c r="L725">
        <v>47.633310100000003</v>
      </c>
      <c r="M725">
        <v>-122.5117509</v>
      </c>
      <c r="N725">
        <v>10.493107650000001</v>
      </c>
    </row>
    <row r="726" spans="1:14" x14ac:dyDescent="0.2">
      <c r="A726">
        <v>53</v>
      </c>
      <c r="B726">
        <v>35</v>
      </c>
      <c r="C726">
        <v>91000</v>
      </c>
      <c r="D726" s="3">
        <v>53035091000</v>
      </c>
      <c r="E726" s="4" t="str">
        <f t="shared" si="11"/>
        <v>1400000US53035091000</v>
      </c>
      <c r="F726">
        <v>910</v>
      </c>
      <c r="G726" t="s">
        <v>2118</v>
      </c>
      <c r="H726" t="s">
        <v>1495</v>
      </c>
      <c r="I726" t="s">
        <v>1496</v>
      </c>
      <c r="J726">
        <v>28616365</v>
      </c>
      <c r="K726">
        <v>11941728</v>
      </c>
      <c r="L726">
        <v>47.613287499999998</v>
      </c>
      <c r="M726">
        <v>-122.5438046</v>
      </c>
      <c r="N726">
        <v>40.558092289999998</v>
      </c>
    </row>
    <row r="727" spans="1:14" x14ac:dyDescent="0.2">
      <c r="A727">
        <v>53</v>
      </c>
      <c r="B727">
        <v>35</v>
      </c>
      <c r="C727">
        <v>91100</v>
      </c>
      <c r="D727" s="3">
        <v>53035091100</v>
      </c>
      <c r="E727" s="4" t="str">
        <f t="shared" si="11"/>
        <v>1400000US53035091100</v>
      </c>
      <c r="F727">
        <v>911</v>
      </c>
      <c r="G727" t="s">
        <v>2119</v>
      </c>
      <c r="H727" t="s">
        <v>1495</v>
      </c>
      <c r="I727" t="s">
        <v>1496</v>
      </c>
      <c r="J727">
        <v>19887139</v>
      </c>
      <c r="K727">
        <v>9836393</v>
      </c>
      <c r="L727">
        <v>47.675669200000002</v>
      </c>
      <c r="M727">
        <v>-122.6317741</v>
      </c>
      <c r="N727">
        <v>29.723524749999999</v>
      </c>
    </row>
    <row r="728" spans="1:14" x14ac:dyDescent="0.2">
      <c r="A728">
        <v>53</v>
      </c>
      <c r="B728">
        <v>35</v>
      </c>
      <c r="C728">
        <v>91201</v>
      </c>
      <c r="D728" s="3">
        <v>53035091201</v>
      </c>
      <c r="E728" s="4" t="str">
        <f t="shared" si="11"/>
        <v>1400000US53035091201</v>
      </c>
      <c r="F728">
        <v>912.01</v>
      </c>
      <c r="G728" t="s">
        <v>2120</v>
      </c>
      <c r="H728" t="s">
        <v>1495</v>
      </c>
      <c r="I728" t="s">
        <v>1496</v>
      </c>
      <c r="J728">
        <v>5769749</v>
      </c>
      <c r="K728">
        <v>964321</v>
      </c>
      <c r="L728">
        <v>47.648494200000002</v>
      </c>
      <c r="M728">
        <v>-122.7008884</v>
      </c>
      <c r="N728">
        <v>6.7340693549999999</v>
      </c>
    </row>
    <row r="729" spans="1:14" x14ac:dyDescent="0.2">
      <c r="A729">
        <v>53</v>
      </c>
      <c r="B729">
        <v>35</v>
      </c>
      <c r="C729">
        <v>91203</v>
      </c>
      <c r="D729" s="3">
        <v>53035091203</v>
      </c>
      <c r="E729" s="4" t="str">
        <f t="shared" si="11"/>
        <v>1400000US53035091203</v>
      </c>
      <c r="F729">
        <v>912.03</v>
      </c>
      <c r="G729" t="s">
        <v>2121</v>
      </c>
      <c r="H729" t="s">
        <v>1495</v>
      </c>
      <c r="I729" t="s">
        <v>1496</v>
      </c>
      <c r="J729">
        <v>6132051</v>
      </c>
      <c r="K729">
        <v>119224</v>
      </c>
      <c r="L729">
        <v>47.670633299999999</v>
      </c>
      <c r="M729">
        <v>-122.66455019999999</v>
      </c>
      <c r="N729">
        <v>6.2512752860000003</v>
      </c>
    </row>
    <row r="730" spans="1:14" x14ac:dyDescent="0.2">
      <c r="A730">
        <v>53</v>
      </c>
      <c r="B730">
        <v>35</v>
      </c>
      <c r="C730">
        <v>91204</v>
      </c>
      <c r="D730" s="3">
        <v>53035091204</v>
      </c>
      <c r="E730" s="4" t="str">
        <f t="shared" si="11"/>
        <v>1400000US53035091204</v>
      </c>
      <c r="F730">
        <v>912.04</v>
      </c>
      <c r="G730" t="s">
        <v>2122</v>
      </c>
      <c r="H730" t="s">
        <v>1495</v>
      </c>
      <c r="I730" t="s">
        <v>1496</v>
      </c>
      <c r="J730">
        <v>3558549</v>
      </c>
      <c r="K730">
        <v>1352254</v>
      </c>
      <c r="L730">
        <v>47.647610200000003</v>
      </c>
      <c r="M730">
        <v>-122.6745265</v>
      </c>
      <c r="N730">
        <v>4.9108011520000003</v>
      </c>
    </row>
    <row r="731" spans="1:14" x14ac:dyDescent="0.2">
      <c r="A731">
        <v>53</v>
      </c>
      <c r="B731">
        <v>35</v>
      </c>
      <c r="C731">
        <v>91301</v>
      </c>
      <c r="D731" s="3">
        <v>53035091301</v>
      </c>
      <c r="E731" s="4" t="str">
        <f t="shared" si="11"/>
        <v>1400000US53035091301</v>
      </c>
      <c r="F731">
        <v>913.01</v>
      </c>
      <c r="G731" t="s">
        <v>2123</v>
      </c>
      <c r="H731" t="s">
        <v>1495</v>
      </c>
      <c r="I731" t="s">
        <v>1496</v>
      </c>
      <c r="J731">
        <v>35022556</v>
      </c>
      <c r="K731">
        <v>4542751</v>
      </c>
      <c r="L731">
        <v>47.615217000000001</v>
      </c>
      <c r="M731">
        <v>-122.8198221</v>
      </c>
      <c r="N731">
        <v>39.56530695</v>
      </c>
    </row>
    <row r="732" spans="1:14" x14ac:dyDescent="0.2">
      <c r="A732">
        <v>53</v>
      </c>
      <c r="B732">
        <v>35</v>
      </c>
      <c r="C732">
        <v>91302</v>
      </c>
      <c r="D732" s="3">
        <v>53035091302</v>
      </c>
      <c r="E732" s="4" t="str">
        <f t="shared" si="11"/>
        <v>1400000US53035091302</v>
      </c>
      <c r="F732">
        <v>913.02</v>
      </c>
      <c r="G732" t="s">
        <v>2124</v>
      </c>
      <c r="H732" t="s">
        <v>1495</v>
      </c>
      <c r="I732" t="s">
        <v>1496</v>
      </c>
      <c r="J732">
        <v>34238850</v>
      </c>
      <c r="K732">
        <v>3261218</v>
      </c>
      <c r="L732">
        <v>47.652239100000003</v>
      </c>
      <c r="M732">
        <v>-122.7423623</v>
      </c>
      <c r="N732">
        <v>37.500068280000001</v>
      </c>
    </row>
    <row r="733" spans="1:14" x14ac:dyDescent="0.2">
      <c r="A733">
        <v>53</v>
      </c>
      <c r="B733">
        <v>35</v>
      </c>
      <c r="C733">
        <v>91400</v>
      </c>
      <c r="D733" s="3">
        <v>53035091400</v>
      </c>
      <c r="E733" s="4" t="str">
        <f t="shared" si="11"/>
        <v>1400000US53035091400</v>
      </c>
      <c r="F733">
        <v>914</v>
      </c>
      <c r="G733" t="s">
        <v>2125</v>
      </c>
      <c r="H733" t="s">
        <v>1495</v>
      </c>
      <c r="I733" t="s">
        <v>1496</v>
      </c>
      <c r="J733">
        <v>8211680</v>
      </c>
      <c r="K733">
        <v>4788414</v>
      </c>
      <c r="L733">
        <v>47.601918099999999</v>
      </c>
      <c r="M733">
        <v>-122.68917500000001</v>
      </c>
      <c r="N733">
        <v>13.000093720000001</v>
      </c>
    </row>
    <row r="734" spans="1:14" x14ac:dyDescent="0.2">
      <c r="A734">
        <v>53</v>
      </c>
      <c r="B734">
        <v>35</v>
      </c>
      <c r="C734">
        <v>91500</v>
      </c>
      <c r="D734" s="3">
        <v>53035091500</v>
      </c>
      <c r="E734" s="4" t="str">
        <f t="shared" si="11"/>
        <v>1400000US53035091500</v>
      </c>
      <c r="F734">
        <v>915</v>
      </c>
      <c r="G734" t="s">
        <v>2126</v>
      </c>
      <c r="H734" t="s">
        <v>1495</v>
      </c>
      <c r="I734" t="s">
        <v>1496</v>
      </c>
      <c r="J734">
        <v>5088185</v>
      </c>
      <c r="K734">
        <v>3345314</v>
      </c>
      <c r="L734">
        <v>47.628931100000003</v>
      </c>
      <c r="M734">
        <v>-122.669034</v>
      </c>
      <c r="N734">
        <v>8.4334984530000003</v>
      </c>
    </row>
    <row r="735" spans="1:14" x14ac:dyDescent="0.2">
      <c r="A735">
        <v>53</v>
      </c>
      <c r="B735">
        <v>35</v>
      </c>
      <c r="C735">
        <v>91600</v>
      </c>
      <c r="D735" s="3">
        <v>53035091600</v>
      </c>
      <c r="E735" s="4" t="str">
        <f t="shared" si="11"/>
        <v>1400000US53035091600</v>
      </c>
      <c r="F735">
        <v>916</v>
      </c>
      <c r="G735" t="s">
        <v>2127</v>
      </c>
      <c r="H735" t="s">
        <v>1495</v>
      </c>
      <c r="I735" t="s">
        <v>1496</v>
      </c>
      <c r="J735">
        <v>5122361</v>
      </c>
      <c r="K735">
        <v>8927</v>
      </c>
      <c r="L735">
        <v>47.6396874</v>
      </c>
      <c r="M735">
        <v>-122.6496358</v>
      </c>
      <c r="N735">
        <v>5.1312831880000003</v>
      </c>
    </row>
    <row r="736" spans="1:14" x14ac:dyDescent="0.2">
      <c r="A736">
        <v>53</v>
      </c>
      <c r="B736">
        <v>35</v>
      </c>
      <c r="C736">
        <v>91700</v>
      </c>
      <c r="D736" s="3">
        <v>53035091700</v>
      </c>
      <c r="E736" s="4" t="str">
        <f t="shared" si="11"/>
        <v>1400000US53035091700</v>
      </c>
      <c r="F736">
        <v>917</v>
      </c>
      <c r="G736" t="s">
        <v>2128</v>
      </c>
      <c r="H736" t="s">
        <v>1495</v>
      </c>
      <c r="I736" t="s">
        <v>1496</v>
      </c>
      <c r="J736">
        <v>7387770</v>
      </c>
      <c r="K736">
        <v>2791564</v>
      </c>
      <c r="L736">
        <v>47.642577000000003</v>
      </c>
      <c r="M736">
        <v>-122.6193665</v>
      </c>
      <c r="N736">
        <v>10.179334150000001</v>
      </c>
    </row>
    <row r="737" spans="1:14" x14ac:dyDescent="0.2">
      <c r="A737">
        <v>53</v>
      </c>
      <c r="B737">
        <v>35</v>
      </c>
      <c r="C737">
        <v>91800</v>
      </c>
      <c r="D737" s="3">
        <v>53035091800</v>
      </c>
      <c r="E737" s="4" t="str">
        <f t="shared" si="11"/>
        <v>1400000US53035091800</v>
      </c>
      <c r="F737">
        <v>918</v>
      </c>
      <c r="G737" t="s">
        <v>2129</v>
      </c>
      <c r="H737" t="s">
        <v>1495</v>
      </c>
      <c r="I737" t="s">
        <v>1496</v>
      </c>
      <c r="J737">
        <v>6609386</v>
      </c>
      <c r="K737">
        <v>1983503</v>
      </c>
      <c r="L737">
        <v>47.6083906</v>
      </c>
      <c r="M737">
        <v>-122.60211649999999</v>
      </c>
      <c r="N737">
        <v>8.5928917859999991</v>
      </c>
    </row>
    <row r="738" spans="1:14" x14ac:dyDescent="0.2">
      <c r="A738">
        <v>53</v>
      </c>
      <c r="B738">
        <v>35</v>
      </c>
      <c r="C738">
        <v>91900</v>
      </c>
      <c r="D738" s="3">
        <v>53035091900</v>
      </c>
      <c r="E738" s="4" t="str">
        <f t="shared" si="11"/>
        <v>1400000US53035091900</v>
      </c>
      <c r="F738">
        <v>919</v>
      </c>
      <c r="G738" t="s">
        <v>2130</v>
      </c>
      <c r="H738" t="s">
        <v>1495</v>
      </c>
      <c r="I738" t="s">
        <v>1496</v>
      </c>
      <c r="J738">
        <v>3954789</v>
      </c>
      <c r="K738">
        <v>2248976</v>
      </c>
      <c r="L738">
        <v>47.613669899999998</v>
      </c>
      <c r="M738">
        <v>-122.6522303</v>
      </c>
      <c r="N738">
        <v>6.2037659959999996</v>
      </c>
    </row>
    <row r="739" spans="1:14" x14ac:dyDescent="0.2">
      <c r="A739">
        <v>53</v>
      </c>
      <c r="B739">
        <v>35</v>
      </c>
      <c r="C739">
        <v>92000</v>
      </c>
      <c r="D739" s="3">
        <v>53035092000</v>
      </c>
      <c r="E739" s="4" t="str">
        <f t="shared" si="11"/>
        <v>1400000US53035092000</v>
      </c>
      <c r="F739">
        <v>920</v>
      </c>
      <c r="G739" t="s">
        <v>2131</v>
      </c>
      <c r="H739" t="s">
        <v>1495</v>
      </c>
      <c r="I739" t="s">
        <v>1496</v>
      </c>
      <c r="J739">
        <v>189818510</v>
      </c>
      <c r="K739">
        <v>13492835</v>
      </c>
      <c r="L739">
        <v>47.571078100000001</v>
      </c>
      <c r="M739">
        <v>-122.85185269999999</v>
      </c>
      <c r="N739">
        <v>203.31136079999999</v>
      </c>
    </row>
    <row r="740" spans="1:14" x14ac:dyDescent="0.2">
      <c r="A740">
        <v>53</v>
      </c>
      <c r="B740">
        <v>35</v>
      </c>
      <c r="C740">
        <v>92100</v>
      </c>
      <c r="D740" s="3">
        <v>53035092100</v>
      </c>
      <c r="E740" s="4" t="str">
        <f t="shared" si="11"/>
        <v>1400000US53035092100</v>
      </c>
      <c r="F740">
        <v>921</v>
      </c>
      <c r="G740" t="s">
        <v>2132</v>
      </c>
      <c r="H740" t="s">
        <v>1495</v>
      </c>
      <c r="I740" t="s">
        <v>1496</v>
      </c>
      <c r="J740">
        <v>69583634</v>
      </c>
      <c r="K740">
        <v>2432602</v>
      </c>
      <c r="L740">
        <v>47.493303300000001</v>
      </c>
      <c r="M740">
        <v>-122.72194500000001</v>
      </c>
      <c r="N740">
        <v>72.016241780000001</v>
      </c>
    </row>
    <row r="741" spans="1:14" x14ac:dyDescent="0.2">
      <c r="A741">
        <v>53</v>
      </c>
      <c r="B741">
        <v>35</v>
      </c>
      <c r="C741">
        <v>92200</v>
      </c>
      <c r="D741" s="3">
        <v>53035092200</v>
      </c>
      <c r="E741" s="4" t="str">
        <f t="shared" si="11"/>
        <v>1400000US53035092200</v>
      </c>
      <c r="F741">
        <v>922</v>
      </c>
      <c r="G741" t="s">
        <v>2133</v>
      </c>
      <c r="H741" t="s">
        <v>1495</v>
      </c>
      <c r="I741" t="s">
        <v>1496</v>
      </c>
      <c r="J741">
        <v>5542783</v>
      </c>
      <c r="K741">
        <v>2437278</v>
      </c>
      <c r="L741">
        <v>47.528992299999999</v>
      </c>
      <c r="M741">
        <v>-122.6484447</v>
      </c>
      <c r="N741">
        <v>7.9800619409999998</v>
      </c>
    </row>
    <row r="742" spans="1:14" x14ac:dyDescent="0.2">
      <c r="A742">
        <v>53</v>
      </c>
      <c r="B742">
        <v>35</v>
      </c>
      <c r="C742">
        <v>92300</v>
      </c>
      <c r="D742" s="3">
        <v>53035092300</v>
      </c>
      <c r="E742" s="4" t="str">
        <f t="shared" si="11"/>
        <v>1400000US53035092300</v>
      </c>
      <c r="F742">
        <v>923</v>
      </c>
      <c r="G742" t="s">
        <v>2134</v>
      </c>
      <c r="H742" t="s">
        <v>1495</v>
      </c>
      <c r="I742" t="s">
        <v>1496</v>
      </c>
      <c r="J742">
        <v>7445625</v>
      </c>
      <c r="K742">
        <v>0</v>
      </c>
      <c r="L742">
        <v>47.518939500000002</v>
      </c>
      <c r="M742">
        <v>-122.62500729999999</v>
      </c>
      <c r="N742">
        <v>7.4456215129999999</v>
      </c>
    </row>
    <row r="743" spans="1:14" x14ac:dyDescent="0.2">
      <c r="A743">
        <v>53</v>
      </c>
      <c r="B743">
        <v>35</v>
      </c>
      <c r="C743">
        <v>92400</v>
      </c>
      <c r="D743" s="3">
        <v>53035092400</v>
      </c>
      <c r="E743" s="4" t="str">
        <f t="shared" si="11"/>
        <v>1400000US53035092400</v>
      </c>
      <c r="F743">
        <v>924</v>
      </c>
      <c r="G743" t="s">
        <v>2135</v>
      </c>
      <c r="H743" t="s">
        <v>1495</v>
      </c>
      <c r="I743" t="s">
        <v>1496</v>
      </c>
      <c r="J743">
        <v>6106233</v>
      </c>
      <c r="K743">
        <v>0</v>
      </c>
      <c r="L743">
        <v>47.521272500000002</v>
      </c>
      <c r="M743">
        <v>-122.5964115</v>
      </c>
      <c r="N743">
        <v>6.1062325360000003</v>
      </c>
    </row>
    <row r="744" spans="1:14" x14ac:dyDescent="0.2">
      <c r="A744">
        <v>53</v>
      </c>
      <c r="B744">
        <v>35</v>
      </c>
      <c r="C744">
        <v>92500</v>
      </c>
      <c r="D744" s="3">
        <v>53035092500</v>
      </c>
      <c r="E744" s="4" t="str">
        <f t="shared" si="11"/>
        <v>1400000US53035092500</v>
      </c>
      <c r="F744">
        <v>925</v>
      </c>
      <c r="G744" t="s">
        <v>2136</v>
      </c>
      <c r="H744" t="s">
        <v>1495</v>
      </c>
      <c r="I744" t="s">
        <v>1496</v>
      </c>
      <c r="J744">
        <v>12153465</v>
      </c>
      <c r="K744">
        <v>4412191</v>
      </c>
      <c r="L744">
        <v>47.553864900000001</v>
      </c>
      <c r="M744">
        <v>-122.5931152</v>
      </c>
      <c r="N744">
        <v>16.565658790000001</v>
      </c>
    </row>
    <row r="745" spans="1:14" x14ac:dyDescent="0.2">
      <c r="A745">
        <v>53</v>
      </c>
      <c r="B745">
        <v>35</v>
      </c>
      <c r="C745">
        <v>92600</v>
      </c>
      <c r="D745" s="3">
        <v>53035092600</v>
      </c>
      <c r="E745" s="4" t="str">
        <f t="shared" si="11"/>
        <v>1400000US53035092600</v>
      </c>
      <c r="F745">
        <v>926</v>
      </c>
      <c r="G745" t="s">
        <v>2137</v>
      </c>
      <c r="H745" t="s">
        <v>1495</v>
      </c>
      <c r="I745" t="s">
        <v>1496</v>
      </c>
      <c r="J745">
        <v>12013861</v>
      </c>
      <c r="K745">
        <v>4572912</v>
      </c>
      <c r="L745">
        <v>47.561047700000003</v>
      </c>
      <c r="M745">
        <v>-122.55249550000001</v>
      </c>
      <c r="N745">
        <v>16.58677381</v>
      </c>
    </row>
    <row r="746" spans="1:14" x14ac:dyDescent="0.2">
      <c r="A746">
        <v>53</v>
      </c>
      <c r="B746">
        <v>35</v>
      </c>
      <c r="C746">
        <v>92701</v>
      </c>
      <c r="D746" s="3">
        <v>53035092701</v>
      </c>
      <c r="E746" s="4" t="str">
        <f t="shared" si="11"/>
        <v>1400000US53035092701</v>
      </c>
      <c r="F746">
        <v>927.01</v>
      </c>
      <c r="G746" t="s">
        <v>2138</v>
      </c>
      <c r="H746" t="s">
        <v>1495</v>
      </c>
      <c r="I746" t="s">
        <v>1496</v>
      </c>
      <c r="J746">
        <v>24488817</v>
      </c>
      <c r="K746">
        <v>1038346</v>
      </c>
      <c r="L746">
        <v>47.4903586</v>
      </c>
      <c r="M746">
        <v>-122.5751246</v>
      </c>
      <c r="N746">
        <v>25.527166220000002</v>
      </c>
    </row>
    <row r="747" spans="1:14" x14ac:dyDescent="0.2">
      <c r="A747">
        <v>53</v>
      </c>
      <c r="B747">
        <v>35</v>
      </c>
      <c r="C747">
        <v>92704</v>
      </c>
      <c r="D747" s="3">
        <v>53035092704</v>
      </c>
      <c r="E747" s="4" t="str">
        <f t="shared" si="11"/>
        <v>1400000US53035092704</v>
      </c>
      <c r="F747">
        <v>927.04</v>
      </c>
      <c r="G747" t="s">
        <v>2139</v>
      </c>
      <c r="H747" t="s">
        <v>1495</v>
      </c>
      <c r="I747" t="s">
        <v>1496</v>
      </c>
      <c r="J747">
        <v>17955505</v>
      </c>
      <c r="K747">
        <v>7401171</v>
      </c>
      <c r="L747">
        <v>47.506457599999997</v>
      </c>
      <c r="M747">
        <v>-122.5168074</v>
      </c>
      <c r="N747">
        <v>25.35667351</v>
      </c>
    </row>
    <row r="748" spans="1:14" x14ac:dyDescent="0.2">
      <c r="A748">
        <v>53</v>
      </c>
      <c r="B748">
        <v>35</v>
      </c>
      <c r="C748">
        <v>92801</v>
      </c>
      <c r="D748" s="3">
        <v>53035092801</v>
      </c>
      <c r="E748" s="4" t="str">
        <f t="shared" si="11"/>
        <v>1400000US53035092801</v>
      </c>
      <c r="F748">
        <v>928.01</v>
      </c>
      <c r="G748" t="s">
        <v>2140</v>
      </c>
      <c r="H748" t="s">
        <v>1495</v>
      </c>
      <c r="I748" t="s">
        <v>1496</v>
      </c>
      <c r="J748">
        <v>11770221</v>
      </c>
      <c r="K748">
        <v>228389</v>
      </c>
      <c r="L748">
        <v>47.495286299999997</v>
      </c>
      <c r="M748">
        <v>-122.613527</v>
      </c>
      <c r="N748">
        <v>11.99860954</v>
      </c>
    </row>
    <row r="749" spans="1:14" x14ac:dyDescent="0.2">
      <c r="A749">
        <v>53</v>
      </c>
      <c r="B749">
        <v>35</v>
      </c>
      <c r="C749">
        <v>92802</v>
      </c>
      <c r="D749" s="3">
        <v>53035092802</v>
      </c>
      <c r="E749" s="4" t="str">
        <f t="shared" si="11"/>
        <v>1400000US53035092802</v>
      </c>
      <c r="F749">
        <v>928.02</v>
      </c>
      <c r="G749" t="s">
        <v>2141</v>
      </c>
      <c r="H749" t="s">
        <v>1495</v>
      </c>
      <c r="I749" t="s">
        <v>1496</v>
      </c>
      <c r="J749">
        <v>26553425</v>
      </c>
      <c r="K749">
        <v>1885828</v>
      </c>
      <c r="L749">
        <v>47.453491800000002</v>
      </c>
      <c r="M749">
        <v>-122.5753279</v>
      </c>
      <c r="N749">
        <v>28.439252400000001</v>
      </c>
    </row>
    <row r="750" spans="1:14" x14ac:dyDescent="0.2">
      <c r="A750">
        <v>53</v>
      </c>
      <c r="B750">
        <v>35</v>
      </c>
      <c r="C750">
        <v>92803</v>
      </c>
      <c r="D750" s="3">
        <v>53035092803</v>
      </c>
      <c r="E750" s="4" t="str">
        <f t="shared" si="11"/>
        <v>1400000US53035092803</v>
      </c>
      <c r="F750">
        <v>928.03</v>
      </c>
      <c r="G750" t="s">
        <v>2142</v>
      </c>
      <c r="H750" t="s">
        <v>1495</v>
      </c>
      <c r="I750" t="s">
        <v>1496</v>
      </c>
      <c r="J750">
        <v>18096709</v>
      </c>
      <c r="K750">
        <v>724849</v>
      </c>
      <c r="L750">
        <v>47.415013799999997</v>
      </c>
      <c r="M750">
        <v>-122.5864467</v>
      </c>
      <c r="N750">
        <v>18.821560689999998</v>
      </c>
    </row>
    <row r="751" spans="1:14" x14ac:dyDescent="0.2">
      <c r="A751">
        <v>53</v>
      </c>
      <c r="B751">
        <v>35</v>
      </c>
      <c r="C751">
        <v>92901</v>
      </c>
      <c r="D751" s="3">
        <v>53035092901</v>
      </c>
      <c r="E751" s="4" t="str">
        <f t="shared" si="11"/>
        <v>1400000US53035092901</v>
      </c>
      <c r="F751">
        <v>929.01</v>
      </c>
      <c r="G751" t="s">
        <v>2143</v>
      </c>
      <c r="H751" t="s">
        <v>1495</v>
      </c>
      <c r="I751" t="s">
        <v>1496</v>
      </c>
      <c r="J751">
        <v>70861204</v>
      </c>
      <c r="K751">
        <v>571049</v>
      </c>
      <c r="L751">
        <v>47.430386300000002</v>
      </c>
      <c r="M751">
        <v>-122.72063060000001</v>
      </c>
      <c r="N751">
        <v>71.432256949999996</v>
      </c>
    </row>
    <row r="752" spans="1:14" x14ac:dyDescent="0.2">
      <c r="A752">
        <v>53</v>
      </c>
      <c r="B752">
        <v>35</v>
      </c>
      <c r="C752">
        <v>92902</v>
      </c>
      <c r="D752" s="3">
        <v>53035092902</v>
      </c>
      <c r="E752" s="4" t="str">
        <f t="shared" si="11"/>
        <v>1400000US53035092902</v>
      </c>
      <c r="F752">
        <v>929.02</v>
      </c>
      <c r="G752" t="s">
        <v>2144</v>
      </c>
      <c r="H752" t="s">
        <v>1495</v>
      </c>
      <c r="I752" t="s">
        <v>1496</v>
      </c>
      <c r="J752">
        <v>27430328</v>
      </c>
      <c r="K752">
        <v>403434</v>
      </c>
      <c r="L752">
        <v>47.434143300000002</v>
      </c>
      <c r="M752">
        <v>-122.6417881</v>
      </c>
      <c r="N752">
        <v>27.833760560000002</v>
      </c>
    </row>
    <row r="753" spans="1:14" x14ac:dyDescent="0.2">
      <c r="A753">
        <v>53</v>
      </c>
      <c r="B753">
        <v>35</v>
      </c>
      <c r="C753">
        <v>940000</v>
      </c>
      <c r="D753" s="3">
        <v>53035940000</v>
      </c>
      <c r="E753" s="4" t="str">
        <f t="shared" si="11"/>
        <v>1400000US53035940000</v>
      </c>
      <c r="F753">
        <v>9400</v>
      </c>
      <c r="G753" t="s">
        <v>1572</v>
      </c>
      <c r="H753" t="s">
        <v>1495</v>
      </c>
      <c r="I753" t="s">
        <v>1496</v>
      </c>
      <c r="J753">
        <v>12501717</v>
      </c>
      <c r="K753">
        <v>3265520</v>
      </c>
      <c r="L753">
        <v>47.755262100000003</v>
      </c>
      <c r="M753">
        <v>-122.5114823</v>
      </c>
      <c r="N753">
        <v>15.767232999999999</v>
      </c>
    </row>
    <row r="754" spans="1:14" x14ac:dyDescent="0.2">
      <c r="A754">
        <v>53</v>
      </c>
      <c r="B754">
        <v>35</v>
      </c>
      <c r="C754">
        <v>940100</v>
      </c>
      <c r="D754" s="3">
        <v>53035940100</v>
      </c>
      <c r="E754" s="4" t="str">
        <f t="shared" si="11"/>
        <v>1400000US53035940100</v>
      </c>
      <c r="F754">
        <v>9401</v>
      </c>
      <c r="G754" t="s">
        <v>2145</v>
      </c>
      <c r="H754" t="s">
        <v>1495</v>
      </c>
      <c r="I754" t="s">
        <v>1496</v>
      </c>
      <c r="J754">
        <v>28176830</v>
      </c>
      <c r="K754">
        <v>5354287</v>
      </c>
      <c r="L754">
        <v>47.732118800000002</v>
      </c>
      <c r="M754">
        <v>-122.5802904</v>
      </c>
      <c r="N754">
        <v>33.531110759999997</v>
      </c>
    </row>
    <row r="755" spans="1:14" x14ac:dyDescent="0.2">
      <c r="A755">
        <v>53</v>
      </c>
      <c r="B755">
        <v>35</v>
      </c>
      <c r="C755">
        <v>990100</v>
      </c>
      <c r="D755" s="3">
        <v>53035990100</v>
      </c>
      <c r="E755" s="4" t="str">
        <f t="shared" si="11"/>
        <v>1400000US53035990100</v>
      </c>
      <c r="F755">
        <v>9901</v>
      </c>
      <c r="G755" t="s">
        <v>1573</v>
      </c>
      <c r="H755" t="s">
        <v>1495</v>
      </c>
      <c r="I755" t="s">
        <v>1496</v>
      </c>
      <c r="J755">
        <v>0</v>
      </c>
      <c r="K755">
        <v>281582566</v>
      </c>
      <c r="L755">
        <v>47.723594300000002</v>
      </c>
      <c r="M755">
        <v>-122.4593993</v>
      </c>
      <c r="N755">
        <v>291.74216209999997</v>
      </c>
    </row>
    <row r="756" spans="1:14" x14ac:dyDescent="0.2">
      <c r="A756">
        <v>53</v>
      </c>
      <c r="B756">
        <v>37</v>
      </c>
      <c r="C756">
        <v>975100</v>
      </c>
      <c r="D756" s="3">
        <v>53037975100</v>
      </c>
      <c r="E756" s="4" t="str">
        <f t="shared" si="11"/>
        <v>1400000US53037975100</v>
      </c>
      <c r="F756">
        <v>9751</v>
      </c>
      <c r="G756" t="s">
        <v>2146</v>
      </c>
      <c r="H756" t="s">
        <v>1495</v>
      </c>
      <c r="I756" t="s">
        <v>1496</v>
      </c>
      <c r="J756">
        <v>1766238018</v>
      </c>
      <c r="K756">
        <v>52868516</v>
      </c>
      <c r="L756">
        <v>47.3623665</v>
      </c>
      <c r="M756">
        <v>-121.0394032</v>
      </c>
      <c r="N756">
        <v>1819.0657980000001</v>
      </c>
    </row>
    <row r="757" spans="1:14" x14ac:dyDescent="0.2">
      <c r="A757">
        <v>53</v>
      </c>
      <c r="B757">
        <v>37</v>
      </c>
      <c r="C757">
        <v>975200</v>
      </c>
      <c r="D757" s="3">
        <v>53037975200</v>
      </c>
      <c r="E757" s="4" t="str">
        <f t="shared" si="11"/>
        <v>1400000US53037975200</v>
      </c>
      <c r="F757">
        <v>9752</v>
      </c>
      <c r="G757" t="s">
        <v>2147</v>
      </c>
      <c r="H757" t="s">
        <v>1495</v>
      </c>
      <c r="I757" t="s">
        <v>1496</v>
      </c>
      <c r="J757">
        <v>1540970593</v>
      </c>
      <c r="K757">
        <v>2507182</v>
      </c>
      <c r="L757">
        <v>47.044086</v>
      </c>
      <c r="M757">
        <v>-120.9164707</v>
      </c>
      <c r="N757">
        <v>1543.477985</v>
      </c>
    </row>
    <row r="758" spans="1:14" x14ac:dyDescent="0.2">
      <c r="A758">
        <v>53</v>
      </c>
      <c r="B758">
        <v>37</v>
      </c>
      <c r="C758">
        <v>975300</v>
      </c>
      <c r="D758" s="3">
        <v>53037975300</v>
      </c>
      <c r="E758" s="4" t="str">
        <f t="shared" si="11"/>
        <v>1400000US53037975300</v>
      </c>
      <c r="F758">
        <v>9753</v>
      </c>
      <c r="G758" t="s">
        <v>2148</v>
      </c>
      <c r="H758" t="s">
        <v>1495</v>
      </c>
      <c r="I758" t="s">
        <v>1496</v>
      </c>
      <c r="J758">
        <v>1536055255</v>
      </c>
      <c r="K758">
        <v>12851402</v>
      </c>
      <c r="L758">
        <v>47.136490999999999</v>
      </c>
      <c r="M758">
        <v>-120.326724</v>
      </c>
      <c r="N758">
        <v>1548.909535</v>
      </c>
    </row>
    <row r="759" spans="1:14" x14ac:dyDescent="0.2">
      <c r="A759">
        <v>53</v>
      </c>
      <c r="B759">
        <v>37</v>
      </c>
      <c r="C759">
        <v>975401</v>
      </c>
      <c r="D759" s="3">
        <v>53037975401</v>
      </c>
      <c r="E759" s="4" t="str">
        <f t="shared" si="11"/>
        <v>1400000US53037975401</v>
      </c>
      <c r="F759">
        <v>9754.01</v>
      </c>
      <c r="G759" t="s">
        <v>2149</v>
      </c>
      <c r="H759" t="s">
        <v>1495</v>
      </c>
      <c r="I759" t="s">
        <v>1496</v>
      </c>
      <c r="J759">
        <v>6369843</v>
      </c>
      <c r="K759">
        <v>0</v>
      </c>
      <c r="L759">
        <v>47.008077999999998</v>
      </c>
      <c r="M759">
        <v>-120.5198838</v>
      </c>
      <c r="N759">
        <v>6.3698381030000002</v>
      </c>
    </row>
    <row r="760" spans="1:14" x14ac:dyDescent="0.2">
      <c r="A760">
        <v>53</v>
      </c>
      <c r="B760">
        <v>37</v>
      </c>
      <c r="C760">
        <v>975402</v>
      </c>
      <c r="D760" s="3">
        <v>53037975402</v>
      </c>
      <c r="E760" s="4" t="str">
        <f t="shared" si="11"/>
        <v>1400000US53037975402</v>
      </c>
      <c r="F760">
        <v>9754.02</v>
      </c>
      <c r="G760" t="s">
        <v>2150</v>
      </c>
      <c r="H760" t="s">
        <v>1495</v>
      </c>
      <c r="I760" t="s">
        <v>1496</v>
      </c>
      <c r="J760">
        <v>14190054</v>
      </c>
      <c r="K760">
        <v>89152</v>
      </c>
      <c r="L760">
        <v>46.981379400000002</v>
      </c>
      <c r="M760">
        <v>-120.5169286</v>
      </c>
      <c r="N760">
        <v>14.279211070000001</v>
      </c>
    </row>
    <row r="761" spans="1:14" x14ac:dyDescent="0.2">
      <c r="A761">
        <v>53</v>
      </c>
      <c r="B761">
        <v>37</v>
      </c>
      <c r="C761">
        <v>975500</v>
      </c>
      <c r="D761" s="3">
        <v>53037975500</v>
      </c>
      <c r="E761" s="4" t="str">
        <f t="shared" si="11"/>
        <v>1400000US53037975500</v>
      </c>
      <c r="F761">
        <v>9755</v>
      </c>
      <c r="G761" t="s">
        <v>2151</v>
      </c>
      <c r="H761" t="s">
        <v>1495</v>
      </c>
      <c r="I761" t="s">
        <v>1496</v>
      </c>
      <c r="J761">
        <v>16154437</v>
      </c>
      <c r="K761">
        <v>209850</v>
      </c>
      <c r="L761">
        <v>47.019846299999998</v>
      </c>
      <c r="M761">
        <v>-120.5839142</v>
      </c>
      <c r="N761">
        <v>16.36429309</v>
      </c>
    </row>
    <row r="762" spans="1:14" x14ac:dyDescent="0.2">
      <c r="A762">
        <v>53</v>
      </c>
      <c r="B762">
        <v>37</v>
      </c>
      <c r="C762">
        <v>975600</v>
      </c>
      <c r="D762" s="3">
        <v>53037975600</v>
      </c>
      <c r="E762" s="4" t="str">
        <f t="shared" si="11"/>
        <v>1400000US53037975600</v>
      </c>
      <c r="F762">
        <v>9756</v>
      </c>
      <c r="G762" t="s">
        <v>2152</v>
      </c>
      <c r="H762" t="s">
        <v>1495</v>
      </c>
      <c r="I762" t="s">
        <v>1496</v>
      </c>
      <c r="J762">
        <v>8115606</v>
      </c>
      <c r="K762">
        <v>329236</v>
      </c>
      <c r="L762">
        <v>46.982971900000003</v>
      </c>
      <c r="M762">
        <v>-120.55389630000001</v>
      </c>
      <c r="N762">
        <v>8.4448501559999993</v>
      </c>
    </row>
    <row r="763" spans="1:14" x14ac:dyDescent="0.2">
      <c r="A763">
        <v>53</v>
      </c>
      <c r="B763">
        <v>37</v>
      </c>
      <c r="C763">
        <v>975700</v>
      </c>
      <c r="D763" s="3">
        <v>53037975700</v>
      </c>
      <c r="E763" s="4" t="str">
        <f t="shared" si="11"/>
        <v>1400000US53037975700</v>
      </c>
      <c r="F763">
        <v>9757</v>
      </c>
      <c r="G763" t="s">
        <v>2153</v>
      </c>
      <c r="H763" t="s">
        <v>1495</v>
      </c>
      <c r="I763" t="s">
        <v>1496</v>
      </c>
      <c r="J763">
        <v>1062613873</v>
      </c>
      <c r="K763">
        <v>23506642</v>
      </c>
      <c r="L763">
        <v>46.8620898</v>
      </c>
      <c r="M763">
        <v>-120.2290825</v>
      </c>
      <c r="N763">
        <v>1086.120725</v>
      </c>
    </row>
    <row r="764" spans="1:14" x14ac:dyDescent="0.2">
      <c r="A764">
        <v>53</v>
      </c>
      <c r="B764">
        <v>39</v>
      </c>
      <c r="C764">
        <v>950100</v>
      </c>
      <c r="D764" s="3">
        <v>53039950100</v>
      </c>
      <c r="E764" s="4" t="str">
        <f t="shared" si="11"/>
        <v>1400000US53039950100</v>
      </c>
      <c r="F764">
        <v>9501</v>
      </c>
      <c r="G764" t="s">
        <v>1494</v>
      </c>
      <c r="H764" t="s">
        <v>1495</v>
      </c>
      <c r="I764" t="s">
        <v>1496</v>
      </c>
      <c r="J764">
        <v>3308173014</v>
      </c>
      <c r="K764">
        <v>54068568</v>
      </c>
      <c r="L764">
        <v>45.9059271</v>
      </c>
      <c r="M764">
        <v>-120.5528578</v>
      </c>
      <c r="N764">
        <v>3362.2420999999999</v>
      </c>
    </row>
    <row r="765" spans="1:14" x14ac:dyDescent="0.2">
      <c r="A765">
        <v>53</v>
      </c>
      <c r="B765">
        <v>39</v>
      </c>
      <c r="C765">
        <v>950200</v>
      </c>
      <c r="D765" s="3">
        <v>53039950200</v>
      </c>
      <c r="E765" s="4" t="str">
        <f t="shared" si="11"/>
        <v>1400000US53039950200</v>
      </c>
      <c r="F765">
        <v>9502</v>
      </c>
      <c r="G765" t="s">
        <v>1497</v>
      </c>
      <c r="H765" t="s">
        <v>1495</v>
      </c>
      <c r="I765" t="s">
        <v>1496</v>
      </c>
      <c r="J765">
        <v>906393341</v>
      </c>
      <c r="K765">
        <v>23249528</v>
      </c>
      <c r="L765">
        <v>45.7833556</v>
      </c>
      <c r="M765">
        <v>-121.1252466</v>
      </c>
      <c r="N765">
        <v>929.6429091</v>
      </c>
    </row>
    <row r="766" spans="1:14" x14ac:dyDescent="0.2">
      <c r="A766">
        <v>53</v>
      </c>
      <c r="B766">
        <v>39</v>
      </c>
      <c r="C766">
        <v>950300</v>
      </c>
      <c r="D766" s="3">
        <v>53039950300</v>
      </c>
      <c r="E766" s="4" t="str">
        <f t="shared" si="11"/>
        <v>1400000US53039950300</v>
      </c>
      <c r="F766">
        <v>9503</v>
      </c>
      <c r="G766" t="s">
        <v>1498</v>
      </c>
      <c r="H766" t="s">
        <v>1495</v>
      </c>
      <c r="I766" t="s">
        <v>1496</v>
      </c>
      <c r="J766">
        <v>632091245</v>
      </c>
      <c r="K766">
        <v>7745291</v>
      </c>
      <c r="L766">
        <v>45.874929899999998</v>
      </c>
      <c r="M766">
        <v>-121.4786823</v>
      </c>
      <c r="N766">
        <v>639.84757660000002</v>
      </c>
    </row>
    <row r="767" spans="1:14" x14ac:dyDescent="0.2">
      <c r="A767">
        <v>53</v>
      </c>
      <c r="B767">
        <v>41</v>
      </c>
      <c r="C767">
        <v>970100</v>
      </c>
      <c r="D767" s="3">
        <v>53041970100</v>
      </c>
      <c r="E767" s="4" t="str">
        <f t="shared" si="11"/>
        <v>1400000US53041970100</v>
      </c>
      <c r="F767">
        <v>9701</v>
      </c>
      <c r="G767" t="s">
        <v>1692</v>
      </c>
      <c r="H767" t="s">
        <v>1495</v>
      </c>
      <c r="I767" t="s">
        <v>1496</v>
      </c>
      <c r="J767">
        <v>450232390</v>
      </c>
      <c r="K767">
        <v>711746</v>
      </c>
      <c r="L767">
        <v>46.681005499999998</v>
      </c>
      <c r="M767">
        <v>-123.17922059999999</v>
      </c>
      <c r="N767">
        <v>450.94395850000001</v>
      </c>
    </row>
    <row r="768" spans="1:14" x14ac:dyDescent="0.2">
      <c r="A768">
        <v>53</v>
      </c>
      <c r="B768">
        <v>41</v>
      </c>
      <c r="C768">
        <v>970200</v>
      </c>
      <c r="D768" s="3">
        <v>53041970200</v>
      </c>
      <c r="E768" s="4" t="str">
        <f t="shared" si="11"/>
        <v>1400000US53041970200</v>
      </c>
      <c r="F768">
        <v>9702</v>
      </c>
      <c r="G768" t="s">
        <v>1693</v>
      </c>
      <c r="H768" t="s">
        <v>1495</v>
      </c>
      <c r="I768" t="s">
        <v>1496</v>
      </c>
      <c r="J768">
        <v>34112569</v>
      </c>
      <c r="K768">
        <v>1336884</v>
      </c>
      <c r="L768">
        <v>46.694117599999998</v>
      </c>
      <c r="M768">
        <v>-123.0044156</v>
      </c>
      <c r="N768">
        <v>35.449455399999998</v>
      </c>
    </row>
    <row r="769" spans="1:14" x14ac:dyDescent="0.2">
      <c r="A769">
        <v>53</v>
      </c>
      <c r="B769">
        <v>41</v>
      </c>
      <c r="C769">
        <v>970300</v>
      </c>
      <c r="D769" s="3">
        <v>53041970300</v>
      </c>
      <c r="E769" s="4" t="str">
        <f t="shared" si="11"/>
        <v>1400000US53041970300</v>
      </c>
      <c r="F769">
        <v>9703</v>
      </c>
      <c r="G769" t="s">
        <v>1707</v>
      </c>
      <c r="H769" t="s">
        <v>1495</v>
      </c>
      <c r="I769" t="s">
        <v>1496</v>
      </c>
      <c r="J769">
        <v>15018872</v>
      </c>
      <c r="K769">
        <v>286663</v>
      </c>
      <c r="L769">
        <v>46.749086499999997</v>
      </c>
      <c r="M769">
        <v>-123.00374069999999</v>
      </c>
      <c r="N769">
        <v>15.30553701</v>
      </c>
    </row>
    <row r="770" spans="1:14" x14ac:dyDescent="0.2">
      <c r="A770">
        <v>53</v>
      </c>
      <c r="B770">
        <v>41</v>
      </c>
      <c r="C770">
        <v>970400</v>
      </c>
      <c r="D770" s="3">
        <v>53041970400</v>
      </c>
      <c r="E770" s="4" t="str">
        <f t="shared" si="11"/>
        <v>1400000US53041970400</v>
      </c>
      <c r="F770">
        <v>9704</v>
      </c>
      <c r="G770" t="s">
        <v>1714</v>
      </c>
      <c r="H770" t="s">
        <v>1495</v>
      </c>
      <c r="I770" t="s">
        <v>1496</v>
      </c>
      <c r="J770">
        <v>35802086</v>
      </c>
      <c r="K770">
        <v>222148</v>
      </c>
      <c r="L770">
        <v>46.738498300000003</v>
      </c>
      <c r="M770">
        <v>-122.9358093</v>
      </c>
      <c r="N770">
        <v>36.024237739999997</v>
      </c>
    </row>
    <row r="771" spans="1:14" x14ac:dyDescent="0.2">
      <c r="A771">
        <v>53</v>
      </c>
      <c r="B771">
        <v>41</v>
      </c>
      <c r="C771">
        <v>970500</v>
      </c>
      <c r="D771" s="3">
        <v>53041970500</v>
      </c>
      <c r="E771" s="4" t="str">
        <f t="shared" ref="E771:E834" si="12">"1400000US"&amp;D771</f>
        <v>1400000US53041970500</v>
      </c>
      <c r="F771">
        <v>9705</v>
      </c>
      <c r="G771" t="s">
        <v>1715</v>
      </c>
      <c r="H771" t="s">
        <v>1495</v>
      </c>
      <c r="I771" t="s">
        <v>1496</v>
      </c>
      <c r="J771">
        <v>2348769</v>
      </c>
      <c r="K771">
        <v>183444</v>
      </c>
      <c r="L771">
        <v>46.729562600000001</v>
      </c>
      <c r="M771">
        <v>-122.9653186</v>
      </c>
      <c r="N771">
        <v>2.5322173810000002</v>
      </c>
    </row>
    <row r="772" spans="1:14" x14ac:dyDescent="0.2">
      <c r="A772">
        <v>53</v>
      </c>
      <c r="B772">
        <v>41</v>
      </c>
      <c r="C772">
        <v>970600</v>
      </c>
      <c r="D772" s="3">
        <v>53041970600</v>
      </c>
      <c r="E772" s="4" t="str">
        <f t="shared" si="12"/>
        <v>1400000US53041970600</v>
      </c>
      <c r="F772">
        <v>9706</v>
      </c>
      <c r="G772" t="s">
        <v>2154</v>
      </c>
      <c r="H772" t="s">
        <v>1495</v>
      </c>
      <c r="I772" t="s">
        <v>1496</v>
      </c>
      <c r="J772">
        <v>1168647</v>
      </c>
      <c r="K772">
        <v>80511</v>
      </c>
      <c r="L772">
        <v>46.717402999999997</v>
      </c>
      <c r="M772">
        <v>-122.9679788</v>
      </c>
      <c r="N772">
        <v>1.2491567859999999</v>
      </c>
    </row>
    <row r="773" spans="1:14" x14ac:dyDescent="0.2">
      <c r="A773">
        <v>53</v>
      </c>
      <c r="B773">
        <v>41</v>
      </c>
      <c r="C773">
        <v>970700</v>
      </c>
      <c r="D773" s="3">
        <v>53041970700</v>
      </c>
      <c r="E773" s="4" t="str">
        <f t="shared" si="12"/>
        <v>1400000US53041970700</v>
      </c>
      <c r="F773">
        <v>9707</v>
      </c>
      <c r="G773" t="s">
        <v>1718</v>
      </c>
      <c r="H773" t="s">
        <v>1495</v>
      </c>
      <c r="I773" t="s">
        <v>1496</v>
      </c>
      <c r="J773">
        <v>12839984</v>
      </c>
      <c r="K773">
        <v>0</v>
      </c>
      <c r="L773">
        <v>46.704499599999998</v>
      </c>
      <c r="M773">
        <v>-122.9284675</v>
      </c>
      <c r="N773">
        <v>12.83998469</v>
      </c>
    </row>
    <row r="774" spans="1:14" x14ac:dyDescent="0.2">
      <c r="A774">
        <v>53</v>
      </c>
      <c r="B774">
        <v>41</v>
      </c>
      <c r="C774">
        <v>970800</v>
      </c>
      <c r="D774" s="3">
        <v>53041970800</v>
      </c>
      <c r="E774" s="4" t="str">
        <f t="shared" si="12"/>
        <v>1400000US53041970800</v>
      </c>
      <c r="F774">
        <v>9708</v>
      </c>
      <c r="G774" t="s">
        <v>1719</v>
      </c>
      <c r="H774" t="s">
        <v>1495</v>
      </c>
      <c r="I774" t="s">
        <v>1496</v>
      </c>
      <c r="J774">
        <v>37781233</v>
      </c>
      <c r="K774">
        <v>50340</v>
      </c>
      <c r="L774">
        <v>46.668871699999997</v>
      </c>
      <c r="M774">
        <v>-122.92672469999999</v>
      </c>
      <c r="N774">
        <v>37.83157198</v>
      </c>
    </row>
    <row r="775" spans="1:14" x14ac:dyDescent="0.2">
      <c r="A775">
        <v>53</v>
      </c>
      <c r="B775">
        <v>41</v>
      </c>
      <c r="C775">
        <v>970900</v>
      </c>
      <c r="D775" s="3">
        <v>53041970900</v>
      </c>
      <c r="E775" s="4" t="str">
        <f t="shared" si="12"/>
        <v>1400000US53041970900</v>
      </c>
      <c r="F775">
        <v>9709</v>
      </c>
      <c r="G775" t="s">
        <v>1720</v>
      </c>
      <c r="H775" t="s">
        <v>1495</v>
      </c>
      <c r="I775" t="s">
        <v>1496</v>
      </c>
      <c r="J775">
        <v>1867275</v>
      </c>
      <c r="K775">
        <v>2885</v>
      </c>
      <c r="L775">
        <v>46.654511399999997</v>
      </c>
      <c r="M775">
        <v>-122.9680228</v>
      </c>
      <c r="N775">
        <v>1.8701579770000001</v>
      </c>
    </row>
    <row r="776" spans="1:14" x14ac:dyDescent="0.2">
      <c r="A776">
        <v>53</v>
      </c>
      <c r="B776">
        <v>41</v>
      </c>
      <c r="C776">
        <v>971000</v>
      </c>
      <c r="D776" s="3">
        <v>53041971000</v>
      </c>
      <c r="E776" s="4" t="str">
        <f t="shared" si="12"/>
        <v>1400000US53041971000</v>
      </c>
      <c r="F776">
        <v>9710</v>
      </c>
      <c r="G776" t="s">
        <v>1721</v>
      </c>
      <c r="H776" t="s">
        <v>1495</v>
      </c>
      <c r="I776" t="s">
        <v>1496</v>
      </c>
      <c r="J776">
        <v>9669923</v>
      </c>
      <c r="K776">
        <v>270818</v>
      </c>
      <c r="L776">
        <v>46.637678600000001</v>
      </c>
      <c r="M776">
        <v>-122.9480751</v>
      </c>
      <c r="N776">
        <v>9.9407462940000002</v>
      </c>
    </row>
    <row r="777" spans="1:14" x14ac:dyDescent="0.2">
      <c r="A777">
        <v>53</v>
      </c>
      <c r="B777">
        <v>41</v>
      </c>
      <c r="C777">
        <v>971100</v>
      </c>
      <c r="D777" s="3">
        <v>53041971100</v>
      </c>
      <c r="E777" s="4" t="str">
        <f t="shared" si="12"/>
        <v>1400000US53041971100</v>
      </c>
      <c r="F777">
        <v>9711</v>
      </c>
      <c r="G777" t="s">
        <v>1722</v>
      </c>
      <c r="H777" t="s">
        <v>1495</v>
      </c>
      <c r="I777" t="s">
        <v>1496</v>
      </c>
      <c r="J777">
        <v>352152595</v>
      </c>
      <c r="K777">
        <v>1044621</v>
      </c>
      <c r="L777">
        <v>46.659722500000001</v>
      </c>
      <c r="M777">
        <v>-122.7848072</v>
      </c>
      <c r="N777">
        <v>353.1972341</v>
      </c>
    </row>
    <row r="778" spans="1:14" x14ac:dyDescent="0.2">
      <c r="A778">
        <v>53</v>
      </c>
      <c r="B778">
        <v>41</v>
      </c>
      <c r="C778">
        <v>971200</v>
      </c>
      <c r="D778" s="3">
        <v>53041971200</v>
      </c>
      <c r="E778" s="4" t="str">
        <f t="shared" si="12"/>
        <v>1400000US53041971200</v>
      </c>
      <c r="F778">
        <v>9712</v>
      </c>
      <c r="G778" t="s">
        <v>2155</v>
      </c>
      <c r="H778" t="s">
        <v>1495</v>
      </c>
      <c r="I778" t="s">
        <v>1496</v>
      </c>
      <c r="J778">
        <v>142674532</v>
      </c>
      <c r="K778">
        <v>2424163</v>
      </c>
      <c r="L778">
        <v>46.5126651</v>
      </c>
      <c r="M778">
        <v>-122.7287697</v>
      </c>
      <c r="N778">
        <v>145.0987001</v>
      </c>
    </row>
    <row r="779" spans="1:14" x14ac:dyDescent="0.2">
      <c r="A779">
        <v>53</v>
      </c>
      <c r="B779">
        <v>41</v>
      </c>
      <c r="C779">
        <v>971300</v>
      </c>
      <c r="D779" s="3">
        <v>53041971300</v>
      </c>
      <c r="E779" s="4" t="str">
        <f t="shared" si="12"/>
        <v>1400000US53041971300</v>
      </c>
      <c r="F779">
        <v>9713</v>
      </c>
      <c r="G779" t="s">
        <v>1723</v>
      </c>
      <c r="H779" t="s">
        <v>1495</v>
      </c>
      <c r="I779" t="s">
        <v>1496</v>
      </c>
      <c r="J779">
        <v>106700719</v>
      </c>
      <c r="K779">
        <v>0</v>
      </c>
      <c r="L779">
        <v>46.533490899999997</v>
      </c>
      <c r="M779">
        <v>-122.8783078</v>
      </c>
      <c r="N779">
        <v>106.7007187</v>
      </c>
    </row>
    <row r="780" spans="1:14" x14ac:dyDescent="0.2">
      <c r="A780">
        <v>53</v>
      </c>
      <c r="B780">
        <v>41</v>
      </c>
      <c r="C780">
        <v>971400</v>
      </c>
      <c r="D780" s="3">
        <v>53041971400</v>
      </c>
      <c r="E780" s="4" t="str">
        <f t="shared" si="12"/>
        <v>1400000US53041971400</v>
      </c>
      <c r="F780">
        <v>9714</v>
      </c>
      <c r="G780" t="s">
        <v>1724</v>
      </c>
      <c r="H780" t="s">
        <v>1495</v>
      </c>
      <c r="I780" t="s">
        <v>1496</v>
      </c>
      <c r="J780">
        <v>54789963</v>
      </c>
      <c r="K780">
        <v>389216</v>
      </c>
      <c r="L780">
        <v>46.613136900000001</v>
      </c>
      <c r="M780">
        <v>-122.9633237</v>
      </c>
      <c r="N780">
        <v>55.17917593</v>
      </c>
    </row>
    <row r="781" spans="1:14" x14ac:dyDescent="0.2">
      <c r="A781">
        <v>53</v>
      </c>
      <c r="B781">
        <v>41</v>
      </c>
      <c r="C781">
        <v>971500</v>
      </c>
      <c r="D781" s="3">
        <v>53041971500</v>
      </c>
      <c r="E781" s="4" t="str">
        <f t="shared" si="12"/>
        <v>1400000US53041971500</v>
      </c>
      <c r="F781">
        <v>9715</v>
      </c>
      <c r="G781" t="s">
        <v>1725</v>
      </c>
      <c r="H781" t="s">
        <v>1495</v>
      </c>
      <c r="I781" t="s">
        <v>1496</v>
      </c>
      <c r="J781">
        <v>707016378</v>
      </c>
      <c r="K781">
        <v>1723469</v>
      </c>
      <c r="L781">
        <v>46.510998899999997</v>
      </c>
      <c r="M781">
        <v>-123.1649688</v>
      </c>
      <c r="N781">
        <v>708.73990179999998</v>
      </c>
    </row>
    <row r="782" spans="1:14" x14ac:dyDescent="0.2">
      <c r="A782">
        <v>53</v>
      </c>
      <c r="B782">
        <v>41</v>
      </c>
      <c r="C782">
        <v>971600</v>
      </c>
      <c r="D782" s="3">
        <v>53041971600</v>
      </c>
      <c r="E782" s="4" t="str">
        <f t="shared" si="12"/>
        <v>1400000US53041971600</v>
      </c>
      <c r="F782">
        <v>9716</v>
      </c>
      <c r="G782" t="s">
        <v>1726</v>
      </c>
      <c r="H782" t="s">
        <v>1495</v>
      </c>
      <c r="I782" t="s">
        <v>1496</v>
      </c>
      <c r="J782">
        <v>182548454</v>
      </c>
      <c r="K782">
        <v>884926</v>
      </c>
      <c r="L782">
        <v>46.431312499999997</v>
      </c>
      <c r="M782">
        <v>-122.9917074</v>
      </c>
      <c r="N782">
        <v>183.43338800000001</v>
      </c>
    </row>
    <row r="783" spans="1:14" x14ac:dyDescent="0.2">
      <c r="A783">
        <v>53</v>
      </c>
      <c r="B783">
        <v>41</v>
      </c>
      <c r="C783">
        <v>971700</v>
      </c>
      <c r="D783" s="3">
        <v>53041971700</v>
      </c>
      <c r="E783" s="4" t="str">
        <f t="shared" si="12"/>
        <v>1400000US53041971700</v>
      </c>
      <c r="F783">
        <v>9717</v>
      </c>
      <c r="G783" t="s">
        <v>1727</v>
      </c>
      <c r="H783" t="s">
        <v>1495</v>
      </c>
      <c r="I783" t="s">
        <v>1496</v>
      </c>
      <c r="J783">
        <v>667670593</v>
      </c>
      <c r="K783">
        <v>28368465</v>
      </c>
      <c r="L783">
        <v>46.4600455</v>
      </c>
      <c r="M783">
        <v>-122.5150257</v>
      </c>
      <c r="N783">
        <v>696.03916819999995</v>
      </c>
    </row>
    <row r="784" spans="1:14" x14ac:dyDescent="0.2">
      <c r="A784">
        <v>53</v>
      </c>
      <c r="B784">
        <v>41</v>
      </c>
      <c r="C784">
        <v>971800</v>
      </c>
      <c r="D784" s="3">
        <v>53041971800</v>
      </c>
      <c r="E784" s="4" t="str">
        <f t="shared" si="12"/>
        <v>1400000US53041971800</v>
      </c>
      <c r="F784">
        <v>9718</v>
      </c>
      <c r="G784" t="s">
        <v>1728</v>
      </c>
      <c r="H784" t="s">
        <v>1495</v>
      </c>
      <c r="I784" t="s">
        <v>1496</v>
      </c>
      <c r="J784">
        <v>1119123161</v>
      </c>
      <c r="K784">
        <v>6525282</v>
      </c>
      <c r="L784">
        <v>46.670266499999997</v>
      </c>
      <c r="M784">
        <v>-122.289677</v>
      </c>
      <c r="N784">
        <v>1125.648567</v>
      </c>
    </row>
    <row r="785" spans="1:14" x14ac:dyDescent="0.2">
      <c r="A785">
        <v>53</v>
      </c>
      <c r="B785">
        <v>41</v>
      </c>
      <c r="C785">
        <v>971900</v>
      </c>
      <c r="D785" s="3">
        <v>53041971900</v>
      </c>
      <c r="E785" s="4" t="str">
        <f t="shared" si="12"/>
        <v>1400000US53041971900</v>
      </c>
      <c r="F785">
        <v>9719</v>
      </c>
      <c r="G785" t="s">
        <v>1729</v>
      </c>
      <c r="H785" t="s">
        <v>1495</v>
      </c>
      <c r="I785" t="s">
        <v>1496</v>
      </c>
      <c r="J785">
        <v>539652687</v>
      </c>
      <c r="K785">
        <v>28054093</v>
      </c>
      <c r="L785">
        <v>46.514896499999999</v>
      </c>
      <c r="M785">
        <v>-122.1671403</v>
      </c>
      <c r="N785">
        <v>567.70743010000001</v>
      </c>
    </row>
    <row r="786" spans="1:14" x14ac:dyDescent="0.2">
      <c r="A786">
        <v>53</v>
      </c>
      <c r="B786">
        <v>41</v>
      </c>
      <c r="C786">
        <v>972000</v>
      </c>
      <c r="D786" s="3">
        <v>53041972000</v>
      </c>
      <c r="E786" s="4" t="str">
        <f t="shared" si="12"/>
        <v>1400000US53041972000</v>
      </c>
      <c r="F786">
        <v>9720</v>
      </c>
      <c r="G786" t="s">
        <v>1730</v>
      </c>
      <c r="H786" t="s">
        <v>1495</v>
      </c>
      <c r="I786" t="s">
        <v>1496</v>
      </c>
      <c r="J786">
        <v>1750053098</v>
      </c>
      <c r="K786">
        <v>14077222</v>
      </c>
      <c r="L786">
        <v>46.498367100000003</v>
      </c>
      <c r="M786">
        <v>-121.6782279</v>
      </c>
      <c r="N786">
        <v>1764.130615</v>
      </c>
    </row>
    <row r="787" spans="1:14" x14ac:dyDescent="0.2">
      <c r="A787">
        <v>53</v>
      </c>
      <c r="B787">
        <v>43</v>
      </c>
      <c r="C787">
        <v>960100</v>
      </c>
      <c r="D787" s="3">
        <v>53043960100</v>
      </c>
      <c r="E787" s="4" t="str">
        <f t="shared" si="12"/>
        <v>1400000US53043960100</v>
      </c>
      <c r="F787">
        <v>9601</v>
      </c>
      <c r="G787" t="s">
        <v>1501</v>
      </c>
      <c r="H787" t="s">
        <v>1495</v>
      </c>
      <c r="I787" t="s">
        <v>1496</v>
      </c>
      <c r="J787">
        <v>4942285</v>
      </c>
      <c r="K787">
        <v>0</v>
      </c>
      <c r="L787">
        <v>47.650594599999998</v>
      </c>
      <c r="M787">
        <v>-118.15795559999999</v>
      </c>
      <c r="N787">
        <v>4.9422842989999998</v>
      </c>
    </row>
    <row r="788" spans="1:14" x14ac:dyDescent="0.2">
      <c r="A788">
        <v>53</v>
      </c>
      <c r="B788">
        <v>43</v>
      </c>
      <c r="C788">
        <v>960200</v>
      </c>
      <c r="D788" s="3">
        <v>53043960200</v>
      </c>
      <c r="E788" s="4" t="str">
        <f t="shared" si="12"/>
        <v>1400000US53043960200</v>
      </c>
      <c r="F788">
        <v>9602</v>
      </c>
      <c r="G788" t="s">
        <v>1502</v>
      </c>
      <c r="H788" t="s">
        <v>1495</v>
      </c>
      <c r="I788" t="s">
        <v>1496</v>
      </c>
      <c r="J788">
        <v>1409942190</v>
      </c>
      <c r="K788">
        <v>21261866</v>
      </c>
      <c r="L788">
        <v>47.714330799999999</v>
      </c>
      <c r="M788">
        <v>-118.1100198</v>
      </c>
      <c r="N788">
        <v>1441.088704</v>
      </c>
    </row>
    <row r="789" spans="1:14" x14ac:dyDescent="0.2">
      <c r="A789">
        <v>53</v>
      </c>
      <c r="B789">
        <v>43</v>
      </c>
      <c r="C789">
        <v>960300</v>
      </c>
      <c r="D789" s="3">
        <v>53043960300</v>
      </c>
      <c r="E789" s="4" t="str">
        <f t="shared" si="12"/>
        <v>1400000US53043960300</v>
      </c>
      <c r="F789">
        <v>9603</v>
      </c>
      <c r="G789" t="s">
        <v>1503</v>
      </c>
      <c r="H789" t="s">
        <v>1495</v>
      </c>
      <c r="I789" t="s">
        <v>1496</v>
      </c>
      <c r="J789">
        <v>1910488424</v>
      </c>
      <c r="K789">
        <v>40568699</v>
      </c>
      <c r="L789">
        <v>47.722674099999999</v>
      </c>
      <c r="M789">
        <v>-118.6888798</v>
      </c>
      <c r="N789">
        <v>1951.0617420000001</v>
      </c>
    </row>
    <row r="790" spans="1:14" x14ac:dyDescent="0.2">
      <c r="A790">
        <v>53</v>
      </c>
      <c r="B790">
        <v>43</v>
      </c>
      <c r="C790">
        <v>960400</v>
      </c>
      <c r="D790" s="3">
        <v>53043960400</v>
      </c>
      <c r="E790" s="4" t="str">
        <f t="shared" si="12"/>
        <v>1400000US53043960400</v>
      </c>
      <c r="F790">
        <v>9604</v>
      </c>
      <c r="G790" t="s">
        <v>1504</v>
      </c>
      <c r="H790" t="s">
        <v>1495</v>
      </c>
      <c r="I790" t="s">
        <v>1496</v>
      </c>
      <c r="J790">
        <v>2658778931</v>
      </c>
      <c r="K790">
        <v>12913635</v>
      </c>
      <c r="L790">
        <v>47.397694000000001</v>
      </c>
      <c r="M790">
        <v>-118.3662834</v>
      </c>
      <c r="N790">
        <v>2671.692845</v>
      </c>
    </row>
    <row r="791" spans="1:14" x14ac:dyDescent="0.2">
      <c r="A791">
        <v>53</v>
      </c>
      <c r="B791">
        <v>45</v>
      </c>
      <c r="C791">
        <v>940000</v>
      </c>
      <c r="D791" s="3">
        <v>53045940000</v>
      </c>
      <c r="E791" s="4" t="str">
        <f t="shared" si="12"/>
        <v>1400000US53045940000</v>
      </c>
      <c r="F791">
        <v>9400</v>
      </c>
      <c r="G791" t="s">
        <v>1572</v>
      </c>
      <c r="H791" t="s">
        <v>1495</v>
      </c>
      <c r="I791" t="s">
        <v>1496</v>
      </c>
      <c r="J791">
        <v>21255704</v>
      </c>
      <c r="K791">
        <v>570419</v>
      </c>
      <c r="L791">
        <v>47.333318499999997</v>
      </c>
      <c r="M791">
        <v>-123.15756810000001</v>
      </c>
      <c r="N791">
        <v>21.826127159999999</v>
      </c>
    </row>
    <row r="792" spans="1:14" x14ac:dyDescent="0.2">
      <c r="A792">
        <v>53</v>
      </c>
      <c r="B792">
        <v>45</v>
      </c>
      <c r="C792">
        <v>960100</v>
      </c>
      <c r="D792" s="3">
        <v>53045960100</v>
      </c>
      <c r="E792" s="4" t="str">
        <f t="shared" si="12"/>
        <v>1400000US53045960100</v>
      </c>
      <c r="F792">
        <v>9601</v>
      </c>
      <c r="G792" t="s">
        <v>1501</v>
      </c>
      <c r="H792" t="s">
        <v>1495</v>
      </c>
      <c r="I792" t="s">
        <v>1496</v>
      </c>
      <c r="J792">
        <v>923496103</v>
      </c>
      <c r="K792">
        <v>18528549</v>
      </c>
      <c r="L792">
        <v>47.461383900000001</v>
      </c>
      <c r="M792">
        <v>-123.3128167</v>
      </c>
      <c r="N792">
        <v>942.02370550000001</v>
      </c>
    </row>
    <row r="793" spans="1:14" x14ac:dyDescent="0.2">
      <c r="A793">
        <v>53</v>
      </c>
      <c r="B793">
        <v>45</v>
      </c>
      <c r="C793">
        <v>960200</v>
      </c>
      <c r="D793" s="3">
        <v>53045960200</v>
      </c>
      <c r="E793" s="4" t="str">
        <f t="shared" si="12"/>
        <v>1400000US53045960200</v>
      </c>
      <c r="F793">
        <v>9602</v>
      </c>
      <c r="G793" t="s">
        <v>1502</v>
      </c>
      <c r="H793" t="s">
        <v>1495</v>
      </c>
      <c r="I793" t="s">
        <v>1496</v>
      </c>
      <c r="J793">
        <v>588606955</v>
      </c>
      <c r="K793">
        <v>46941055</v>
      </c>
      <c r="L793">
        <v>47.280938999999996</v>
      </c>
      <c r="M793">
        <v>-123.2804675</v>
      </c>
      <c r="N793">
        <v>635.54810980000002</v>
      </c>
    </row>
    <row r="794" spans="1:14" x14ac:dyDescent="0.2">
      <c r="A794">
        <v>53</v>
      </c>
      <c r="B794">
        <v>45</v>
      </c>
      <c r="C794">
        <v>960300</v>
      </c>
      <c r="D794" s="3">
        <v>53045960300</v>
      </c>
      <c r="E794" s="4" t="str">
        <f t="shared" si="12"/>
        <v>1400000US53045960300</v>
      </c>
      <c r="F794">
        <v>9603</v>
      </c>
      <c r="G794" t="s">
        <v>1503</v>
      </c>
      <c r="H794" t="s">
        <v>1495</v>
      </c>
      <c r="I794" t="s">
        <v>1496</v>
      </c>
      <c r="J794">
        <v>228391424</v>
      </c>
      <c r="K794">
        <v>44761667</v>
      </c>
      <c r="L794">
        <v>47.444334499999997</v>
      </c>
      <c r="M794">
        <v>-122.98608110000001</v>
      </c>
      <c r="N794">
        <v>273.15311600000001</v>
      </c>
    </row>
    <row r="795" spans="1:14" x14ac:dyDescent="0.2">
      <c r="A795">
        <v>53</v>
      </c>
      <c r="B795">
        <v>45</v>
      </c>
      <c r="C795">
        <v>960400</v>
      </c>
      <c r="D795" s="3">
        <v>53045960400</v>
      </c>
      <c r="E795" s="4" t="str">
        <f t="shared" si="12"/>
        <v>1400000US53045960400</v>
      </c>
      <c r="F795">
        <v>9604</v>
      </c>
      <c r="G795" t="s">
        <v>1504</v>
      </c>
      <c r="H795" t="s">
        <v>1495</v>
      </c>
      <c r="I795" t="s">
        <v>1496</v>
      </c>
      <c r="J795">
        <v>119799974</v>
      </c>
      <c r="K795">
        <v>21976628</v>
      </c>
      <c r="L795">
        <v>47.396215300000001</v>
      </c>
      <c r="M795">
        <v>-122.8443882</v>
      </c>
      <c r="N795">
        <v>141.77661599999999</v>
      </c>
    </row>
    <row r="796" spans="1:14" x14ac:dyDescent="0.2">
      <c r="A796">
        <v>53</v>
      </c>
      <c r="B796">
        <v>45</v>
      </c>
      <c r="C796">
        <v>960500</v>
      </c>
      <c r="D796" s="3">
        <v>53045960500</v>
      </c>
      <c r="E796" s="4" t="str">
        <f t="shared" si="12"/>
        <v>1400000US53045960500</v>
      </c>
      <c r="F796">
        <v>9605</v>
      </c>
      <c r="G796" t="s">
        <v>1505</v>
      </c>
      <c r="H796" t="s">
        <v>1495</v>
      </c>
      <c r="I796" t="s">
        <v>1496</v>
      </c>
      <c r="J796">
        <v>124909888</v>
      </c>
      <c r="K796">
        <v>19020386</v>
      </c>
      <c r="L796">
        <v>47.3193056</v>
      </c>
      <c r="M796">
        <v>-123.0688304</v>
      </c>
      <c r="N796">
        <v>143.93027839999999</v>
      </c>
    </row>
    <row r="797" spans="1:14" x14ac:dyDescent="0.2">
      <c r="A797">
        <v>53</v>
      </c>
      <c r="B797">
        <v>45</v>
      </c>
      <c r="C797">
        <v>960600</v>
      </c>
      <c r="D797" s="3">
        <v>53045960600</v>
      </c>
      <c r="E797" s="4" t="str">
        <f t="shared" si="12"/>
        <v>1400000US53045960600</v>
      </c>
      <c r="F797">
        <v>9606</v>
      </c>
      <c r="G797" t="s">
        <v>1506</v>
      </c>
      <c r="H797" t="s">
        <v>1495</v>
      </c>
      <c r="I797" t="s">
        <v>1496</v>
      </c>
      <c r="J797">
        <v>50205023</v>
      </c>
      <c r="K797">
        <v>702399</v>
      </c>
      <c r="L797">
        <v>47.234595499999998</v>
      </c>
      <c r="M797">
        <v>-123.15473900000001</v>
      </c>
      <c r="N797">
        <v>50.907428350000004</v>
      </c>
    </row>
    <row r="798" spans="1:14" x14ac:dyDescent="0.2">
      <c r="A798">
        <v>53</v>
      </c>
      <c r="B798">
        <v>45</v>
      </c>
      <c r="C798">
        <v>960700</v>
      </c>
      <c r="D798" s="3">
        <v>53045960700</v>
      </c>
      <c r="E798" s="4" t="str">
        <f t="shared" si="12"/>
        <v>1400000US53045960700</v>
      </c>
      <c r="F798">
        <v>9607</v>
      </c>
      <c r="G798" t="s">
        <v>1544</v>
      </c>
      <c r="H798" t="s">
        <v>1495</v>
      </c>
      <c r="I798" t="s">
        <v>1496</v>
      </c>
      <c r="J798">
        <v>1936146</v>
      </c>
      <c r="K798">
        <v>0</v>
      </c>
      <c r="L798">
        <v>47.224460299999997</v>
      </c>
      <c r="M798">
        <v>-123.11945470000001</v>
      </c>
      <c r="N798">
        <v>1.936149313</v>
      </c>
    </row>
    <row r="799" spans="1:14" x14ac:dyDescent="0.2">
      <c r="A799">
        <v>53</v>
      </c>
      <c r="B799">
        <v>45</v>
      </c>
      <c r="C799">
        <v>960800</v>
      </c>
      <c r="D799" s="3">
        <v>53045960800</v>
      </c>
      <c r="E799" s="4" t="str">
        <f t="shared" si="12"/>
        <v>1400000US53045960800</v>
      </c>
      <c r="F799">
        <v>9608</v>
      </c>
      <c r="G799" t="s">
        <v>2156</v>
      </c>
      <c r="H799" t="s">
        <v>1495</v>
      </c>
      <c r="I799" t="s">
        <v>1496</v>
      </c>
      <c r="J799">
        <v>13562635</v>
      </c>
      <c r="K799">
        <v>1567015</v>
      </c>
      <c r="L799">
        <v>47.233616300000001</v>
      </c>
      <c r="M799">
        <v>-123.0903691</v>
      </c>
      <c r="N799">
        <v>15.12965292</v>
      </c>
    </row>
    <row r="800" spans="1:14" x14ac:dyDescent="0.2">
      <c r="A800">
        <v>53</v>
      </c>
      <c r="B800">
        <v>45</v>
      </c>
      <c r="C800">
        <v>960900</v>
      </c>
      <c r="D800" s="3">
        <v>53045960900</v>
      </c>
      <c r="E800" s="4" t="str">
        <f t="shared" si="12"/>
        <v>1400000US53045960900</v>
      </c>
      <c r="F800">
        <v>9609</v>
      </c>
      <c r="G800" t="s">
        <v>2157</v>
      </c>
      <c r="H800" t="s">
        <v>1495</v>
      </c>
      <c r="I800" t="s">
        <v>1496</v>
      </c>
      <c r="J800">
        <v>5661756</v>
      </c>
      <c r="K800">
        <v>0</v>
      </c>
      <c r="L800">
        <v>47.201554799999997</v>
      </c>
      <c r="M800">
        <v>-123.108283</v>
      </c>
      <c r="N800">
        <v>5.6617555030000002</v>
      </c>
    </row>
    <row r="801" spans="1:14" x14ac:dyDescent="0.2">
      <c r="A801">
        <v>53</v>
      </c>
      <c r="B801">
        <v>45</v>
      </c>
      <c r="C801">
        <v>961000</v>
      </c>
      <c r="D801" s="3">
        <v>53045961000</v>
      </c>
      <c r="E801" s="4" t="str">
        <f t="shared" si="12"/>
        <v>1400000US53045961000</v>
      </c>
      <c r="F801">
        <v>9610</v>
      </c>
      <c r="G801" t="s">
        <v>1547</v>
      </c>
      <c r="H801" t="s">
        <v>1495</v>
      </c>
      <c r="I801" t="s">
        <v>1496</v>
      </c>
      <c r="J801">
        <v>58621379</v>
      </c>
      <c r="K801">
        <v>10557499</v>
      </c>
      <c r="L801">
        <v>47.189503700000003</v>
      </c>
      <c r="M801">
        <v>-123.0152277</v>
      </c>
      <c r="N801">
        <v>69.178884479999994</v>
      </c>
    </row>
    <row r="802" spans="1:14" x14ac:dyDescent="0.2">
      <c r="A802">
        <v>53</v>
      </c>
      <c r="B802">
        <v>45</v>
      </c>
      <c r="C802">
        <v>961100</v>
      </c>
      <c r="D802" s="3">
        <v>53045961100</v>
      </c>
      <c r="E802" s="4" t="str">
        <f t="shared" si="12"/>
        <v>1400000US53045961100</v>
      </c>
      <c r="F802">
        <v>9611</v>
      </c>
      <c r="G802" t="s">
        <v>1548</v>
      </c>
      <c r="H802" t="s">
        <v>1495</v>
      </c>
      <c r="I802" t="s">
        <v>1496</v>
      </c>
      <c r="J802">
        <v>105840432</v>
      </c>
      <c r="K802">
        <v>56504461</v>
      </c>
      <c r="L802">
        <v>47.230653699999998</v>
      </c>
      <c r="M802">
        <v>-122.9651489</v>
      </c>
      <c r="N802">
        <v>162.3449186</v>
      </c>
    </row>
    <row r="803" spans="1:14" x14ac:dyDescent="0.2">
      <c r="A803">
        <v>53</v>
      </c>
      <c r="B803">
        <v>45</v>
      </c>
      <c r="C803">
        <v>961200</v>
      </c>
      <c r="D803" s="3">
        <v>53045961200</v>
      </c>
      <c r="E803" s="4" t="str">
        <f t="shared" si="12"/>
        <v>1400000US53045961200</v>
      </c>
      <c r="F803">
        <v>9612</v>
      </c>
      <c r="G803" t="s">
        <v>1549</v>
      </c>
      <c r="H803" t="s">
        <v>1495</v>
      </c>
      <c r="I803" t="s">
        <v>1496</v>
      </c>
      <c r="J803">
        <v>65367566</v>
      </c>
      <c r="K803">
        <v>8148514</v>
      </c>
      <c r="L803">
        <v>47.298603100000001</v>
      </c>
      <c r="M803">
        <v>-122.9635943</v>
      </c>
      <c r="N803">
        <v>73.516079980000001</v>
      </c>
    </row>
    <row r="804" spans="1:14" x14ac:dyDescent="0.2">
      <c r="A804">
        <v>53</v>
      </c>
      <c r="B804">
        <v>45</v>
      </c>
      <c r="C804">
        <v>961300</v>
      </c>
      <c r="D804" s="3">
        <v>53045961300</v>
      </c>
      <c r="E804" s="4" t="str">
        <f t="shared" si="12"/>
        <v>1400000US53045961300</v>
      </c>
      <c r="F804">
        <v>9613</v>
      </c>
      <c r="G804" t="s">
        <v>2158</v>
      </c>
      <c r="H804" t="s">
        <v>1495</v>
      </c>
      <c r="I804" t="s">
        <v>1496</v>
      </c>
      <c r="J804">
        <v>177342526</v>
      </c>
      <c r="K804">
        <v>7850941</v>
      </c>
      <c r="L804">
        <v>47.118231999999999</v>
      </c>
      <c r="M804">
        <v>-123.1667533</v>
      </c>
      <c r="N804">
        <v>185.19348189999999</v>
      </c>
    </row>
    <row r="805" spans="1:14" x14ac:dyDescent="0.2">
      <c r="A805">
        <v>53</v>
      </c>
      <c r="B805">
        <v>47</v>
      </c>
      <c r="C805">
        <v>940100</v>
      </c>
      <c r="D805" s="3">
        <v>53047940100</v>
      </c>
      <c r="E805" s="4" t="str">
        <f t="shared" si="12"/>
        <v>1400000US53047940100</v>
      </c>
      <c r="F805">
        <v>9401</v>
      </c>
      <c r="G805" t="s">
        <v>2145</v>
      </c>
      <c r="H805" t="s">
        <v>1495</v>
      </c>
      <c r="I805" t="s">
        <v>1496</v>
      </c>
      <c r="J805">
        <v>923430560</v>
      </c>
      <c r="K805">
        <v>18315138</v>
      </c>
      <c r="L805">
        <v>48.252821599999997</v>
      </c>
      <c r="M805">
        <v>-118.93732060000001</v>
      </c>
      <c r="N805">
        <v>941.73438680000004</v>
      </c>
    </row>
    <row r="806" spans="1:14" x14ac:dyDescent="0.2">
      <c r="A806">
        <v>53</v>
      </c>
      <c r="B806">
        <v>47</v>
      </c>
      <c r="C806">
        <v>940200</v>
      </c>
      <c r="D806" s="3">
        <v>53047940200</v>
      </c>
      <c r="E806" s="4" t="str">
        <f t="shared" si="12"/>
        <v>1400000US53047940200</v>
      </c>
      <c r="F806">
        <v>9402</v>
      </c>
      <c r="G806" t="s">
        <v>2159</v>
      </c>
      <c r="H806" t="s">
        <v>1495</v>
      </c>
      <c r="I806" t="s">
        <v>1496</v>
      </c>
      <c r="J806">
        <v>1748055163</v>
      </c>
      <c r="K806">
        <v>40569148</v>
      </c>
      <c r="L806">
        <v>48.317629699999998</v>
      </c>
      <c r="M806">
        <v>-119.2787561</v>
      </c>
      <c r="N806">
        <v>1788.623351</v>
      </c>
    </row>
    <row r="807" spans="1:14" x14ac:dyDescent="0.2">
      <c r="A807">
        <v>53</v>
      </c>
      <c r="B807">
        <v>47</v>
      </c>
      <c r="C807">
        <v>970300</v>
      </c>
      <c r="D807" s="3">
        <v>53047970300</v>
      </c>
      <c r="E807" s="4" t="str">
        <f t="shared" si="12"/>
        <v>1400000US53047970300</v>
      </c>
      <c r="F807">
        <v>9703</v>
      </c>
      <c r="G807" t="s">
        <v>1707</v>
      </c>
      <c r="H807" t="s">
        <v>1495</v>
      </c>
      <c r="I807" t="s">
        <v>1496</v>
      </c>
      <c r="J807">
        <v>3290056530</v>
      </c>
      <c r="K807">
        <v>30067780</v>
      </c>
      <c r="L807">
        <v>48.787383900000002</v>
      </c>
      <c r="M807">
        <v>-119.3068549</v>
      </c>
      <c r="N807">
        <v>3320.1827400000002</v>
      </c>
    </row>
    <row r="808" spans="1:14" x14ac:dyDescent="0.2">
      <c r="A808">
        <v>53</v>
      </c>
      <c r="B808">
        <v>47</v>
      </c>
      <c r="C808">
        <v>970400</v>
      </c>
      <c r="D808" s="3">
        <v>53047970400</v>
      </c>
      <c r="E808" s="4" t="str">
        <f t="shared" si="12"/>
        <v>1400000US53047970400</v>
      </c>
      <c r="F808">
        <v>9704</v>
      </c>
      <c r="G808" t="s">
        <v>1714</v>
      </c>
      <c r="H808" t="s">
        <v>1495</v>
      </c>
      <c r="I808" t="s">
        <v>1496</v>
      </c>
      <c r="J808">
        <v>585533059</v>
      </c>
      <c r="K808">
        <v>4559890</v>
      </c>
      <c r="L808">
        <v>48.700471100000001</v>
      </c>
      <c r="M808">
        <v>-119.49682079999999</v>
      </c>
      <c r="N808">
        <v>590.09303539999996</v>
      </c>
    </row>
    <row r="809" spans="1:14" x14ac:dyDescent="0.2">
      <c r="A809">
        <v>53</v>
      </c>
      <c r="B809">
        <v>47</v>
      </c>
      <c r="C809">
        <v>970500</v>
      </c>
      <c r="D809" s="3">
        <v>53047970500</v>
      </c>
      <c r="E809" s="4" t="str">
        <f t="shared" si="12"/>
        <v>1400000US53047970500</v>
      </c>
      <c r="F809">
        <v>9705</v>
      </c>
      <c r="G809" t="s">
        <v>1715</v>
      </c>
      <c r="H809" t="s">
        <v>1495</v>
      </c>
      <c r="I809" t="s">
        <v>1496</v>
      </c>
      <c r="J809">
        <v>1033046506</v>
      </c>
      <c r="K809">
        <v>8751325</v>
      </c>
      <c r="L809">
        <v>48.527711799999999</v>
      </c>
      <c r="M809">
        <v>-119.72572649999999</v>
      </c>
      <c r="N809">
        <v>1041.7989950000001</v>
      </c>
    </row>
    <row r="810" spans="1:14" x14ac:dyDescent="0.2">
      <c r="A810">
        <v>53</v>
      </c>
      <c r="B810">
        <v>47</v>
      </c>
      <c r="C810">
        <v>970600</v>
      </c>
      <c r="D810" s="3">
        <v>53047970600</v>
      </c>
      <c r="E810" s="4" t="str">
        <f t="shared" si="12"/>
        <v>1400000US53047970600</v>
      </c>
      <c r="F810">
        <v>9706</v>
      </c>
      <c r="G810" t="s">
        <v>2154</v>
      </c>
      <c r="H810" t="s">
        <v>1495</v>
      </c>
      <c r="I810" t="s">
        <v>1496</v>
      </c>
      <c r="J810">
        <v>40294484</v>
      </c>
      <c r="K810">
        <v>699520</v>
      </c>
      <c r="L810">
        <v>48.425700599999999</v>
      </c>
      <c r="M810">
        <v>-119.5217696</v>
      </c>
      <c r="N810">
        <v>40.99401538</v>
      </c>
    </row>
    <row r="811" spans="1:14" x14ac:dyDescent="0.2">
      <c r="A811">
        <v>53</v>
      </c>
      <c r="B811">
        <v>47</v>
      </c>
      <c r="C811">
        <v>970700</v>
      </c>
      <c r="D811" s="3">
        <v>53047970700</v>
      </c>
      <c r="E811" s="4" t="str">
        <f t="shared" si="12"/>
        <v>1400000US53047970700</v>
      </c>
      <c r="F811">
        <v>9707</v>
      </c>
      <c r="G811" t="s">
        <v>1718</v>
      </c>
      <c r="H811" t="s">
        <v>1495</v>
      </c>
      <c r="I811" t="s">
        <v>1496</v>
      </c>
      <c r="J811">
        <v>87521950</v>
      </c>
      <c r="K811">
        <v>740839</v>
      </c>
      <c r="L811">
        <v>48.301766700000002</v>
      </c>
      <c r="M811">
        <v>-119.7535453</v>
      </c>
      <c r="N811">
        <v>88.262793799999997</v>
      </c>
    </row>
    <row r="812" spans="1:14" x14ac:dyDescent="0.2">
      <c r="A812">
        <v>53</v>
      </c>
      <c r="B812">
        <v>47</v>
      </c>
      <c r="C812">
        <v>970800</v>
      </c>
      <c r="D812" s="3">
        <v>53047970800</v>
      </c>
      <c r="E812" s="4" t="str">
        <f t="shared" si="12"/>
        <v>1400000US53047970800</v>
      </c>
      <c r="F812">
        <v>9708</v>
      </c>
      <c r="G812" t="s">
        <v>1719</v>
      </c>
      <c r="H812" t="s">
        <v>1495</v>
      </c>
      <c r="I812" t="s">
        <v>1496</v>
      </c>
      <c r="J812">
        <v>540881646</v>
      </c>
      <c r="K812">
        <v>6897918</v>
      </c>
      <c r="L812">
        <v>48.197529000000003</v>
      </c>
      <c r="M812">
        <v>-119.8475182</v>
      </c>
      <c r="N812">
        <v>547.77963850000003</v>
      </c>
    </row>
    <row r="813" spans="1:14" x14ac:dyDescent="0.2">
      <c r="A813">
        <v>53</v>
      </c>
      <c r="B813">
        <v>47</v>
      </c>
      <c r="C813">
        <v>970900</v>
      </c>
      <c r="D813" s="3">
        <v>53047970900</v>
      </c>
      <c r="E813" s="4" t="str">
        <f t="shared" si="12"/>
        <v>1400000US53047970900</v>
      </c>
      <c r="F813">
        <v>9709</v>
      </c>
      <c r="G813" t="s">
        <v>1720</v>
      </c>
      <c r="H813" t="s">
        <v>1495</v>
      </c>
      <c r="I813" t="s">
        <v>1496</v>
      </c>
      <c r="J813">
        <v>3821876148</v>
      </c>
      <c r="K813">
        <v>4512557</v>
      </c>
      <c r="L813">
        <v>48.703388199999999</v>
      </c>
      <c r="M813">
        <v>-120.3722518</v>
      </c>
      <c r="N813">
        <v>3826.3985130000001</v>
      </c>
    </row>
    <row r="814" spans="1:14" x14ac:dyDescent="0.2">
      <c r="A814">
        <v>53</v>
      </c>
      <c r="B814">
        <v>47</v>
      </c>
      <c r="C814">
        <v>971000</v>
      </c>
      <c r="D814" s="3">
        <v>53047971000</v>
      </c>
      <c r="E814" s="4" t="str">
        <f t="shared" si="12"/>
        <v>1400000US53047971000</v>
      </c>
      <c r="F814">
        <v>9710</v>
      </c>
      <c r="G814" t="s">
        <v>1721</v>
      </c>
      <c r="H814" t="s">
        <v>1495</v>
      </c>
      <c r="I814" t="s">
        <v>1496</v>
      </c>
      <c r="J814">
        <v>1573319297</v>
      </c>
      <c r="K814">
        <v>6109223</v>
      </c>
      <c r="L814">
        <v>48.258908699999999</v>
      </c>
      <c r="M814">
        <v>-120.14202160000001</v>
      </c>
      <c r="N814">
        <v>1579.382296</v>
      </c>
    </row>
    <row r="815" spans="1:14" x14ac:dyDescent="0.2">
      <c r="A815">
        <v>53</v>
      </c>
      <c r="B815">
        <v>49</v>
      </c>
      <c r="C815">
        <v>950200</v>
      </c>
      <c r="D815" s="3">
        <v>53049950200</v>
      </c>
      <c r="E815" s="4" t="str">
        <f t="shared" si="12"/>
        <v>1400000US53049950200</v>
      </c>
      <c r="F815">
        <v>9502</v>
      </c>
      <c r="G815" t="s">
        <v>1497</v>
      </c>
      <c r="H815" t="s">
        <v>1495</v>
      </c>
      <c r="I815" t="s">
        <v>1496</v>
      </c>
      <c r="J815">
        <v>401944050</v>
      </c>
      <c r="K815">
        <v>14771160</v>
      </c>
      <c r="L815">
        <v>46.7440073</v>
      </c>
      <c r="M815">
        <v>-123.6825273</v>
      </c>
      <c r="N815">
        <v>416.71524590000001</v>
      </c>
    </row>
    <row r="816" spans="1:14" x14ac:dyDescent="0.2">
      <c r="A816">
        <v>53</v>
      </c>
      <c r="B816">
        <v>49</v>
      </c>
      <c r="C816">
        <v>950300</v>
      </c>
      <c r="D816" s="3">
        <v>53049950300</v>
      </c>
      <c r="E816" s="4" t="str">
        <f t="shared" si="12"/>
        <v>1400000US53049950300</v>
      </c>
      <c r="F816">
        <v>9503</v>
      </c>
      <c r="G816" t="s">
        <v>1498</v>
      </c>
      <c r="H816" t="s">
        <v>1495</v>
      </c>
      <c r="I816" t="s">
        <v>1496</v>
      </c>
      <c r="J816">
        <v>376745165</v>
      </c>
      <c r="K816">
        <v>147506650</v>
      </c>
      <c r="L816">
        <v>46.654174500000003</v>
      </c>
      <c r="M816">
        <v>-123.9011591</v>
      </c>
      <c r="N816">
        <v>524.25187189999997</v>
      </c>
    </row>
    <row r="817" spans="1:14" x14ac:dyDescent="0.2">
      <c r="A817">
        <v>53</v>
      </c>
      <c r="B817">
        <v>49</v>
      </c>
      <c r="C817">
        <v>950400</v>
      </c>
      <c r="D817" s="3">
        <v>53049950400</v>
      </c>
      <c r="E817" s="4" t="str">
        <f t="shared" si="12"/>
        <v>1400000US53049950400</v>
      </c>
      <c r="F817">
        <v>9504</v>
      </c>
      <c r="G817" t="s">
        <v>1499</v>
      </c>
      <c r="H817" t="s">
        <v>1495</v>
      </c>
      <c r="I817" t="s">
        <v>1496</v>
      </c>
      <c r="J817">
        <v>1501879737</v>
      </c>
      <c r="K817">
        <v>114882151</v>
      </c>
      <c r="L817">
        <v>46.497919400000001</v>
      </c>
      <c r="M817">
        <v>-123.6740272</v>
      </c>
      <c r="N817">
        <v>1616.7572970000001</v>
      </c>
    </row>
    <row r="818" spans="1:14" x14ac:dyDescent="0.2">
      <c r="A818">
        <v>53</v>
      </c>
      <c r="B818">
        <v>49</v>
      </c>
      <c r="C818">
        <v>950500</v>
      </c>
      <c r="D818" s="3">
        <v>53049950500</v>
      </c>
      <c r="E818" s="4" t="str">
        <f t="shared" si="12"/>
        <v>1400000US53049950500</v>
      </c>
      <c r="F818">
        <v>9505</v>
      </c>
      <c r="G818" t="s">
        <v>1500</v>
      </c>
      <c r="H818" t="s">
        <v>1495</v>
      </c>
      <c r="I818" t="s">
        <v>1496</v>
      </c>
      <c r="J818">
        <v>63010990</v>
      </c>
      <c r="K818">
        <v>22355763</v>
      </c>
      <c r="L818">
        <v>46.351433100000001</v>
      </c>
      <c r="M818">
        <v>-123.9924523</v>
      </c>
      <c r="N818">
        <v>85.366765770000001</v>
      </c>
    </row>
    <row r="819" spans="1:14" x14ac:dyDescent="0.2">
      <c r="A819">
        <v>53</v>
      </c>
      <c r="B819">
        <v>49</v>
      </c>
      <c r="C819">
        <v>950600</v>
      </c>
      <c r="D819" s="3">
        <v>53049950600</v>
      </c>
      <c r="E819" s="4" t="str">
        <f t="shared" si="12"/>
        <v>1400000US53049950600</v>
      </c>
      <c r="F819">
        <v>9506</v>
      </c>
      <c r="G819" t="s">
        <v>1689</v>
      </c>
      <c r="H819" t="s">
        <v>1495</v>
      </c>
      <c r="I819" t="s">
        <v>1496</v>
      </c>
      <c r="J819">
        <v>3296808</v>
      </c>
      <c r="K819">
        <v>1093204</v>
      </c>
      <c r="L819">
        <v>46.348350000000003</v>
      </c>
      <c r="M819">
        <v>-124.0591663</v>
      </c>
      <c r="N819">
        <v>4.3900147770000002</v>
      </c>
    </row>
    <row r="820" spans="1:14" x14ac:dyDescent="0.2">
      <c r="A820">
        <v>53</v>
      </c>
      <c r="B820">
        <v>49</v>
      </c>
      <c r="C820">
        <v>950700</v>
      </c>
      <c r="D820" s="3">
        <v>53049950700</v>
      </c>
      <c r="E820" s="4" t="str">
        <f t="shared" si="12"/>
        <v>1400000US53049950700</v>
      </c>
      <c r="F820">
        <v>9507</v>
      </c>
      <c r="G820" t="s">
        <v>1690</v>
      </c>
      <c r="H820" t="s">
        <v>1495</v>
      </c>
      <c r="I820" t="s">
        <v>1496</v>
      </c>
      <c r="J820">
        <v>26543219</v>
      </c>
      <c r="K820">
        <v>25409907</v>
      </c>
      <c r="L820">
        <v>46.431208300000002</v>
      </c>
      <c r="M820">
        <v>-124.0320589</v>
      </c>
      <c r="N820">
        <v>51.953125669999999</v>
      </c>
    </row>
    <row r="821" spans="1:14" x14ac:dyDescent="0.2">
      <c r="A821">
        <v>53</v>
      </c>
      <c r="B821">
        <v>49</v>
      </c>
      <c r="C821">
        <v>950800</v>
      </c>
      <c r="D821" s="3">
        <v>53049950800</v>
      </c>
      <c r="E821" s="4" t="str">
        <f t="shared" si="12"/>
        <v>1400000US53049950800</v>
      </c>
      <c r="F821">
        <v>9508</v>
      </c>
      <c r="G821" t="s">
        <v>1691</v>
      </c>
      <c r="H821" t="s">
        <v>1495</v>
      </c>
      <c r="I821" t="s">
        <v>1496</v>
      </c>
      <c r="J821">
        <v>42157204</v>
      </c>
      <c r="K821">
        <v>107411658</v>
      </c>
      <c r="L821">
        <v>46.582722799999999</v>
      </c>
      <c r="M821">
        <v>-124.0272568</v>
      </c>
      <c r="N821">
        <v>149.56985520000001</v>
      </c>
    </row>
    <row r="822" spans="1:14" x14ac:dyDescent="0.2">
      <c r="A822">
        <v>53</v>
      </c>
      <c r="B822">
        <v>49</v>
      </c>
      <c r="C822">
        <v>990100</v>
      </c>
      <c r="D822" s="3">
        <v>53049990100</v>
      </c>
      <c r="E822" s="4" t="str">
        <f t="shared" si="12"/>
        <v>1400000US53049990100</v>
      </c>
      <c r="F822">
        <v>9901</v>
      </c>
      <c r="G822" t="s">
        <v>1573</v>
      </c>
      <c r="H822" t="s">
        <v>1495</v>
      </c>
      <c r="I822" t="s">
        <v>1496</v>
      </c>
      <c r="J822">
        <v>0</v>
      </c>
      <c r="K822">
        <v>319544823</v>
      </c>
      <c r="L822">
        <v>46.526644699999999</v>
      </c>
      <c r="M822">
        <v>-124.1089039</v>
      </c>
      <c r="N822">
        <v>319.54476060000002</v>
      </c>
    </row>
    <row r="823" spans="1:14" x14ac:dyDescent="0.2">
      <c r="A823">
        <v>53</v>
      </c>
      <c r="B823">
        <v>51</v>
      </c>
      <c r="C823">
        <v>970100</v>
      </c>
      <c r="D823" s="3">
        <v>53051970100</v>
      </c>
      <c r="E823" s="4" t="str">
        <f t="shared" si="12"/>
        <v>1400000US53051970100</v>
      </c>
      <c r="F823">
        <v>9701</v>
      </c>
      <c r="G823" t="s">
        <v>1692</v>
      </c>
      <c r="H823" t="s">
        <v>1495</v>
      </c>
      <c r="I823" t="s">
        <v>1496</v>
      </c>
      <c r="J823">
        <v>1741060466</v>
      </c>
      <c r="K823">
        <v>19735407</v>
      </c>
      <c r="L823">
        <v>48.716604799999999</v>
      </c>
      <c r="M823">
        <v>-117.2526299</v>
      </c>
      <c r="N823">
        <v>1760.7620589999999</v>
      </c>
    </row>
    <row r="824" spans="1:14" x14ac:dyDescent="0.2">
      <c r="A824">
        <v>53</v>
      </c>
      <c r="B824">
        <v>51</v>
      </c>
      <c r="C824">
        <v>970200</v>
      </c>
      <c r="D824" s="3">
        <v>53051970200</v>
      </c>
      <c r="E824" s="4" t="str">
        <f t="shared" si="12"/>
        <v>1400000US53051970200</v>
      </c>
      <c r="F824">
        <v>9702</v>
      </c>
      <c r="G824" t="s">
        <v>1693</v>
      </c>
      <c r="H824" t="s">
        <v>1495</v>
      </c>
      <c r="I824" t="s">
        <v>1496</v>
      </c>
      <c r="J824">
        <v>1208874103</v>
      </c>
      <c r="K824">
        <v>34525352</v>
      </c>
      <c r="L824">
        <v>48.485938300000001</v>
      </c>
      <c r="M824">
        <v>-117.3043923</v>
      </c>
      <c r="N824">
        <v>1243.404297</v>
      </c>
    </row>
    <row r="825" spans="1:14" x14ac:dyDescent="0.2">
      <c r="A825">
        <v>53</v>
      </c>
      <c r="B825">
        <v>51</v>
      </c>
      <c r="C825">
        <v>970300</v>
      </c>
      <c r="D825" s="3">
        <v>53051970300</v>
      </c>
      <c r="E825" s="4" t="str">
        <f t="shared" si="12"/>
        <v>1400000US53051970300</v>
      </c>
      <c r="F825">
        <v>9703</v>
      </c>
      <c r="G825" t="s">
        <v>1707</v>
      </c>
      <c r="H825" t="s">
        <v>1495</v>
      </c>
      <c r="I825" t="s">
        <v>1496</v>
      </c>
      <c r="J825">
        <v>92622711</v>
      </c>
      <c r="K825">
        <v>2431060</v>
      </c>
      <c r="L825">
        <v>48.198534100000003</v>
      </c>
      <c r="M825">
        <v>-117.10895619999999</v>
      </c>
      <c r="N825">
        <v>95.053768919999996</v>
      </c>
    </row>
    <row r="826" spans="1:14" x14ac:dyDescent="0.2">
      <c r="A826">
        <v>53</v>
      </c>
      <c r="B826">
        <v>51</v>
      </c>
      <c r="C826">
        <v>970400</v>
      </c>
      <c r="D826" s="3">
        <v>53051970400</v>
      </c>
      <c r="E826" s="4" t="str">
        <f t="shared" si="12"/>
        <v>1400000US53051970400</v>
      </c>
      <c r="F826">
        <v>9704</v>
      </c>
      <c r="G826" t="s">
        <v>1714</v>
      </c>
      <c r="H826" t="s">
        <v>1495</v>
      </c>
      <c r="I826" t="s">
        <v>1496</v>
      </c>
      <c r="J826">
        <v>416986219</v>
      </c>
      <c r="K826">
        <v>5108077</v>
      </c>
      <c r="L826">
        <v>48.155948700000003</v>
      </c>
      <c r="M826">
        <v>-117.33088549999999</v>
      </c>
      <c r="N826">
        <v>422.09431919999997</v>
      </c>
    </row>
    <row r="827" spans="1:14" x14ac:dyDescent="0.2">
      <c r="A827">
        <v>53</v>
      </c>
      <c r="B827">
        <v>51</v>
      </c>
      <c r="C827">
        <v>970500</v>
      </c>
      <c r="D827" s="3">
        <v>53051970500</v>
      </c>
      <c r="E827" s="4" t="str">
        <f t="shared" si="12"/>
        <v>1400000US53051970500</v>
      </c>
      <c r="F827">
        <v>9705</v>
      </c>
      <c r="G827" t="s">
        <v>1715</v>
      </c>
      <c r="H827" t="s">
        <v>1495</v>
      </c>
      <c r="I827" t="s">
        <v>1496</v>
      </c>
      <c r="J827">
        <v>166466120</v>
      </c>
      <c r="K827">
        <v>3604164</v>
      </c>
      <c r="L827">
        <v>48.105116199999998</v>
      </c>
      <c r="M827">
        <v>-117.1154652</v>
      </c>
      <c r="N827">
        <v>170.0702982</v>
      </c>
    </row>
    <row r="828" spans="1:14" x14ac:dyDescent="0.2">
      <c r="A828">
        <v>53</v>
      </c>
      <c r="B828">
        <v>53</v>
      </c>
      <c r="C828">
        <v>60200</v>
      </c>
      <c r="D828" s="3">
        <v>53053060200</v>
      </c>
      <c r="E828" s="4" t="str">
        <f t="shared" si="12"/>
        <v>1400000US53053060200</v>
      </c>
      <c r="F828">
        <v>602</v>
      </c>
      <c r="G828" t="s">
        <v>2160</v>
      </c>
      <c r="H828" t="s">
        <v>1495</v>
      </c>
      <c r="I828" t="s">
        <v>1496</v>
      </c>
      <c r="J828">
        <v>15719848</v>
      </c>
      <c r="K828">
        <v>9192046</v>
      </c>
      <c r="L828">
        <v>47.266848899999999</v>
      </c>
      <c r="M828">
        <v>-122.4078355</v>
      </c>
      <c r="N828">
        <v>24.911892720000001</v>
      </c>
    </row>
    <row r="829" spans="1:14" x14ac:dyDescent="0.2">
      <c r="A829">
        <v>53</v>
      </c>
      <c r="B829">
        <v>53</v>
      </c>
      <c r="C829">
        <v>60300</v>
      </c>
      <c r="D829" s="3">
        <v>53053060300</v>
      </c>
      <c r="E829" s="4" t="str">
        <f t="shared" si="12"/>
        <v>1400000US53053060300</v>
      </c>
      <c r="F829">
        <v>603</v>
      </c>
      <c r="G829" t="s">
        <v>2161</v>
      </c>
      <c r="H829" t="s">
        <v>1495</v>
      </c>
      <c r="I829" t="s">
        <v>1496</v>
      </c>
      <c r="J829">
        <v>5522098</v>
      </c>
      <c r="K829">
        <v>9854286</v>
      </c>
      <c r="L829">
        <v>47.306804999999997</v>
      </c>
      <c r="M829">
        <v>-122.5268439</v>
      </c>
      <c r="N829">
        <v>15.3763845</v>
      </c>
    </row>
    <row r="830" spans="1:14" x14ac:dyDescent="0.2">
      <c r="A830">
        <v>53</v>
      </c>
      <c r="B830">
        <v>53</v>
      </c>
      <c r="C830">
        <v>60400</v>
      </c>
      <c r="D830" s="3">
        <v>53053060400</v>
      </c>
      <c r="E830" s="4" t="str">
        <f t="shared" si="12"/>
        <v>1400000US53053060400</v>
      </c>
      <c r="F830">
        <v>604</v>
      </c>
      <c r="G830" t="s">
        <v>2162</v>
      </c>
      <c r="H830" t="s">
        <v>1495</v>
      </c>
      <c r="I830" t="s">
        <v>1496</v>
      </c>
      <c r="J830">
        <v>2537792</v>
      </c>
      <c r="K830">
        <v>3976447</v>
      </c>
      <c r="L830">
        <v>47.285255499999998</v>
      </c>
      <c r="M830">
        <v>-122.48514830000001</v>
      </c>
      <c r="N830">
        <v>6.514241857</v>
      </c>
    </row>
    <row r="831" spans="1:14" x14ac:dyDescent="0.2">
      <c r="A831">
        <v>53</v>
      </c>
      <c r="B831">
        <v>53</v>
      </c>
      <c r="C831">
        <v>60500</v>
      </c>
      <c r="D831" s="3">
        <v>53053060500</v>
      </c>
      <c r="E831" s="4" t="str">
        <f t="shared" si="12"/>
        <v>1400000US53053060500</v>
      </c>
      <c r="F831">
        <v>605</v>
      </c>
      <c r="G831" t="s">
        <v>2163</v>
      </c>
      <c r="H831" t="s">
        <v>1495</v>
      </c>
      <c r="I831" t="s">
        <v>1496</v>
      </c>
      <c r="J831">
        <v>2116832</v>
      </c>
      <c r="K831">
        <v>668446</v>
      </c>
      <c r="L831">
        <v>47.275213999999998</v>
      </c>
      <c r="M831">
        <v>-122.4746683</v>
      </c>
      <c r="N831">
        <v>2.7852824699999998</v>
      </c>
    </row>
    <row r="832" spans="1:14" x14ac:dyDescent="0.2">
      <c r="A832">
        <v>53</v>
      </c>
      <c r="B832">
        <v>53</v>
      </c>
      <c r="C832">
        <v>60600</v>
      </c>
      <c r="D832" s="3">
        <v>53053060600</v>
      </c>
      <c r="E832" s="4" t="str">
        <f t="shared" si="12"/>
        <v>1400000US53053060600</v>
      </c>
      <c r="F832">
        <v>606</v>
      </c>
      <c r="G832" t="s">
        <v>2164</v>
      </c>
      <c r="H832" t="s">
        <v>1495</v>
      </c>
      <c r="I832" t="s">
        <v>1496</v>
      </c>
      <c r="J832">
        <v>2130207</v>
      </c>
      <c r="K832">
        <v>4742856</v>
      </c>
      <c r="L832">
        <v>47.273356200000002</v>
      </c>
      <c r="M832">
        <v>-122.4580971</v>
      </c>
      <c r="N832">
        <v>6.8730590710000001</v>
      </c>
    </row>
    <row r="833" spans="1:14" x14ac:dyDescent="0.2">
      <c r="A833">
        <v>53</v>
      </c>
      <c r="B833">
        <v>53</v>
      </c>
      <c r="C833">
        <v>60700</v>
      </c>
      <c r="D833" s="3">
        <v>53053060700</v>
      </c>
      <c r="E833" s="4" t="str">
        <f t="shared" si="12"/>
        <v>1400000US53053060700</v>
      </c>
      <c r="F833">
        <v>607</v>
      </c>
      <c r="G833" t="s">
        <v>2165</v>
      </c>
      <c r="H833" t="s">
        <v>1495</v>
      </c>
      <c r="I833" t="s">
        <v>1496</v>
      </c>
      <c r="J833">
        <v>2105869</v>
      </c>
      <c r="K833">
        <v>0</v>
      </c>
      <c r="L833">
        <v>47.261372999999999</v>
      </c>
      <c r="M833">
        <v>-122.4785267</v>
      </c>
      <c r="N833">
        <v>2.1058743170000001</v>
      </c>
    </row>
    <row r="834" spans="1:14" x14ac:dyDescent="0.2">
      <c r="A834">
        <v>53</v>
      </c>
      <c r="B834">
        <v>53</v>
      </c>
      <c r="C834">
        <v>60800</v>
      </c>
      <c r="D834" s="3">
        <v>53053060800</v>
      </c>
      <c r="E834" s="4" t="str">
        <f t="shared" si="12"/>
        <v>1400000US53053060800</v>
      </c>
      <c r="F834">
        <v>608</v>
      </c>
      <c r="G834" t="s">
        <v>2166</v>
      </c>
      <c r="H834" t="s">
        <v>1495</v>
      </c>
      <c r="I834" t="s">
        <v>1496</v>
      </c>
      <c r="J834">
        <v>2583067</v>
      </c>
      <c r="K834">
        <v>0</v>
      </c>
      <c r="L834">
        <v>47.265596000000002</v>
      </c>
      <c r="M834">
        <v>-122.4963465</v>
      </c>
      <c r="N834">
        <v>2.5830627220000002</v>
      </c>
    </row>
    <row r="835" spans="1:14" x14ac:dyDescent="0.2">
      <c r="A835">
        <v>53</v>
      </c>
      <c r="B835">
        <v>53</v>
      </c>
      <c r="C835">
        <v>60903</v>
      </c>
      <c r="D835" s="3">
        <v>53053060903</v>
      </c>
      <c r="E835" s="4" t="str">
        <f t="shared" ref="E835:E898" si="13">"1400000US"&amp;D835</f>
        <v>1400000US53053060903</v>
      </c>
      <c r="F835">
        <v>609.03</v>
      </c>
      <c r="G835" t="s">
        <v>2167</v>
      </c>
      <c r="H835" t="s">
        <v>1495</v>
      </c>
      <c r="I835" t="s">
        <v>1496</v>
      </c>
      <c r="J835">
        <v>2313030</v>
      </c>
      <c r="K835">
        <v>1442717</v>
      </c>
      <c r="L835">
        <v>47.286017299999997</v>
      </c>
      <c r="M835">
        <v>-122.5263961</v>
      </c>
      <c r="N835">
        <v>3.7557468090000001</v>
      </c>
    </row>
    <row r="836" spans="1:14" x14ac:dyDescent="0.2">
      <c r="A836">
        <v>53</v>
      </c>
      <c r="B836">
        <v>53</v>
      </c>
      <c r="C836">
        <v>60904</v>
      </c>
      <c r="D836" s="3">
        <v>53053060904</v>
      </c>
      <c r="E836" s="4" t="str">
        <f t="shared" si="13"/>
        <v>1400000US53053060904</v>
      </c>
      <c r="F836">
        <v>609.04</v>
      </c>
      <c r="G836" t="s">
        <v>2168</v>
      </c>
      <c r="H836" t="s">
        <v>1495</v>
      </c>
      <c r="I836" t="s">
        <v>1496</v>
      </c>
      <c r="J836">
        <v>1936289</v>
      </c>
      <c r="K836">
        <v>12198</v>
      </c>
      <c r="L836">
        <v>47.280653800000003</v>
      </c>
      <c r="M836">
        <v>-122.5091286</v>
      </c>
      <c r="N836">
        <v>1.948482805</v>
      </c>
    </row>
    <row r="837" spans="1:14" x14ac:dyDescent="0.2">
      <c r="A837">
        <v>53</v>
      </c>
      <c r="B837">
        <v>53</v>
      </c>
      <c r="C837">
        <v>60905</v>
      </c>
      <c r="D837" s="3">
        <v>53053060905</v>
      </c>
      <c r="E837" s="4" t="str">
        <f t="shared" si="13"/>
        <v>1400000US53053060905</v>
      </c>
      <c r="F837">
        <v>609.04999999999995</v>
      </c>
      <c r="G837" t="s">
        <v>2169</v>
      </c>
      <c r="H837" t="s">
        <v>1495</v>
      </c>
      <c r="I837" t="s">
        <v>1496</v>
      </c>
      <c r="J837">
        <v>3040431</v>
      </c>
      <c r="K837">
        <v>982195</v>
      </c>
      <c r="L837">
        <v>47.266569400000002</v>
      </c>
      <c r="M837">
        <v>-122.5335814</v>
      </c>
      <c r="N837">
        <v>4.022625058</v>
      </c>
    </row>
    <row r="838" spans="1:14" x14ac:dyDescent="0.2">
      <c r="A838">
        <v>53</v>
      </c>
      <c r="B838">
        <v>53</v>
      </c>
      <c r="C838">
        <v>60906</v>
      </c>
      <c r="D838" s="3">
        <v>53053060906</v>
      </c>
      <c r="E838" s="4" t="str">
        <f t="shared" si="13"/>
        <v>1400000US53053060906</v>
      </c>
      <c r="F838">
        <v>609.05999999999995</v>
      </c>
      <c r="G838" t="s">
        <v>2170</v>
      </c>
      <c r="H838" t="s">
        <v>1495</v>
      </c>
      <c r="I838" t="s">
        <v>1496</v>
      </c>
      <c r="J838">
        <v>1577617</v>
      </c>
      <c r="K838">
        <v>0</v>
      </c>
      <c r="L838">
        <v>47.263296799999999</v>
      </c>
      <c r="M838">
        <v>-122.5098129</v>
      </c>
      <c r="N838">
        <v>1.577618615</v>
      </c>
    </row>
    <row r="839" spans="1:14" x14ac:dyDescent="0.2">
      <c r="A839">
        <v>53</v>
      </c>
      <c r="B839">
        <v>53</v>
      </c>
      <c r="C839">
        <v>61001</v>
      </c>
      <c r="D839" s="3">
        <v>53053061001</v>
      </c>
      <c r="E839" s="4" t="str">
        <f t="shared" si="13"/>
        <v>1400000US53053061001</v>
      </c>
      <c r="F839">
        <v>610.01</v>
      </c>
      <c r="G839" t="s">
        <v>2171</v>
      </c>
      <c r="H839" t="s">
        <v>1495</v>
      </c>
      <c r="I839" t="s">
        <v>1496</v>
      </c>
      <c r="J839">
        <v>2870699</v>
      </c>
      <c r="K839">
        <v>1716730</v>
      </c>
      <c r="L839">
        <v>47.253948000000001</v>
      </c>
      <c r="M839">
        <v>-122.54852289999999</v>
      </c>
      <c r="N839">
        <v>4.5874305660000001</v>
      </c>
    </row>
    <row r="840" spans="1:14" x14ac:dyDescent="0.2">
      <c r="A840">
        <v>53</v>
      </c>
      <c r="B840">
        <v>53</v>
      </c>
      <c r="C840">
        <v>61002</v>
      </c>
      <c r="D840" s="3">
        <v>53053061002</v>
      </c>
      <c r="E840" s="4" t="str">
        <f t="shared" si="13"/>
        <v>1400000US53053061002</v>
      </c>
      <c r="F840">
        <v>610.02</v>
      </c>
      <c r="G840" t="s">
        <v>2172</v>
      </c>
      <c r="H840" t="s">
        <v>1495</v>
      </c>
      <c r="I840" t="s">
        <v>1496</v>
      </c>
      <c r="J840">
        <v>3010248</v>
      </c>
      <c r="K840">
        <v>8198</v>
      </c>
      <c r="L840">
        <v>47.246206200000003</v>
      </c>
      <c r="M840">
        <v>-122.52235949999999</v>
      </c>
      <c r="N840">
        <v>3.0184479259999999</v>
      </c>
    </row>
    <row r="841" spans="1:14" x14ac:dyDescent="0.2">
      <c r="A841">
        <v>53</v>
      </c>
      <c r="B841">
        <v>53</v>
      </c>
      <c r="C841">
        <v>61100</v>
      </c>
      <c r="D841" s="3">
        <v>53053061100</v>
      </c>
      <c r="E841" s="4" t="str">
        <f t="shared" si="13"/>
        <v>1400000US53053061100</v>
      </c>
      <c r="F841">
        <v>611</v>
      </c>
      <c r="G841" t="s">
        <v>2173</v>
      </c>
      <c r="H841" t="s">
        <v>1495</v>
      </c>
      <c r="I841" t="s">
        <v>1496</v>
      </c>
      <c r="J841">
        <v>4353844</v>
      </c>
      <c r="K841">
        <v>41555</v>
      </c>
      <c r="L841">
        <v>47.245576399999997</v>
      </c>
      <c r="M841">
        <v>-122.4936719</v>
      </c>
      <c r="N841">
        <v>4.3954033519999998</v>
      </c>
    </row>
    <row r="842" spans="1:14" x14ac:dyDescent="0.2">
      <c r="A842">
        <v>53</v>
      </c>
      <c r="B842">
        <v>53</v>
      </c>
      <c r="C842">
        <v>61200</v>
      </c>
      <c r="D842" s="3">
        <v>53053061200</v>
      </c>
      <c r="E842" s="4" t="str">
        <f t="shared" si="13"/>
        <v>1400000US53053061200</v>
      </c>
      <c r="F842">
        <v>612</v>
      </c>
      <c r="G842" t="s">
        <v>2174</v>
      </c>
      <c r="H842" t="s">
        <v>1495</v>
      </c>
      <c r="I842" t="s">
        <v>1496</v>
      </c>
      <c r="J842">
        <v>1890514</v>
      </c>
      <c r="K842">
        <v>0</v>
      </c>
      <c r="L842">
        <v>47.249084199999999</v>
      </c>
      <c r="M842">
        <v>-122.4745331</v>
      </c>
      <c r="N842">
        <v>1.8905059850000001</v>
      </c>
    </row>
    <row r="843" spans="1:14" x14ac:dyDescent="0.2">
      <c r="A843">
        <v>53</v>
      </c>
      <c r="B843">
        <v>53</v>
      </c>
      <c r="C843">
        <v>61300</v>
      </c>
      <c r="D843" s="3">
        <v>53053061300</v>
      </c>
      <c r="E843" s="4" t="str">
        <f t="shared" si="13"/>
        <v>1400000US53053061300</v>
      </c>
      <c r="F843">
        <v>613</v>
      </c>
      <c r="G843" t="s">
        <v>2175</v>
      </c>
      <c r="H843" t="s">
        <v>1495</v>
      </c>
      <c r="I843" t="s">
        <v>1496</v>
      </c>
      <c r="J843">
        <v>1574642</v>
      </c>
      <c r="K843">
        <v>0</v>
      </c>
      <c r="L843">
        <v>47.250015300000001</v>
      </c>
      <c r="M843">
        <v>-122.45899660000001</v>
      </c>
      <c r="N843">
        <v>1.5746456179999999</v>
      </c>
    </row>
    <row r="844" spans="1:14" x14ac:dyDescent="0.2">
      <c r="A844">
        <v>53</v>
      </c>
      <c r="B844">
        <v>53</v>
      </c>
      <c r="C844">
        <v>61400</v>
      </c>
      <c r="D844" s="3">
        <v>53053061400</v>
      </c>
      <c r="E844" s="4" t="str">
        <f t="shared" si="13"/>
        <v>1400000US53053061400</v>
      </c>
      <c r="F844">
        <v>614</v>
      </c>
      <c r="G844" t="s">
        <v>2176</v>
      </c>
      <c r="H844" t="s">
        <v>1495</v>
      </c>
      <c r="I844" t="s">
        <v>1496</v>
      </c>
      <c r="J844">
        <v>926850</v>
      </c>
      <c r="K844">
        <v>0</v>
      </c>
      <c r="L844">
        <v>47.250243500000003</v>
      </c>
      <c r="M844">
        <v>-122.4483264</v>
      </c>
      <c r="N844">
        <v>0.92684844700000002</v>
      </c>
    </row>
    <row r="845" spans="1:14" x14ac:dyDescent="0.2">
      <c r="A845">
        <v>53</v>
      </c>
      <c r="B845">
        <v>53</v>
      </c>
      <c r="C845">
        <v>61500</v>
      </c>
      <c r="D845" s="3">
        <v>53053061500</v>
      </c>
      <c r="E845" s="4" t="str">
        <f t="shared" si="13"/>
        <v>1400000US53053061500</v>
      </c>
      <c r="F845">
        <v>615</v>
      </c>
      <c r="G845" t="s">
        <v>2177</v>
      </c>
      <c r="H845" t="s">
        <v>1495</v>
      </c>
      <c r="I845" t="s">
        <v>1496</v>
      </c>
      <c r="J845">
        <v>1171497</v>
      </c>
      <c r="K845">
        <v>0</v>
      </c>
      <c r="L845">
        <v>47.262195900000002</v>
      </c>
      <c r="M845">
        <v>-122.4494502</v>
      </c>
      <c r="N845">
        <v>1.1714960759999999</v>
      </c>
    </row>
    <row r="846" spans="1:14" x14ac:dyDescent="0.2">
      <c r="A846">
        <v>53</v>
      </c>
      <c r="B846">
        <v>53</v>
      </c>
      <c r="C846">
        <v>61601</v>
      </c>
      <c r="D846" s="3">
        <v>53053061601</v>
      </c>
      <c r="E846" s="4" t="str">
        <f t="shared" si="13"/>
        <v>1400000US53053061601</v>
      </c>
      <c r="F846">
        <v>616.01</v>
      </c>
      <c r="G846" t="s">
        <v>2178</v>
      </c>
      <c r="H846" t="s">
        <v>1495</v>
      </c>
      <c r="I846" t="s">
        <v>1496</v>
      </c>
      <c r="J846">
        <v>761498</v>
      </c>
      <c r="K846">
        <v>0</v>
      </c>
      <c r="L846">
        <v>47.2542282</v>
      </c>
      <c r="M846">
        <v>-122.4402346</v>
      </c>
      <c r="N846">
        <v>0.76149954600000003</v>
      </c>
    </row>
    <row r="847" spans="1:14" x14ac:dyDescent="0.2">
      <c r="A847">
        <v>53</v>
      </c>
      <c r="B847">
        <v>53</v>
      </c>
      <c r="C847">
        <v>61602</v>
      </c>
      <c r="D847" s="3">
        <v>53053061602</v>
      </c>
      <c r="E847" s="4" t="str">
        <f t="shared" si="13"/>
        <v>1400000US53053061602</v>
      </c>
      <c r="F847">
        <v>616.02</v>
      </c>
      <c r="G847" t="s">
        <v>2179</v>
      </c>
      <c r="H847" t="s">
        <v>1495</v>
      </c>
      <c r="I847" t="s">
        <v>1496</v>
      </c>
      <c r="J847">
        <v>1057274</v>
      </c>
      <c r="K847">
        <v>0</v>
      </c>
      <c r="L847">
        <v>47.240147899999997</v>
      </c>
      <c r="M847">
        <v>-122.4377427</v>
      </c>
      <c r="N847">
        <v>1.05727448</v>
      </c>
    </row>
    <row r="848" spans="1:14" x14ac:dyDescent="0.2">
      <c r="A848">
        <v>53</v>
      </c>
      <c r="B848">
        <v>53</v>
      </c>
      <c r="C848">
        <v>61700</v>
      </c>
      <c r="D848" s="3">
        <v>53053061700</v>
      </c>
      <c r="E848" s="4" t="str">
        <f t="shared" si="13"/>
        <v>1400000US53053061700</v>
      </c>
      <c r="F848">
        <v>617</v>
      </c>
      <c r="G848" t="s">
        <v>2180</v>
      </c>
      <c r="H848" t="s">
        <v>1495</v>
      </c>
      <c r="I848" t="s">
        <v>1496</v>
      </c>
      <c r="J848">
        <v>2640029</v>
      </c>
      <c r="K848">
        <v>5766</v>
      </c>
      <c r="L848">
        <v>47.237848</v>
      </c>
      <c r="M848">
        <v>-122.45845129999999</v>
      </c>
      <c r="N848">
        <v>2.6457945249999999</v>
      </c>
    </row>
    <row r="849" spans="1:14" x14ac:dyDescent="0.2">
      <c r="A849">
        <v>53</v>
      </c>
      <c r="B849">
        <v>53</v>
      </c>
      <c r="C849">
        <v>61800</v>
      </c>
      <c r="D849" s="3">
        <v>53053061800</v>
      </c>
      <c r="E849" s="4" t="str">
        <f t="shared" si="13"/>
        <v>1400000US53053061800</v>
      </c>
      <c r="F849">
        <v>618</v>
      </c>
      <c r="G849" t="s">
        <v>2181</v>
      </c>
      <c r="H849" t="s">
        <v>1495</v>
      </c>
      <c r="I849" t="s">
        <v>1496</v>
      </c>
      <c r="J849">
        <v>1383819</v>
      </c>
      <c r="K849">
        <v>0</v>
      </c>
      <c r="L849">
        <v>47.226787100000003</v>
      </c>
      <c r="M849">
        <v>-122.4518338</v>
      </c>
      <c r="N849">
        <v>1.3838138790000001</v>
      </c>
    </row>
    <row r="850" spans="1:14" x14ac:dyDescent="0.2">
      <c r="A850">
        <v>53</v>
      </c>
      <c r="B850">
        <v>53</v>
      </c>
      <c r="C850">
        <v>61900</v>
      </c>
      <c r="D850" s="3">
        <v>53053061900</v>
      </c>
      <c r="E850" s="4" t="str">
        <f t="shared" si="13"/>
        <v>1400000US53053061900</v>
      </c>
      <c r="F850">
        <v>619</v>
      </c>
      <c r="G850" t="s">
        <v>2182</v>
      </c>
      <c r="H850" t="s">
        <v>1495</v>
      </c>
      <c r="I850" t="s">
        <v>1496</v>
      </c>
      <c r="J850">
        <v>1039866</v>
      </c>
      <c r="K850">
        <v>0</v>
      </c>
      <c r="L850">
        <v>47.2276734</v>
      </c>
      <c r="M850">
        <v>-122.4341708</v>
      </c>
      <c r="N850">
        <v>1.039864125</v>
      </c>
    </row>
    <row r="851" spans="1:14" x14ac:dyDescent="0.2">
      <c r="A851">
        <v>53</v>
      </c>
      <c r="B851">
        <v>53</v>
      </c>
      <c r="C851">
        <v>62000</v>
      </c>
      <c r="D851" s="3">
        <v>53053062000</v>
      </c>
      <c r="E851" s="4" t="str">
        <f t="shared" si="13"/>
        <v>1400000US53053062000</v>
      </c>
      <c r="F851">
        <v>620</v>
      </c>
      <c r="G851" t="s">
        <v>2183</v>
      </c>
      <c r="H851" t="s">
        <v>1495</v>
      </c>
      <c r="I851" t="s">
        <v>1496</v>
      </c>
      <c r="J851">
        <v>2065338</v>
      </c>
      <c r="K851">
        <v>33947</v>
      </c>
      <c r="L851">
        <v>47.229312399999998</v>
      </c>
      <c r="M851">
        <v>-122.4184094</v>
      </c>
      <c r="N851">
        <v>2.099284366</v>
      </c>
    </row>
    <row r="852" spans="1:14" x14ac:dyDescent="0.2">
      <c r="A852">
        <v>53</v>
      </c>
      <c r="B852">
        <v>53</v>
      </c>
      <c r="C852">
        <v>62300</v>
      </c>
      <c r="D852" s="3">
        <v>53053062300</v>
      </c>
      <c r="E852" s="4" t="str">
        <f t="shared" si="13"/>
        <v>1400000US53053062300</v>
      </c>
      <c r="F852">
        <v>623</v>
      </c>
      <c r="G852" t="s">
        <v>2184</v>
      </c>
      <c r="H852" t="s">
        <v>1495</v>
      </c>
      <c r="I852" t="s">
        <v>1496</v>
      </c>
      <c r="J852">
        <v>2455992</v>
      </c>
      <c r="K852">
        <v>0</v>
      </c>
      <c r="L852">
        <v>47.2142233</v>
      </c>
      <c r="M852">
        <v>-122.41678469999999</v>
      </c>
      <c r="N852">
        <v>2.455988031</v>
      </c>
    </row>
    <row r="853" spans="1:14" x14ac:dyDescent="0.2">
      <c r="A853">
        <v>53</v>
      </c>
      <c r="B853">
        <v>53</v>
      </c>
      <c r="C853">
        <v>62400</v>
      </c>
      <c r="D853" s="3">
        <v>53053062400</v>
      </c>
      <c r="E853" s="4" t="str">
        <f t="shared" si="13"/>
        <v>1400000US53053062400</v>
      </c>
      <c r="F853">
        <v>624</v>
      </c>
      <c r="G853" t="s">
        <v>2185</v>
      </c>
      <c r="H853" t="s">
        <v>1495</v>
      </c>
      <c r="I853" t="s">
        <v>1496</v>
      </c>
      <c r="J853">
        <v>2266569</v>
      </c>
      <c r="K853">
        <v>0</v>
      </c>
      <c r="L853">
        <v>47.214526200000002</v>
      </c>
      <c r="M853">
        <v>-122.4337774</v>
      </c>
      <c r="N853">
        <v>2.2665706659999998</v>
      </c>
    </row>
    <row r="854" spans="1:14" x14ac:dyDescent="0.2">
      <c r="A854">
        <v>53</v>
      </c>
      <c r="B854">
        <v>53</v>
      </c>
      <c r="C854">
        <v>62500</v>
      </c>
      <c r="D854" s="3">
        <v>53053062500</v>
      </c>
      <c r="E854" s="4" t="str">
        <f t="shared" si="13"/>
        <v>1400000US53053062500</v>
      </c>
      <c r="F854">
        <v>625</v>
      </c>
      <c r="G854" t="s">
        <v>2186</v>
      </c>
      <c r="H854" t="s">
        <v>1495</v>
      </c>
      <c r="I854" t="s">
        <v>1496</v>
      </c>
      <c r="J854">
        <v>2900393</v>
      </c>
      <c r="K854">
        <v>0</v>
      </c>
      <c r="L854">
        <v>47.214928700000002</v>
      </c>
      <c r="M854">
        <v>-122.4522054</v>
      </c>
      <c r="N854">
        <v>2.9003897850000002</v>
      </c>
    </row>
    <row r="855" spans="1:14" x14ac:dyDescent="0.2">
      <c r="A855">
        <v>53</v>
      </c>
      <c r="B855">
        <v>53</v>
      </c>
      <c r="C855">
        <v>62600</v>
      </c>
      <c r="D855" s="3">
        <v>53053062600</v>
      </c>
      <c r="E855" s="4" t="str">
        <f t="shared" si="13"/>
        <v>1400000US53053062600</v>
      </c>
      <c r="F855">
        <v>626</v>
      </c>
      <c r="G855" t="s">
        <v>2187</v>
      </c>
      <c r="H855" t="s">
        <v>1495</v>
      </c>
      <c r="I855" t="s">
        <v>1496</v>
      </c>
      <c r="J855">
        <v>6947156</v>
      </c>
      <c r="K855">
        <v>6314</v>
      </c>
      <c r="L855">
        <v>47.220384600000003</v>
      </c>
      <c r="M855">
        <v>-122.4773836</v>
      </c>
      <c r="N855">
        <v>6.9534748779999997</v>
      </c>
    </row>
    <row r="856" spans="1:14" x14ac:dyDescent="0.2">
      <c r="A856">
        <v>53</v>
      </c>
      <c r="B856">
        <v>53</v>
      </c>
      <c r="C856">
        <v>62801</v>
      </c>
      <c r="D856" s="3">
        <v>53053062801</v>
      </c>
      <c r="E856" s="4" t="str">
        <f t="shared" si="13"/>
        <v>1400000US53053062801</v>
      </c>
      <c r="F856">
        <v>628.01</v>
      </c>
      <c r="G856" t="s">
        <v>2188</v>
      </c>
      <c r="H856" t="s">
        <v>1495</v>
      </c>
      <c r="I856" t="s">
        <v>1496</v>
      </c>
      <c r="J856">
        <v>3773179</v>
      </c>
      <c r="K856">
        <v>12847</v>
      </c>
      <c r="L856">
        <v>47.222206300000003</v>
      </c>
      <c r="M856">
        <v>-122.49734770000001</v>
      </c>
      <c r="N856">
        <v>3.7860249239999999</v>
      </c>
    </row>
    <row r="857" spans="1:14" x14ac:dyDescent="0.2">
      <c r="A857">
        <v>53</v>
      </c>
      <c r="B857">
        <v>53</v>
      </c>
      <c r="C857">
        <v>62802</v>
      </c>
      <c r="D857" s="3">
        <v>53053062802</v>
      </c>
      <c r="E857" s="4" t="str">
        <f t="shared" si="13"/>
        <v>1400000US53053062802</v>
      </c>
      <c r="F857">
        <v>628.02</v>
      </c>
      <c r="G857" t="s">
        <v>2189</v>
      </c>
      <c r="H857" t="s">
        <v>1495</v>
      </c>
      <c r="I857" t="s">
        <v>1496</v>
      </c>
      <c r="J857">
        <v>3001158</v>
      </c>
      <c r="K857">
        <v>0</v>
      </c>
      <c r="L857">
        <v>47.194010300000002</v>
      </c>
      <c r="M857">
        <v>-122.496448</v>
      </c>
      <c r="N857">
        <v>3.0011528680000001</v>
      </c>
    </row>
    <row r="858" spans="1:14" x14ac:dyDescent="0.2">
      <c r="A858">
        <v>53</v>
      </c>
      <c r="B858">
        <v>53</v>
      </c>
      <c r="C858">
        <v>62900</v>
      </c>
      <c r="D858" s="3">
        <v>53053062900</v>
      </c>
      <c r="E858" s="4" t="str">
        <f t="shared" si="13"/>
        <v>1400000US53053062900</v>
      </c>
      <c r="F858">
        <v>629</v>
      </c>
      <c r="G858" t="s">
        <v>2190</v>
      </c>
      <c r="H858" t="s">
        <v>1495</v>
      </c>
      <c r="I858" t="s">
        <v>1496</v>
      </c>
      <c r="J858">
        <v>2981954</v>
      </c>
      <c r="K858">
        <v>0</v>
      </c>
      <c r="L858">
        <v>47.200327799999997</v>
      </c>
      <c r="M858">
        <v>-122.47862720000001</v>
      </c>
      <c r="N858">
        <v>2.9819521099999999</v>
      </c>
    </row>
    <row r="859" spans="1:14" x14ac:dyDescent="0.2">
      <c r="A859">
        <v>53</v>
      </c>
      <c r="B859">
        <v>53</v>
      </c>
      <c r="C859">
        <v>63000</v>
      </c>
      <c r="D859" s="3">
        <v>53053063000</v>
      </c>
      <c r="E859" s="4" t="str">
        <f t="shared" si="13"/>
        <v>1400000US53053063000</v>
      </c>
      <c r="F859">
        <v>630</v>
      </c>
      <c r="G859" t="s">
        <v>2191</v>
      </c>
      <c r="H859" t="s">
        <v>1495</v>
      </c>
      <c r="I859" t="s">
        <v>1496</v>
      </c>
      <c r="J859">
        <v>2204911</v>
      </c>
      <c r="K859">
        <v>0</v>
      </c>
      <c r="L859">
        <v>47.197186899999998</v>
      </c>
      <c r="M859">
        <v>-122.4677762</v>
      </c>
      <c r="N859">
        <v>2.2049131389999999</v>
      </c>
    </row>
    <row r="860" spans="1:14" x14ac:dyDescent="0.2">
      <c r="A860">
        <v>53</v>
      </c>
      <c r="B860">
        <v>53</v>
      </c>
      <c r="C860">
        <v>63100</v>
      </c>
      <c r="D860" s="3">
        <v>53053063100</v>
      </c>
      <c r="E860" s="4" t="str">
        <f t="shared" si="13"/>
        <v>1400000US53053063100</v>
      </c>
      <c r="F860">
        <v>631</v>
      </c>
      <c r="G860" t="s">
        <v>2192</v>
      </c>
      <c r="H860" t="s">
        <v>1495</v>
      </c>
      <c r="I860" t="s">
        <v>1496</v>
      </c>
      <c r="J860">
        <v>2341221</v>
      </c>
      <c r="K860">
        <v>106487</v>
      </c>
      <c r="L860">
        <v>47.197414700000003</v>
      </c>
      <c r="M860">
        <v>-122.45178</v>
      </c>
      <c r="N860">
        <v>2.4477055710000002</v>
      </c>
    </row>
    <row r="861" spans="1:14" x14ac:dyDescent="0.2">
      <c r="A861">
        <v>53</v>
      </c>
      <c r="B861">
        <v>53</v>
      </c>
      <c r="C861">
        <v>63200</v>
      </c>
      <c r="D861" s="3">
        <v>53053063200</v>
      </c>
      <c r="E861" s="4" t="str">
        <f t="shared" si="13"/>
        <v>1400000US53053063200</v>
      </c>
      <c r="F861">
        <v>632</v>
      </c>
      <c r="G861" t="s">
        <v>2193</v>
      </c>
      <c r="H861" t="s">
        <v>1495</v>
      </c>
      <c r="I861" t="s">
        <v>1496</v>
      </c>
      <c r="J861">
        <v>2361068</v>
      </c>
      <c r="K861">
        <v>0</v>
      </c>
      <c r="L861">
        <v>47.198993299999998</v>
      </c>
      <c r="M861">
        <v>-122.4321664</v>
      </c>
      <c r="N861">
        <v>2.3610735730000001</v>
      </c>
    </row>
    <row r="862" spans="1:14" x14ac:dyDescent="0.2">
      <c r="A862">
        <v>53</v>
      </c>
      <c r="B862">
        <v>53</v>
      </c>
      <c r="C862">
        <v>63300</v>
      </c>
      <c r="D862" s="3">
        <v>53053063300</v>
      </c>
      <c r="E862" s="4" t="str">
        <f t="shared" si="13"/>
        <v>1400000US53053063300</v>
      </c>
      <c r="F862">
        <v>633</v>
      </c>
      <c r="G862" t="s">
        <v>2194</v>
      </c>
      <c r="H862" t="s">
        <v>1495</v>
      </c>
      <c r="I862" t="s">
        <v>1496</v>
      </c>
      <c r="J862">
        <v>3373099</v>
      </c>
      <c r="K862">
        <v>0</v>
      </c>
      <c r="L862">
        <v>47.199021799999997</v>
      </c>
      <c r="M862">
        <v>-122.4086992</v>
      </c>
      <c r="N862">
        <v>3.3730942920000002</v>
      </c>
    </row>
    <row r="863" spans="1:14" x14ac:dyDescent="0.2">
      <c r="A863">
        <v>53</v>
      </c>
      <c r="B863">
        <v>53</v>
      </c>
      <c r="C863">
        <v>63400</v>
      </c>
      <c r="D863" s="3">
        <v>53053063400</v>
      </c>
      <c r="E863" s="4" t="str">
        <f t="shared" si="13"/>
        <v>1400000US53053063400</v>
      </c>
      <c r="F863">
        <v>634</v>
      </c>
      <c r="G863" t="s">
        <v>2195</v>
      </c>
      <c r="H863" t="s">
        <v>1495</v>
      </c>
      <c r="I863" t="s">
        <v>1496</v>
      </c>
      <c r="J863">
        <v>3860355</v>
      </c>
      <c r="K863">
        <v>0</v>
      </c>
      <c r="L863">
        <v>47.1809619</v>
      </c>
      <c r="M863">
        <v>-122.4314571</v>
      </c>
      <c r="N863">
        <v>3.860357789</v>
      </c>
    </row>
    <row r="864" spans="1:14" x14ac:dyDescent="0.2">
      <c r="A864">
        <v>53</v>
      </c>
      <c r="B864">
        <v>53</v>
      </c>
      <c r="C864">
        <v>63501</v>
      </c>
      <c r="D864" s="3">
        <v>53053063501</v>
      </c>
      <c r="E864" s="4" t="str">
        <f t="shared" si="13"/>
        <v>1400000US53053063501</v>
      </c>
      <c r="F864">
        <v>635.01</v>
      </c>
      <c r="G864" t="s">
        <v>2196</v>
      </c>
      <c r="H864" t="s">
        <v>1495</v>
      </c>
      <c r="I864" t="s">
        <v>1496</v>
      </c>
      <c r="J864">
        <v>1915152</v>
      </c>
      <c r="K864">
        <v>6994</v>
      </c>
      <c r="L864">
        <v>47.186447000000001</v>
      </c>
      <c r="M864">
        <v>-122.4512342</v>
      </c>
      <c r="N864">
        <v>1.92214475</v>
      </c>
    </row>
    <row r="865" spans="1:14" x14ac:dyDescent="0.2">
      <c r="A865">
        <v>53</v>
      </c>
      <c r="B865">
        <v>53</v>
      </c>
      <c r="C865">
        <v>63502</v>
      </c>
      <c r="D865" s="3">
        <v>53053063502</v>
      </c>
      <c r="E865" s="4" t="str">
        <f t="shared" si="13"/>
        <v>1400000US53053063502</v>
      </c>
      <c r="F865">
        <v>635.02</v>
      </c>
      <c r="G865" t="s">
        <v>2197</v>
      </c>
      <c r="H865" t="s">
        <v>1495</v>
      </c>
      <c r="I865" t="s">
        <v>1496</v>
      </c>
      <c r="J865">
        <v>1927509</v>
      </c>
      <c r="K865">
        <v>9524</v>
      </c>
      <c r="L865">
        <v>47.175075</v>
      </c>
      <c r="M865">
        <v>-122.4516642</v>
      </c>
      <c r="N865">
        <v>1.9370312160000001</v>
      </c>
    </row>
    <row r="866" spans="1:14" x14ac:dyDescent="0.2">
      <c r="A866">
        <v>53</v>
      </c>
      <c r="B866">
        <v>53</v>
      </c>
      <c r="C866">
        <v>70100</v>
      </c>
      <c r="D866" s="3">
        <v>53053070100</v>
      </c>
      <c r="E866" s="4" t="str">
        <f t="shared" si="13"/>
        <v>1400000US53053070100</v>
      </c>
      <c r="F866">
        <v>701</v>
      </c>
      <c r="G866" t="s">
        <v>2198</v>
      </c>
      <c r="H866" t="s">
        <v>1495</v>
      </c>
      <c r="I866" t="s">
        <v>1496</v>
      </c>
      <c r="J866">
        <v>1897164597</v>
      </c>
      <c r="K866">
        <v>13766955</v>
      </c>
      <c r="L866">
        <v>46.955833400000003</v>
      </c>
      <c r="M866">
        <v>-121.81655499999999</v>
      </c>
      <c r="N866">
        <v>1910.8541029999999</v>
      </c>
    </row>
    <row r="867" spans="1:14" x14ac:dyDescent="0.2">
      <c r="A867">
        <v>53</v>
      </c>
      <c r="B867">
        <v>53</v>
      </c>
      <c r="C867">
        <v>70203</v>
      </c>
      <c r="D867" s="3">
        <v>53053070203</v>
      </c>
      <c r="E867" s="4" t="str">
        <f t="shared" si="13"/>
        <v>1400000US53053070203</v>
      </c>
      <c r="F867">
        <v>702.03</v>
      </c>
      <c r="G867" t="s">
        <v>2199</v>
      </c>
      <c r="H867" t="s">
        <v>1495</v>
      </c>
      <c r="I867" t="s">
        <v>1496</v>
      </c>
      <c r="J867">
        <v>35618990</v>
      </c>
      <c r="K867">
        <v>433041</v>
      </c>
      <c r="L867">
        <v>47.128757200000003</v>
      </c>
      <c r="M867">
        <v>-122.1842702</v>
      </c>
      <c r="N867">
        <v>36.052031810000003</v>
      </c>
    </row>
    <row r="868" spans="1:14" x14ac:dyDescent="0.2">
      <c r="A868">
        <v>53</v>
      </c>
      <c r="B868">
        <v>53</v>
      </c>
      <c r="C868">
        <v>70204</v>
      </c>
      <c r="D868" s="3">
        <v>53053070204</v>
      </c>
      <c r="E868" s="4" t="str">
        <f t="shared" si="13"/>
        <v>1400000US53053070204</v>
      </c>
      <c r="F868">
        <v>702.04</v>
      </c>
      <c r="G868" t="s">
        <v>2200</v>
      </c>
      <c r="H868" t="s">
        <v>1495</v>
      </c>
      <c r="I868" t="s">
        <v>1496</v>
      </c>
      <c r="J868">
        <v>5176935</v>
      </c>
      <c r="K868">
        <v>62259</v>
      </c>
      <c r="L868">
        <v>47.142467699999997</v>
      </c>
      <c r="M868">
        <v>-122.1276898</v>
      </c>
      <c r="N868">
        <v>5.2391968130000004</v>
      </c>
    </row>
    <row r="869" spans="1:14" x14ac:dyDescent="0.2">
      <c r="A869">
        <v>53</v>
      </c>
      <c r="B869">
        <v>53</v>
      </c>
      <c r="C869">
        <v>70205</v>
      </c>
      <c r="D869" s="3">
        <v>53053070205</v>
      </c>
      <c r="E869" s="4" t="str">
        <f t="shared" si="13"/>
        <v>1400000US53053070205</v>
      </c>
      <c r="F869">
        <v>702.05</v>
      </c>
      <c r="G869" t="s">
        <v>2201</v>
      </c>
      <c r="H869" t="s">
        <v>1495</v>
      </c>
      <c r="I869" t="s">
        <v>1496</v>
      </c>
      <c r="J869">
        <v>19198521</v>
      </c>
      <c r="K869">
        <v>48014</v>
      </c>
      <c r="L869">
        <v>47.159396299999997</v>
      </c>
      <c r="M869">
        <v>-122.0886541</v>
      </c>
      <c r="N869">
        <v>19.246535789999999</v>
      </c>
    </row>
    <row r="870" spans="1:14" x14ac:dyDescent="0.2">
      <c r="A870">
        <v>53</v>
      </c>
      <c r="B870">
        <v>53</v>
      </c>
      <c r="C870">
        <v>70206</v>
      </c>
      <c r="D870" s="3">
        <v>53053070206</v>
      </c>
      <c r="E870" s="4" t="str">
        <f t="shared" si="13"/>
        <v>1400000US53053070206</v>
      </c>
      <c r="F870">
        <v>702.06</v>
      </c>
      <c r="G870" t="s">
        <v>2202</v>
      </c>
      <c r="H870" t="s">
        <v>1495</v>
      </c>
      <c r="I870" t="s">
        <v>1496</v>
      </c>
      <c r="J870">
        <v>38985428</v>
      </c>
      <c r="K870">
        <v>419127</v>
      </c>
      <c r="L870">
        <v>47.109571299999999</v>
      </c>
      <c r="M870">
        <v>-122.09211980000001</v>
      </c>
      <c r="N870">
        <v>39.404558889999997</v>
      </c>
    </row>
    <row r="871" spans="1:14" x14ac:dyDescent="0.2">
      <c r="A871">
        <v>53</v>
      </c>
      <c r="B871">
        <v>53</v>
      </c>
      <c r="C871">
        <v>70207</v>
      </c>
      <c r="D871" s="3">
        <v>53053070207</v>
      </c>
      <c r="E871" s="4" t="str">
        <f t="shared" si="13"/>
        <v>1400000US53053070207</v>
      </c>
      <c r="F871">
        <v>702.07</v>
      </c>
      <c r="G871" t="s">
        <v>2203</v>
      </c>
      <c r="H871" t="s">
        <v>1495</v>
      </c>
      <c r="I871" t="s">
        <v>1496</v>
      </c>
      <c r="J871">
        <v>32788426</v>
      </c>
      <c r="K871">
        <v>584800</v>
      </c>
      <c r="L871">
        <v>47.150894299999997</v>
      </c>
      <c r="M871">
        <v>-122.0115296</v>
      </c>
      <c r="N871">
        <v>33.373227329999999</v>
      </c>
    </row>
    <row r="872" spans="1:14" x14ac:dyDescent="0.2">
      <c r="A872">
        <v>53</v>
      </c>
      <c r="B872">
        <v>53</v>
      </c>
      <c r="C872">
        <v>70307</v>
      </c>
      <c r="D872" s="3">
        <v>53053070307</v>
      </c>
      <c r="E872" s="4" t="str">
        <f t="shared" si="13"/>
        <v>1400000US53053070307</v>
      </c>
      <c r="F872">
        <v>703.07</v>
      </c>
      <c r="G872" t="s">
        <v>2204</v>
      </c>
      <c r="H872" t="s">
        <v>1495</v>
      </c>
      <c r="I872" t="s">
        <v>1496</v>
      </c>
      <c r="J872">
        <v>28265989</v>
      </c>
      <c r="K872">
        <v>552446</v>
      </c>
      <c r="L872">
        <v>47.212040899999998</v>
      </c>
      <c r="M872">
        <v>-122.1281966</v>
      </c>
      <c r="N872">
        <v>28.818435860000001</v>
      </c>
    </row>
    <row r="873" spans="1:14" x14ac:dyDescent="0.2">
      <c r="A873">
        <v>53</v>
      </c>
      <c r="B873">
        <v>53</v>
      </c>
      <c r="C873">
        <v>70308</v>
      </c>
      <c r="D873" s="3">
        <v>53053070308</v>
      </c>
      <c r="E873" s="4" t="str">
        <f t="shared" si="13"/>
        <v>1400000US53053070308</v>
      </c>
      <c r="F873">
        <v>703.08</v>
      </c>
      <c r="G873" t="s">
        <v>2205</v>
      </c>
      <c r="H873" t="s">
        <v>1495</v>
      </c>
      <c r="I873" t="s">
        <v>1496</v>
      </c>
      <c r="J873">
        <v>3218744</v>
      </c>
      <c r="K873">
        <v>70628</v>
      </c>
      <c r="L873">
        <v>47.182533900000003</v>
      </c>
      <c r="M873">
        <v>-122.17694520000001</v>
      </c>
      <c r="N873">
        <v>3.2893735390000001</v>
      </c>
    </row>
    <row r="874" spans="1:14" x14ac:dyDescent="0.2">
      <c r="A874">
        <v>53</v>
      </c>
      <c r="B874">
        <v>53</v>
      </c>
      <c r="C874">
        <v>70309</v>
      </c>
      <c r="D874" s="3">
        <v>53053070309</v>
      </c>
      <c r="E874" s="4" t="str">
        <f t="shared" si="13"/>
        <v>1400000US53053070309</v>
      </c>
      <c r="F874">
        <v>703.09</v>
      </c>
      <c r="G874" t="s">
        <v>2206</v>
      </c>
      <c r="H874" t="s">
        <v>1495</v>
      </c>
      <c r="I874" t="s">
        <v>1496</v>
      </c>
      <c r="J874">
        <v>11566878</v>
      </c>
      <c r="K874">
        <v>21534</v>
      </c>
      <c r="L874">
        <v>47.185834999999997</v>
      </c>
      <c r="M874">
        <v>-122.1480816</v>
      </c>
      <c r="N874">
        <v>11.5884102</v>
      </c>
    </row>
    <row r="875" spans="1:14" x14ac:dyDescent="0.2">
      <c r="A875">
        <v>53</v>
      </c>
      <c r="B875">
        <v>53</v>
      </c>
      <c r="C875">
        <v>70310</v>
      </c>
      <c r="D875" s="3">
        <v>53053070310</v>
      </c>
      <c r="E875" s="4" t="str">
        <f t="shared" si="13"/>
        <v>1400000US53053070310</v>
      </c>
      <c r="F875">
        <v>703.1</v>
      </c>
      <c r="G875" t="s">
        <v>2207</v>
      </c>
      <c r="H875" t="s">
        <v>1495</v>
      </c>
      <c r="I875" t="s">
        <v>1496</v>
      </c>
      <c r="J875">
        <v>5623193</v>
      </c>
      <c r="K875">
        <v>44073</v>
      </c>
      <c r="L875">
        <v>47.160745200000001</v>
      </c>
      <c r="M875">
        <v>-122.1649269</v>
      </c>
      <c r="N875">
        <v>5.6672674489999997</v>
      </c>
    </row>
    <row r="876" spans="1:14" x14ac:dyDescent="0.2">
      <c r="A876">
        <v>53</v>
      </c>
      <c r="B876">
        <v>53</v>
      </c>
      <c r="C876">
        <v>70311</v>
      </c>
      <c r="D876" s="3">
        <v>53053070311</v>
      </c>
      <c r="E876" s="4" t="str">
        <f t="shared" si="13"/>
        <v>1400000US53053070311</v>
      </c>
      <c r="F876">
        <v>703.11</v>
      </c>
      <c r="G876" t="s">
        <v>2208</v>
      </c>
      <c r="H876" t="s">
        <v>1495</v>
      </c>
      <c r="I876" t="s">
        <v>1496</v>
      </c>
      <c r="J876">
        <v>4985148</v>
      </c>
      <c r="K876">
        <v>1573</v>
      </c>
      <c r="L876">
        <v>47.157330700000003</v>
      </c>
      <c r="M876">
        <v>-122.13791430000001</v>
      </c>
      <c r="N876">
        <v>4.9867234800000002</v>
      </c>
    </row>
    <row r="877" spans="1:14" x14ac:dyDescent="0.2">
      <c r="A877">
        <v>53</v>
      </c>
      <c r="B877">
        <v>53</v>
      </c>
      <c r="C877">
        <v>70312</v>
      </c>
      <c r="D877" s="3">
        <v>53053070312</v>
      </c>
      <c r="E877" s="4" t="str">
        <f t="shared" si="13"/>
        <v>1400000US53053070312</v>
      </c>
      <c r="F877">
        <v>703.12</v>
      </c>
      <c r="G877" t="s">
        <v>2209</v>
      </c>
      <c r="H877" t="s">
        <v>1495</v>
      </c>
      <c r="I877" t="s">
        <v>1496</v>
      </c>
      <c r="J877">
        <v>8306719</v>
      </c>
      <c r="K877">
        <v>15974</v>
      </c>
      <c r="L877">
        <v>47.166539</v>
      </c>
      <c r="M877">
        <v>-122.2056765</v>
      </c>
      <c r="N877">
        <v>8.3226980899999994</v>
      </c>
    </row>
    <row r="878" spans="1:14" x14ac:dyDescent="0.2">
      <c r="A878">
        <v>53</v>
      </c>
      <c r="B878">
        <v>53</v>
      </c>
      <c r="C878">
        <v>70313</v>
      </c>
      <c r="D878" s="3">
        <v>53053070313</v>
      </c>
      <c r="E878" s="4" t="str">
        <f t="shared" si="13"/>
        <v>1400000US53053070313</v>
      </c>
      <c r="F878">
        <v>703.13</v>
      </c>
      <c r="G878" t="s">
        <v>2210</v>
      </c>
      <c r="H878" t="s">
        <v>1495</v>
      </c>
      <c r="I878" t="s">
        <v>1496</v>
      </c>
      <c r="J878">
        <v>13820613</v>
      </c>
      <c r="K878">
        <v>158785</v>
      </c>
      <c r="L878">
        <v>47.207883899999999</v>
      </c>
      <c r="M878">
        <v>-122.193698</v>
      </c>
      <c r="N878">
        <v>13.97940414</v>
      </c>
    </row>
    <row r="879" spans="1:14" x14ac:dyDescent="0.2">
      <c r="A879">
        <v>53</v>
      </c>
      <c r="B879">
        <v>53</v>
      </c>
      <c r="C879">
        <v>70314</v>
      </c>
      <c r="D879" s="3">
        <v>53053070314</v>
      </c>
      <c r="E879" s="4" t="str">
        <f t="shared" si="13"/>
        <v>1400000US53053070314</v>
      </c>
      <c r="F879">
        <v>703.14</v>
      </c>
      <c r="G879" t="s">
        <v>2211</v>
      </c>
      <c r="H879" t="s">
        <v>1495</v>
      </c>
      <c r="I879" t="s">
        <v>1496</v>
      </c>
      <c r="J879">
        <v>4101378</v>
      </c>
      <c r="K879">
        <v>1672509</v>
      </c>
      <c r="L879">
        <v>47.224728900000002</v>
      </c>
      <c r="M879">
        <v>-122.18591290000001</v>
      </c>
      <c r="N879">
        <v>5.7738873399999999</v>
      </c>
    </row>
    <row r="880" spans="1:14" x14ac:dyDescent="0.2">
      <c r="A880">
        <v>53</v>
      </c>
      <c r="B880">
        <v>53</v>
      </c>
      <c r="C880">
        <v>70315</v>
      </c>
      <c r="D880" s="3">
        <v>53053070315</v>
      </c>
      <c r="E880" s="4" t="str">
        <f t="shared" si="13"/>
        <v>1400000US53053070315</v>
      </c>
      <c r="F880">
        <v>703.15</v>
      </c>
      <c r="G880" t="s">
        <v>2212</v>
      </c>
      <c r="H880" t="s">
        <v>1495</v>
      </c>
      <c r="I880" t="s">
        <v>1496</v>
      </c>
      <c r="J880">
        <v>9786712</v>
      </c>
      <c r="K880">
        <v>74461</v>
      </c>
      <c r="L880">
        <v>47.239505999999999</v>
      </c>
      <c r="M880">
        <v>-122.166015</v>
      </c>
      <c r="N880">
        <v>9.8611735560000007</v>
      </c>
    </row>
    <row r="881" spans="1:14" x14ac:dyDescent="0.2">
      <c r="A881">
        <v>53</v>
      </c>
      <c r="B881">
        <v>53</v>
      </c>
      <c r="C881">
        <v>70316</v>
      </c>
      <c r="D881" s="3">
        <v>53053070316</v>
      </c>
      <c r="E881" s="4" t="str">
        <f t="shared" si="13"/>
        <v>1400000US53053070316</v>
      </c>
      <c r="F881">
        <v>703.16</v>
      </c>
      <c r="G881" t="s">
        <v>2213</v>
      </c>
      <c r="H881" t="s">
        <v>1495</v>
      </c>
      <c r="I881" t="s">
        <v>1496</v>
      </c>
      <c r="J881">
        <v>3476094</v>
      </c>
      <c r="K881">
        <v>2673</v>
      </c>
      <c r="L881">
        <v>47.2464552</v>
      </c>
      <c r="M881">
        <v>-122.21558899999999</v>
      </c>
      <c r="N881">
        <v>3.4787682599999998</v>
      </c>
    </row>
    <row r="882" spans="1:14" x14ac:dyDescent="0.2">
      <c r="A882">
        <v>53</v>
      </c>
      <c r="B882">
        <v>53</v>
      </c>
      <c r="C882">
        <v>70401</v>
      </c>
      <c r="D882" s="3">
        <v>53053070401</v>
      </c>
      <c r="E882" s="4" t="str">
        <f t="shared" si="13"/>
        <v>1400000US53053070401</v>
      </c>
      <c r="F882">
        <v>704.01</v>
      </c>
      <c r="G882" t="s">
        <v>2214</v>
      </c>
      <c r="H882" t="s">
        <v>1495</v>
      </c>
      <c r="I882" t="s">
        <v>1496</v>
      </c>
      <c r="J882">
        <v>9393180</v>
      </c>
      <c r="K882">
        <v>345152</v>
      </c>
      <c r="L882">
        <v>47.167923299999998</v>
      </c>
      <c r="M882">
        <v>-122.2248326</v>
      </c>
      <c r="N882">
        <v>9.7383276199999997</v>
      </c>
    </row>
    <row r="883" spans="1:14" x14ac:dyDescent="0.2">
      <c r="A883">
        <v>53</v>
      </c>
      <c r="B883">
        <v>53</v>
      </c>
      <c r="C883">
        <v>70403</v>
      </c>
      <c r="D883" s="3">
        <v>53053070403</v>
      </c>
      <c r="E883" s="4" t="str">
        <f t="shared" si="13"/>
        <v>1400000US53053070403</v>
      </c>
      <c r="F883">
        <v>704.03</v>
      </c>
      <c r="G883" t="s">
        <v>2215</v>
      </c>
      <c r="H883" t="s">
        <v>1495</v>
      </c>
      <c r="I883" t="s">
        <v>1496</v>
      </c>
      <c r="J883">
        <v>13959396</v>
      </c>
      <c r="K883">
        <v>262085</v>
      </c>
      <c r="L883">
        <v>47.0801503</v>
      </c>
      <c r="M883">
        <v>-122.2071286</v>
      </c>
      <c r="N883">
        <v>14.221476300000001</v>
      </c>
    </row>
    <row r="884" spans="1:14" x14ac:dyDescent="0.2">
      <c r="A884">
        <v>53</v>
      </c>
      <c r="B884">
        <v>53</v>
      </c>
      <c r="C884">
        <v>70404</v>
      </c>
      <c r="D884" s="3">
        <v>53053070404</v>
      </c>
      <c r="E884" s="4" t="str">
        <f t="shared" si="13"/>
        <v>1400000US53053070404</v>
      </c>
      <c r="F884">
        <v>704.04</v>
      </c>
      <c r="G884" t="s">
        <v>2216</v>
      </c>
      <c r="H884" t="s">
        <v>1495</v>
      </c>
      <c r="I884" t="s">
        <v>1496</v>
      </c>
      <c r="J884">
        <v>5031959</v>
      </c>
      <c r="K884">
        <v>204498</v>
      </c>
      <c r="L884">
        <v>47.111622799999999</v>
      </c>
      <c r="M884">
        <v>-122.22004680000001</v>
      </c>
      <c r="N884">
        <v>5.2364580749999998</v>
      </c>
    </row>
    <row r="885" spans="1:14" x14ac:dyDescent="0.2">
      <c r="A885">
        <v>53</v>
      </c>
      <c r="B885">
        <v>53</v>
      </c>
      <c r="C885">
        <v>70703</v>
      </c>
      <c r="D885" s="3">
        <v>53053070703</v>
      </c>
      <c r="E885" s="4" t="str">
        <f t="shared" si="13"/>
        <v>1400000US53053070703</v>
      </c>
      <c r="F885">
        <v>707.03</v>
      </c>
      <c r="G885" t="s">
        <v>2217</v>
      </c>
      <c r="H885" t="s">
        <v>1495</v>
      </c>
      <c r="I885" t="s">
        <v>1496</v>
      </c>
      <c r="J885">
        <v>5745940</v>
      </c>
      <c r="K885">
        <v>103929</v>
      </c>
      <c r="L885">
        <v>47.248912400000002</v>
      </c>
      <c r="M885">
        <v>-122.3177058</v>
      </c>
      <c r="N885">
        <v>5.8498631789999997</v>
      </c>
    </row>
    <row r="886" spans="1:14" x14ac:dyDescent="0.2">
      <c r="A886">
        <v>53</v>
      </c>
      <c r="B886">
        <v>53</v>
      </c>
      <c r="C886">
        <v>71100</v>
      </c>
      <c r="D886" s="3">
        <v>53053071100</v>
      </c>
      <c r="E886" s="4" t="str">
        <f t="shared" si="13"/>
        <v>1400000US53053071100</v>
      </c>
      <c r="F886">
        <v>711</v>
      </c>
      <c r="G886" t="s">
        <v>2218</v>
      </c>
      <c r="H886" t="s">
        <v>1495</v>
      </c>
      <c r="I886" t="s">
        <v>1496</v>
      </c>
      <c r="J886">
        <v>6512568</v>
      </c>
      <c r="K886">
        <v>2443</v>
      </c>
      <c r="L886">
        <v>47.175412799999997</v>
      </c>
      <c r="M886">
        <v>-122.3686447</v>
      </c>
      <c r="N886">
        <v>6.5150105109999998</v>
      </c>
    </row>
    <row r="887" spans="1:14" x14ac:dyDescent="0.2">
      <c r="A887">
        <v>53</v>
      </c>
      <c r="B887">
        <v>53</v>
      </c>
      <c r="C887">
        <v>71205</v>
      </c>
      <c r="D887" s="3">
        <v>53053071205</v>
      </c>
      <c r="E887" s="4" t="str">
        <f t="shared" si="13"/>
        <v>1400000US53053071205</v>
      </c>
      <c r="F887">
        <v>712.05</v>
      </c>
      <c r="G887" t="s">
        <v>2219</v>
      </c>
      <c r="H887" t="s">
        <v>1495</v>
      </c>
      <c r="I887" t="s">
        <v>1496</v>
      </c>
      <c r="J887">
        <v>7824423</v>
      </c>
      <c r="K887">
        <v>1769</v>
      </c>
      <c r="L887">
        <v>47.187164799999998</v>
      </c>
      <c r="M887">
        <v>-122.3417554</v>
      </c>
      <c r="N887">
        <v>7.8261973859999996</v>
      </c>
    </row>
    <row r="888" spans="1:14" x14ac:dyDescent="0.2">
      <c r="A888">
        <v>53</v>
      </c>
      <c r="B888">
        <v>53</v>
      </c>
      <c r="C888">
        <v>71206</v>
      </c>
      <c r="D888" s="3">
        <v>53053071206</v>
      </c>
      <c r="E888" s="4" t="str">
        <f t="shared" si="13"/>
        <v>1400000US53053071206</v>
      </c>
      <c r="F888">
        <v>712.06</v>
      </c>
      <c r="G888" t="s">
        <v>2220</v>
      </c>
      <c r="H888" t="s">
        <v>1495</v>
      </c>
      <c r="I888" t="s">
        <v>1496</v>
      </c>
      <c r="J888">
        <v>7884512</v>
      </c>
      <c r="K888">
        <v>6124</v>
      </c>
      <c r="L888">
        <v>47.166127299999999</v>
      </c>
      <c r="M888">
        <v>-122.323965</v>
      </c>
      <c r="N888">
        <v>7.8906344329999998</v>
      </c>
    </row>
    <row r="889" spans="1:14" x14ac:dyDescent="0.2">
      <c r="A889">
        <v>53</v>
      </c>
      <c r="B889">
        <v>53</v>
      </c>
      <c r="C889">
        <v>71207</v>
      </c>
      <c r="D889" s="3">
        <v>53053071207</v>
      </c>
      <c r="E889" s="4" t="str">
        <f t="shared" si="13"/>
        <v>1400000US53053071207</v>
      </c>
      <c r="F889">
        <v>712.07</v>
      </c>
      <c r="G889" t="s">
        <v>2221</v>
      </c>
      <c r="H889" t="s">
        <v>1495</v>
      </c>
      <c r="I889" t="s">
        <v>1496</v>
      </c>
      <c r="J889">
        <v>4852554</v>
      </c>
      <c r="K889">
        <v>38129</v>
      </c>
      <c r="L889">
        <v>47.160989499999999</v>
      </c>
      <c r="M889">
        <v>-122.2813654</v>
      </c>
      <c r="N889">
        <v>4.8906871900000004</v>
      </c>
    </row>
    <row r="890" spans="1:14" x14ac:dyDescent="0.2">
      <c r="A890">
        <v>53</v>
      </c>
      <c r="B890">
        <v>53</v>
      </c>
      <c r="C890">
        <v>71208</v>
      </c>
      <c r="D890" s="3">
        <v>53053071208</v>
      </c>
      <c r="E890" s="4" t="str">
        <f t="shared" si="13"/>
        <v>1400000US53053071208</v>
      </c>
      <c r="F890">
        <v>712.08</v>
      </c>
      <c r="G890" t="s">
        <v>2222</v>
      </c>
      <c r="H890" t="s">
        <v>1495</v>
      </c>
      <c r="I890" t="s">
        <v>1496</v>
      </c>
      <c r="J890">
        <v>3685686</v>
      </c>
      <c r="K890">
        <v>4004</v>
      </c>
      <c r="L890">
        <v>47.144430800000002</v>
      </c>
      <c r="M890">
        <v>-122.2782321</v>
      </c>
      <c r="N890">
        <v>3.6896877899999998</v>
      </c>
    </row>
    <row r="891" spans="1:14" x14ac:dyDescent="0.2">
      <c r="A891">
        <v>53</v>
      </c>
      <c r="B891">
        <v>53</v>
      </c>
      <c r="C891">
        <v>71209</v>
      </c>
      <c r="D891" s="3">
        <v>53053071209</v>
      </c>
      <c r="E891" s="4" t="str">
        <f t="shared" si="13"/>
        <v>1400000US53053071209</v>
      </c>
      <c r="F891">
        <v>712.09</v>
      </c>
      <c r="G891" t="s">
        <v>2223</v>
      </c>
      <c r="H891" t="s">
        <v>1495</v>
      </c>
      <c r="I891" t="s">
        <v>1496</v>
      </c>
      <c r="J891">
        <v>2324686</v>
      </c>
      <c r="K891">
        <v>0</v>
      </c>
      <c r="L891">
        <v>47.163525499999999</v>
      </c>
      <c r="M891">
        <v>-122.264972</v>
      </c>
      <c r="N891">
        <v>2.3246872829999998</v>
      </c>
    </row>
    <row r="892" spans="1:14" x14ac:dyDescent="0.2">
      <c r="A892">
        <v>53</v>
      </c>
      <c r="B892">
        <v>53</v>
      </c>
      <c r="C892">
        <v>71210</v>
      </c>
      <c r="D892" s="3">
        <v>53053071210</v>
      </c>
      <c r="E892" s="4" t="str">
        <f t="shared" si="13"/>
        <v>1400000US53053071210</v>
      </c>
      <c r="F892">
        <v>712.1</v>
      </c>
      <c r="G892" t="s">
        <v>2224</v>
      </c>
      <c r="H892" t="s">
        <v>1495</v>
      </c>
      <c r="I892" t="s">
        <v>1496</v>
      </c>
      <c r="J892">
        <v>8632041</v>
      </c>
      <c r="K892">
        <v>50462</v>
      </c>
      <c r="L892">
        <v>47.170713900000003</v>
      </c>
      <c r="M892">
        <v>-122.24239</v>
      </c>
      <c r="N892">
        <v>8.6824989210000005</v>
      </c>
    </row>
    <row r="893" spans="1:14" x14ac:dyDescent="0.2">
      <c r="A893">
        <v>53</v>
      </c>
      <c r="B893">
        <v>53</v>
      </c>
      <c r="C893">
        <v>71304</v>
      </c>
      <c r="D893" s="3">
        <v>53053071304</v>
      </c>
      <c r="E893" s="4" t="str">
        <f t="shared" si="13"/>
        <v>1400000US53053071304</v>
      </c>
      <c r="F893">
        <v>713.04</v>
      </c>
      <c r="G893" t="s">
        <v>2225</v>
      </c>
      <c r="H893" t="s">
        <v>1495</v>
      </c>
      <c r="I893" t="s">
        <v>1496</v>
      </c>
      <c r="J893">
        <v>5346451</v>
      </c>
      <c r="K893">
        <v>27397</v>
      </c>
      <c r="L893">
        <v>47.133014600000003</v>
      </c>
      <c r="M893">
        <v>-122.3093647</v>
      </c>
      <c r="N893">
        <v>5.3738487299999997</v>
      </c>
    </row>
    <row r="894" spans="1:14" x14ac:dyDescent="0.2">
      <c r="A894">
        <v>53</v>
      </c>
      <c r="B894">
        <v>53</v>
      </c>
      <c r="C894">
        <v>71305</v>
      </c>
      <c r="D894" s="3">
        <v>53053071305</v>
      </c>
      <c r="E894" s="4" t="str">
        <f t="shared" si="13"/>
        <v>1400000US53053071305</v>
      </c>
      <c r="F894">
        <v>713.05</v>
      </c>
      <c r="G894" t="s">
        <v>2226</v>
      </c>
      <c r="H894" t="s">
        <v>1495</v>
      </c>
      <c r="I894" t="s">
        <v>1496</v>
      </c>
      <c r="J894">
        <v>9953802</v>
      </c>
      <c r="K894">
        <v>9826</v>
      </c>
      <c r="L894">
        <v>47.150682199999999</v>
      </c>
      <c r="M894">
        <v>-122.38623200000001</v>
      </c>
      <c r="N894">
        <v>9.9636270489999994</v>
      </c>
    </row>
    <row r="895" spans="1:14" x14ac:dyDescent="0.2">
      <c r="A895">
        <v>53</v>
      </c>
      <c r="B895">
        <v>53</v>
      </c>
      <c r="C895">
        <v>71306</v>
      </c>
      <c r="D895" s="3">
        <v>53053071306</v>
      </c>
      <c r="E895" s="4" t="str">
        <f t="shared" si="13"/>
        <v>1400000US53053071306</v>
      </c>
      <c r="F895">
        <v>713.06</v>
      </c>
      <c r="G895" t="s">
        <v>2227</v>
      </c>
      <c r="H895" t="s">
        <v>1495</v>
      </c>
      <c r="I895" t="s">
        <v>1496</v>
      </c>
      <c r="J895">
        <v>12236868</v>
      </c>
      <c r="K895">
        <v>0</v>
      </c>
      <c r="L895">
        <v>47.124072499999997</v>
      </c>
      <c r="M895">
        <v>-122.37932259999999</v>
      </c>
      <c r="N895">
        <v>12.236867309999999</v>
      </c>
    </row>
    <row r="896" spans="1:14" x14ac:dyDescent="0.2">
      <c r="A896">
        <v>53</v>
      </c>
      <c r="B896">
        <v>53</v>
      </c>
      <c r="C896">
        <v>71307</v>
      </c>
      <c r="D896" s="3">
        <v>53053071307</v>
      </c>
      <c r="E896" s="4" t="str">
        <f t="shared" si="13"/>
        <v>1400000US53053071307</v>
      </c>
      <c r="F896">
        <v>713.07</v>
      </c>
      <c r="G896" t="s">
        <v>2228</v>
      </c>
      <c r="H896" t="s">
        <v>1495</v>
      </c>
      <c r="I896" t="s">
        <v>1496</v>
      </c>
      <c r="J896">
        <v>5202526</v>
      </c>
      <c r="K896">
        <v>15994</v>
      </c>
      <c r="L896">
        <v>47.149336300000002</v>
      </c>
      <c r="M896">
        <v>-122.33344839999999</v>
      </c>
      <c r="N896">
        <v>5.218519218</v>
      </c>
    </row>
    <row r="897" spans="1:14" x14ac:dyDescent="0.2">
      <c r="A897">
        <v>53</v>
      </c>
      <c r="B897">
        <v>53</v>
      </c>
      <c r="C897">
        <v>71309</v>
      </c>
      <c r="D897" s="3">
        <v>53053071309</v>
      </c>
      <c r="E897" s="4" t="str">
        <f t="shared" si="13"/>
        <v>1400000US53053071309</v>
      </c>
      <c r="F897">
        <v>713.09</v>
      </c>
      <c r="G897" t="s">
        <v>2229</v>
      </c>
      <c r="H897" t="s">
        <v>1495</v>
      </c>
      <c r="I897" t="s">
        <v>1496</v>
      </c>
      <c r="J897">
        <v>4133642</v>
      </c>
      <c r="K897">
        <v>0</v>
      </c>
      <c r="L897">
        <v>47.115043399999998</v>
      </c>
      <c r="M897">
        <v>-122.3403114</v>
      </c>
      <c r="N897">
        <v>4.1336413949999997</v>
      </c>
    </row>
    <row r="898" spans="1:14" x14ac:dyDescent="0.2">
      <c r="A898">
        <v>53</v>
      </c>
      <c r="B898">
        <v>53</v>
      </c>
      <c r="C898">
        <v>71310</v>
      </c>
      <c r="D898" s="3">
        <v>53053071310</v>
      </c>
      <c r="E898" s="4" t="str">
        <f t="shared" si="13"/>
        <v>1400000US53053071310</v>
      </c>
      <c r="F898">
        <v>713.1</v>
      </c>
      <c r="G898" t="s">
        <v>2230</v>
      </c>
      <c r="H898" t="s">
        <v>1495</v>
      </c>
      <c r="I898" t="s">
        <v>1496</v>
      </c>
      <c r="J898">
        <v>6498029</v>
      </c>
      <c r="K898">
        <v>4136</v>
      </c>
      <c r="L898">
        <v>47.131450700000002</v>
      </c>
      <c r="M898">
        <v>-122.3461628</v>
      </c>
      <c r="N898">
        <v>6.5021631099999997</v>
      </c>
    </row>
    <row r="899" spans="1:14" x14ac:dyDescent="0.2">
      <c r="A899">
        <v>53</v>
      </c>
      <c r="B899">
        <v>53</v>
      </c>
      <c r="C899">
        <v>71403</v>
      </c>
      <c r="D899" s="3">
        <v>53053071403</v>
      </c>
      <c r="E899" s="4" t="str">
        <f t="shared" ref="E899:E962" si="14">"1400000US"&amp;D899</f>
        <v>1400000US53053071403</v>
      </c>
      <c r="F899">
        <v>714.03</v>
      </c>
      <c r="G899" t="s">
        <v>2231</v>
      </c>
      <c r="H899" t="s">
        <v>1495</v>
      </c>
      <c r="I899" t="s">
        <v>1496</v>
      </c>
      <c r="J899">
        <v>5125813</v>
      </c>
      <c r="K899">
        <v>969981</v>
      </c>
      <c r="L899">
        <v>47.108683599999999</v>
      </c>
      <c r="M899">
        <v>-122.4515591</v>
      </c>
      <c r="N899">
        <v>6.0957935489999997</v>
      </c>
    </row>
    <row r="900" spans="1:14" x14ac:dyDescent="0.2">
      <c r="A900">
        <v>53</v>
      </c>
      <c r="B900">
        <v>53</v>
      </c>
      <c r="C900">
        <v>71406</v>
      </c>
      <c r="D900" s="3">
        <v>53053071406</v>
      </c>
      <c r="E900" s="4" t="str">
        <f t="shared" si="14"/>
        <v>1400000US53053071406</v>
      </c>
      <c r="F900">
        <v>714.06</v>
      </c>
      <c r="G900" t="s">
        <v>2232</v>
      </c>
      <c r="H900" t="s">
        <v>1495</v>
      </c>
      <c r="I900" t="s">
        <v>1496</v>
      </c>
      <c r="J900">
        <v>16419736</v>
      </c>
      <c r="K900">
        <v>45075</v>
      </c>
      <c r="L900">
        <v>47.073389300000002</v>
      </c>
      <c r="M900">
        <v>-122.3822004</v>
      </c>
      <c r="N900">
        <v>16.46481223</v>
      </c>
    </row>
    <row r="901" spans="1:14" x14ac:dyDescent="0.2">
      <c r="A901">
        <v>53</v>
      </c>
      <c r="B901">
        <v>53</v>
      </c>
      <c r="C901">
        <v>71407</v>
      </c>
      <c r="D901" s="3">
        <v>53053071407</v>
      </c>
      <c r="E901" s="4" t="str">
        <f t="shared" si="14"/>
        <v>1400000US53053071407</v>
      </c>
      <c r="F901">
        <v>714.07</v>
      </c>
      <c r="G901" t="s">
        <v>2233</v>
      </c>
      <c r="H901" t="s">
        <v>1495</v>
      </c>
      <c r="I901" t="s">
        <v>1496</v>
      </c>
      <c r="J901">
        <v>8440952</v>
      </c>
      <c r="K901">
        <v>0</v>
      </c>
      <c r="L901">
        <v>47.061819200000002</v>
      </c>
      <c r="M901">
        <v>-122.35113370000001</v>
      </c>
      <c r="N901">
        <v>8.440950977</v>
      </c>
    </row>
    <row r="902" spans="1:14" x14ac:dyDescent="0.2">
      <c r="A902">
        <v>53</v>
      </c>
      <c r="B902">
        <v>53</v>
      </c>
      <c r="C902">
        <v>71408</v>
      </c>
      <c r="D902" s="3">
        <v>53053071408</v>
      </c>
      <c r="E902" s="4" t="str">
        <f t="shared" si="14"/>
        <v>1400000US53053071408</v>
      </c>
      <c r="F902">
        <v>714.08</v>
      </c>
      <c r="G902" t="s">
        <v>2234</v>
      </c>
      <c r="H902" t="s">
        <v>1495</v>
      </c>
      <c r="I902" t="s">
        <v>1496</v>
      </c>
      <c r="J902">
        <v>2923853</v>
      </c>
      <c r="K902">
        <v>0</v>
      </c>
      <c r="L902">
        <v>47.109827299999999</v>
      </c>
      <c r="M902">
        <v>-122.42044490000001</v>
      </c>
      <c r="N902">
        <v>2.9238535790000002</v>
      </c>
    </row>
    <row r="903" spans="1:14" x14ac:dyDescent="0.2">
      <c r="A903">
        <v>53</v>
      </c>
      <c r="B903">
        <v>53</v>
      </c>
      <c r="C903">
        <v>71409</v>
      </c>
      <c r="D903" s="3">
        <v>53053071409</v>
      </c>
      <c r="E903" s="4" t="str">
        <f t="shared" si="14"/>
        <v>1400000US53053071409</v>
      </c>
      <c r="F903">
        <v>714.09</v>
      </c>
      <c r="G903" t="s">
        <v>2235</v>
      </c>
      <c r="H903" t="s">
        <v>1495</v>
      </c>
      <c r="I903" t="s">
        <v>1496</v>
      </c>
      <c r="J903">
        <v>2125874</v>
      </c>
      <c r="K903">
        <v>0</v>
      </c>
      <c r="L903">
        <v>47.100705599999998</v>
      </c>
      <c r="M903">
        <v>-122.4174613</v>
      </c>
      <c r="N903">
        <v>2.1258693239999999</v>
      </c>
    </row>
    <row r="904" spans="1:14" x14ac:dyDescent="0.2">
      <c r="A904">
        <v>53</v>
      </c>
      <c r="B904">
        <v>53</v>
      </c>
      <c r="C904">
        <v>71410</v>
      </c>
      <c r="D904" s="3">
        <v>53053071410</v>
      </c>
      <c r="E904" s="4" t="str">
        <f t="shared" si="14"/>
        <v>1400000US53053071410</v>
      </c>
      <c r="F904">
        <v>714.1</v>
      </c>
      <c r="G904" t="s">
        <v>2236</v>
      </c>
      <c r="H904" t="s">
        <v>1495</v>
      </c>
      <c r="I904" t="s">
        <v>1496</v>
      </c>
      <c r="J904">
        <v>5863768</v>
      </c>
      <c r="K904">
        <v>0</v>
      </c>
      <c r="L904">
        <v>47.085764300000001</v>
      </c>
      <c r="M904">
        <v>-122.41994219999999</v>
      </c>
      <c r="N904">
        <v>5.8637671490000001</v>
      </c>
    </row>
    <row r="905" spans="1:14" x14ac:dyDescent="0.2">
      <c r="A905">
        <v>53</v>
      </c>
      <c r="B905">
        <v>53</v>
      </c>
      <c r="C905">
        <v>71411</v>
      </c>
      <c r="D905" s="3">
        <v>53053071411</v>
      </c>
      <c r="E905" s="4" t="str">
        <f t="shared" si="14"/>
        <v>1400000US53053071411</v>
      </c>
      <c r="F905">
        <v>714.11</v>
      </c>
      <c r="G905" t="s">
        <v>2237</v>
      </c>
      <c r="H905" t="s">
        <v>1495</v>
      </c>
      <c r="I905" t="s">
        <v>1496</v>
      </c>
      <c r="J905">
        <v>3379475</v>
      </c>
      <c r="K905">
        <v>0</v>
      </c>
      <c r="L905">
        <v>47.0718234</v>
      </c>
      <c r="M905">
        <v>-122.40885489999999</v>
      </c>
      <c r="N905">
        <v>3.3794736529999998</v>
      </c>
    </row>
    <row r="906" spans="1:14" x14ac:dyDescent="0.2">
      <c r="A906">
        <v>53</v>
      </c>
      <c r="B906">
        <v>53</v>
      </c>
      <c r="C906">
        <v>71503</v>
      </c>
      <c r="D906" s="3">
        <v>53053071503</v>
      </c>
      <c r="E906" s="4" t="str">
        <f t="shared" si="14"/>
        <v>1400000US53053071503</v>
      </c>
      <c r="F906">
        <v>715.03</v>
      </c>
      <c r="G906" t="s">
        <v>2238</v>
      </c>
      <c r="H906" t="s">
        <v>1495</v>
      </c>
      <c r="I906" t="s">
        <v>1496</v>
      </c>
      <c r="J906">
        <v>5629953</v>
      </c>
      <c r="K906">
        <v>74482</v>
      </c>
      <c r="L906">
        <v>47.133339200000002</v>
      </c>
      <c r="M906">
        <v>-122.4519069</v>
      </c>
      <c r="N906">
        <v>5.704434054</v>
      </c>
    </row>
    <row r="907" spans="1:14" x14ac:dyDescent="0.2">
      <c r="A907">
        <v>53</v>
      </c>
      <c r="B907">
        <v>53</v>
      </c>
      <c r="C907">
        <v>71504</v>
      </c>
      <c r="D907" s="3">
        <v>53053071504</v>
      </c>
      <c r="E907" s="4" t="str">
        <f t="shared" si="14"/>
        <v>1400000US53053071504</v>
      </c>
      <c r="F907">
        <v>715.04</v>
      </c>
      <c r="G907" t="s">
        <v>2239</v>
      </c>
      <c r="H907" t="s">
        <v>1495</v>
      </c>
      <c r="I907" t="s">
        <v>1496</v>
      </c>
      <c r="J907">
        <v>2651531</v>
      </c>
      <c r="K907">
        <v>0</v>
      </c>
      <c r="L907">
        <v>47.145688999999997</v>
      </c>
      <c r="M907">
        <v>-122.4452788</v>
      </c>
      <c r="N907">
        <v>2.6515301189999998</v>
      </c>
    </row>
    <row r="908" spans="1:14" x14ac:dyDescent="0.2">
      <c r="A908">
        <v>53</v>
      </c>
      <c r="B908">
        <v>53</v>
      </c>
      <c r="C908">
        <v>71505</v>
      </c>
      <c r="D908" s="3">
        <v>53053071505</v>
      </c>
      <c r="E908" s="4" t="str">
        <f t="shared" si="14"/>
        <v>1400000US53053071505</v>
      </c>
      <c r="F908">
        <v>715.05</v>
      </c>
      <c r="G908" t="s">
        <v>2240</v>
      </c>
      <c r="H908" t="s">
        <v>1495</v>
      </c>
      <c r="I908" t="s">
        <v>1496</v>
      </c>
      <c r="J908">
        <v>4496258</v>
      </c>
      <c r="K908">
        <v>0</v>
      </c>
      <c r="L908">
        <v>47.132377300000002</v>
      </c>
      <c r="M908">
        <v>-122.4235678</v>
      </c>
      <c r="N908">
        <v>4.4962575319999996</v>
      </c>
    </row>
    <row r="909" spans="1:14" x14ac:dyDescent="0.2">
      <c r="A909">
        <v>53</v>
      </c>
      <c r="B909">
        <v>53</v>
      </c>
      <c r="C909">
        <v>71506</v>
      </c>
      <c r="D909" s="3">
        <v>53053071506</v>
      </c>
      <c r="E909" s="4" t="str">
        <f t="shared" si="14"/>
        <v>1400000US53053071506</v>
      </c>
      <c r="F909">
        <v>715.06</v>
      </c>
      <c r="G909" t="s">
        <v>2241</v>
      </c>
      <c r="H909" t="s">
        <v>1495</v>
      </c>
      <c r="I909" t="s">
        <v>1496</v>
      </c>
      <c r="J909">
        <v>3932087</v>
      </c>
      <c r="K909">
        <v>0</v>
      </c>
      <c r="L909">
        <v>47.121633699999997</v>
      </c>
      <c r="M909">
        <v>-122.40542480000001</v>
      </c>
      <c r="N909">
        <v>3.9320828149999998</v>
      </c>
    </row>
    <row r="910" spans="1:14" x14ac:dyDescent="0.2">
      <c r="A910">
        <v>53</v>
      </c>
      <c r="B910">
        <v>53</v>
      </c>
      <c r="C910">
        <v>71601</v>
      </c>
      <c r="D910" s="3">
        <v>53053071601</v>
      </c>
      <c r="E910" s="4" t="str">
        <f t="shared" si="14"/>
        <v>1400000US53053071601</v>
      </c>
      <c r="F910">
        <v>716.01</v>
      </c>
      <c r="G910" t="s">
        <v>2242</v>
      </c>
      <c r="H910" t="s">
        <v>1495</v>
      </c>
      <c r="I910" t="s">
        <v>1496</v>
      </c>
      <c r="J910">
        <v>4032412</v>
      </c>
      <c r="K910">
        <v>0</v>
      </c>
      <c r="L910">
        <v>47.179762799999999</v>
      </c>
      <c r="M910">
        <v>-122.41004049999999</v>
      </c>
      <c r="N910">
        <v>4.0324096310000002</v>
      </c>
    </row>
    <row r="911" spans="1:14" x14ac:dyDescent="0.2">
      <c r="A911">
        <v>53</v>
      </c>
      <c r="B911">
        <v>53</v>
      </c>
      <c r="C911">
        <v>71602</v>
      </c>
      <c r="D911" s="3">
        <v>53053071602</v>
      </c>
      <c r="E911" s="4" t="str">
        <f t="shared" si="14"/>
        <v>1400000US53053071602</v>
      </c>
      <c r="F911">
        <v>716.02</v>
      </c>
      <c r="G911" t="s">
        <v>2243</v>
      </c>
      <c r="H911" t="s">
        <v>1495</v>
      </c>
      <c r="I911" t="s">
        <v>1496</v>
      </c>
      <c r="J911">
        <v>4693478</v>
      </c>
      <c r="K911">
        <v>0</v>
      </c>
      <c r="L911">
        <v>47.159942299999997</v>
      </c>
      <c r="M911">
        <v>-122.4182984</v>
      </c>
      <c r="N911">
        <v>4.6934765519999999</v>
      </c>
    </row>
    <row r="912" spans="1:14" x14ac:dyDescent="0.2">
      <c r="A912">
        <v>53</v>
      </c>
      <c r="B912">
        <v>53</v>
      </c>
      <c r="C912">
        <v>71703</v>
      </c>
      <c r="D912" s="3">
        <v>53053071703</v>
      </c>
      <c r="E912" s="4" t="str">
        <f t="shared" si="14"/>
        <v>1400000US53053071703</v>
      </c>
      <c r="F912">
        <v>717.03</v>
      </c>
      <c r="G912" t="s">
        <v>2244</v>
      </c>
      <c r="H912" t="s">
        <v>1495</v>
      </c>
      <c r="I912" t="s">
        <v>1496</v>
      </c>
      <c r="J912">
        <v>870866</v>
      </c>
      <c r="K912">
        <v>50966</v>
      </c>
      <c r="L912">
        <v>47.170983499999998</v>
      </c>
      <c r="M912">
        <v>-122.463994</v>
      </c>
      <c r="N912">
        <v>0.92183259200000001</v>
      </c>
    </row>
    <row r="913" spans="1:14" x14ac:dyDescent="0.2">
      <c r="A913">
        <v>53</v>
      </c>
      <c r="B913">
        <v>53</v>
      </c>
      <c r="C913">
        <v>71704</v>
      </c>
      <c r="D913" s="3">
        <v>53053071704</v>
      </c>
      <c r="E913" s="4" t="str">
        <f t="shared" si="14"/>
        <v>1400000US53053071704</v>
      </c>
      <c r="F913">
        <v>717.04</v>
      </c>
      <c r="G913" t="s">
        <v>2245</v>
      </c>
      <c r="H913" t="s">
        <v>1495</v>
      </c>
      <c r="I913" t="s">
        <v>1496</v>
      </c>
      <c r="J913">
        <v>1352620</v>
      </c>
      <c r="K913">
        <v>0</v>
      </c>
      <c r="L913">
        <v>47.163821599999999</v>
      </c>
      <c r="M913">
        <v>-122.4667714</v>
      </c>
      <c r="N913">
        <v>1.3526188180000001</v>
      </c>
    </row>
    <row r="914" spans="1:14" x14ac:dyDescent="0.2">
      <c r="A914">
        <v>53</v>
      </c>
      <c r="B914">
        <v>53</v>
      </c>
      <c r="C914">
        <v>71705</v>
      </c>
      <c r="D914" s="3">
        <v>53053071705</v>
      </c>
      <c r="E914" s="4" t="str">
        <f t="shared" si="14"/>
        <v>1400000US53053071705</v>
      </c>
      <c r="F914">
        <v>717.05</v>
      </c>
      <c r="G914" t="s">
        <v>2246</v>
      </c>
      <c r="H914" t="s">
        <v>1495</v>
      </c>
      <c r="I914" t="s">
        <v>1496</v>
      </c>
      <c r="J914">
        <v>2389705</v>
      </c>
      <c r="K914">
        <v>0</v>
      </c>
      <c r="L914">
        <v>47.164166199999997</v>
      </c>
      <c r="M914">
        <v>-122.4433982</v>
      </c>
      <c r="N914">
        <v>2.3897046350000002</v>
      </c>
    </row>
    <row r="915" spans="1:14" x14ac:dyDescent="0.2">
      <c r="A915">
        <v>53</v>
      </c>
      <c r="B915">
        <v>53</v>
      </c>
      <c r="C915">
        <v>71706</v>
      </c>
      <c r="D915" s="3">
        <v>53053071706</v>
      </c>
      <c r="E915" s="4" t="str">
        <f t="shared" si="14"/>
        <v>1400000US53053071706</v>
      </c>
      <c r="F915">
        <v>717.06</v>
      </c>
      <c r="G915" t="s">
        <v>2247</v>
      </c>
      <c r="H915" t="s">
        <v>1495</v>
      </c>
      <c r="I915" t="s">
        <v>1496</v>
      </c>
      <c r="J915">
        <v>1622811</v>
      </c>
      <c r="K915">
        <v>0</v>
      </c>
      <c r="L915">
        <v>47.156499799999999</v>
      </c>
      <c r="M915">
        <v>-122.4672848</v>
      </c>
      <c r="N915">
        <v>1.622812879</v>
      </c>
    </row>
    <row r="916" spans="1:14" x14ac:dyDescent="0.2">
      <c r="A916">
        <v>53</v>
      </c>
      <c r="B916">
        <v>53</v>
      </c>
      <c r="C916">
        <v>71707</v>
      </c>
      <c r="D916" s="3">
        <v>53053071707</v>
      </c>
      <c r="E916" s="4" t="str">
        <f t="shared" si="14"/>
        <v>1400000US53053071707</v>
      </c>
      <c r="F916">
        <v>717.07</v>
      </c>
      <c r="G916" t="s">
        <v>2248</v>
      </c>
      <c r="H916" t="s">
        <v>1495</v>
      </c>
      <c r="I916" t="s">
        <v>1496</v>
      </c>
      <c r="J916">
        <v>1269313</v>
      </c>
      <c r="K916">
        <v>0</v>
      </c>
      <c r="L916">
        <v>47.154753499999998</v>
      </c>
      <c r="M916">
        <v>-122.4423065</v>
      </c>
      <c r="N916">
        <v>1.269311971</v>
      </c>
    </row>
    <row r="917" spans="1:14" x14ac:dyDescent="0.2">
      <c r="A917">
        <v>53</v>
      </c>
      <c r="B917">
        <v>53</v>
      </c>
      <c r="C917">
        <v>71803</v>
      </c>
      <c r="D917" s="3">
        <v>53053071803</v>
      </c>
      <c r="E917" s="4" t="str">
        <f t="shared" si="14"/>
        <v>1400000US53053071803</v>
      </c>
      <c r="F917">
        <v>718.03</v>
      </c>
      <c r="G917" t="s">
        <v>2249</v>
      </c>
      <c r="H917" t="s">
        <v>1495</v>
      </c>
      <c r="I917" t="s">
        <v>1496</v>
      </c>
      <c r="J917">
        <v>4601876</v>
      </c>
      <c r="K917">
        <v>0</v>
      </c>
      <c r="L917">
        <v>47.184725499999999</v>
      </c>
      <c r="M917">
        <v>-122.5078626</v>
      </c>
      <c r="N917">
        <v>4.6018729900000004</v>
      </c>
    </row>
    <row r="918" spans="1:14" x14ac:dyDescent="0.2">
      <c r="A918">
        <v>53</v>
      </c>
      <c r="B918">
        <v>53</v>
      </c>
      <c r="C918">
        <v>71805</v>
      </c>
      <c r="D918" s="3">
        <v>53053071805</v>
      </c>
      <c r="E918" s="4" t="str">
        <f t="shared" si="14"/>
        <v>1400000US53053071805</v>
      </c>
      <c r="F918">
        <v>718.05</v>
      </c>
      <c r="G918" t="s">
        <v>2250</v>
      </c>
      <c r="H918" t="s">
        <v>1495</v>
      </c>
      <c r="I918" t="s">
        <v>1496</v>
      </c>
      <c r="J918">
        <v>1349188</v>
      </c>
      <c r="K918">
        <v>0</v>
      </c>
      <c r="L918">
        <v>47.159926499999997</v>
      </c>
      <c r="M918">
        <v>-122.5002916</v>
      </c>
      <c r="N918">
        <v>1.3491880789999999</v>
      </c>
    </row>
    <row r="919" spans="1:14" x14ac:dyDescent="0.2">
      <c r="A919">
        <v>53</v>
      </c>
      <c r="B919">
        <v>53</v>
      </c>
      <c r="C919">
        <v>71806</v>
      </c>
      <c r="D919" s="3">
        <v>53053071806</v>
      </c>
      <c r="E919" s="4" t="str">
        <f t="shared" si="14"/>
        <v>1400000US53053071806</v>
      </c>
      <c r="F919">
        <v>718.06</v>
      </c>
      <c r="G919" t="s">
        <v>2251</v>
      </c>
      <c r="H919" t="s">
        <v>1495</v>
      </c>
      <c r="I919" t="s">
        <v>1496</v>
      </c>
      <c r="J919">
        <v>1706399</v>
      </c>
      <c r="K919">
        <v>0</v>
      </c>
      <c r="L919">
        <v>47.144388599999999</v>
      </c>
      <c r="M919">
        <v>-122.5053556</v>
      </c>
      <c r="N919">
        <v>1.706398565</v>
      </c>
    </row>
    <row r="920" spans="1:14" x14ac:dyDescent="0.2">
      <c r="A920">
        <v>53</v>
      </c>
      <c r="B920">
        <v>53</v>
      </c>
      <c r="C920">
        <v>71807</v>
      </c>
      <c r="D920" s="3">
        <v>53053071807</v>
      </c>
      <c r="E920" s="4" t="str">
        <f t="shared" si="14"/>
        <v>1400000US53053071807</v>
      </c>
      <c r="F920">
        <v>718.07</v>
      </c>
      <c r="G920" t="s">
        <v>2252</v>
      </c>
      <c r="H920" t="s">
        <v>1495</v>
      </c>
      <c r="I920" t="s">
        <v>1496</v>
      </c>
      <c r="J920">
        <v>4143029</v>
      </c>
      <c r="K920">
        <v>98497</v>
      </c>
      <c r="L920">
        <v>47.169526599999998</v>
      </c>
      <c r="M920">
        <v>-122.495482</v>
      </c>
      <c r="N920">
        <v>4.2415317909999999</v>
      </c>
    </row>
    <row r="921" spans="1:14" x14ac:dyDescent="0.2">
      <c r="A921">
        <v>53</v>
      </c>
      <c r="B921">
        <v>53</v>
      </c>
      <c r="C921">
        <v>71808</v>
      </c>
      <c r="D921" s="3">
        <v>53053071808</v>
      </c>
      <c r="E921" s="4" t="str">
        <f t="shared" si="14"/>
        <v>1400000US53053071808</v>
      </c>
      <c r="F921">
        <v>718.08</v>
      </c>
      <c r="G921" t="s">
        <v>2253</v>
      </c>
      <c r="H921" t="s">
        <v>1495</v>
      </c>
      <c r="I921" t="s">
        <v>1496</v>
      </c>
      <c r="J921">
        <v>1955312</v>
      </c>
      <c r="K921">
        <v>118426</v>
      </c>
      <c r="L921">
        <v>47.178353000000001</v>
      </c>
      <c r="M921">
        <v>-122.47469030000001</v>
      </c>
      <c r="N921">
        <v>2.0737374389999998</v>
      </c>
    </row>
    <row r="922" spans="1:14" x14ac:dyDescent="0.2">
      <c r="A922">
        <v>53</v>
      </c>
      <c r="B922">
        <v>53</v>
      </c>
      <c r="C922">
        <v>71901</v>
      </c>
      <c r="D922" s="3">
        <v>53053071901</v>
      </c>
      <c r="E922" s="4" t="str">
        <f t="shared" si="14"/>
        <v>1400000US53053071901</v>
      </c>
      <c r="F922">
        <v>719.01</v>
      </c>
      <c r="G922" t="s">
        <v>2254</v>
      </c>
      <c r="H922" t="s">
        <v>1495</v>
      </c>
      <c r="I922" t="s">
        <v>1496</v>
      </c>
      <c r="J922">
        <v>4157485</v>
      </c>
      <c r="K922">
        <v>17400</v>
      </c>
      <c r="L922">
        <v>47.158082399999998</v>
      </c>
      <c r="M922">
        <v>-122.5177253</v>
      </c>
      <c r="N922">
        <v>4.1748875190000003</v>
      </c>
    </row>
    <row r="923" spans="1:14" x14ac:dyDescent="0.2">
      <c r="A923">
        <v>53</v>
      </c>
      <c r="B923">
        <v>53</v>
      </c>
      <c r="C923">
        <v>71902</v>
      </c>
      <c r="D923" s="3">
        <v>53053071902</v>
      </c>
      <c r="E923" s="4" t="str">
        <f t="shared" si="14"/>
        <v>1400000US53053071902</v>
      </c>
      <c r="F923">
        <v>719.02</v>
      </c>
      <c r="G923" t="s">
        <v>2255</v>
      </c>
      <c r="H923" t="s">
        <v>1495</v>
      </c>
      <c r="I923" t="s">
        <v>1496</v>
      </c>
      <c r="J923">
        <v>6314495</v>
      </c>
      <c r="K923">
        <v>2751449</v>
      </c>
      <c r="L923">
        <v>47.153013700000002</v>
      </c>
      <c r="M923">
        <v>-122.53740639999999</v>
      </c>
      <c r="N923">
        <v>9.0659420189999995</v>
      </c>
    </row>
    <row r="924" spans="1:14" x14ac:dyDescent="0.2">
      <c r="A924">
        <v>53</v>
      </c>
      <c r="B924">
        <v>53</v>
      </c>
      <c r="C924">
        <v>72000</v>
      </c>
      <c r="D924" s="3">
        <v>53053072000</v>
      </c>
      <c r="E924" s="4" t="str">
        <f t="shared" si="14"/>
        <v>1400000US53053072000</v>
      </c>
      <c r="F924">
        <v>720</v>
      </c>
      <c r="G924" t="s">
        <v>2256</v>
      </c>
      <c r="H924" t="s">
        <v>1495</v>
      </c>
      <c r="I924" t="s">
        <v>1496</v>
      </c>
      <c r="J924">
        <v>2686193</v>
      </c>
      <c r="K924">
        <v>473449</v>
      </c>
      <c r="L924">
        <v>47.122925600000002</v>
      </c>
      <c r="M924">
        <v>-122.5401796</v>
      </c>
      <c r="N924">
        <v>3.1596417699999999</v>
      </c>
    </row>
    <row r="925" spans="1:14" x14ac:dyDescent="0.2">
      <c r="A925">
        <v>53</v>
      </c>
      <c r="B925">
        <v>53</v>
      </c>
      <c r="C925">
        <v>72105</v>
      </c>
      <c r="D925" s="3">
        <v>53053072105</v>
      </c>
      <c r="E925" s="4" t="str">
        <f t="shared" si="14"/>
        <v>1400000US53053072105</v>
      </c>
      <c r="F925">
        <v>721.05</v>
      </c>
      <c r="G925" t="s">
        <v>2257</v>
      </c>
      <c r="H925" t="s">
        <v>1495</v>
      </c>
      <c r="I925" t="s">
        <v>1496</v>
      </c>
      <c r="J925">
        <v>4670507</v>
      </c>
      <c r="K925">
        <v>15487</v>
      </c>
      <c r="L925">
        <v>47.187146800000001</v>
      </c>
      <c r="M925">
        <v>-122.55326100000001</v>
      </c>
      <c r="N925">
        <v>4.6859975079999998</v>
      </c>
    </row>
    <row r="926" spans="1:14" x14ac:dyDescent="0.2">
      <c r="A926">
        <v>53</v>
      </c>
      <c r="B926">
        <v>53</v>
      </c>
      <c r="C926">
        <v>72106</v>
      </c>
      <c r="D926" s="3">
        <v>53053072106</v>
      </c>
      <c r="E926" s="4" t="str">
        <f t="shared" si="14"/>
        <v>1400000US53053072106</v>
      </c>
      <c r="F926">
        <v>721.06</v>
      </c>
      <c r="G926" t="s">
        <v>2258</v>
      </c>
      <c r="H926" t="s">
        <v>1495</v>
      </c>
      <c r="I926" t="s">
        <v>1496</v>
      </c>
      <c r="J926">
        <v>3402636</v>
      </c>
      <c r="K926">
        <v>0</v>
      </c>
      <c r="L926">
        <v>47.186135999999998</v>
      </c>
      <c r="M926">
        <v>-122.53396100000001</v>
      </c>
      <c r="N926">
        <v>3.4026376809999999</v>
      </c>
    </row>
    <row r="927" spans="1:14" x14ac:dyDescent="0.2">
      <c r="A927">
        <v>53</v>
      </c>
      <c r="B927">
        <v>53</v>
      </c>
      <c r="C927">
        <v>72107</v>
      </c>
      <c r="D927" s="3">
        <v>53053072107</v>
      </c>
      <c r="E927" s="4" t="str">
        <f t="shared" si="14"/>
        <v>1400000US53053072107</v>
      </c>
      <c r="F927">
        <v>721.07</v>
      </c>
      <c r="G927" t="s">
        <v>2259</v>
      </c>
      <c r="H927" t="s">
        <v>1495</v>
      </c>
      <c r="I927" t="s">
        <v>1496</v>
      </c>
      <c r="J927">
        <v>4886681</v>
      </c>
      <c r="K927">
        <v>160237</v>
      </c>
      <c r="L927">
        <v>47.170766100000002</v>
      </c>
      <c r="M927">
        <v>-122.5576655</v>
      </c>
      <c r="N927">
        <v>5.0469208679999999</v>
      </c>
    </row>
    <row r="928" spans="1:14" x14ac:dyDescent="0.2">
      <c r="A928">
        <v>53</v>
      </c>
      <c r="B928">
        <v>53</v>
      </c>
      <c r="C928">
        <v>72108</v>
      </c>
      <c r="D928" s="3">
        <v>53053072108</v>
      </c>
      <c r="E928" s="4" t="str">
        <f t="shared" si="14"/>
        <v>1400000US53053072108</v>
      </c>
      <c r="F928">
        <v>721.08</v>
      </c>
      <c r="G928" t="s">
        <v>2260</v>
      </c>
      <c r="H928" t="s">
        <v>1495</v>
      </c>
      <c r="I928" t="s">
        <v>1496</v>
      </c>
      <c r="J928">
        <v>3239189</v>
      </c>
      <c r="K928">
        <v>949007</v>
      </c>
      <c r="L928">
        <v>47.145423200000003</v>
      </c>
      <c r="M928">
        <v>-122.55761149999999</v>
      </c>
      <c r="N928">
        <v>4.18819578</v>
      </c>
    </row>
    <row r="929" spans="1:14" x14ac:dyDescent="0.2">
      <c r="A929">
        <v>53</v>
      </c>
      <c r="B929">
        <v>53</v>
      </c>
      <c r="C929">
        <v>72109</v>
      </c>
      <c r="D929" s="3">
        <v>53053072109</v>
      </c>
      <c r="E929" s="4" t="str">
        <f t="shared" si="14"/>
        <v>1400000US53053072109</v>
      </c>
      <c r="F929">
        <v>721.09</v>
      </c>
      <c r="G929" t="s">
        <v>2261</v>
      </c>
      <c r="H929" t="s">
        <v>1495</v>
      </c>
      <c r="I929" t="s">
        <v>1496</v>
      </c>
      <c r="J929">
        <v>4073290</v>
      </c>
      <c r="K929">
        <v>10540232</v>
      </c>
      <c r="L929">
        <v>47.1655467</v>
      </c>
      <c r="M929">
        <v>-122.61313850000001</v>
      </c>
      <c r="N929">
        <v>14.6135286</v>
      </c>
    </row>
    <row r="930" spans="1:14" x14ac:dyDescent="0.2">
      <c r="A930">
        <v>53</v>
      </c>
      <c r="B930">
        <v>53</v>
      </c>
      <c r="C930">
        <v>72111</v>
      </c>
      <c r="D930" s="3">
        <v>53053072111</v>
      </c>
      <c r="E930" s="4" t="str">
        <f t="shared" si="14"/>
        <v>1400000US53053072111</v>
      </c>
      <c r="F930">
        <v>721.11</v>
      </c>
      <c r="G930" t="s">
        <v>2262</v>
      </c>
      <c r="H930" t="s">
        <v>1495</v>
      </c>
      <c r="I930" t="s">
        <v>1496</v>
      </c>
      <c r="J930">
        <v>1947576</v>
      </c>
      <c r="K930">
        <v>0</v>
      </c>
      <c r="L930">
        <v>47.166165599999999</v>
      </c>
      <c r="M930">
        <v>-122.590846</v>
      </c>
      <c r="N930">
        <v>1.947576822</v>
      </c>
    </row>
    <row r="931" spans="1:14" x14ac:dyDescent="0.2">
      <c r="A931">
        <v>53</v>
      </c>
      <c r="B931">
        <v>53</v>
      </c>
      <c r="C931">
        <v>72112</v>
      </c>
      <c r="D931" s="3">
        <v>53053072112</v>
      </c>
      <c r="E931" s="4" t="str">
        <f t="shared" si="14"/>
        <v>1400000US53053072112</v>
      </c>
      <c r="F931">
        <v>721.12</v>
      </c>
      <c r="G931" t="s">
        <v>2263</v>
      </c>
      <c r="H931" t="s">
        <v>1495</v>
      </c>
      <c r="I931" t="s">
        <v>1496</v>
      </c>
      <c r="J931">
        <v>2407947</v>
      </c>
      <c r="K931">
        <v>0</v>
      </c>
      <c r="L931">
        <v>47.160559300000003</v>
      </c>
      <c r="M931">
        <v>-122.5773633</v>
      </c>
      <c r="N931">
        <v>2.4079467330000002</v>
      </c>
    </row>
    <row r="932" spans="1:14" x14ac:dyDescent="0.2">
      <c r="A932">
        <v>53</v>
      </c>
      <c r="B932">
        <v>53</v>
      </c>
      <c r="C932">
        <v>72305</v>
      </c>
      <c r="D932" s="3">
        <v>53053072305</v>
      </c>
      <c r="E932" s="4" t="str">
        <f t="shared" si="14"/>
        <v>1400000US53053072305</v>
      </c>
      <c r="F932">
        <v>723.05</v>
      </c>
      <c r="G932" t="s">
        <v>2264</v>
      </c>
      <c r="H932" t="s">
        <v>1495</v>
      </c>
      <c r="I932" t="s">
        <v>1496</v>
      </c>
      <c r="J932">
        <v>4066558</v>
      </c>
      <c r="K932">
        <v>0</v>
      </c>
      <c r="L932">
        <v>47.231115500000001</v>
      </c>
      <c r="M932">
        <v>-122.5158342</v>
      </c>
      <c r="N932">
        <v>4.0665622780000001</v>
      </c>
    </row>
    <row r="933" spans="1:14" x14ac:dyDescent="0.2">
      <c r="A933">
        <v>53</v>
      </c>
      <c r="B933">
        <v>53</v>
      </c>
      <c r="C933">
        <v>72307</v>
      </c>
      <c r="D933" s="3">
        <v>53053072307</v>
      </c>
      <c r="E933" s="4" t="str">
        <f t="shared" si="14"/>
        <v>1400000US53053072307</v>
      </c>
      <c r="F933">
        <v>723.07</v>
      </c>
      <c r="G933" t="s">
        <v>2265</v>
      </c>
      <c r="H933" t="s">
        <v>1495</v>
      </c>
      <c r="I933" t="s">
        <v>1496</v>
      </c>
      <c r="J933">
        <v>1953747</v>
      </c>
      <c r="K933">
        <v>0</v>
      </c>
      <c r="L933">
        <v>47.216549499999999</v>
      </c>
      <c r="M933">
        <v>-122.55294139999999</v>
      </c>
      <c r="N933">
        <v>1.953747678</v>
      </c>
    </row>
    <row r="934" spans="1:14" x14ac:dyDescent="0.2">
      <c r="A934">
        <v>53</v>
      </c>
      <c r="B934">
        <v>53</v>
      </c>
      <c r="C934">
        <v>72308</v>
      </c>
      <c r="D934" s="3">
        <v>53053072308</v>
      </c>
      <c r="E934" s="4" t="str">
        <f t="shared" si="14"/>
        <v>1400000US53053072308</v>
      </c>
      <c r="F934">
        <v>723.08</v>
      </c>
      <c r="G934" t="s">
        <v>2266</v>
      </c>
      <c r="H934" t="s">
        <v>1495</v>
      </c>
      <c r="I934" t="s">
        <v>1496</v>
      </c>
      <c r="J934">
        <v>7758469</v>
      </c>
      <c r="K934">
        <v>9209648</v>
      </c>
      <c r="L934">
        <v>47.205702700000003</v>
      </c>
      <c r="M934">
        <v>-122.5747949</v>
      </c>
      <c r="N934">
        <v>16.96811546</v>
      </c>
    </row>
    <row r="935" spans="1:14" x14ac:dyDescent="0.2">
      <c r="A935">
        <v>53</v>
      </c>
      <c r="B935">
        <v>53</v>
      </c>
      <c r="C935">
        <v>72309</v>
      </c>
      <c r="D935" s="3">
        <v>53053072309</v>
      </c>
      <c r="E935" s="4" t="str">
        <f t="shared" si="14"/>
        <v>1400000US53053072309</v>
      </c>
      <c r="F935">
        <v>723.09</v>
      </c>
      <c r="G935" t="s">
        <v>2267</v>
      </c>
      <c r="H935" t="s">
        <v>1495</v>
      </c>
      <c r="I935" t="s">
        <v>1496</v>
      </c>
      <c r="J935">
        <v>3382204</v>
      </c>
      <c r="K935">
        <v>2143024</v>
      </c>
      <c r="L935">
        <v>47.231409999999997</v>
      </c>
      <c r="M935">
        <v>-122.564052</v>
      </c>
      <c r="N935">
        <v>5.5252266299999997</v>
      </c>
    </row>
    <row r="936" spans="1:14" x14ac:dyDescent="0.2">
      <c r="A936">
        <v>53</v>
      </c>
      <c r="B936">
        <v>53</v>
      </c>
      <c r="C936">
        <v>72310</v>
      </c>
      <c r="D936" s="3">
        <v>53053072310</v>
      </c>
      <c r="E936" s="4" t="str">
        <f t="shared" si="14"/>
        <v>1400000US53053072310</v>
      </c>
      <c r="F936">
        <v>723.1</v>
      </c>
      <c r="G936" t="s">
        <v>2268</v>
      </c>
      <c r="H936" t="s">
        <v>1495</v>
      </c>
      <c r="I936" t="s">
        <v>1496</v>
      </c>
      <c r="J936">
        <v>2098981</v>
      </c>
      <c r="K936">
        <v>0</v>
      </c>
      <c r="L936">
        <v>47.229583900000002</v>
      </c>
      <c r="M936">
        <v>-122.54356610000001</v>
      </c>
      <c r="N936">
        <v>2.0989818960000002</v>
      </c>
    </row>
    <row r="937" spans="1:14" x14ac:dyDescent="0.2">
      <c r="A937">
        <v>53</v>
      </c>
      <c r="B937">
        <v>53</v>
      </c>
      <c r="C937">
        <v>72311</v>
      </c>
      <c r="D937" s="3">
        <v>53053072311</v>
      </c>
      <c r="E937" s="4" t="str">
        <f t="shared" si="14"/>
        <v>1400000US53053072311</v>
      </c>
      <c r="F937">
        <v>723.11</v>
      </c>
      <c r="G937" t="s">
        <v>2269</v>
      </c>
      <c r="H937" t="s">
        <v>1495</v>
      </c>
      <c r="I937" t="s">
        <v>1496</v>
      </c>
      <c r="J937">
        <v>2443700</v>
      </c>
      <c r="K937">
        <v>6948</v>
      </c>
      <c r="L937">
        <v>47.231509000000003</v>
      </c>
      <c r="M937">
        <v>-122.5321758</v>
      </c>
      <c r="N937">
        <v>2.4506483189999999</v>
      </c>
    </row>
    <row r="938" spans="1:14" x14ac:dyDescent="0.2">
      <c r="A938">
        <v>53</v>
      </c>
      <c r="B938">
        <v>53</v>
      </c>
      <c r="C938">
        <v>72312</v>
      </c>
      <c r="D938" s="3">
        <v>53053072312</v>
      </c>
      <c r="E938" s="4" t="str">
        <f t="shared" si="14"/>
        <v>1400000US53053072312</v>
      </c>
      <c r="F938">
        <v>723.12</v>
      </c>
      <c r="G938" t="s">
        <v>2270</v>
      </c>
      <c r="H938" t="s">
        <v>1495</v>
      </c>
      <c r="I938" t="s">
        <v>1496</v>
      </c>
      <c r="J938">
        <v>2470365</v>
      </c>
      <c r="K938">
        <v>0</v>
      </c>
      <c r="L938">
        <v>47.204288599999998</v>
      </c>
      <c r="M938">
        <v>-122.5203211</v>
      </c>
      <c r="N938">
        <v>2.4703661559999999</v>
      </c>
    </row>
    <row r="939" spans="1:14" x14ac:dyDescent="0.2">
      <c r="A939">
        <v>53</v>
      </c>
      <c r="B939">
        <v>53</v>
      </c>
      <c r="C939">
        <v>72313</v>
      </c>
      <c r="D939" s="3">
        <v>53053072313</v>
      </c>
      <c r="E939" s="4" t="str">
        <f t="shared" si="14"/>
        <v>1400000US53053072313</v>
      </c>
      <c r="F939">
        <v>723.13</v>
      </c>
      <c r="G939" t="s">
        <v>2271</v>
      </c>
      <c r="H939" t="s">
        <v>1495</v>
      </c>
      <c r="I939" t="s">
        <v>1496</v>
      </c>
      <c r="J939">
        <v>2558623</v>
      </c>
      <c r="K939">
        <v>0</v>
      </c>
      <c r="L939">
        <v>47.2136116</v>
      </c>
      <c r="M939">
        <v>-122.51743159999999</v>
      </c>
      <c r="N939">
        <v>2.558622476</v>
      </c>
    </row>
    <row r="940" spans="1:14" x14ac:dyDescent="0.2">
      <c r="A940">
        <v>53</v>
      </c>
      <c r="B940">
        <v>53</v>
      </c>
      <c r="C940">
        <v>72405</v>
      </c>
      <c r="D940" s="3">
        <v>53053072405</v>
      </c>
      <c r="E940" s="4" t="str">
        <f t="shared" si="14"/>
        <v>1400000US53053072405</v>
      </c>
      <c r="F940">
        <v>724.05</v>
      </c>
      <c r="G940" t="s">
        <v>2272</v>
      </c>
      <c r="H940" t="s">
        <v>1495</v>
      </c>
      <c r="I940" t="s">
        <v>1496</v>
      </c>
      <c r="J940">
        <v>12241503</v>
      </c>
      <c r="K940">
        <v>14959827</v>
      </c>
      <c r="L940">
        <v>47.295653100000003</v>
      </c>
      <c r="M940">
        <v>-122.6750802</v>
      </c>
      <c r="N940">
        <v>27.201336600000001</v>
      </c>
    </row>
    <row r="941" spans="1:14" x14ac:dyDescent="0.2">
      <c r="A941">
        <v>53</v>
      </c>
      <c r="B941">
        <v>53</v>
      </c>
      <c r="C941">
        <v>72406</v>
      </c>
      <c r="D941" s="3">
        <v>53053072406</v>
      </c>
      <c r="E941" s="4" t="str">
        <f t="shared" si="14"/>
        <v>1400000US53053072406</v>
      </c>
      <c r="F941">
        <v>724.06</v>
      </c>
      <c r="G941" t="s">
        <v>2273</v>
      </c>
      <c r="H941" t="s">
        <v>1495</v>
      </c>
      <c r="I941" t="s">
        <v>1496</v>
      </c>
      <c r="J941">
        <v>16778309</v>
      </c>
      <c r="K941">
        <v>13279</v>
      </c>
      <c r="L941">
        <v>47.307767800000001</v>
      </c>
      <c r="M941">
        <v>-122.6229438</v>
      </c>
      <c r="N941">
        <v>16.79159087</v>
      </c>
    </row>
    <row r="942" spans="1:14" x14ac:dyDescent="0.2">
      <c r="A942">
        <v>53</v>
      </c>
      <c r="B942">
        <v>53</v>
      </c>
      <c r="C942">
        <v>72407</v>
      </c>
      <c r="D942" s="3">
        <v>53053072407</v>
      </c>
      <c r="E942" s="4" t="str">
        <f t="shared" si="14"/>
        <v>1400000US53053072407</v>
      </c>
      <c r="F942">
        <v>724.07</v>
      </c>
      <c r="G942" t="s">
        <v>2274</v>
      </c>
      <c r="H942" t="s">
        <v>1495</v>
      </c>
      <c r="I942" t="s">
        <v>1496</v>
      </c>
      <c r="J942">
        <v>5520661</v>
      </c>
      <c r="K942">
        <v>4000033</v>
      </c>
      <c r="L942">
        <v>47.298427199999999</v>
      </c>
      <c r="M942">
        <v>-122.5635095</v>
      </c>
      <c r="N942">
        <v>9.5206950700000004</v>
      </c>
    </row>
    <row r="943" spans="1:14" x14ac:dyDescent="0.2">
      <c r="A943">
        <v>53</v>
      </c>
      <c r="B943">
        <v>53</v>
      </c>
      <c r="C943">
        <v>72408</v>
      </c>
      <c r="D943" s="3">
        <v>53053072408</v>
      </c>
      <c r="E943" s="4" t="str">
        <f t="shared" si="14"/>
        <v>1400000US53053072408</v>
      </c>
      <c r="F943">
        <v>724.08</v>
      </c>
      <c r="G943" t="s">
        <v>2275</v>
      </c>
      <c r="H943" t="s">
        <v>1495</v>
      </c>
      <c r="I943" t="s">
        <v>1496</v>
      </c>
      <c r="J943">
        <v>15306277</v>
      </c>
      <c r="K943">
        <v>5137067</v>
      </c>
      <c r="L943">
        <v>47.287772099999998</v>
      </c>
      <c r="M943">
        <v>-122.5899161</v>
      </c>
      <c r="N943">
        <v>20.44333992</v>
      </c>
    </row>
    <row r="944" spans="1:14" x14ac:dyDescent="0.2">
      <c r="A944">
        <v>53</v>
      </c>
      <c r="B944">
        <v>53</v>
      </c>
      <c r="C944">
        <v>72409</v>
      </c>
      <c r="D944" s="3">
        <v>53053072409</v>
      </c>
      <c r="E944" s="4" t="str">
        <f t="shared" si="14"/>
        <v>1400000US53053072409</v>
      </c>
      <c r="F944">
        <v>724.09</v>
      </c>
      <c r="G944" t="s">
        <v>2276</v>
      </c>
      <c r="H944" t="s">
        <v>1495</v>
      </c>
      <c r="I944" t="s">
        <v>1496</v>
      </c>
      <c r="J944">
        <v>5871769</v>
      </c>
      <c r="K944">
        <v>2575243</v>
      </c>
      <c r="L944">
        <v>47.283287899999998</v>
      </c>
      <c r="M944">
        <v>-122.6150485</v>
      </c>
      <c r="N944">
        <v>8.447010938</v>
      </c>
    </row>
    <row r="945" spans="1:14" x14ac:dyDescent="0.2">
      <c r="A945">
        <v>53</v>
      </c>
      <c r="B945">
        <v>53</v>
      </c>
      <c r="C945">
        <v>72410</v>
      </c>
      <c r="D945" s="3">
        <v>53053072410</v>
      </c>
      <c r="E945" s="4" t="str">
        <f t="shared" si="14"/>
        <v>1400000US53053072410</v>
      </c>
      <c r="F945">
        <v>724.1</v>
      </c>
      <c r="G945" t="s">
        <v>2277</v>
      </c>
      <c r="H945" t="s">
        <v>1495</v>
      </c>
      <c r="I945" t="s">
        <v>1496</v>
      </c>
      <c r="J945">
        <v>13514703</v>
      </c>
      <c r="K945">
        <v>24930840</v>
      </c>
      <c r="L945">
        <v>47.257686300000003</v>
      </c>
      <c r="M945">
        <v>-122.6465524</v>
      </c>
      <c r="N945">
        <v>38.445543020000002</v>
      </c>
    </row>
    <row r="946" spans="1:14" x14ac:dyDescent="0.2">
      <c r="A946">
        <v>53</v>
      </c>
      <c r="B946">
        <v>53</v>
      </c>
      <c r="C946">
        <v>72503</v>
      </c>
      <c r="D946" s="3">
        <v>53053072503</v>
      </c>
      <c r="E946" s="4" t="str">
        <f t="shared" si="14"/>
        <v>1400000US53053072503</v>
      </c>
      <c r="F946">
        <v>725.03</v>
      </c>
      <c r="G946" t="s">
        <v>2278</v>
      </c>
      <c r="H946" t="s">
        <v>1495</v>
      </c>
      <c r="I946" t="s">
        <v>1496</v>
      </c>
      <c r="J946">
        <v>16511547</v>
      </c>
      <c r="K946">
        <v>6117289</v>
      </c>
      <c r="L946">
        <v>47.384685500000003</v>
      </c>
      <c r="M946">
        <v>-122.6607818</v>
      </c>
      <c r="N946">
        <v>22.628838590000001</v>
      </c>
    </row>
    <row r="947" spans="1:14" x14ac:dyDescent="0.2">
      <c r="A947">
        <v>53</v>
      </c>
      <c r="B947">
        <v>53</v>
      </c>
      <c r="C947">
        <v>72504</v>
      </c>
      <c r="D947" s="3">
        <v>53053072504</v>
      </c>
      <c r="E947" s="4" t="str">
        <f t="shared" si="14"/>
        <v>1400000US53053072504</v>
      </c>
      <c r="F947">
        <v>725.04</v>
      </c>
      <c r="G947" t="s">
        <v>2279</v>
      </c>
      <c r="H947" t="s">
        <v>1495</v>
      </c>
      <c r="I947" t="s">
        <v>1496</v>
      </c>
      <c r="J947">
        <v>15040568</v>
      </c>
      <c r="K947">
        <v>7595182</v>
      </c>
      <c r="L947">
        <v>47.340902700000001</v>
      </c>
      <c r="M947">
        <v>-122.63303999999999</v>
      </c>
      <c r="N947">
        <v>22.635748840000002</v>
      </c>
    </row>
    <row r="948" spans="1:14" x14ac:dyDescent="0.2">
      <c r="A948">
        <v>53</v>
      </c>
      <c r="B948">
        <v>53</v>
      </c>
      <c r="C948">
        <v>72505</v>
      </c>
      <c r="D948" s="3">
        <v>53053072505</v>
      </c>
      <c r="E948" s="4" t="str">
        <f t="shared" si="14"/>
        <v>1400000US53053072505</v>
      </c>
      <c r="F948">
        <v>725.05</v>
      </c>
      <c r="G948" t="s">
        <v>2280</v>
      </c>
      <c r="H948" t="s">
        <v>1495</v>
      </c>
      <c r="I948" t="s">
        <v>1496</v>
      </c>
      <c r="J948">
        <v>21660797</v>
      </c>
      <c r="K948">
        <v>3475</v>
      </c>
      <c r="L948">
        <v>47.376984899999997</v>
      </c>
      <c r="M948">
        <v>-122.5993723</v>
      </c>
      <c r="N948">
        <v>21.664271320000001</v>
      </c>
    </row>
    <row r="949" spans="1:14" x14ac:dyDescent="0.2">
      <c r="A949">
        <v>53</v>
      </c>
      <c r="B949">
        <v>53</v>
      </c>
      <c r="C949">
        <v>72506</v>
      </c>
      <c r="D949" s="3">
        <v>53053072506</v>
      </c>
      <c r="E949" s="4" t="str">
        <f t="shared" si="14"/>
        <v>1400000US53053072506</v>
      </c>
      <c r="F949">
        <v>725.06</v>
      </c>
      <c r="G949" t="s">
        <v>2281</v>
      </c>
      <c r="H949" t="s">
        <v>1495</v>
      </c>
      <c r="I949" t="s">
        <v>1496</v>
      </c>
      <c r="J949">
        <v>15310754</v>
      </c>
      <c r="K949">
        <v>12251320</v>
      </c>
      <c r="L949">
        <v>47.368916499999997</v>
      </c>
      <c r="M949">
        <v>-122.5482413</v>
      </c>
      <c r="N949">
        <v>27.562076090000001</v>
      </c>
    </row>
    <row r="950" spans="1:14" x14ac:dyDescent="0.2">
      <c r="A950">
        <v>53</v>
      </c>
      <c r="B950">
        <v>53</v>
      </c>
      <c r="C950">
        <v>72507</v>
      </c>
      <c r="D950" s="3">
        <v>53053072507</v>
      </c>
      <c r="E950" s="4" t="str">
        <f t="shared" si="14"/>
        <v>1400000US53053072507</v>
      </c>
      <c r="F950">
        <v>725.07</v>
      </c>
      <c r="G950" t="s">
        <v>2282</v>
      </c>
      <c r="H950" t="s">
        <v>1495</v>
      </c>
      <c r="I950" t="s">
        <v>1496</v>
      </c>
      <c r="J950">
        <v>4228809</v>
      </c>
      <c r="K950">
        <v>1501891</v>
      </c>
      <c r="L950">
        <v>47.328789200000003</v>
      </c>
      <c r="M950">
        <v>-122.5856632</v>
      </c>
      <c r="N950">
        <v>5.7307006679999999</v>
      </c>
    </row>
    <row r="951" spans="1:14" x14ac:dyDescent="0.2">
      <c r="A951">
        <v>53</v>
      </c>
      <c r="B951">
        <v>53</v>
      </c>
      <c r="C951">
        <v>72601</v>
      </c>
      <c r="D951" s="3">
        <v>53053072601</v>
      </c>
      <c r="E951" s="4" t="str">
        <f t="shared" si="14"/>
        <v>1400000US53053072601</v>
      </c>
      <c r="F951">
        <v>726.01</v>
      </c>
      <c r="G951" t="s">
        <v>2283</v>
      </c>
      <c r="H951" t="s">
        <v>1495</v>
      </c>
      <c r="I951" t="s">
        <v>1496</v>
      </c>
      <c r="J951">
        <v>44552449</v>
      </c>
      <c r="K951">
        <v>2562462</v>
      </c>
      <c r="L951">
        <v>47.376203799999999</v>
      </c>
      <c r="M951">
        <v>-122.7506193</v>
      </c>
      <c r="N951">
        <v>47.114908229999998</v>
      </c>
    </row>
    <row r="952" spans="1:14" x14ac:dyDescent="0.2">
      <c r="A952">
        <v>53</v>
      </c>
      <c r="B952">
        <v>53</v>
      </c>
      <c r="C952">
        <v>72602</v>
      </c>
      <c r="D952" s="3">
        <v>53053072602</v>
      </c>
      <c r="E952" s="4" t="str">
        <f t="shared" si="14"/>
        <v>1400000US53053072602</v>
      </c>
      <c r="F952">
        <v>726.02</v>
      </c>
      <c r="G952" t="s">
        <v>2284</v>
      </c>
      <c r="H952" t="s">
        <v>1495</v>
      </c>
      <c r="I952" t="s">
        <v>1496</v>
      </c>
      <c r="J952">
        <v>43250541</v>
      </c>
      <c r="K952">
        <v>39077140</v>
      </c>
      <c r="L952">
        <v>47.308417300000002</v>
      </c>
      <c r="M952">
        <v>-122.76106679999999</v>
      </c>
      <c r="N952">
        <v>82.327692429999999</v>
      </c>
    </row>
    <row r="953" spans="1:14" x14ac:dyDescent="0.2">
      <c r="A953">
        <v>53</v>
      </c>
      <c r="B953">
        <v>53</v>
      </c>
      <c r="C953">
        <v>72603</v>
      </c>
      <c r="D953" s="3">
        <v>53053072603</v>
      </c>
      <c r="E953" s="4" t="str">
        <f t="shared" si="14"/>
        <v>1400000US53053072603</v>
      </c>
      <c r="F953">
        <v>726.03</v>
      </c>
      <c r="G953" t="s">
        <v>2285</v>
      </c>
      <c r="H953" t="s">
        <v>1495</v>
      </c>
      <c r="I953" t="s">
        <v>1496</v>
      </c>
      <c r="J953">
        <v>90877305</v>
      </c>
      <c r="K953">
        <v>107029918</v>
      </c>
      <c r="L953">
        <v>47.209739499999998</v>
      </c>
      <c r="M953">
        <v>-122.68442229999999</v>
      </c>
      <c r="N953">
        <v>197.90725230000001</v>
      </c>
    </row>
    <row r="954" spans="1:14" x14ac:dyDescent="0.2">
      <c r="A954">
        <v>53</v>
      </c>
      <c r="B954">
        <v>53</v>
      </c>
      <c r="C954">
        <v>72800</v>
      </c>
      <c r="D954" s="3">
        <v>53053072800</v>
      </c>
      <c r="E954" s="4" t="str">
        <f t="shared" si="14"/>
        <v>1400000US53053072800</v>
      </c>
      <c r="F954">
        <v>728</v>
      </c>
      <c r="G954" t="s">
        <v>2286</v>
      </c>
      <c r="H954" t="s">
        <v>1495</v>
      </c>
      <c r="I954" t="s">
        <v>1496</v>
      </c>
      <c r="J954">
        <v>17788626</v>
      </c>
      <c r="K954">
        <v>5712976</v>
      </c>
      <c r="L954">
        <v>47.103908699999998</v>
      </c>
      <c r="M954">
        <v>-122.6651308</v>
      </c>
      <c r="N954">
        <v>23.501601319999999</v>
      </c>
    </row>
    <row r="955" spans="1:14" x14ac:dyDescent="0.2">
      <c r="A955">
        <v>53</v>
      </c>
      <c r="B955">
        <v>53</v>
      </c>
      <c r="C955">
        <v>72901</v>
      </c>
      <c r="D955" s="3">
        <v>53053072901</v>
      </c>
      <c r="E955" s="4" t="str">
        <f t="shared" si="14"/>
        <v>1400000US53053072901</v>
      </c>
      <c r="F955">
        <v>729.01</v>
      </c>
      <c r="G955" t="s">
        <v>2287</v>
      </c>
      <c r="H955" t="s">
        <v>1495</v>
      </c>
      <c r="I955" t="s">
        <v>1496</v>
      </c>
      <c r="J955">
        <v>18236439</v>
      </c>
      <c r="K955">
        <v>3086</v>
      </c>
      <c r="L955">
        <v>47.1298545</v>
      </c>
      <c r="M955">
        <v>-122.4905632</v>
      </c>
      <c r="N955">
        <v>18.239521589999999</v>
      </c>
    </row>
    <row r="956" spans="1:14" x14ac:dyDescent="0.2">
      <c r="A956">
        <v>53</v>
      </c>
      <c r="B956">
        <v>53</v>
      </c>
      <c r="C956">
        <v>72903</v>
      </c>
      <c r="D956" s="3">
        <v>53053072903</v>
      </c>
      <c r="E956" s="4" t="str">
        <f t="shared" si="14"/>
        <v>1400000US53053072903</v>
      </c>
      <c r="F956">
        <v>729.03</v>
      </c>
      <c r="G956" t="s">
        <v>2288</v>
      </c>
      <c r="H956" t="s">
        <v>1495</v>
      </c>
      <c r="I956" t="s">
        <v>1496</v>
      </c>
      <c r="J956">
        <v>26961594</v>
      </c>
      <c r="K956">
        <v>3898515</v>
      </c>
      <c r="L956">
        <v>47.128900199999997</v>
      </c>
      <c r="M956">
        <v>-122.60579420000001</v>
      </c>
      <c r="N956">
        <v>30.860108100000001</v>
      </c>
    </row>
    <row r="957" spans="1:14" x14ac:dyDescent="0.2">
      <c r="A957">
        <v>53</v>
      </c>
      <c r="B957">
        <v>53</v>
      </c>
      <c r="C957">
        <v>72905</v>
      </c>
      <c r="D957" s="3">
        <v>53053072905</v>
      </c>
      <c r="E957" s="4" t="str">
        <f t="shared" si="14"/>
        <v>1400000US53053072905</v>
      </c>
      <c r="F957">
        <v>729.05</v>
      </c>
      <c r="G957" t="s">
        <v>2289</v>
      </c>
      <c r="H957" t="s">
        <v>1495</v>
      </c>
      <c r="I957" t="s">
        <v>1496</v>
      </c>
      <c r="J957">
        <v>5817748</v>
      </c>
      <c r="K957">
        <v>0</v>
      </c>
      <c r="L957">
        <v>47.090934300000001</v>
      </c>
      <c r="M957">
        <v>-122.6067137</v>
      </c>
      <c r="N957">
        <v>5.8177546380000003</v>
      </c>
    </row>
    <row r="958" spans="1:14" x14ac:dyDescent="0.2">
      <c r="A958">
        <v>53</v>
      </c>
      <c r="B958">
        <v>53</v>
      </c>
      <c r="C958">
        <v>72906</v>
      </c>
      <c r="D958" s="3">
        <v>53053072906</v>
      </c>
      <c r="E958" s="4" t="str">
        <f t="shared" si="14"/>
        <v>1400000US53053072906</v>
      </c>
      <c r="F958">
        <v>729.06</v>
      </c>
      <c r="G958" t="s">
        <v>2290</v>
      </c>
      <c r="H958" t="s">
        <v>1495</v>
      </c>
      <c r="I958" t="s">
        <v>1496</v>
      </c>
      <c r="J958">
        <v>228248234</v>
      </c>
      <c r="K958">
        <v>2841108</v>
      </c>
      <c r="L958">
        <v>47.046107399999997</v>
      </c>
      <c r="M958">
        <v>-122.55271620000001</v>
      </c>
      <c r="N958">
        <v>231.08923580000001</v>
      </c>
    </row>
    <row r="959" spans="1:14" x14ac:dyDescent="0.2">
      <c r="A959">
        <v>53</v>
      </c>
      <c r="B959">
        <v>53</v>
      </c>
      <c r="C959">
        <v>72907</v>
      </c>
      <c r="D959" s="3">
        <v>53053072907</v>
      </c>
      <c r="E959" s="4" t="str">
        <f t="shared" si="14"/>
        <v>1400000US53053072907</v>
      </c>
      <c r="F959">
        <v>729.07</v>
      </c>
      <c r="G959" t="s">
        <v>2291</v>
      </c>
      <c r="H959" t="s">
        <v>1495</v>
      </c>
      <c r="I959" t="s">
        <v>1496</v>
      </c>
      <c r="J959">
        <v>16190480</v>
      </c>
      <c r="K959">
        <v>0</v>
      </c>
      <c r="L959">
        <v>47.106065700000002</v>
      </c>
      <c r="M959">
        <v>-122.5398907</v>
      </c>
      <c r="N959">
        <v>16.190483369999999</v>
      </c>
    </row>
    <row r="960" spans="1:14" x14ac:dyDescent="0.2">
      <c r="A960">
        <v>53</v>
      </c>
      <c r="B960">
        <v>53</v>
      </c>
      <c r="C960">
        <v>73001</v>
      </c>
      <c r="D960" s="3">
        <v>53053073001</v>
      </c>
      <c r="E960" s="4" t="str">
        <f t="shared" si="14"/>
        <v>1400000US53053073001</v>
      </c>
      <c r="F960">
        <v>730.01</v>
      </c>
      <c r="G960" t="s">
        <v>2292</v>
      </c>
      <c r="H960" t="s">
        <v>1495</v>
      </c>
      <c r="I960" t="s">
        <v>1496</v>
      </c>
      <c r="J960">
        <v>64369860</v>
      </c>
      <c r="K960">
        <v>949017</v>
      </c>
      <c r="L960">
        <v>46.969873800000002</v>
      </c>
      <c r="M960">
        <v>-122.49987470000001</v>
      </c>
      <c r="N960">
        <v>65.318885089999995</v>
      </c>
    </row>
    <row r="961" spans="1:14" x14ac:dyDescent="0.2">
      <c r="A961">
        <v>53</v>
      </c>
      <c r="B961">
        <v>53</v>
      </c>
      <c r="C961">
        <v>73005</v>
      </c>
      <c r="D961" s="3">
        <v>53053073005</v>
      </c>
      <c r="E961" s="4" t="str">
        <f t="shared" si="14"/>
        <v>1400000US53053073005</v>
      </c>
      <c r="F961">
        <v>730.05</v>
      </c>
      <c r="G961" t="s">
        <v>2293</v>
      </c>
      <c r="H961" t="s">
        <v>1495</v>
      </c>
      <c r="I961" t="s">
        <v>1496</v>
      </c>
      <c r="J961">
        <v>53829359</v>
      </c>
      <c r="K961">
        <v>74036</v>
      </c>
      <c r="L961">
        <v>46.973312800000002</v>
      </c>
      <c r="M961">
        <v>-122.3874177</v>
      </c>
      <c r="N961">
        <v>53.903397159999997</v>
      </c>
    </row>
    <row r="962" spans="1:14" x14ac:dyDescent="0.2">
      <c r="A962">
        <v>53</v>
      </c>
      <c r="B962">
        <v>53</v>
      </c>
      <c r="C962">
        <v>73006</v>
      </c>
      <c r="D962" s="3">
        <v>53053073006</v>
      </c>
      <c r="E962" s="4" t="str">
        <f t="shared" si="14"/>
        <v>1400000US53053073006</v>
      </c>
      <c r="F962">
        <v>730.06</v>
      </c>
      <c r="G962" t="s">
        <v>2294</v>
      </c>
      <c r="H962" t="s">
        <v>1495</v>
      </c>
      <c r="I962" t="s">
        <v>1496</v>
      </c>
      <c r="J962">
        <v>119019613</v>
      </c>
      <c r="K962">
        <v>2753597</v>
      </c>
      <c r="L962">
        <v>46.898778299999996</v>
      </c>
      <c r="M962">
        <v>-122.4184454</v>
      </c>
      <c r="N962">
        <v>121.7732152</v>
      </c>
    </row>
    <row r="963" spans="1:14" x14ac:dyDescent="0.2">
      <c r="A963">
        <v>53</v>
      </c>
      <c r="B963">
        <v>53</v>
      </c>
      <c r="C963">
        <v>73108</v>
      </c>
      <c r="D963" s="3">
        <v>53053073108</v>
      </c>
      <c r="E963" s="4" t="str">
        <f t="shared" ref="E963:E1026" si="15">"1400000US"&amp;D963</f>
        <v>1400000US53053073108</v>
      </c>
      <c r="F963">
        <v>731.08</v>
      </c>
      <c r="G963" t="s">
        <v>2295</v>
      </c>
      <c r="H963" t="s">
        <v>1495</v>
      </c>
      <c r="I963" t="s">
        <v>1496</v>
      </c>
      <c r="J963">
        <v>9902122</v>
      </c>
      <c r="K963">
        <v>0</v>
      </c>
      <c r="L963">
        <v>47.094082700000001</v>
      </c>
      <c r="M963">
        <v>-122.3370511</v>
      </c>
      <c r="N963">
        <v>9.9021247849999998</v>
      </c>
    </row>
    <row r="964" spans="1:14" x14ac:dyDescent="0.2">
      <c r="A964">
        <v>53</v>
      </c>
      <c r="B964">
        <v>53</v>
      </c>
      <c r="C964">
        <v>73110</v>
      </c>
      <c r="D964" s="3">
        <v>53053073110</v>
      </c>
      <c r="E964" s="4" t="str">
        <f t="shared" si="15"/>
        <v>1400000US53053073110</v>
      </c>
      <c r="F964">
        <v>731.1</v>
      </c>
      <c r="G964" t="s">
        <v>2296</v>
      </c>
      <c r="H964" t="s">
        <v>1495</v>
      </c>
      <c r="I964" t="s">
        <v>1496</v>
      </c>
      <c r="J964">
        <v>5662560</v>
      </c>
      <c r="K964">
        <v>138804</v>
      </c>
      <c r="L964">
        <v>47.133646800000001</v>
      </c>
      <c r="M964">
        <v>-122.2531477</v>
      </c>
      <c r="N964">
        <v>5.8013644429999998</v>
      </c>
    </row>
    <row r="965" spans="1:14" x14ac:dyDescent="0.2">
      <c r="A965">
        <v>53</v>
      </c>
      <c r="B965">
        <v>53</v>
      </c>
      <c r="C965">
        <v>73111</v>
      </c>
      <c r="D965" s="3">
        <v>53053073111</v>
      </c>
      <c r="E965" s="4" t="str">
        <f t="shared" si="15"/>
        <v>1400000US53053073111</v>
      </c>
      <c r="F965">
        <v>731.11</v>
      </c>
      <c r="G965" t="s">
        <v>2297</v>
      </c>
      <c r="H965" t="s">
        <v>1495</v>
      </c>
      <c r="I965" t="s">
        <v>1496</v>
      </c>
      <c r="J965">
        <v>3722814</v>
      </c>
      <c r="K965">
        <v>9776</v>
      </c>
      <c r="L965">
        <v>47.122268099999999</v>
      </c>
      <c r="M965">
        <v>-122.2774266</v>
      </c>
      <c r="N965">
        <v>3.7325895519999999</v>
      </c>
    </row>
    <row r="966" spans="1:14" x14ac:dyDescent="0.2">
      <c r="A966">
        <v>53</v>
      </c>
      <c r="B966">
        <v>53</v>
      </c>
      <c r="C966">
        <v>73113</v>
      </c>
      <c r="D966" s="3">
        <v>53053073113</v>
      </c>
      <c r="E966" s="4" t="str">
        <f t="shared" si="15"/>
        <v>1400000US53053073113</v>
      </c>
      <c r="F966">
        <v>731.13</v>
      </c>
      <c r="G966" t="s">
        <v>2298</v>
      </c>
      <c r="H966" t="s">
        <v>1495</v>
      </c>
      <c r="I966" t="s">
        <v>1496</v>
      </c>
      <c r="J966">
        <v>18494403</v>
      </c>
      <c r="K966">
        <v>6944</v>
      </c>
      <c r="L966">
        <v>47.071942499999999</v>
      </c>
      <c r="M966">
        <v>-122.26493189999999</v>
      </c>
      <c r="N966">
        <v>18.50134761</v>
      </c>
    </row>
    <row r="967" spans="1:14" x14ac:dyDescent="0.2">
      <c r="A967">
        <v>53</v>
      </c>
      <c r="B967">
        <v>53</v>
      </c>
      <c r="C967">
        <v>73114</v>
      </c>
      <c r="D967" s="3">
        <v>53053073114</v>
      </c>
      <c r="E967" s="4" t="str">
        <f t="shared" si="15"/>
        <v>1400000US53053073114</v>
      </c>
      <c r="F967">
        <v>731.14</v>
      </c>
      <c r="G967" t="s">
        <v>2299</v>
      </c>
      <c r="H967" t="s">
        <v>1495</v>
      </c>
      <c r="I967" t="s">
        <v>1496</v>
      </c>
      <c r="J967">
        <v>6903398</v>
      </c>
      <c r="K967">
        <v>17931</v>
      </c>
      <c r="L967">
        <v>47.038046000000001</v>
      </c>
      <c r="M967">
        <v>-122.3764485</v>
      </c>
      <c r="N967">
        <v>6.92132492</v>
      </c>
    </row>
    <row r="968" spans="1:14" x14ac:dyDescent="0.2">
      <c r="A968">
        <v>53</v>
      </c>
      <c r="B968">
        <v>53</v>
      </c>
      <c r="C968">
        <v>73115</v>
      </c>
      <c r="D968" s="3">
        <v>53053073115</v>
      </c>
      <c r="E968" s="4" t="str">
        <f t="shared" si="15"/>
        <v>1400000US53053073115</v>
      </c>
      <c r="F968">
        <v>731.15</v>
      </c>
      <c r="G968" t="s">
        <v>2300</v>
      </c>
      <c r="H968" t="s">
        <v>1495</v>
      </c>
      <c r="I968" t="s">
        <v>1496</v>
      </c>
      <c r="J968">
        <v>6850710</v>
      </c>
      <c r="K968">
        <v>3197</v>
      </c>
      <c r="L968">
        <v>47.039414700000002</v>
      </c>
      <c r="M968">
        <v>-122.3483495</v>
      </c>
      <c r="N968">
        <v>6.8539041699999999</v>
      </c>
    </row>
    <row r="969" spans="1:14" x14ac:dyDescent="0.2">
      <c r="A969">
        <v>53</v>
      </c>
      <c r="B969">
        <v>53</v>
      </c>
      <c r="C969">
        <v>73116</v>
      </c>
      <c r="D969" s="3">
        <v>53053073116</v>
      </c>
      <c r="E969" s="4" t="str">
        <f t="shared" si="15"/>
        <v>1400000US53053073116</v>
      </c>
      <c r="F969">
        <v>731.16</v>
      </c>
      <c r="G969" t="s">
        <v>2301</v>
      </c>
      <c r="H969" t="s">
        <v>1495</v>
      </c>
      <c r="I969" t="s">
        <v>1496</v>
      </c>
      <c r="J969">
        <v>16086230</v>
      </c>
      <c r="K969">
        <v>51388</v>
      </c>
      <c r="L969">
        <v>47.022249899999998</v>
      </c>
      <c r="M969">
        <v>-122.3221289</v>
      </c>
      <c r="N969">
        <v>16.13761835</v>
      </c>
    </row>
    <row r="970" spans="1:14" x14ac:dyDescent="0.2">
      <c r="A970">
        <v>53</v>
      </c>
      <c r="B970">
        <v>53</v>
      </c>
      <c r="C970">
        <v>73117</v>
      </c>
      <c r="D970" s="3">
        <v>53053073117</v>
      </c>
      <c r="E970" s="4" t="str">
        <f t="shared" si="15"/>
        <v>1400000US53053073117</v>
      </c>
      <c r="F970">
        <v>731.17</v>
      </c>
      <c r="G970" t="s">
        <v>2302</v>
      </c>
      <c r="H970" t="s">
        <v>1495</v>
      </c>
      <c r="I970" t="s">
        <v>1496</v>
      </c>
      <c r="J970">
        <v>49431889</v>
      </c>
      <c r="K970">
        <v>230779</v>
      </c>
      <c r="L970">
        <v>46.968219300000001</v>
      </c>
      <c r="M970">
        <v>-122.3282624</v>
      </c>
      <c r="N970">
        <v>49.662665830000002</v>
      </c>
    </row>
    <row r="971" spans="1:14" x14ac:dyDescent="0.2">
      <c r="A971">
        <v>53</v>
      </c>
      <c r="B971">
        <v>53</v>
      </c>
      <c r="C971">
        <v>73118</v>
      </c>
      <c r="D971" s="3">
        <v>53053073118</v>
      </c>
      <c r="E971" s="4" t="str">
        <f t="shared" si="15"/>
        <v>1400000US53053073118</v>
      </c>
      <c r="F971">
        <v>731.18</v>
      </c>
      <c r="G971" t="s">
        <v>2303</v>
      </c>
      <c r="H971" t="s">
        <v>1495</v>
      </c>
      <c r="I971" t="s">
        <v>1496</v>
      </c>
      <c r="J971">
        <v>30926845</v>
      </c>
      <c r="K971">
        <v>222957</v>
      </c>
      <c r="L971">
        <v>47.045031899999998</v>
      </c>
      <c r="M971">
        <v>-122.2371097</v>
      </c>
      <c r="N971">
        <v>31.14980358</v>
      </c>
    </row>
    <row r="972" spans="1:14" x14ac:dyDescent="0.2">
      <c r="A972">
        <v>53</v>
      </c>
      <c r="B972">
        <v>53</v>
      </c>
      <c r="C972">
        <v>73119</v>
      </c>
      <c r="D972" s="3">
        <v>53053073119</v>
      </c>
      <c r="E972" s="4" t="str">
        <f t="shared" si="15"/>
        <v>1400000US53053073119</v>
      </c>
      <c r="F972">
        <v>731.19</v>
      </c>
      <c r="G972" t="s">
        <v>2304</v>
      </c>
      <c r="H972" t="s">
        <v>1495</v>
      </c>
      <c r="I972" t="s">
        <v>1496</v>
      </c>
      <c r="J972">
        <v>95934992</v>
      </c>
      <c r="K972">
        <v>3855902</v>
      </c>
      <c r="L972">
        <v>46.972003600000001</v>
      </c>
      <c r="M972">
        <v>-122.21378989999999</v>
      </c>
      <c r="N972">
        <v>99.790896869999997</v>
      </c>
    </row>
    <row r="973" spans="1:14" x14ac:dyDescent="0.2">
      <c r="A973">
        <v>53</v>
      </c>
      <c r="B973">
        <v>53</v>
      </c>
      <c r="C973">
        <v>73120</v>
      </c>
      <c r="D973" s="3">
        <v>53053073120</v>
      </c>
      <c r="E973" s="4" t="str">
        <f t="shared" si="15"/>
        <v>1400000US53053073120</v>
      </c>
      <c r="F973">
        <v>731.2</v>
      </c>
      <c r="G973" t="s">
        <v>2305</v>
      </c>
      <c r="H973" t="s">
        <v>1495</v>
      </c>
      <c r="I973" t="s">
        <v>1496</v>
      </c>
      <c r="J973">
        <v>3303456</v>
      </c>
      <c r="K973">
        <v>13060</v>
      </c>
      <c r="L973">
        <v>47.116216799999997</v>
      </c>
      <c r="M973">
        <v>-122.300881</v>
      </c>
      <c r="N973">
        <v>3.3165141849999999</v>
      </c>
    </row>
    <row r="974" spans="1:14" x14ac:dyDescent="0.2">
      <c r="A974">
        <v>53</v>
      </c>
      <c r="B974">
        <v>53</v>
      </c>
      <c r="C974">
        <v>73121</v>
      </c>
      <c r="D974" s="3">
        <v>53053073121</v>
      </c>
      <c r="E974" s="4" t="str">
        <f t="shared" si="15"/>
        <v>1400000US53053073121</v>
      </c>
      <c r="F974">
        <v>731.21</v>
      </c>
      <c r="G974" t="s">
        <v>2306</v>
      </c>
      <c r="H974" t="s">
        <v>1495</v>
      </c>
      <c r="I974" t="s">
        <v>1496</v>
      </c>
      <c r="J974">
        <v>2848713</v>
      </c>
      <c r="K974">
        <v>0</v>
      </c>
      <c r="L974">
        <v>47.1034997</v>
      </c>
      <c r="M974">
        <v>-122.3054274</v>
      </c>
      <c r="N974">
        <v>2.8487128030000002</v>
      </c>
    </row>
    <row r="975" spans="1:14" x14ac:dyDescent="0.2">
      <c r="A975">
        <v>53</v>
      </c>
      <c r="B975">
        <v>53</v>
      </c>
      <c r="C975">
        <v>73122</v>
      </c>
      <c r="D975" s="3">
        <v>53053073122</v>
      </c>
      <c r="E975" s="4" t="str">
        <f t="shared" si="15"/>
        <v>1400000US53053073122</v>
      </c>
      <c r="F975">
        <v>731.22</v>
      </c>
      <c r="G975" t="s">
        <v>2307</v>
      </c>
      <c r="H975" t="s">
        <v>1495</v>
      </c>
      <c r="I975" t="s">
        <v>1496</v>
      </c>
      <c r="J975">
        <v>5032220</v>
      </c>
      <c r="K975">
        <v>0</v>
      </c>
      <c r="L975">
        <v>47.105786600000002</v>
      </c>
      <c r="M975">
        <v>-122.2741687</v>
      </c>
      <c r="N975">
        <v>5.032219285</v>
      </c>
    </row>
    <row r="976" spans="1:14" x14ac:dyDescent="0.2">
      <c r="A976">
        <v>53</v>
      </c>
      <c r="B976">
        <v>53</v>
      </c>
      <c r="C976">
        <v>73123</v>
      </c>
      <c r="D976" s="3">
        <v>53053073123</v>
      </c>
      <c r="E976" s="4" t="str">
        <f t="shared" si="15"/>
        <v>1400000US53053073123</v>
      </c>
      <c r="F976">
        <v>731.23</v>
      </c>
      <c r="G976" t="s">
        <v>2308</v>
      </c>
      <c r="H976" t="s">
        <v>1495</v>
      </c>
      <c r="I976" t="s">
        <v>1496</v>
      </c>
      <c r="J976">
        <v>9568214</v>
      </c>
      <c r="K976">
        <v>97539</v>
      </c>
      <c r="L976">
        <v>47.090319800000003</v>
      </c>
      <c r="M976">
        <v>-122.2431361</v>
      </c>
      <c r="N976">
        <v>9.6657532960000001</v>
      </c>
    </row>
    <row r="977" spans="1:14" x14ac:dyDescent="0.2">
      <c r="A977">
        <v>53</v>
      </c>
      <c r="B977">
        <v>53</v>
      </c>
      <c r="C977">
        <v>73124</v>
      </c>
      <c r="D977" s="3">
        <v>53053073124</v>
      </c>
      <c r="E977" s="4" t="str">
        <f t="shared" si="15"/>
        <v>1400000US53053073124</v>
      </c>
      <c r="F977">
        <v>731.24</v>
      </c>
      <c r="G977" t="s">
        <v>2309</v>
      </c>
      <c r="H977" t="s">
        <v>1495</v>
      </c>
      <c r="I977" t="s">
        <v>1496</v>
      </c>
      <c r="J977">
        <v>3917608</v>
      </c>
      <c r="K977">
        <v>0</v>
      </c>
      <c r="L977">
        <v>47.0645059</v>
      </c>
      <c r="M977">
        <v>-122.304125</v>
      </c>
      <c r="N977">
        <v>3.9176104299999999</v>
      </c>
    </row>
    <row r="978" spans="1:14" x14ac:dyDescent="0.2">
      <c r="A978">
        <v>53</v>
      </c>
      <c r="B978">
        <v>53</v>
      </c>
      <c r="C978">
        <v>73125</v>
      </c>
      <c r="D978" s="3">
        <v>53053073125</v>
      </c>
      <c r="E978" s="4" t="str">
        <f t="shared" si="15"/>
        <v>1400000US53053073125</v>
      </c>
      <c r="F978">
        <v>731.25</v>
      </c>
      <c r="G978" t="s">
        <v>2310</v>
      </c>
      <c r="H978" t="s">
        <v>1495</v>
      </c>
      <c r="I978" t="s">
        <v>1496</v>
      </c>
      <c r="J978">
        <v>6257552</v>
      </c>
      <c r="K978">
        <v>0</v>
      </c>
      <c r="L978">
        <v>47.079312899999998</v>
      </c>
      <c r="M978">
        <v>-122.31658299999999</v>
      </c>
      <c r="N978">
        <v>6.2575565549999999</v>
      </c>
    </row>
    <row r="979" spans="1:14" x14ac:dyDescent="0.2">
      <c r="A979">
        <v>53</v>
      </c>
      <c r="B979">
        <v>53</v>
      </c>
      <c r="C979">
        <v>73126</v>
      </c>
      <c r="D979" s="3">
        <v>53053073126</v>
      </c>
      <c r="E979" s="4" t="str">
        <f t="shared" si="15"/>
        <v>1400000US53053073126</v>
      </c>
      <c r="F979">
        <v>731.26</v>
      </c>
      <c r="G979" t="s">
        <v>2311</v>
      </c>
      <c r="H979" t="s">
        <v>1495</v>
      </c>
      <c r="I979" t="s">
        <v>1496</v>
      </c>
      <c r="J979">
        <v>1403617</v>
      </c>
      <c r="K979">
        <v>0</v>
      </c>
      <c r="L979">
        <v>47.0907184</v>
      </c>
      <c r="M979">
        <v>-122.30149369999999</v>
      </c>
      <c r="N979">
        <v>1.403616851</v>
      </c>
    </row>
    <row r="980" spans="1:14" x14ac:dyDescent="0.2">
      <c r="A980">
        <v>53</v>
      </c>
      <c r="B980">
        <v>53</v>
      </c>
      <c r="C980">
        <v>73200</v>
      </c>
      <c r="D980" s="3">
        <v>53053073200</v>
      </c>
      <c r="E980" s="4" t="str">
        <f t="shared" si="15"/>
        <v>1400000US53053073200</v>
      </c>
      <c r="F980">
        <v>732</v>
      </c>
      <c r="G980" t="s">
        <v>2312</v>
      </c>
      <c r="H980" t="s">
        <v>1495</v>
      </c>
      <c r="I980" t="s">
        <v>1496</v>
      </c>
      <c r="J980">
        <v>547849932</v>
      </c>
      <c r="K980">
        <v>11770201</v>
      </c>
      <c r="L980">
        <v>46.839644700000001</v>
      </c>
      <c r="M980">
        <v>-122.1317883</v>
      </c>
      <c r="N980">
        <v>559.6201542</v>
      </c>
    </row>
    <row r="981" spans="1:14" x14ac:dyDescent="0.2">
      <c r="A981">
        <v>53</v>
      </c>
      <c r="B981">
        <v>53</v>
      </c>
      <c r="C981">
        <v>73301</v>
      </c>
      <c r="D981" s="3">
        <v>53053073301</v>
      </c>
      <c r="E981" s="4" t="str">
        <f t="shared" si="15"/>
        <v>1400000US53053073301</v>
      </c>
      <c r="F981">
        <v>733.01</v>
      </c>
      <c r="G981" t="s">
        <v>2313</v>
      </c>
      <c r="H981" t="s">
        <v>1495</v>
      </c>
      <c r="I981" t="s">
        <v>1496</v>
      </c>
      <c r="J981">
        <v>14548048</v>
      </c>
      <c r="K981">
        <v>269371</v>
      </c>
      <c r="L981">
        <v>47.2269212</v>
      </c>
      <c r="M981">
        <v>-122.23627190000001</v>
      </c>
      <c r="N981">
        <v>14.817417349999999</v>
      </c>
    </row>
    <row r="982" spans="1:14" x14ac:dyDescent="0.2">
      <c r="A982">
        <v>53</v>
      </c>
      <c r="B982">
        <v>53</v>
      </c>
      <c r="C982">
        <v>73302</v>
      </c>
      <c r="D982" s="3">
        <v>53053073302</v>
      </c>
      <c r="E982" s="4" t="str">
        <f t="shared" si="15"/>
        <v>1400000US53053073302</v>
      </c>
      <c r="F982">
        <v>733.02</v>
      </c>
      <c r="G982" t="s">
        <v>2314</v>
      </c>
      <c r="H982" t="s">
        <v>1495</v>
      </c>
      <c r="I982" t="s">
        <v>1496</v>
      </c>
      <c r="J982">
        <v>2969883</v>
      </c>
      <c r="K982">
        <v>104975</v>
      </c>
      <c r="L982">
        <v>47.197246200000002</v>
      </c>
      <c r="M982">
        <v>-122.23718820000001</v>
      </c>
      <c r="N982">
        <v>3.074850648</v>
      </c>
    </row>
    <row r="983" spans="1:14" x14ac:dyDescent="0.2">
      <c r="A983">
        <v>53</v>
      </c>
      <c r="B983">
        <v>53</v>
      </c>
      <c r="C983">
        <v>73404</v>
      </c>
      <c r="D983" s="3">
        <v>53053073404</v>
      </c>
      <c r="E983" s="4" t="str">
        <f t="shared" si="15"/>
        <v>1400000US53053073404</v>
      </c>
      <c r="F983">
        <v>734.04</v>
      </c>
      <c r="G983" t="s">
        <v>2315</v>
      </c>
      <c r="H983" t="s">
        <v>1495</v>
      </c>
      <c r="I983" t="s">
        <v>1496</v>
      </c>
      <c r="J983">
        <v>6370806</v>
      </c>
      <c r="K983">
        <v>32560</v>
      </c>
      <c r="L983">
        <v>47.182641500000003</v>
      </c>
      <c r="M983">
        <v>-122.3069138</v>
      </c>
      <c r="N983">
        <v>6.4033666599999997</v>
      </c>
    </row>
    <row r="984" spans="1:14" x14ac:dyDescent="0.2">
      <c r="A984">
        <v>53</v>
      </c>
      <c r="B984">
        <v>53</v>
      </c>
      <c r="C984">
        <v>73405</v>
      </c>
      <c r="D984" s="3">
        <v>53053073405</v>
      </c>
      <c r="E984" s="4" t="str">
        <f t="shared" si="15"/>
        <v>1400000US53053073405</v>
      </c>
      <c r="F984">
        <v>734.05</v>
      </c>
      <c r="G984" t="s">
        <v>2316</v>
      </c>
      <c r="H984" t="s">
        <v>1495</v>
      </c>
      <c r="I984" t="s">
        <v>1496</v>
      </c>
      <c r="J984">
        <v>2970132</v>
      </c>
      <c r="K984">
        <v>1797</v>
      </c>
      <c r="L984">
        <v>47.176237700000001</v>
      </c>
      <c r="M984">
        <v>-122.2765184</v>
      </c>
      <c r="N984">
        <v>2.9719296540000002</v>
      </c>
    </row>
    <row r="985" spans="1:14" x14ac:dyDescent="0.2">
      <c r="A985">
        <v>53</v>
      </c>
      <c r="B985">
        <v>53</v>
      </c>
      <c r="C985">
        <v>73406</v>
      </c>
      <c r="D985" s="3">
        <v>53053073406</v>
      </c>
      <c r="E985" s="4" t="str">
        <f t="shared" si="15"/>
        <v>1400000US53053073406</v>
      </c>
      <c r="F985">
        <v>734.06</v>
      </c>
      <c r="G985" t="s">
        <v>2317</v>
      </c>
      <c r="H985" t="s">
        <v>1495</v>
      </c>
      <c r="I985" t="s">
        <v>1496</v>
      </c>
      <c r="J985">
        <v>4358683</v>
      </c>
      <c r="K985">
        <v>65649</v>
      </c>
      <c r="L985">
        <v>47.183992600000003</v>
      </c>
      <c r="M985">
        <v>-122.26451590000001</v>
      </c>
      <c r="N985">
        <v>4.4243346910000003</v>
      </c>
    </row>
    <row r="986" spans="1:14" x14ac:dyDescent="0.2">
      <c r="A986">
        <v>53</v>
      </c>
      <c r="B986">
        <v>53</v>
      </c>
      <c r="C986">
        <v>73407</v>
      </c>
      <c r="D986" s="3">
        <v>53053073407</v>
      </c>
      <c r="E986" s="4" t="str">
        <f t="shared" si="15"/>
        <v>1400000US53053073407</v>
      </c>
      <c r="F986">
        <v>734.07</v>
      </c>
      <c r="G986" t="s">
        <v>2318</v>
      </c>
      <c r="H986" t="s">
        <v>1495</v>
      </c>
      <c r="I986" t="s">
        <v>1496</v>
      </c>
      <c r="J986">
        <v>2342645</v>
      </c>
      <c r="K986">
        <v>71859</v>
      </c>
      <c r="L986">
        <v>47.198384500000003</v>
      </c>
      <c r="M986">
        <v>-122.2976951</v>
      </c>
      <c r="N986">
        <v>2.4145027849999998</v>
      </c>
    </row>
    <row r="987" spans="1:14" x14ac:dyDescent="0.2">
      <c r="A987">
        <v>53</v>
      </c>
      <c r="B987">
        <v>53</v>
      </c>
      <c r="C987">
        <v>73408</v>
      </c>
      <c r="D987" s="3">
        <v>53053073408</v>
      </c>
      <c r="E987" s="4" t="str">
        <f t="shared" si="15"/>
        <v>1400000US53053073408</v>
      </c>
      <c r="F987">
        <v>734.08</v>
      </c>
      <c r="G987" t="s">
        <v>2319</v>
      </c>
      <c r="H987" t="s">
        <v>1495</v>
      </c>
      <c r="I987" t="s">
        <v>1496</v>
      </c>
      <c r="J987">
        <v>2743923</v>
      </c>
      <c r="K987">
        <v>19949</v>
      </c>
      <c r="L987">
        <v>47.199455499999999</v>
      </c>
      <c r="M987">
        <v>-122.3202118</v>
      </c>
      <c r="N987">
        <v>2.7638722630000001</v>
      </c>
    </row>
    <row r="988" spans="1:14" x14ac:dyDescent="0.2">
      <c r="A988">
        <v>53</v>
      </c>
      <c r="B988">
        <v>53</v>
      </c>
      <c r="C988">
        <v>73500</v>
      </c>
      <c r="D988" s="3">
        <v>53053073500</v>
      </c>
      <c r="E988" s="4" t="str">
        <f t="shared" si="15"/>
        <v>1400000US53053073500</v>
      </c>
      <c r="F988">
        <v>735</v>
      </c>
      <c r="G988" t="s">
        <v>2320</v>
      </c>
      <c r="H988" t="s">
        <v>1495</v>
      </c>
      <c r="I988" t="s">
        <v>1496</v>
      </c>
      <c r="J988">
        <v>16363259</v>
      </c>
      <c r="K988">
        <v>21131</v>
      </c>
      <c r="L988">
        <v>47.232064100000002</v>
      </c>
      <c r="M988">
        <v>-122.273831</v>
      </c>
      <c r="N988">
        <v>16.384384090000001</v>
      </c>
    </row>
    <row r="989" spans="1:14" x14ac:dyDescent="0.2">
      <c r="A989">
        <v>53</v>
      </c>
      <c r="B989">
        <v>53</v>
      </c>
      <c r="C989">
        <v>940001</v>
      </c>
      <c r="D989" s="3">
        <v>53053940001</v>
      </c>
      <c r="E989" s="4" t="str">
        <f t="shared" si="15"/>
        <v>1400000US53053940001</v>
      </c>
      <c r="F989">
        <v>9400.01</v>
      </c>
      <c r="G989" t="s">
        <v>2321</v>
      </c>
      <c r="H989" t="s">
        <v>1495</v>
      </c>
      <c r="I989" t="s">
        <v>1496</v>
      </c>
      <c r="J989">
        <v>3041778</v>
      </c>
      <c r="K989">
        <v>13399381</v>
      </c>
      <c r="L989">
        <v>47.3053995</v>
      </c>
      <c r="M989">
        <v>-122.4435979</v>
      </c>
      <c r="N989">
        <v>16.441162370000001</v>
      </c>
    </row>
    <row r="990" spans="1:14" x14ac:dyDescent="0.2">
      <c r="A990">
        <v>53</v>
      </c>
      <c r="B990">
        <v>53</v>
      </c>
      <c r="C990">
        <v>940002</v>
      </c>
      <c r="D990" s="3">
        <v>53053940002</v>
      </c>
      <c r="E990" s="4" t="str">
        <f t="shared" si="15"/>
        <v>1400000US53053940002</v>
      </c>
      <c r="F990">
        <v>9400.02</v>
      </c>
      <c r="G990" t="s">
        <v>2322</v>
      </c>
      <c r="H990" t="s">
        <v>1495</v>
      </c>
      <c r="I990" t="s">
        <v>1496</v>
      </c>
      <c r="J990">
        <v>13363805</v>
      </c>
      <c r="K990">
        <v>189129</v>
      </c>
      <c r="L990">
        <v>47.2490363</v>
      </c>
      <c r="M990">
        <v>-122.3642571</v>
      </c>
      <c r="N990">
        <v>13.55293028</v>
      </c>
    </row>
    <row r="991" spans="1:14" x14ac:dyDescent="0.2">
      <c r="A991">
        <v>53</v>
      </c>
      <c r="B991">
        <v>53</v>
      </c>
      <c r="C991">
        <v>940003</v>
      </c>
      <c r="D991" s="3">
        <v>53053940003</v>
      </c>
      <c r="E991" s="4" t="str">
        <f t="shared" si="15"/>
        <v>1400000US53053940003</v>
      </c>
      <c r="F991">
        <v>9400.0300000000007</v>
      </c>
      <c r="G991" t="s">
        <v>2323</v>
      </c>
      <c r="H991" t="s">
        <v>1495</v>
      </c>
      <c r="I991" t="s">
        <v>1496</v>
      </c>
      <c r="J991">
        <v>4084971</v>
      </c>
      <c r="K991">
        <v>127493</v>
      </c>
      <c r="L991">
        <v>47.228731500000002</v>
      </c>
      <c r="M991">
        <v>-122.3450761</v>
      </c>
      <c r="N991">
        <v>4.212466365</v>
      </c>
    </row>
    <row r="992" spans="1:14" x14ac:dyDescent="0.2">
      <c r="A992">
        <v>53</v>
      </c>
      <c r="B992">
        <v>53</v>
      </c>
      <c r="C992">
        <v>940004</v>
      </c>
      <c r="D992" s="3">
        <v>53053940004</v>
      </c>
      <c r="E992" s="4" t="str">
        <f t="shared" si="15"/>
        <v>1400000US53053940004</v>
      </c>
      <c r="F992">
        <v>9400.0400000000009</v>
      </c>
      <c r="G992" t="s">
        <v>2324</v>
      </c>
      <c r="H992" t="s">
        <v>1495</v>
      </c>
      <c r="I992" t="s">
        <v>1496</v>
      </c>
      <c r="J992">
        <v>17917490</v>
      </c>
      <c r="K992">
        <v>110071</v>
      </c>
      <c r="L992">
        <v>47.205004199999998</v>
      </c>
      <c r="M992">
        <v>-122.3726612</v>
      </c>
      <c r="N992">
        <v>18.027559239999999</v>
      </c>
    </row>
    <row r="993" spans="1:14" x14ac:dyDescent="0.2">
      <c r="A993">
        <v>53</v>
      </c>
      <c r="B993">
        <v>53</v>
      </c>
      <c r="C993">
        <v>940005</v>
      </c>
      <c r="D993" s="3">
        <v>53053940005</v>
      </c>
      <c r="E993" s="4" t="str">
        <f t="shared" si="15"/>
        <v>1400000US53053940005</v>
      </c>
      <c r="F993">
        <v>9400.0499999999993</v>
      </c>
      <c r="G993" t="s">
        <v>2325</v>
      </c>
      <c r="H993" t="s">
        <v>1495</v>
      </c>
      <c r="I993" t="s">
        <v>1496</v>
      </c>
      <c r="J993">
        <v>4263476</v>
      </c>
      <c r="K993">
        <v>0</v>
      </c>
      <c r="L993">
        <v>47.2791894</v>
      </c>
      <c r="M993">
        <v>-122.3721534</v>
      </c>
      <c r="N993">
        <v>4.2634756420000004</v>
      </c>
    </row>
    <row r="994" spans="1:14" x14ac:dyDescent="0.2">
      <c r="A994">
        <v>53</v>
      </c>
      <c r="B994">
        <v>53</v>
      </c>
      <c r="C994">
        <v>940006</v>
      </c>
      <c r="D994" s="3">
        <v>53053940006</v>
      </c>
      <c r="E994" s="4" t="str">
        <f t="shared" si="15"/>
        <v>1400000US53053940006</v>
      </c>
      <c r="F994">
        <v>9400.06</v>
      </c>
      <c r="G994" t="s">
        <v>2326</v>
      </c>
      <c r="H994" t="s">
        <v>1495</v>
      </c>
      <c r="I994" t="s">
        <v>1496</v>
      </c>
      <c r="J994">
        <v>1825312</v>
      </c>
      <c r="K994">
        <v>0</v>
      </c>
      <c r="L994">
        <v>47.215394099999997</v>
      </c>
      <c r="M994">
        <v>-122.40122409999999</v>
      </c>
      <c r="N994">
        <v>1.8253142339999999</v>
      </c>
    </row>
    <row r="995" spans="1:14" x14ac:dyDescent="0.2">
      <c r="A995">
        <v>53</v>
      </c>
      <c r="B995">
        <v>53</v>
      </c>
      <c r="C995">
        <v>940007</v>
      </c>
      <c r="D995" s="3">
        <v>53053940007</v>
      </c>
      <c r="E995" s="4" t="str">
        <f t="shared" si="15"/>
        <v>1400000US53053940007</v>
      </c>
      <c r="F995">
        <v>9400.07</v>
      </c>
      <c r="G995" t="s">
        <v>2327</v>
      </c>
      <c r="H995" t="s">
        <v>1495</v>
      </c>
      <c r="I995" t="s">
        <v>1496</v>
      </c>
      <c r="J995">
        <v>2496064</v>
      </c>
      <c r="K995">
        <v>19583</v>
      </c>
      <c r="L995">
        <v>47.232117000000002</v>
      </c>
      <c r="M995">
        <v>-122.4011947</v>
      </c>
      <c r="N995">
        <v>2.5156449840000001</v>
      </c>
    </row>
    <row r="996" spans="1:14" x14ac:dyDescent="0.2">
      <c r="A996">
        <v>53</v>
      </c>
      <c r="B996">
        <v>53</v>
      </c>
      <c r="C996">
        <v>940008</v>
      </c>
      <c r="D996" s="3">
        <v>53053940008</v>
      </c>
      <c r="E996" s="4" t="str">
        <f t="shared" si="15"/>
        <v>1400000US53053940008</v>
      </c>
      <c r="F996">
        <v>9400.08</v>
      </c>
      <c r="G996" t="s">
        <v>2328</v>
      </c>
      <c r="H996" t="s">
        <v>1495</v>
      </c>
      <c r="I996" t="s">
        <v>1496</v>
      </c>
      <c r="J996">
        <v>3054043</v>
      </c>
      <c r="K996">
        <v>0</v>
      </c>
      <c r="L996">
        <v>47.293999700000001</v>
      </c>
      <c r="M996">
        <v>-122.39546</v>
      </c>
      <c r="N996">
        <v>3.0540444999999998</v>
      </c>
    </row>
    <row r="997" spans="1:14" x14ac:dyDescent="0.2">
      <c r="A997">
        <v>53</v>
      </c>
      <c r="B997">
        <v>53</v>
      </c>
      <c r="C997">
        <v>940009</v>
      </c>
      <c r="D997" s="3">
        <v>53053940009</v>
      </c>
      <c r="E997" s="4" t="str">
        <f t="shared" si="15"/>
        <v>1400000US53053940009</v>
      </c>
      <c r="F997">
        <v>9400.09</v>
      </c>
      <c r="G997" t="s">
        <v>2329</v>
      </c>
      <c r="H997" t="s">
        <v>1495</v>
      </c>
      <c r="I997" t="s">
        <v>1496</v>
      </c>
      <c r="J997">
        <v>7891824</v>
      </c>
      <c r="K997">
        <v>0</v>
      </c>
      <c r="L997">
        <v>47.22974</v>
      </c>
      <c r="M997">
        <v>-122.3127618</v>
      </c>
      <c r="N997">
        <v>7.8918242770000004</v>
      </c>
    </row>
    <row r="998" spans="1:14" x14ac:dyDescent="0.2">
      <c r="A998">
        <v>53</v>
      </c>
      <c r="B998">
        <v>53</v>
      </c>
      <c r="C998">
        <v>940010</v>
      </c>
      <c r="D998" s="3">
        <v>53053940010</v>
      </c>
      <c r="E998" s="4" t="str">
        <f t="shared" si="15"/>
        <v>1400000US53053940010</v>
      </c>
      <c r="F998">
        <v>9400.1</v>
      </c>
      <c r="G998" t="s">
        <v>2330</v>
      </c>
      <c r="H998" t="s">
        <v>1495</v>
      </c>
      <c r="I998" t="s">
        <v>1496</v>
      </c>
      <c r="J998">
        <v>8891472</v>
      </c>
      <c r="K998">
        <v>277255</v>
      </c>
      <c r="L998">
        <v>47.205995299999998</v>
      </c>
      <c r="M998">
        <v>-122.3015523</v>
      </c>
      <c r="N998">
        <v>9.1687297959999992</v>
      </c>
    </row>
    <row r="999" spans="1:14" x14ac:dyDescent="0.2">
      <c r="A999">
        <v>53</v>
      </c>
      <c r="B999">
        <v>53</v>
      </c>
      <c r="C999">
        <v>940011</v>
      </c>
      <c r="D999" s="3">
        <v>53053940011</v>
      </c>
      <c r="E999" s="4" t="str">
        <f t="shared" si="15"/>
        <v>1400000US53053940011</v>
      </c>
      <c r="F999">
        <v>9400.11</v>
      </c>
      <c r="G999" t="s">
        <v>2331</v>
      </c>
      <c r="H999" t="s">
        <v>1495</v>
      </c>
      <c r="I999" t="s">
        <v>1496</v>
      </c>
      <c r="J999">
        <v>3748598</v>
      </c>
      <c r="K999">
        <v>0</v>
      </c>
      <c r="L999">
        <v>47.301133</v>
      </c>
      <c r="M999">
        <v>-122.4160048</v>
      </c>
      <c r="N999">
        <v>3.7485978759999998</v>
      </c>
    </row>
    <row r="1000" spans="1:14" x14ac:dyDescent="0.2">
      <c r="A1000">
        <v>53</v>
      </c>
      <c r="B1000">
        <v>55</v>
      </c>
      <c r="C1000">
        <v>960100</v>
      </c>
      <c r="D1000" s="3">
        <v>53055960100</v>
      </c>
      <c r="E1000" s="4" t="str">
        <f t="shared" si="15"/>
        <v>1400000US53055960100</v>
      </c>
      <c r="F1000">
        <v>9601</v>
      </c>
      <c r="G1000" t="s">
        <v>1501</v>
      </c>
      <c r="H1000" t="s">
        <v>1495</v>
      </c>
      <c r="I1000" t="s">
        <v>1496</v>
      </c>
      <c r="J1000">
        <v>167384630</v>
      </c>
      <c r="K1000">
        <v>97712535</v>
      </c>
      <c r="L1000">
        <v>48.641977799999999</v>
      </c>
      <c r="M1000">
        <v>-122.890388</v>
      </c>
      <c r="N1000">
        <v>265.09718779999997</v>
      </c>
    </row>
    <row r="1001" spans="1:14" x14ac:dyDescent="0.2">
      <c r="A1001">
        <v>53</v>
      </c>
      <c r="B1001">
        <v>55</v>
      </c>
      <c r="C1001">
        <v>960300</v>
      </c>
      <c r="D1001" s="3">
        <v>53055960300</v>
      </c>
      <c r="E1001" s="4" t="str">
        <f t="shared" si="15"/>
        <v>1400000US53055960300</v>
      </c>
      <c r="F1001">
        <v>9603</v>
      </c>
      <c r="G1001" t="s">
        <v>1503</v>
      </c>
      <c r="H1001" t="s">
        <v>1495</v>
      </c>
      <c r="I1001" t="s">
        <v>1496</v>
      </c>
      <c r="J1001">
        <v>143420035</v>
      </c>
      <c r="K1001">
        <v>102596121</v>
      </c>
      <c r="L1001">
        <v>48.571292700000001</v>
      </c>
      <c r="M1001">
        <v>-123.1134486</v>
      </c>
      <c r="N1001">
        <v>246.0161746</v>
      </c>
    </row>
    <row r="1002" spans="1:14" x14ac:dyDescent="0.2">
      <c r="A1002">
        <v>53</v>
      </c>
      <c r="B1002">
        <v>55</v>
      </c>
      <c r="C1002">
        <v>960400</v>
      </c>
      <c r="D1002" s="3">
        <v>53055960400</v>
      </c>
      <c r="E1002" s="4" t="str">
        <f t="shared" si="15"/>
        <v>1400000US53055960400</v>
      </c>
      <c r="F1002">
        <v>9604</v>
      </c>
      <c r="G1002" t="s">
        <v>1504</v>
      </c>
      <c r="H1002" t="s">
        <v>1495</v>
      </c>
      <c r="I1002" t="s">
        <v>1496</v>
      </c>
      <c r="J1002">
        <v>15103651</v>
      </c>
      <c r="K1002">
        <v>11600082</v>
      </c>
      <c r="L1002">
        <v>48.531095800000003</v>
      </c>
      <c r="M1002">
        <v>-122.9881144</v>
      </c>
      <c r="N1002">
        <v>26.703739689999999</v>
      </c>
    </row>
    <row r="1003" spans="1:14" x14ac:dyDescent="0.2">
      <c r="A1003">
        <v>53</v>
      </c>
      <c r="B1003">
        <v>55</v>
      </c>
      <c r="C1003">
        <v>960500</v>
      </c>
      <c r="D1003" s="3">
        <v>53055960500</v>
      </c>
      <c r="E1003" s="4" t="str">
        <f t="shared" si="15"/>
        <v>1400000US53055960500</v>
      </c>
      <c r="F1003">
        <v>9605</v>
      </c>
      <c r="G1003" t="s">
        <v>1505</v>
      </c>
      <c r="H1003" t="s">
        <v>1495</v>
      </c>
      <c r="I1003" t="s">
        <v>1496</v>
      </c>
      <c r="J1003">
        <v>124537968</v>
      </c>
      <c r="K1003">
        <v>119767715</v>
      </c>
      <c r="L1003">
        <v>48.521696499999997</v>
      </c>
      <c r="M1003">
        <v>-122.8720347</v>
      </c>
      <c r="N1003">
        <v>244.3056962</v>
      </c>
    </row>
    <row r="1004" spans="1:14" x14ac:dyDescent="0.2">
      <c r="A1004">
        <v>53</v>
      </c>
      <c r="B1004">
        <v>55</v>
      </c>
      <c r="C1004">
        <v>990100</v>
      </c>
      <c r="D1004" s="3">
        <v>53055990100</v>
      </c>
      <c r="E1004" s="4" t="str">
        <f t="shared" si="15"/>
        <v>1400000US53055990100</v>
      </c>
      <c r="F1004">
        <v>9901</v>
      </c>
      <c r="G1004" t="s">
        <v>1573</v>
      </c>
      <c r="H1004" t="s">
        <v>1495</v>
      </c>
      <c r="I1004" t="s">
        <v>1496</v>
      </c>
      <c r="J1004">
        <v>0</v>
      </c>
      <c r="K1004">
        <v>826425879</v>
      </c>
      <c r="L1004">
        <v>48.352688100000002</v>
      </c>
      <c r="M1004">
        <v>-123.0563093</v>
      </c>
      <c r="N1004">
        <v>2390.6809579999999</v>
      </c>
    </row>
    <row r="1005" spans="1:14" x14ac:dyDescent="0.2">
      <c r="A1005">
        <v>53</v>
      </c>
      <c r="B1005">
        <v>57</v>
      </c>
      <c r="C1005">
        <v>940200</v>
      </c>
      <c r="D1005" s="3">
        <v>53057940200</v>
      </c>
      <c r="E1005" s="4" t="str">
        <f t="shared" si="15"/>
        <v>1400000US53057940200</v>
      </c>
      <c r="F1005">
        <v>9402</v>
      </c>
      <c r="G1005" t="s">
        <v>2159</v>
      </c>
      <c r="H1005" t="s">
        <v>1495</v>
      </c>
      <c r="I1005" t="s">
        <v>1496</v>
      </c>
      <c r="J1005">
        <v>3252714</v>
      </c>
      <c r="K1005">
        <v>1958597</v>
      </c>
      <c r="L1005">
        <v>48.491459300000002</v>
      </c>
      <c r="M1005">
        <v>-122.6764336</v>
      </c>
      <c r="N1005">
        <v>5.2113107330000004</v>
      </c>
    </row>
    <row r="1006" spans="1:14" x14ac:dyDescent="0.2">
      <c r="A1006">
        <v>53</v>
      </c>
      <c r="B1006">
        <v>57</v>
      </c>
      <c r="C1006">
        <v>940300</v>
      </c>
      <c r="D1006" s="3">
        <v>53057940300</v>
      </c>
      <c r="E1006" s="4" t="str">
        <f t="shared" si="15"/>
        <v>1400000US53057940300</v>
      </c>
      <c r="F1006">
        <v>9403</v>
      </c>
      <c r="G1006" t="s">
        <v>2332</v>
      </c>
      <c r="H1006" t="s">
        <v>1495</v>
      </c>
      <c r="I1006" t="s">
        <v>1496</v>
      </c>
      <c r="J1006">
        <v>48974062</v>
      </c>
      <c r="K1006">
        <v>6445362</v>
      </c>
      <c r="L1006">
        <v>48.454095100000004</v>
      </c>
      <c r="M1006">
        <v>-122.6039224</v>
      </c>
      <c r="N1006">
        <v>55.419423819999999</v>
      </c>
    </row>
    <row r="1007" spans="1:14" x14ac:dyDescent="0.2">
      <c r="A1007">
        <v>53</v>
      </c>
      <c r="B1007">
        <v>57</v>
      </c>
      <c r="C1007">
        <v>940400</v>
      </c>
      <c r="D1007" s="3">
        <v>53057940400</v>
      </c>
      <c r="E1007" s="4" t="str">
        <f t="shared" si="15"/>
        <v>1400000US53057940400</v>
      </c>
      <c r="F1007">
        <v>9404</v>
      </c>
      <c r="G1007" t="s">
        <v>2333</v>
      </c>
      <c r="H1007" t="s">
        <v>1495</v>
      </c>
      <c r="I1007" t="s">
        <v>1496</v>
      </c>
      <c r="J1007">
        <v>11757972</v>
      </c>
      <c r="K1007">
        <v>2893741</v>
      </c>
      <c r="L1007">
        <v>48.492595100000003</v>
      </c>
      <c r="M1007">
        <v>-122.6505784</v>
      </c>
      <c r="N1007">
        <v>14.65171297</v>
      </c>
    </row>
    <row r="1008" spans="1:14" x14ac:dyDescent="0.2">
      <c r="A1008">
        <v>53</v>
      </c>
      <c r="B1008">
        <v>57</v>
      </c>
      <c r="C1008">
        <v>940500</v>
      </c>
      <c r="D1008" s="3">
        <v>53057940500</v>
      </c>
      <c r="E1008" s="4" t="str">
        <f t="shared" si="15"/>
        <v>1400000US53057940500</v>
      </c>
      <c r="F1008">
        <v>9405</v>
      </c>
      <c r="G1008" t="s">
        <v>2334</v>
      </c>
      <c r="H1008" t="s">
        <v>1495</v>
      </c>
      <c r="I1008" t="s">
        <v>1496</v>
      </c>
      <c r="J1008">
        <v>1430168</v>
      </c>
      <c r="K1008">
        <v>0</v>
      </c>
      <c r="L1008">
        <v>48.495404800000003</v>
      </c>
      <c r="M1008">
        <v>-122.6166063</v>
      </c>
      <c r="N1008">
        <v>1.4301689150000001</v>
      </c>
    </row>
    <row r="1009" spans="1:14" x14ac:dyDescent="0.2">
      <c r="A1009">
        <v>53</v>
      </c>
      <c r="B1009">
        <v>57</v>
      </c>
      <c r="C1009">
        <v>940600</v>
      </c>
      <c r="D1009" s="3">
        <v>53057940600</v>
      </c>
      <c r="E1009" s="4" t="str">
        <f t="shared" si="15"/>
        <v>1400000US53057940600</v>
      </c>
      <c r="F1009">
        <v>9406</v>
      </c>
      <c r="G1009" t="s">
        <v>2335</v>
      </c>
      <c r="H1009" t="s">
        <v>1495</v>
      </c>
      <c r="I1009" t="s">
        <v>1496</v>
      </c>
      <c r="J1009">
        <v>2611615</v>
      </c>
      <c r="K1009">
        <v>6359566</v>
      </c>
      <c r="L1009">
        <v>48.499084500000002</v>
      </c>
      <c r="M1009">
        <v>-122.6038255</v>
      </c>
      <c r="N1009">
        <v>8.9711813819999993</v>
      </c>
    </row>
    <row r="1010" spans="1:14" x14ac:dyDescent="0.2">
      <c r="A1010">
        <v>53</v>
      </c>
      <c r="B1010">
        <v>57</v>
      </c>
      <c r="C1010">
        <v>940700</v>
      </c>
      <c r="D1010" s="3">
        <v>53057940700</v>
      </c>
      <c r="E1010" s="4" t="str">
        <f t="shared" si="15"/>
        <v>1400000US53057940700</v>
      </c>
      <c r="F1010">
        <v>9407</v>
      </c>
      <c r="G1010" t="s">
        <v>2336</v>
      </c>
      <c r="H1010" t="s">
        <v>1495</v>
      </c>
      <c r="I1010" t="s">
        <v>1496</v>
      </c>
      <c r="J1010">
        <v>1449913</v>
      </c>
      <c r="K1010">
        <v>309443</v>
      </c>
      <c r="L1010">
        <v>48.513907699999997</v>
      </c>
      <c r="M1010">
        <v>-122.6243039</v>
      </c>
      <c r="N1010">
        <v>1.759352899</v>
      </c>
    </row>
    <row r="1011" spans="1:14" x14ac:dyDescent="0.2">
      <c r="A1011">
        <v>53</v>
      </c>
      <c r="B1011">
        <v>57</v>
      </c>
      <c r="C1011">
        <v>940800</v>
      </c>
      <c r="D1011" s="3">
        <v>53057940800</v>
      </c>
      <c r="E1011" s="4" t="str">
        <f t="shared" si="15"/>
        <v>1400000US53057940800</v>
      </c>
      <c r="F1011">
        <v>9408</v>
      </c>
      <c r="G1011" t="s">
        <v>2337</v>
      </c>
      <c r="H1011" t="s">
        <v>1495</v>
      </c>
      <c r="I1011" t="s">
        <v>1496</v>
      </c>
      <c r="J1011">
        <v>30853808</v>
      </c>
      <c r="K1011">
        <v>5315367</v>
      </c>
      <c r="L1011">
        <v>48.415402100000001</v>
      </c>
      <c r="M1011">
        <v>-122.5363955</v>
      </c>
      <c r="N1011">
        <v>36.169175410000001</v>
      </c>
    </row>
    <row r="1012" spans="1:14" x14ac:dyDescent="0.2">
      <c r="A1012">
        <v>53</v>
      </c>
      <c r="B1012">
        <v>57</v>
      </c>
      <c r="C1012">
        <v>950100</v>
      </c>
      <c r="D1012" s="3">
        <v>53057950100</v>
      </c>
      <c r="E1012" s="4" t="str">
        <f t="shared" si="15"/>
        <v>1400000US53057950100</v>
      </c>
      <c r="F1012">
        <v>9501</v>
      </c>
      <c r="G1012" t="s">
        <v>1494</v>
      </c>
      <c r="H1012" t="s">
        <v>1495</v>
      </c>
      <c r="I1012" t="s">
        <v>1496</v>
      </c>
      <c r="J1012">
        <v>59032420</v>
      </c>
      <c r="K1012">
        <v>6060420</v>
      </c>
      <c r="L1012">
        <v>48.539300400000002</v>
      </c>
      <c r="M1012">
        <v>-122.6359788</v>
      </c>
      <c r="N1012">
        <v>65.092840469999999</v>
      </c>
    </row>
    <row r="1013" spans="1:14" x14ac:dyDescent="0.2">
      <c r="A1013">
        <v>53</v>
      </c>
      <c r="B1013">
        <v>57</v>
      </c>
      <c r="C1013">
        <v>950800</v>
      </c>
      <c r="D1013" s="3">
        <v>53057950800</v>
      </c>
      <c r="E1013" s="4" t="str">
        <f t="shared" si="15"/>
        <v>1400000US53057950800</v>
      </c>
      <c r="F1013">
        <v>9508</v>
      </c>
      <c r="G1013" t="s">
        <v>1691</v>
      </c>
      <c r="H1013" t="s">
        <v>1495</v>
      </c>
      <c r="I1013" t="s">
        <v>1496</v>
      </c>
      <c r="J1013">
        <v>190283904</v>
      </c>
      <c r="K1013">
        <v>4983241</v>
      </c>
      <c r="L1013">
        <v>48.576660500000003</v>
      </c>
      <c r="M1013">
        <v>-122.3897018</v>
      </c>
      <c r="N1013">
        <v>195.26715899999999</v>
      </c>
    </row>
    <row r="1014" spans="1:14" x14ac:dyDescent="0.2">
      <c r="A1014">
        <v>53</v>
      </c>
      <c r="B1014">
        <v>57</v>
      </c>
      <c r="C1014">
        <v>950900</v>
      </c>
      <c r="D1014" s="3">
        <v>53057950900</v>
      </c>
      <c r="E1014" s="4" t="str">
        <f t="shared" si="15"/>
        <v>1400000US53057950900</v>
      </c>
      <c r="F1014">
        <v>9509</v>
      </c>
      <c r="G1014" t="s">
        <v>2338</v>
      </c>
      <c r="H1014" t="s">
        <v>1495</v>
      </c>
      <c r="I1014" t="s">
        <v>1496</v>
      </c>
      <c r="J1014">
        <v>161906044</v>
      </c>
      <c r="K1014">
        <v>1484201</v>
      </c>
      <c r="L1014">
        <v>48.5964904</v>
      </c>
      <c r="M1014">
        <v>-122.1712122</v>
      </c>
      <c r="N1014">
        <v>163.37899870000001</v>
      </c>
    </row>
    <row r="1015" spans="1:14" x14ac:dyDescent="0.2">
      <c r="A1015">
        <v>53</v>
      </c>
      <c r="B1015">
        <v>57</v>
      </c>
      <c r="C1015">
        <v>951000</v>
      </c>
      <c r="D1015" s="3">
        <v>53057951000</v>
      </c>
      <c r="E1015" s="4" t="str">
        <f t="shared" si="15"/>
        <v>1400000US53057951000</v>
      </c>
      <c r="F1015">
        <v>9510</v>
      </c>
      <c r="G1015" t="s">
        <v>2339</v>
      </c>
      <c r="H1015" t="s">
        <v>1495</v>
      </c>
      <c r="I1015" t="s">
        <v>1496</v>
      </c>
      <c r="J1015">
        <v>368678033</v>
      </c>
      <c r="K1015">
        <v>6116818</v>
      </c>
      <c r="L1015">
        <v>48.574201500000001</v>
      </c>
      <c r="M1015">
        <v>-121.9747479</v>
      </c>
      <c r="N1015">
        <v>374.79546590000001</v>
      </c>
    </row>
    <row r="1016" spans="1:14" x14ac:dyDescent="0.2">
      <c r="A1016">
        <v>53</v>
      </c>
      <c r="B1016">
        <v>57</v>
      </c>
      <c r="C1016">
        <v>951100</v>
      </c>
      <c r="D1016" s="3">
        <v>53057951100</v>
      </c>
      <c r="E1016" s="4" t="str">
        <f t="shared" si="15"/>
        <v>1400000US53057951100</v>
      </c>
      <c r="F1016">
        <v>9511</v>
      </c>
      <c r="G1016" t="s">
        <v>2340</v>
      </c>
      <c r="H1016" t="s">
        <v>1495</v>
      </c>
      <c r="I1016" t="s">
        <v>1496</v>
      </c>
      <c r="J1016">
        <v>2340551691</v>
      </c>
      <c r="K1016">
        <v>26225766</v>
      </c>
      <c r="L1016">
        <v>48.499448999999998</v>
      </c>
      <c r="M1016">
        <v>-121.329368</v>
      </c>
      <c r="N1016">
        <v>2366.7219869999999</v>
      </c>
    </row>
    <row r="1017" spans="1:14" x14ac:dyDescent="0.2">
      <c r="A1017">
        <v>53</v>
      </c>
      <c r="B1017">
        <v>57</v>
      </c>
      <c r="C1017">
        <v>951200</v>
      </c>
      <c r="D1017" s="3">
        <v>53057951200</v>
      </c>
      <c r="E1017" s="4" t="str">
        <f t="shared" si="15"/>
        <v>1400000US53057951200</v>
      </c>
      <c r="F1017">
        <v>9512</v>
      </c>
      <c r="G1017" t="s">
        <v>2341</v>
      </c>
      <c r="H1017" t="s">
        <v>1495</v>
      </c>
      <c r="I1017" t="s">
        <v>1496</v>
      </c>
      <c r="J1017">
        <v>759361177</v>
      </c>
      <c r="K1017">
        <v>6393987</v>
      </c>
      <c r="L1017">
        <v>48.383878799999998</v>
      </c>
      <c r="M1017">
        <v>-121.9535401</v>
      </c>
      <c r="N1017">
        <v>765.73879169999998</v>
      </c>
    </row>
    <row r="1018" spans="1:14" x14ac:dyDescent="0.2">
      <c r="A1018">
        <v>53</v>
      </c>
      <c r="B1018">
        <v>57</v>
      </c>
      <c r="C1018">
        <v>951300</v>
      </c>
      <c r="D1018" s="3">
        <v>53057951300</v>
      </c>
      <c r="E1018" s="4" t="str">
        <f t="shared" si="15"/>
        <v>1400000US53057951300</v>
      </c>
      <c r="F1018">
        <v>9513</v>
      </c>
      <c r="G1018" t="s">
        <v>2342</v>
      </c>
      <c r="H1018" t="s">
        <v>1495</v>
      </c>
      <c r="I1018" t="s">
        <v>1496</v>
      </c>
      <c r="J1018">
        <v>61386451</v>
      </c>
      <c r="K1018">
        <v>3761694</v>
      </c>
      <c r="L1018">
        <v>48.458789299999999</v>
      </c>
      <c r="M1018">
        <v>-122.19933039999999</v>
      </c>
      <c r="N1018">
        <v>65.148147390000005</v>
      </c>
    </row>
    <row r="1019" spans="1:14" x14ac:dyDescent="0.2">
      <c r="A1019">
        <v>53</v>
      </c>
      <c r="B1019">
        <v>57</v>
      </c>
      <c r="C1019">
        <v>951400</v>
      </c>
      <c r="D1019" s="3">
        <v>53057951400</v>
      </c>
      <c r="E1019" s="4" t="str">
        <f t="shared" si="15"/>
        <v>1400000US53057951400</v>
      </c>
      <c r="F1019">
        <v>9514</v>
      </c>
      <c r="G1019" t="s">
        <v>2343</v>
      </c>
      <c r="H1019" t="s">
        <v>1495</v>
      </c>
      <c r="I1019" t="s">
        <v>1496</v>
      </c>
      <c r="J1019">
        <v>9837493</v>
      </c>
      <c r="K1019">
        <v>480694</v>
      </c>
      <c r="L1019">
        <v>48.494341900000002</v>
      </c>
      <c r="M1019">
        <v>-122.2411987</v>
      </c>
      <c r="N1019">
        <v>10.31817712</v>
      </c>
    </row>
    <row r="1020" spans="1:14" x14ac:dyDescent="0.2">
      <c r="A1020">
        <v>53</v>
      </c>
      <c r="B1020">
        <v>57</v>
      </c>
      <c r="C1020">
        <v>951500</v>
      </c>
      <c r="D1020" s="3">
        <v>53057951500</v>
      </c>
      <c r="E1020" s="4" t="str">
        <f t="shared" si="15"/>
        <v>1400000US53057951500</v>
      </c>
      <c r="F1020">
        <v>9515</v>
      </c>
      <c r="G1020" t="s">
        <v>2344</v>
      </c>
      <c r="H1020" t="s">
        <v>1495</v>
      </c>
      <c r="I1020" t="s">
        <v>1496</v>
      </c>
      <c r="J1020">
        <v>23175872</v>
      </c>
      <c r="K1020">
        <v>14953</v>
      </c>
      <c r="L1020">
        <v>48.520812300000003</v>
      </c>
      <c r="M1020">
        <v>-122.24647520000001</v>
      </c>
      <c r="N1020">
        <v>23.190822239999999</v>
      </c>
    </row>
    <row r="1021" spans="1:14" x14ac:dyDescent="0.2">
      <c r="A1021">
        <v>53</v>
      </c>
      <c r="B1021">
        <v>57</v>
      </c>
      <c r="C1021">
        <v>951600</v>
      </c>
      <c r="D1021" s="3">
        <v>53057951600</v>
      </c>
      <c r="E1021" s="4" t="str">
        <f t="shared" si="15"/>
        <v>1400000US53057951600</v>
      </c>
      <c r="F1021">
        <v>9516</v>
      </c>
      <c r="G1021" t="s">
        <v>2345</v>
      </c>
      <c r="H1021" t="s">
        <v>1495</v>
      </c>
      <c r="I1021" t="s">
        <v>1496</v>
      </c>
      <c r="J1021">
        <v>33611534</v>
      </c>
      <c r="K1021">
        <v>506224</v>
      </c>
      <c r="L1021">
        <v>48.510852399999997</v>
      </c>
      <c r="M1021">
        <v>-122.31635989999999</v>
      </c>
      <c r="N1021">
        <v>34.117758459999997</v>
      </c>
    </row>
    <row r="1022" spans="1:14" x14ac:dyDescent="0.2">
      <c r="A1022">
        <v>53</v>
      </c>
      <c r="B1022">
        <v>57</v>
      </c>
      <c r="C1022">
        <v>951700</v>
      </c>
      <c r="D1022" s="3">
        <v>53057951700</v>
      </c>
      <c r="E1022" s="4" t="str">
        <f t="shared" si="15"/>
        <v>1400000US53057951700</v>
      </c>
      <c r="F1022">
        <v>9517</v>
      </c>
      <c r="G1022" t="s">
        <v>2346</v>
      </c>
      <c r="H1022" t="s">
        <v>1495</v>
      </c>
      <c r="I1022" t="s">
        <v>1496</v>
      </c>
      <c r="J1022">
        <v>3151591</v>
      </c>
      <c r="K1022">
        <v>250625</v>
      </c>
      <c r="L1022">
        <v>48.467182999999999</v>
      </c>
      <c r="M1022">
        <v>-122.3221375</v>
      </c>
      <c r="N1022">
        <v>3.4022199639999999</v>
      </c>
    </row>
    <row r="1023" spans="1:14" x14ac:dyDescent="0.2">
      <c r="A1023">
        <v>53</v>
      </c>
      <c r="B1023">
        <v>57</v>
      </c>
      <c r="C1023">
        <v>951800</v>
      </c>
      <c r="D1023" s="3">
        <v>53057951800</v>
      </c>
      <c r="E1023" s="4" t="str">
        <f t="shared" si="15"/>
        <v>1400000US53057951800</v>
      </c>
      <c r="F1023">
        <v>9518</v>
      </c>
      <c r="G1023" t="s">
        <v>2347</v>
      </c>
      <c r="H1023" t="s">
        <v>1495</v>
      </c>
      <c r="I1023" t="s">
        <v>1496</v>
      </c>
      <c r="J1023">
        <v>10220614</v>
      </c>
      <c r="K1023">
        <v>303621</v>
      </c>
      <c r="L1023">
        <v>48.466277599999998</v>
      </c>
      <c r="M1023">
        <v>-122.3422279</v>
      </c>
      <c r="N1023">
        <v>10.524240560000001</v>
      </c>
    </row>
    <row r="1024" spans="1:14" x14ac:dyDescent="0.2">
      <c r="A1024">
        <v>53</v>
      </c>
      <c r="B1024">
        <v>57</v>
      </c>
      <c r="C1024">
        <v>951900</v>
      </c>
      <c r="D1024" s="3">
        <v>53057951900</v>
      </c>
      <c r="E1024" s="4" t="str">
        <f t="shared" si="15"/>
        <v>1400000US53057951900</v>
      </c>
      <c r="F1024">
        <v>9519</v>
      </c>
      <c r="G1024" t="s">
        <v>2348</v>
      </c>
      <c r="H1024" t="s">
        <v>1495</v>
      </c>
      <c r="I1024" t="s">
        <v>1496</v>
      </c>
      <c r="J1024">
        <v>58419613</v>
      </c>
      <c r="K1024">
        <v>3404663</v>
      </c>
      <c r="L1024">
        <v>48.470284999999997</v>
      </c>
      <c r="M1024">
        <v>-122.4291068</v>
      </c>
      <c r="N1024">
        <v>61.824272319999999</v>
      </c>
    </row>
    <row r="1025" spans="1:14" x14ac:dyDescent="0.2">
      <c r="A1025">
        <v>53</v>
      </c>
      <c r="B1025">
        <v>57</v>
      </c>
      <c r="C1025">
        <v>952100</v>
      </c>
      <c r="D1025" s="3">
        <v>53057952100</v>
      </c>
      <c r="E1025" s="4" t="str">
        <f t="shared" si="15"/>
        <v>1400000US53057952100</v>
      </c>
      <c r="F1025">
        <v>9521</v>
      </c>
      <c r="G1025" t="s">
        <v>2349</v>
      </c>
      <c r="H1025" t="s">
        <v>1495</v>
      </c>
      <c r="I1025" t="s">
        <v>1496</v>
      </c>
      <c r="J1025">
        <v>84893654</v>
      </c>
      <c r="K1025">
        <v>3458569</v>
      </c>
      <c r="L1025">
        <v>48.4045311</v>
      </c>
      <c r="M1025">
        <v>-122.43843270000001</v>
      </c>
      <c r="N1025">
        <v>88.352217850000002</v>
      </c>
    </row>
    <row r="1026" spans="1:14" x14ac:dyDescent="0.2">
      <c r="A1026">
        <v>53</v>
      </c>
      <c r="B1026">
        <v>57</v>
      </c>
      <c r="C1026">
        <v>952200</v>
      </c>
      <c r="D1026" s="3">
        <v>53057952200</v>
      </c>
      <c r="E1026" s="4" t="str">
        <f t="shared" si="15"/>
        <v>1400000US53057952200</v>
      </c>
      <c r="F1026">
        <v>9522</v>
      </c>
      <c r="G1026" t="s">
        <v>2350</v>
      </c>
      <c r="H1026" t="s">
        <v>1495</v>
      </c>
      <c r="I1026" t="s">
        <v>1496</v>
      </c>
      <c r="J1026">
        <v>7064546</v>
      </c>
      <c r="K1026">
        <v>632595</v>
      </c>
      <c r="L1026">
        <v>48.439860000000003</v>
      </c>
      <c r="M1026">
        <v>-122.3421913</v>
      </c>
      <c r="N1026">
        <v>7.6971449969999997</v>
      </c>
    </row>
    <row r="1027" spans="1:14" x14ac:dyDescent="0.2">
      <c r="A1027">
        <v>53</v>
      </c>
      <c r="B1027">
        <v>57</v>
      </c>
      <c r="C1027">
        <v>952301</v>
      </c>
      <c r="D1027" s="3">
        <v>53057952301</v>
      </c>
      <c r="E1027" s="4" t="str">
        <f t="shared" ref="E1027:E1090" si="16">"1400000US"&amp;D1027</f>
        <v>1400000US53057952301</v>
      </c>
      <c r="F1027">
        <v>9523.01</v>
      </c>
      <c r="G1027" t="s">
        <v>2351</v>
      </c>
      <c r="H1027" t="s">
        <v>1495</v>
      </c>
      <c r="I1027" t="s">
        <v>1496</v>
      </c>
      <c r="J1027">
        <v>2585305</v>
      </c>
      <c r="K1027">
        <v>0</v>
      </c>
      <c r="L1027">
        <v>48.435545699999999</v>
      </c>
      <c r="M1027">
        <v>-122.3025868</v>
      </c>
      <c r="N1027">
        <v>2.5853028459999998</v>
      </c>
    </row>
    <row r="1028" spans="1:14" x14ac:dyDescent="0.2">
      <c r="A1028">
        <v>53</v>
      </c>
      <c r="B1028">
        <v>57</v>
      </c>
      <c r="C1028">
        <v>952302</v>
      </c>
      <c r="D1028" s="3">
        <v>53057952302</v>
      </c>
      <c r="E1028" s="4" t="str">
        <f t="shared" si="16"/>
        <v>1400000US53057952302</v>
      </c>
      <c r="F1028">
        <v>9523.02</v>
      </c>
      <c r="G1028" t="s">
        <v>2352</v>
      </c>
      <c r="H1028" t="s">
        <v>1495</v>
      </c>
      <c r="I1028" t="s">
        <v>1496</v>
      </c>
      <c r="J1028">
        <v>13698420</v>
      </c>
      <c r="K1028">
        <v>994352</v>
      </c>
      <c r="L1028">
        <v>48.448413000000002</v>
      </c>
      <c r="M1028">
        <v>-122.2834395</v>
      </c>
      <c r="N1028">
        <v>14.692774160000001</v>
      </c>
    </row>
    <row r="1029" spans="1:14" x14ac:dyDescent="0.2">
      <c r="A1029">
        <v>53</v>
      </c>
      <c r="B1029">
        <v>57</v>
      </c>
      <c r="C1029">
        <v>952401</v>
      </c>
      <c r="D1029" s="3">
        <v>53057952401</v>
      </c>
      <c r="E1029" s="4" t="str">
        <f t="shared" si="16"/>
        <v>1400000US53057952401</v>
      </c>
      <c r="F1029">
        <v>9524.01</v>
      </c>
      <c r="G1029" t="s">
        <v>2353</v>
      </c>
      <c r="H1029" t="s">
        <v>1495</v>
      </c>
      <c r="I1029" t="s">
        <v>1496</v>
      </c>
      <c r="J1029">
        <v>1812826</v>
      </c>
      <c r="K1029">
        <v>0</v>
      </c>
      <c r="L1029">
        <v>48.413217000000003</v>
      </c>
      <c r="M1029">
        <v>-122.32665059999999</v>
      </c>
      <c r="N1029">
        <v>1.8128274419999999</v>
      </c>
    </row>
    <row r="1030" spans="1:14" x14ac:dyDescent="0.2">
      <c r="A1030">
        <v>53</v>
      </c>
      <c r="B1030">
        <v>57</v>
      </c>
      <c r="C1030">
        <v>952402</v>
      </c>
      <c r="D1030" s="3">
        <v>53057952402</v>
      </c>
      <c r="E1030" s="4" t="str">
        <f t="shared" si="16"/>
        <v>1400000US53057952402</v>
      </c>
      <c r="F1030">
        <v>9524.02</v>
      </c>
      <c r="G1030" t="s">
        <v>2354</v>
      </c>
      <c r="H1030" t="s">
        <v>1495</v>
      </c>
      <c r="I1030" t="s">
        <v>1496</v>
      </c>
      <c r="J1030">
        <v>11750943</v>
      </c>
      <c r="K1030">
        <v>0</v>
      </c>
      <c r="L1030">
        <v>48.407091100000002</v>
      </c>
      <c r="M1030">
        <v>-122.2832995</v>
      </c>
      <c r="N1030">
        <v>11.750939130000001</v>
      </c>
    </row>
    <row r="1031" spans="1:14" x14ac:dyDescent="0.2">
      <c r="A1031">
        <v>53</v>
      </c>
      <c r="B1031">
        <v>57</v>
      </c>
      <c r="C1031">
        <v>952500</v>
      </c>
      <c r="D1031" s="3">
        <v>53057952500</v>
      </c>
      <c r="E1031" s="4" t="str">
        <f t="shared" si="16"/>
        <v>1400000US53057952500</v>
      </c>
      <c r="F1031">
        <v>9525</v>
      </c>
      <c r="G1031" t="s">
        <v>2355</v>
      </c>
      <c r="H1031" t="s">
        <v>1495</v>
      </c>
      <c r="I1031" t="s">
        <v>1496</v>
      </c>
      <c r="J1031">
        <v>1804901</v>
      </c>
      <c r="K1031">
        <v>181101</v>
      </c>
      <c r="L1031">
        <v>48.417017100000002</v>
      </c>
      <c r="M1031">
        <v>-122.3390553</v>
      </c>
      <c r="N1031">
        <v>1.986003417</v>
      </c>
    </row>
    <row r="1032" spans="1:14" x14ac:dyDescent="0.2">
      <c r="A1032">
        <v>53</v>
      </c>
      <c r="B1032">
        <v>57</v>
      </c>
      <c r="C1032">
        <v>952600</v>
      </c>
      <c r="D1032" s="3">
        <v>53057952600</v>
      </c>
      <c r="E1032" s="4" t="str">
        <f t="shared" si="16"/>
        <v>1400000US53057952600</v>
      </c>
      <c r="F1032">
        <v>9526</v>
      </c>
      <c r="G1032" t="s">
        <v>2356</v>
      </c>
      <c r="H1032" t="s">
        <v>1495</v>
      </c>
      <c r="I1032" t="s">
        <v>1496</v>
      </c>
      <c r="J1032">
        <v>16958192</v>
      </c>
      <c r="K1032">
        <v>1113996</v>
      </c>
      <c r="L1032">
        <v>48.404518500000002</v>
      </c>
      <c r="M1032">
        <v>-122.3414162</v>
      </c>
      <c r="N1032">
        <v>18.072193739999999</v>
      </c>
    </row>
    <row r="1033" spans="1:14" x14ac:dyDescent="0.2">
      <c r="A1033">
        <v>53</v>
      </c>
      <c r="B1033">
        <v>57</v>
      </c>
      <c r="C1033">
        <v>952700</v>
      </c>
      <c r="D1033" s="3">
        <v>53057952700</v>
      </c>
      <c r="E1033" s="4" t="str">
        <f t="shared" si="16"/>
        <v>1400000US53057952700</v>
      </c>
      <c r="F1033">
        <v>9527</v>
      </c>
      <c r="G1033" t="s">
        <v>2357</v>
      </c>
      <c r="H1033" t="s">
        <v>1495</v>
      </c>
      <c r="I1033" t="s">
        <v>1496</v>
      </c>
      <c r="J1033">
        <v>163306613</v>
      </c>
      <c r="K1033">
        <v>4509333</v>
      </c>
      <c r="L1033">
        <v>48.341372100000001</v>
      </c>
      <c r="M1033">
        <v>-122.30395179999999</v>
      </c>
      <c r="N1033">
        <v>167.8159522</v>
      </c>
    </row>
    <row r="1034" spans="1:14" x14ac:dyDescent="0.2">
      <c r="A1034">
        <v>53</v>
      </c>
      <c r="B1034">
        <v>57</v>
      </c>
      <c r="C1034">
        <v>990100</v>
      </c>
      <c r="D1034" s="3">
        <v>53057990100</v>
      </c>
      <c r="E1034" s="4" t="str">
        <f t="shared" si="16"/>
        <v>1400000US53057990100</v>
      </c>
      <c r="F1034">
        <v>9901</v>
      </c>
      <c r="G1034" t="s">
        <v>1573</v>
      </c>
      <c r="H1034" t="s">
        <v>1495</v>
      </c>
      <c r="I1034" t="s">
        <v>1496</v>
      </c>
      <c r="J1034">
        <v>0</v>
      </c>
      <c r="K1034">
        <v>395167434</v>
      </c>
      <c r="L1034">
        <v>48.563351300000001</v>
      </c>
      <c r="M1034">
        <v>-122.6711233</v>
      </c>
      <c r="N1034">
        <v>497.48778909999999</v>
      </c>
    </row>
    <row r="1035" spans="1:14" x14ac:dyDescent="0.2">
      <c r="A1035">
        <v>53</v>
      </c>
      <c r="B1035">
        <v>59</v>
      </c>
      <c r="C1035">
        <v>950100</v>
      </c>
      <c r="D1035" s="3">
        <v>53059950100</v>
      </c>
      <c r="E1035" s="4" t="str">
        <f t="shared" si="16"/>
        <v>1400000US53059950100</v>
      </c>
      <c r="F1035">
        <v>9501</v>
      </c>
      <c r="G1035" t="s">
        <v>1494</v>
      </c>
      <c r="H1035" t="s">
        <v>1495</v>
      </c>
      <c r="I1035" t="s">
        <v>1496</v>
      </c>
      <c r="J1035">
        <v>3564313208</v>
      </c>
      <c r="K1035">
        <v>34843509</v>
      </c>
      <c r="L1035">
        <v>46.083447999999997</v>
      </c>
      <c r="M1035">
        <v>-121.91175130000001</v>
      </c>
      <c r="N1035">
        <v>3599.134986</v>
      </c>
    </row>
    <row r="1036" spans="1:14" x14ac:dyDescent="0.2">
      <c r="A1036">
        <v>53</v>
      </c>
      <c r="B1036">
        <v>59</v>
      </c>
      <c r="C1036">
        <v>950200</v>
      </c>
      <c r="D1036" s="3">
        <v>53059950200</v>
      </c>
      <c r="E1036" s="4" t="str">
        <f t="shared" si="16"/>
        <v>1400000US53059950200</v>
      </c>
      <c r="F1036">
        <v>9502</v>
      </c>
      <c r="G1036" t="s">
        <v>1497</v>
      </c>
      <c r="H1036" t="s">
        <v>1495</v>
      </c>
      <c r="I1036" t="s">
        <v>1496</v>
      </c>
      <c r="J1036">
        <v>333755313</v>
      </c>
      <c r="K1036">
        <v>16049000</v>
      </c>
      <c r="L1036">
        <v>45.6637871</v>
      </c>
      <c r="M1036">
        <v>-122.0847591</v>
      </c>
      <c r="N1036">
        <v>349.80432180000003</v>
      </c>
    </row>
    <row r="1037" spans="1:14" x14ac:dyDescent="0.2">
      <c r="A1037">
        <v>53</v>
      </c>
      <c r="B1037">
        <v>59</v>
      </c>
      <c r="C1037">
        <v>950300</v>
      </c>
      <c r="D1037" s="3">
        <v>53059950300</v>
      </c>
      <c r="E1037" s="4" t="str">
        <f t="shared" si="16"/>
        <v>1400000US53059950300</v>
      </c>
      <c r="F1037">
        <v>9503</v>
      </c>
      <c r="G1037" t="s">
        <v>1498</v>
      </c>
      <c r="H1037" t="s">
        <v>1495</v>
      </c>
      <c r="I1037" t="s">
        <v>1496</v>
      </c>
      <c r="J1037">
        <v>77935723</v>
      </c>
      <c r="K1037">
        <v>4190814</v>
      </c>
      <c r="L1037">
        <v>45.730763000000003</v>
      </c>
      <c r="M1037">
        <v>-121.9349536</v>
      </c>
      <c r="N1037">
        <v>82.126543170000005</v>
      </c>
    </row>
    <row r="1038" spans="1:14" x14ac:dyDescent="0.2">
      <c r="A1038">
        <v>53</v>
      </c>
      <c r="B1038">
        <v>59</v>
      </c>
      <c r="C1038">
        <v>950400</v>
      </c>
      <c r="D1038" s="3">
        <v>53059950400</v>
      </c>
      <c r="E1038" s="4" t="str">
        <f t="shared" si="16"/>
        <v>1400000US53059950400</v>
      </c>
      <c r="F1038">
        <v>9504</v>
      </c>
      <c r="G1038" t="s">
        <v>1499</v>
      </c>
      <c r="H1038" t="s">
        <v>1495</v>
      </c>
      <c r="I1038" t="s">
        <v>1496</v>
      </c>
      <c r="J1038">
        <v>219526816</v>
      </c>
      <c r="K1038">
        <v>16563680</v>
      </c>
      <c r="L1038">
        <v>45.749834399999997</v>
      </c>
      <c r="M1038">
        <v>-121.6856841</v>
      </c>
      <c r="N1038">
        <v>236.0905132</v>
      </c>
    </row>
    <row r="1039" spans="1:14" x14ac:dyDescent="0.2">
      <c r="A1039">
        <v>53</v>
      </c>
      <c r="B1039">
        <v>59</v>
      </c>
      <c r="C1039">
        <v>950500</v>
      </c>
      <c r="D1039" s="3">
        <v>53059950500</v>
      </c>
      <c r="E1039" s="4" t="str">
        <f t="shared" si="16"/>
        <v>1400000US53059950500</v>
      </c>
      <c r="F1039">
        <v>9505</v>
      </c>
      <c r="G1039" t="s">
        <v>1500</v>
      </c>
      <c r="H1039" t="s">
        <v>1495</v>
      </c>
      <c r="I1039" t="s">
        <v>1496</v>
      </c>
      <c r="J1039">
        <v>92673945</v>
      </c>
      <c r="K1039">
        <v>1206032</v>
      </c>
      <c r="L1039">
        <v>45.785134100000001</v>
      </c>
      <c r="M1039">
        <v>-121.8925277</v>
      </c>
      <c r="N1039">
        <v>93.879981720000004</v>
      </c>
    </row>
    <row r="1040" spans="1:14" x14ac:dyDescent="0.2">
      <c r="A1040">
        <v>53</v>
      </c>
      <c r="B1040">
        <v>61</v>
      </c>
      <c r="C1040">
        <v>40100</v>
      </c>
      <c r="D1040" s="3">
        <v>53061040100</v>
      </c>
      <c r="E1040" s="4" t="str">
        <f t="shared" si="16"/>
        <v>1400000US53061040100</v>
      </c>
      <c r="F1040">
        <v>401</v>
      </c>
      <c r="G1040" t="s">
        <v>2358</v>
      </c>
      <c r="H1040" t="s">
        <v>1495</v>
      </c>
      <c r="I1040" t="s">
        <v>1496</v>
      </c>
      <c r="J1040">
        <v>4798187</v>
      </c>
      <c r="K1040">
        <v>4113637</v>
      </c>
      <c r="L1040">
        <v>48.004150000000003</v>
      </c>
      <c r="M1040">
        <v>-122.21972940000001</v>
      </c>
      <c r="N1040">
        <v>8.9118220170000004</v>
      </c>
    </row>
    <row r="1041" spans="1:14" x14ac:dyDescent="0.2">
      <c r="A1041">
        <v>53</v>
      </c>
      <c r="B1041">
        <v>61</v>
      </c>
      <c r="C1041">
        <v>40200</v>
      </c>
      <c r="D1041" s="3">
        <v>53061040200</v>
      </c>
      <c r="E1041" s="4" t="str">
        <f t="shared" si="16"/>
        <v>1400000US53061040200</v>
      </c>
      <c r="F1041">
        <v>402</v>
      </c>
      <c r="G1041" t="s">
        <v>2359</v>
      </c>
      <c r="H1041" t="s">
        <v>1495</v>
      </c>
      <c r="I1041" t="s">
        <v>1496</v>
      </c>
      <c r="J1041">
        <v>2565820</v>
      </c>
      <c r="K1041">
        <v>433768</v>
      </c>
      <c r="L1041">
        <v>48.002768799999998</v>
      </c>
      <c r="M1041">
        <v>-122.18703379999999</v>
      </c>
      <c r="N1041">
        <v>2.9995837179999998</v>
      </c>
    </row>
    <row r="1042" spans="1:14" x14ac:dyDescent="0.2">
      <c r="A1042">
        <v>53</v>
      </c>
      <c r="B1042">
        <v>61</v>
      </c>
      <c r="C1042">
        <v>40300</v>
      </c>
      <c r="D1042" s="3">
        <v>53061040300</v>
      </c>
      <c r="E1042" s="4" t="str">
        <f t="shared" si="16"/>
        <v>1400000US53061040300</v>
      </c>
      <c r="F1042">
        <v>403</v>
      </c>
      <c r="G1042" t="s">
        <v>2360</v>
      </c>
      <c r="H1042" t="s">
        <v>1495</v>
      </c>
      <c r="I1042" t="s">
        <v>1496</v>
      </c>
      <c r="J1042">
        <v>1049264</v>
      </c>
      <c r="K1042">
        <v>0</v>
      </c>
      <c r="L1042">
        <v>47.994134199999998</v>
      </c>
      <c r="M1042">
        <v>-122.20003850000001</v>
      </c>
      <c r="N1042">
        <v>1.0492631699999999</v>
      </c>
    </row>
    <row r="1043" spans="1:14" x14ac:dyDescent="0.2">
      <c r="A1043">
        <v>53</v>
      </c>
      <c r="B1043">
        <v>61</v>
      </c>
      <c r="C1043">
        <v>40400</v>
      </c>
      <c r="D1043" s="3">
        <v>53061040400</v>
      </c>
      <c r="E1043" s="4" t="str">
        <f t="shared" si="16"/>
        <v>1400000US53061040400</v>
      </c>
      <c r="F1043">
        <v>404</v>
      </c>
      <c r="G1043" t="s">
        <v>2361</v>
      </c>
      <c r="H1043" t="s">
        <v>1495</v>
      </c>
      <c r="I1043" t="s">
        <v>1496</v>
      </c>
      <c r="J1043">
        <v>1703150</v>
      </c>
      <c r="K1043">
        <v>725332</v>
      </c>
      <c r="L1043">
        <v>47.9855126</v>
      </c>
      <c r="M1043">
        <v>-122.21661690000001</v>
      </c>
      <c r="N1043">
        <v>2.428482534</v>
      </c>
    </row>
    <row r="1044" spans="1:14" x14ac:dyDescent="0.2">
      <c r="A1044">
        <v>53</v>
      </c>
      <c r="B1044">
        <v>61</v>
      </c>
      <c r="C1044">
        <v>40500</v>
      </c>
      <c r="D1044" s="3">
        <v>53061040500</v>
      </c>
      <c r="E1044" s="4" t="str">
        <f t="shared" si="16"/>
        <v>1400000US53061040500</v>
      </c>
      <c r="F1044">
        <v>405</v>
      </c>
      <c r="G1044" t="s">
        <v>2362</v>
      </c>
      <c r="H1044" t="s">
        <v>1495</v>
      </c>
      <c r="I1044" t="s">
        <v>1496</v>
      </c>
      <c r="J1044">
        <v>1802593</v>
      </c>
      <c r="K1044">
        <v>186273</v>
      </c>
      <c r="L1044">
        <v>47.984939599999997</v>
      </c>
      <c r="M1044">
        <v>-122.1815113</v>
      </c>
      <c r="N1044">
        <v>1.988867226</v>
      </c>
    </row>
    <row r="1045" spans="1:14" x14ac:dyDescent="0.2">
      <c r="A1045">
        <v>53</v>
      </c>
      <c r="B1045">
        <v>61</v>
      </c>
      <c r="C1045">
        <v>40700</v>
      </c>
      <c r="D1045" s="3">
        <v>53061040700</v>
      </c>
      <c r="E1045" s="4" t="str">
        <f t="shared" si="16"/>
        <v>1400000US53061040700</v>
      </c>
      <c r="F1045">
        <v>407</v>
      </c>
      <c r="G1045" t="s">
        <v>2363</v>
      </c>
      <c r="H1045" t="s">
        <v>1495</v>
      </c>
      <c r="I1045" t="s">
        <v>1496</v>
      </c>
      <c r="J1045">
        <v>2806752</v>
      </c>
      <c r="K1045">
        <v>98891</v>
      </c>
      <c r="L1045">
        <v>47.973187500000002</v>
      </c>
      <c r="M1045">
        <v>-122.1971281</v>
      </c>
      <c r="N1045">
        <v>2.9056394810000001</v>
      </c>
    </row>
    <row r="1046" spans="1:14" x14ac:dyDescent="0.2">
      <c r="A1046">
        <v>53</v>
      </c>
      <c r="B1046">
        <v>61</v>
      </c>
      <c r="C1046">
        <v>40800</v>
      </c>
      <c r="D1046" s="3">
        <v>53061040800</v>
      </c>
      <c r="E1046" s="4" t="str">
        <f t="shared" si="16"/>
        <v>1400000US53061040800</v>
      </c>
      <c r="F1046">
        <v>408</v>
      </c>
      <c r="G1046" t="s">
        <v>2364</v>
      </c>
      <c r="H1046" t="s">
        <v>1495</v>
      </c>
      <c r="I1046" t="s">
        <v>1496</v>
      </c>
      <c r="J1046">
        <v>1439692</v>
      </c>
      <c r="K1046">
        <v>1525964</v>
      </c>
      <c r="L1046">
        <v>47.978075500000003</v>
      </c>
      <c r="M1046">
        <v>-122.2204</v>
      </c>
      <c r="N1046">
        <v>2.9656512519999998</v>
      </c>
    </row>
    <row r="1047" spans="1:14" x14ac:dyDescent="0.2">
      <c r="A1047">
        <v>53</v>
      </c>
      <c r="B1047">
        <v>61</v>
      </c>
      <c r="C1047">
        <v>40900</v>
      </c>
      <c r="D1047" s="3">
        <v>53061040900</v>
      </c>
      <c r="E1047" s="4" t="str">
        <f t="shared" si="16"/>
        <v>1400000US53061040900</v>
      </c>
      <c r="F1047">
        <v>409</v>
      </c>
      <c r="G1047" t="s">
        <v>2365</v>
      </c>
      <c r="H1047" t="s">
        <v>1495</v>
      </c>
      <c r="I1047" t="s">
        <v>1496</v>
      </c>
      <c r="J1047">
        <v>3310570</v>
      </c>
      <c r="K1047">
        <v>1063926</v>
      </c>
      <c r="L1047">
        <v>47.960134099999998</v>
      </c>
      <c r="M1047">
        <v>-122.23608</v>
      </c>
      <c r="N1047">
        <v>4.3744969840000003</v>
      </c>
    </row>
    <row r="1048" spans="1:14" x14ac:dyDescent="0.2">
      <c r="A1048">
        <v>53</v>
      </c>
      <c r="B1048">
        <v>61</v>
      </c>
      <c r="C1048">
        <v>41000</v>
      </c>
      <c r="D1048" s="3">
        <v>53061041000</v>
      </c>
      <c r="E1048" s="4" t="str">
        <f t="shared" si="16"/>
        <v>1400000US53061041000</v>
      </c>
      <c r="F1048">
        <v>410</v>
      </c>
      <c r="G1048" t="s">
        <v>2366</v>
      </c>
      <c r="H1048" t="s">
        <v>1495</v>
      </c>
      <c r="I1048" t="s">
        <v>1496</v>
      </c>
      <c r="J1048">
        <v>3072037</v>
      </c>
      <c r="K1048">
        <v>0</v>
      </c>
      <c r="L1048">
        <v>47.960183999999998</v>
      </c>
      <c r="M1048">
        <v>-122.21352690000001</v>
      </c>
      <c r="N1048">
        <v>3.0720426490000001</v>
      </c>
    </row>
    <row r="1049" spans="1:14" x14ac:dyDescent="0.2">
      <c r="A1049">
        <v>53</v>
      </c>
      <c r="B1049">
        <v>61</v>
      </c>
      <c r="C1049">
        <v>41100</v>
      </c>
      <c r="D1049" s="3">
        <v>53061041100</v>
      </c>
      <c r="E1049" s="4" t="str">
        <f t="shared" si="16"/>
        <v>1400000US53061041100</v>
      </c>
      <c r="F1049">
        <v>411</v>
      </c>
      <c r="G1049" t="s">
        <v>2367</v>
      </c>
      <c r="H1049" t="s">
        <v>1495</v>
      </c>
      <c r="I1049" t="s">
        <v>1496</v>
      </c>
      <c r="J1049">
        <v>2719583</v>
      </c>
      <c r="K1049">
        <v>6510</v>
      </c>
      <c r="L1049">
        <v>47.944667799999998</v>
      </c>
      <c r="M1049">
        <v>-122.2205239</v>
      </c>
      <c r="N1049">
        <v>2.7260923859999999</v>
      </c>
    </row>
    <row r="1050" spans="1:14" x14ac:dyDescent="0.2">
      <c r="A1050">
        <v>53</v>
      </c>
      <c r="B1050">
        <v>61</v>
      </c>
      <c r="C1050">
        <v>41201</v>
      </c>
      <c r="D1050" s="3">
        <v>53061041201</v>
      </c>
      <c r="E1050" s="4" t="str">
        <f t="shared" si="16"/>
        <v>1400000US53061041201</v>
      </c>
      <c r="F1050">
        <v>412.01</v>
      </c>
      <c r="G1050" t="s">
        <v>1637</v>
      </c>
      <c r="H1050" t="s">
        <v>1495</v>
      </c>
      <c r="I1050" t="s">
        <v>1496</v>
      </c>
      <c r="J1050">
        <v>1485819</v>
      </c>
      <c r="K1050">
        <v>0</v>
      </c>
      <c r="L1050">
        <v>47.944770300000002</v>
      </c>
      <c r="M1050">
        <v>-122.23562200000001</v>
      </c>
      <c r="N1050">
        <v>1.48581827</v>
      </c>
    </row>
    <row r="1051" spans="1:14" x14ac:dyDescent="0.2">
      <c r="A1051">
        <v>53</v>
      </c>
      <c r="B1051">
        <v>61</v>
      </c>
      <c r="C1051">
        <v>41202</v>
      </c>
      <c r="D1051" s="3">
        <v>53061041202</v>
      </c>
      <c r="E1051" s="4" t="str">
        <f t="shared" si="16"/>
        <v>1400000US53061041202</v>
      </c>
      <c r="F1051">
        <v>412.02</v>
      </c>
      <c r="G1051" t="s">
        <v>2368</v>
      </c>
      <c r="H1051" t="s">
        <v>1495</v>
      </c>
      <c r="I1051" t="s">
        <v>1496</v>
      </c>
      <c r="J1051">
        <v>2650628</v>
      </c>
      <c r="K1051">
        <v>44326</v>
      </c>
      <c r="L1051">
        <v>47.928241300000003</v>
      </c>
      <c r="M1051">
        <v>-122.22526430000001</v>
      </c>
      <c r="N1051">
        <v>2.6949534929999999</v>
      </c>
    </row>
    <row r="1052" spans="1:14" x14ac:dyDescent="0.2">
      <c r="A1052">
        <v>53</v>
      </c>
      <c r="B1052">
        <v>61</v>
      </c>
      <c r="C1052">
        <v>41301</v>
      </c>
      <c r="D1052" s="3">
        <v>53061041301</v>
      </c>
      <c r="E1052" s="4" t="str">
        <f t="shared" si="16"/>
        <v>1400000US53061041301</v>
      </c>
      <c r="F1052">
        <v>413.01</v>
      </c>
      <c r="G1052" t="s">
        <v>2369</v>
      </c>
      <c r="H1052" t="s">
        <v>1495</v>
      </c>
      <c r="I1052" t="s">
        <v>1496</v>
      </c>
      <c r="J1052">
        <v>4718356</v>
      </c>
      <c r="K1052">
        <v>1559795</v>
      </c>
      <c r="L1052">
        <v>47.933101100000002</v>
      </c>
      <c r="M1052">
        <v>-122.3015587</v>
      </c>
      <c r="N1052">
        <v>6.2781458370000003</v>
      </c>
    </row>
    <row r="1053" spans="1:14" x14ac:dyDescent="0.2">
      <c r="A1053">
        <v>53</v>
      </c>
      <c r="B1053">
        <v>61</v>
      </c>
      <c r="C1053">
        <v>41303</v>
      </c>
      <c r="D1053" s="3">
        <v>53061041303</v>
      </c>
      <c r="E1053" s="4" t="str">
        <f t="shared" si="16"/>
        <v>1400000US53061041303</v>
      </c>
      <c r="F1053">
        <v>413.03</v>
      </c>
      <c r="G1053" t="s">
        <v>2370</v>
      </c>
      <c r="H1053" t="s">
        <v>1495</v>
      </c>
      <c r="I1053" t="s">
        <v>1496</v>
      </c>
      <c r="J1053">
        <v>3800692</v>
      </c>
      <c r="K1053">
        <v>0</v>
      </c>
      <c r="L1053">
        <v>47.940821999999997</v>
      </c>
      <c r="M1053">
        <v>-122.2465468</v>
      </c>
      <c r="N1053">
        <v>3.8006947439999998</v>
      </c>
    </row>
    <row r="1054" spans="1:14" x14ac:dyDescent="0.2">
      <c r="A1054">
        <v>53</v>
      </c>
      <c r="B1054">
        <v>61</v>
      </c>
      <c r="C1054">
        <v>41304</v>
      </c>
      <c r="D1054" s="3">
        <v>53061041304</v>
      </c>
      <c r="E1054" s="4" t="str">
        <f t="shared" si="16"/>
        <v>1400000US53061041304</v>
      </c>
      <c r="F1054">
        <v>413.04</v>
      </c>
      <c r="G1054" t="s">
        <v>2371</v>
      </c>
      <c r="H1054" t="s">
        <v>1495</v>
      </c>
      <c r="I1054" t="s">
        <v>1496</v>
      </c>
      <c r="J1054">
        <v>10193842</v>
      </c>
      <c r="K1054">
        <v>1077369</v>
      </c>
      <c r="L1054">
        <v>47.9448887</v>
      </c>
      <c r="M1054">
        <v>-122.2664436</v>
      </c>
      <c r="N1054">
        <v>11.27121356</v>
      </c>
    </row>
    <row r="1055" spans="1:14" x14ac:dyDescent="0.2">
      <c r="A1055">
        <v>53</v>
      </c>
      <c r="B1055">
        <v>61</v>
      </c>
      <c r="C1055">
        <v>41400</v>
      </c>
      <c r="D1055" s="3">
        <v>53061041400</v>
      </c>
      <c r="E1055" s="4" t="str">
        <f t="shared" si="16"/>
        <v>1400000US53061041400</v>
      </c>
      <c r="F1055">
        <v>414</v>
      </c>
      <c r="G1055" t="s">
        <v>1661</v>
      </c>
      <c r="H1055" t="s">
        <v>1495</v>
      </c>
      <c r="I1055" t="s">
        <v>1496</v>
      </c>
      <c r="J1055">
        <v>3323592</v>
      </c>
      <c r="K1055">
        <v>0</v>
      </c>
      <c r="L1055">
        <v>47.941740899999999</v>
      </c>
      <c r="M1055">
        <v>-122.20383649999999</v>
      </c>
      <c r="N1055">
        <v>3.3235889059999999</v>
      </c>
    </row>
    <row r="1056" spans="1:14" x14ac:dyDescent="0.2">
      <c r="A1056">
        <v>53</v>
      </c>
      <c r="B1056">
        <v>61</v>
      </c>
      <c r="C1056">
        <v>41500</v>
      </c>
      <c r="D1056" s="3">
        <v>53061041500</v>
      </c>
      <c r="E1056" s="4" t="str">
        <f t="shared" si="16"/>
        <v>1400000US53061041500</v>
      </c>
      <c r="F1056">
        <v>415</v>
      </c>
      <c r="G1056" t="s">
        <v>1662</v>
      </c>
      <c r="H1056" t="s">
        <v>1495</v>
      </c>
      <c r="I1056" t="s">
        <v>1496</v>
      </c>
      <c r="J1056">
        <v>5425482</v>
      </c>
      <c r="K1056">
        <v>239568</v>
      </c>
      <c r="L1056">
        <v>47.935894300000001</v>
      </c>
      <c r="M1056">
        <v>-122.1869829</v>
      </c>
      <c r="N1056">
        <v>5.665051192</v>
      </c>
    </row>
    <row r="1057" spans="1:14" x14ac:dyDescent="0.2">
      <c r="A1057">
        <v>53</v>
      </c>
      <c r="B1057">
        <v>61</v>
      </c>
      <c r="C1057">
        <v>41601</v>
      </c>
      <c r="D1057" s="3">
        <v>53061041601</v>
      </c>
      <c r="E1057" s="4" t="str">
        <f t="shared" si="16"/>
        <v>1400000US53061041601</v>
      </c>
      <c r="F1057">
        <v>416.01</v>
      </c>
      <c r="G1057" t="s">
        <v>2372</v>
      </c>
      <c r="H1057" t="s">
        <v>1495</v>
      </c>
      <c r="I1057" t="s">
        <v>1496</v>
      </c>
      <c r="J1057">
        <v>4672495</v>
      </c>
      <c r="K1057">
        <v>0</v>
      </c>
      <c r="L1057">
        <v>47.916206199999998</v>
      </c>
      <c r="M1057">
        <v>-122.19327920000001</v>
      </c>
      <c r="N1057">
        <v>4.6724902689999999</v>
      </c>
    </row>
    <row r="1058" spans="1:14" x14ac:dyDescent="0.2">
      <c r="A1058">
        <v>53</v>
      </c>
      <c r="B1058">
        <v>61</v>
      </c>
      <c r="C1058">
        <v>41605</v>
      </c>
      <c r="D1058" s="3">
        <v>53061041605</v>
      </c>
      <c r="E1058" s="4" t="str">
        <f t="shared" si="16"/>
        <v>1400000US53061041605</v>
      </c>
      <c r="F1058">
        <v>416.05</v>
      </c>
      <c r="G1058" t="s">
        <v>2373</v>
      </c>
      <c r="H1058" t="s">
        <v>1495</v>
      </c>
      <c r="I1058" t="s">
        <v>1496</v>
      </c>
      <c r="J1058">
        <v>2462207</v>
      </c>
      <c r="K1058">
        <v>9609</v>
      </c>
      <c r="L1058">
        <v>47.901087199999999</v>
      </c>
      <c r="M1058">
        <v>-122.1958154</v>
      </c>
      <c r="N1058">
        <v>2.4718159759999998</v>
      </c>
    </row>
    <row r="1059" spans="1:14" x14ac:dyDescent="0.2">
      <c r="A1059">
        <v>53</v>
      </c>
      <c r="B1059">
        <v>61</v>
      </c>
      <c r="C1059">
        <v>41606</v>
      </c>
      <c r="D1059" s="3">
        <v>53061041606</v>
      </c>
      <c r="E1059" s="4" t="str">
        <f t="shared" si="16"/>
        <v>1400000US53061041606</v>
      </c>
      <c r="F1059">
        <v>416.06</v>
      </c>
      <c r="G1059" t="s">
        <v>2374</v>
      </c>
      <c r="H1059" t="s">
        <v>1495</v>
      </c>
      <c r="I1059" t="s">
        <v>1496</v>
      </c>
      <c r="J1059">
        <v>2525929</v>
      </c>
      <c r="K1059">
        <v>45367</v>
      </c>
      <c r="L1059">
        <v>47.885734599999999</v>
      </c>
      <c r="M1059">
        <v>-122.19695280000001</v>
      </c>
      <c r="N1059">
        <v>2.5712945110000001</v>
      </c>
    </row>
    <row r="1060" spans="1:14" x14ac:dyDescent="0.2">
      <c r="A1060">
        <v>53</v>
      </c>
      <c r="B1060">
        <v>61</v>
      </c>
      <c r="C1060">
        <v>41607</v>
      </c>
      <c r="D1060" s="3">
        <v>53061041607</v>
      </c>
      <c r="E1060" s="4" t="str">
        <f t="shared" si="16"/>
        <v>1400000US53061041607</v>
      </c>
      <c r="F1060">
        <v>416.07</v>
      </c>
      <c r="G1060" t="s">
        <v>2375</v>
      </c>
      <c r="H1060" t="s">
        <v>1495</v>
      </c>
      <c r="I1060" t="s">
        <v>1496</v>
      </c>
      <c r="J1060">
        <v>2915655</v>
      </c>
      <c r="K1060">
        <v>0</v>
      </c>
      <c r="L1060">
        <v>47.898378899999997</v>
      </c>
      <c r="M1060">
        <v>-122.1734933</v>
      </c>
      <c r="N1060">
        <v>2.915651564</v>
      </c>
    </row>
    <row r="1061" spans="1:14" x14ac:dyDescent="0.2">
      <c r="A1061">
        <v>53</v>
      </c>
      <c r="B1061">
        <v>61</v>
      </c>
      <c r="C1061">
        <v>41608</v>
      </c>
      <c r="D1061" s="3">
        <v>53061041608</v>
      </c>
      <c r="E1061" s="4" t="str">
        <f t="shared" si="16"/>
        <v>1400000US53061041608</v>
      </c>
      <c r="F1061">
        <v>416.08</v>
      </c>
      <c r="G1061" t="s">
        <v>2376</v>
      </c>
      <c r="H1061" t="s">
        <v>1495</v>
      </c>
      <c r="I1061" t="s">
        <v>1496</v>
      </c>
      <c r="J1061">
        <v>3769234</v>
      </c>
      <c r="K1061">
        <v>0</v>
      </c>
      <c r="L1061">
        <v>47.886020199999997</v>
      </c>
      <c r="M1061">
        <v>-122.16865079999999</v>
      </c>
      <c r="N1061">
        <v>3.769230823</v>
      </c>
    </row>
    <row r="1062" spans="1:14" x14ac:dyDescent="0.2">
      <c r="A1062">
        <v>53</v>
      </c>
      <c r="B1062">
        <v>61</v>
      </c>
      <c r="C1062">
        <v>41701</v>
      </c>
      <c r="D1062" s="3">
        <v>53061041701</v>
      </c>
      <c r="E1062" s="4" t="str">
        <f t="shared" si="16"/>
        <v>1400000US53061041701</v>
      </c>
      <c r="F1062">
        <v>417.01</v>
      </c>
      <c r="G1062" t="s">
        <v>2377</v>
      </c>
      <c r="H1062" t="s">
        <v>1495</v>
      </c>
      <c r="I1062" t="s">
        <v>1496</v>
      </c>
      <c r="J1062">
        <v>2963221</v>
      </c>
      <c r="K1062">
        <v>401753</v>
      </c>
      <c r="L1062">
        <v>47.889939900000002</v>
      </c>
      <c r="M1062">
        <v>-122.2149774</v>
      </c>
      <c r="N1062">
        <v>3.3649776419999999</v>
      </c>
    </row>
    <row r="1063" spans="1:14" x14ac:dyDescent="0.2">
      <c r="A1063">
        <v>53</v>
      </c>
      <c r="B1063">
        <v>61</v>
      </c>
      <c r="C1063">
        <v>41703</v>
      </c>
      <c r="D1063" s="3">
        <v>53061041703</v>
      </c>
      <c r="E1063" s="4" t="str">
        <f t="shared" si="16"/>
        <v>1400000US53061041703</v>
      </c>
      <c r="F1063">
        <v>417.03</v>
      </c>
      <c r="G1063" t="s">
        <v>2378</v>
      </c>
      <c r="H1063" t="s">
        <v>1495</v>
      </c>
      <c r="I1063" t="s">
        <v>1496</v>
      </c>
      <c r="J1063">
        <v>3696530</v>
      </c>
      <c r="K1063">
        <v>236620</v>
      </c>
      <c r="L1063">
        <v>47.859973699999998</v>
      </c>
      <c r="M1063">
        <v>-122.2400339</v>
      </c>
      <c r="N1063">
        <v>3.9331514599999999</v>
      </c>
    </row>
    <row r="1064" spans="1:14" x14ac:dyDescent="0.2">
      <c r="A1064">
        <v>53</v>
      </c>
      <c r="B1064">
        <v>61</v>
      </c>
      <c r="C1064">
        <v>41704</v>
      </c>
      <c r="D1064" s="3">
        <v>53061041704</v>
      </c>
      <c r="E1064" s="4" t="str">
        <f t="shared" si="16"/>
        <v>1400000US53061041704</v>
      </c>
      <c r="F1064">
        <v>417.04</v>
      </c>
      <c r="G1064" t="s">
        <v>2379</v>
      </c>
      <c r="H1064" t="s">
        <v>1495</v>
      </c>
      <c r="I1064" t="s">
        <v>1496</v>
      </c>
      <c r="J1064">
        <v>4037891</v>
      </c>
      <c r="K1064">
        <v>0</v>
      </c>
      <c r="L1064">
        <v>47.867381399999999</v>
      </c>
      <c r="M1064">
        <v>-122.22518100000001</v>
      </c>
      <c r="N1064">
        <v>4.0378970040000004</v>
      </c>
    </row>
    <row r="1065" spans="1:14" x14ac:dyDescent="0.2">
      <c r="A1065">
        <v>53</v>
      </c>
      <c r="B1065">
        <v>61</v>
      </c>
      <c r="C1065">
        <v>41805</v>
      </c>
      <c r="D1065" s="3">
        <v>53061041805</v>
      </c>
      <c r="E1065" s="4" t="str">
        <f t="shared" si="16"/>
        <v>1400000US53061041805</v>
      </c>
      <c r="F1065">
        <v>418.05</v>
      </c>
      <c r="G1065" t="s">
        <v>2380</v>
      </c>
      <c r="H1065" t="s">
        <v>1495</v>
      </c>
      <c r="I1065" t="s">
        <v>1496</v>
      </c>
      <c r="J1065">
        <v>3323438</v>
      </c>
      <c r="K1065">
        <v>0</v>
      </c>
      <c r="L1065">
        <v>47.9140187</v>
      </c>
      <c r="M1065">
        <v>-122.22270260000001</v>
      </c>
      <c r="N1065">
        <v>3.3234346540000002</v>
      </c>
    </row>
    <row r="1066" spans="1:14" x14ac:dyDescent="0.2">
      <c r="A1066">
        <v>53</v>
      </c>
      <c r="B1066">
        <v>61</v>
      </c>
      <c r="C1066">
        <v>41806</v>
      </c>
      <c r="D1066" s="3">
        <v>53061041806</v>
      </c>
      <c r="E1066" s="4" t="str">
        <f t="shared" si="16"/>
        <v>1400000US53061041806</v>
      </c>
      <c r="F1066">
        <v>418.06</v>
      </c>
      <c r="G1066" t="s">
        <v>2381</v>
      </c>
      <c r="H1066" t="s">
        <v>1495</v>
      </c>
      <c r="I1066" t="s">
        <v>1496</v>
      </c>
      <c r="J1066">
        <v>2844373</v>
      </c>
      <c r="K1066">
        <v>0</v>
      </c>
      <c r="L1066">
        <v>47.901643399999998</v>
      </c>
      <c r="M1066">
        <v>-122.23020990000001</v>
      </c>
      <c r="N1066">
        <v>2.8443736610000001</v>
      </c>
    </row>
    <row r="1067" spans="1:14" x14ac:dyDescent="0.2">
      <c r="A1067">
        <v>53</v>
      </c>
      <c r="B1067">
        <v>61</v>
      </c>
      <c r="C1067">
        <v>41808</v>
      </c>
      <c r="D1067" s="3">
        <v>53061041808</v>
      </c>
      <c r="E1067" s="4" t="str">
        <f t="shared" si="16"/>
        <v>1400000US53061041808</v>
      </c>
      <c r="F1067">
        <v>418.08</v>
      </c>
      <c r="G1067" t="s">
        <v>2382</v>
      </c>
      <c r="H1067" t="s">
        <v>1495</v>
      </c>
      <c r="I1067" t="s">
        <v>1496</v>
      </c>
      <c r="J1067">
        <v>1690139</v>
      </c>
      <c r="K1067">
        <v>0</v>
      </c>
      <c r="L1067">
        <v>47.8907825</v>
      </c>
      <c r="M1067">
        <v>-122.23089710000001</v>
      </c>
      <c r="N1067">
        <v>1.690140676</v>
      </c>
    </row>
    <row r="1068" spans="1:14" x14ac:dyDescent="0.2">
      <c r="A1068">
        <v>53</v>
      </c>
      <c r="B1068">
        <v>61</v>
      </c>
      <c r="C1068">
        <v>41809</v>
      </c>
      <c r="D1068" s="3">
        <v>53061041809</v>
      </c>
      <c r="E1068" s="4" t="str">
        <f t="shared" si="16"/>
        <v>1400000US53061041809</v>
      </c>
      <c r="F1068">
        <v>418.09</v>
      </c>
      <c r="G1068" t="s">
        <v>2383</v>
      </c>
      <c r="H1068" t="s">
        <v>1495</v>
      </c>
      <c r="I1068" t="s">
        <v>1496</v>
      </c>
      <c r="J1068">
        <v>1079258</v>
      </c>
      <c r="K1068">
        <v>0</v>
      </c>
      <c r="L1068">
        <v>47.891749699999998</v>
      </c>
      <c r="M1068">
        <v>-122.2455166</v>
      </c>
      <c r="N1068">
        <v>1.0792584089999999</v>
      </c>
    </row>
    <row r="1069" spans="1:14" x14ac:dyDescent="0.2">
      <c r="A1069">
        <v>53</v>
      </c>
      <c r="B1069">
        <v>61</v>
      </c>
      <c r="C1069">
        <v>41810</v>
      </c>
      <c r="D1069" s="3">
        <v>53061041810</v>
      </c>
      <c r="E1069" s="4" t="str">
        <f t="shared" si="16"/>
        <v>1400000US53061041810</v>
      </c>
      <c r="F1069">
        <v>418.1</v>
      </c>
      <c r="G1069" t="s">
        <v>2384</v>
      </c>
      <c r="H1069" t="s">
        <v>1495</v>
      </c>
      <c r="I1069" t="s">
        <v>1496</v>
      </c>
      <c r="J1069">
        <v>893332</v>
      </c>
      <c r="K1069">
        <v>0</v>
      </c>
      <c r="L1069">
        <v>47.886071600000001</v>
      </c>
      <c r="M1069">
        <v>-122.24906559999999</v>
      </c>
      <c r="N1069">
        <v>0.89333181500000003</v>
      </c>
    </row>
    <row r="1070" spans="1:14" x14ac:dyDescent="0.2">
      <c r="A1070">
        <v>53</v>
      </c>
      <c r="B1070">
        <v>61</v>
      </c>
      <c r="C1070">
        <v>41811</v>
      </c>
      <c r="D1070" s="3">
        <v>53061041811</v>
      </c>
      <c r="E1070" s="4" t="str">
        <f t="shared" si="16"/>
        <v>1400000US53061041811</v>
      </c>
      <c r="F1070">
        <v>418.11</v>
      </c>
      <c r="G1070" t="s">
        <v>2385</v>
      </c>
      <c r="H1070" t="s">
        <v>1495</v>
      </c>
      <c r="I1070" t="s">
        <v>1496</v>
      </c>
      <c r="J1070">
        <v>3281554</v>
      </c>
      <c r="K1070">
        <v>98005</v>
      </c>
      <c r="L1070">
        <v>47.870649</v>
      </c>
      <c r="M1070">
        <v>-122.251008</v>
      </c>
      <c r="N1070">
        <v>3.379561185</v>
      </c>
    </row>
    <row r="1071" spans="1:14" x14ac:dyDescent="0.2">
      <c r="A1071">
        <v>53</v>
      </c>
      <c r="B1071">
        <v>61</v>
      </c>
      <c r="C1071">
        <v>41812</v>
      </c>
      <c r="D1071" s="3">
        <v>53061041812</v>
      </c>
      <c r="E1071" s="4" t="str">
        <f t="shared" si="16"/>
        <v>1400000US53061041812</v>
      </c>
      <c r="F1071">
        <v>418.12</v>
      </c>
      <c r="G1071" t="s">
        <v>2386</v>
      </c>
      <c r="H1071" t="s">
        <v>1495</v>
      </c>
      <c r="I1071" t="s">
        <v>1496</v>
      </c>
      <c r="J1071">
        <v>1869425</v>
      </c>
      <c r="K1071">
        <v>0</v>
      </c>
      <c r="L1071">
        <v>47.875064100000003</v>
      </c>
      <c r="M1071">
        <v>-122.2668834</v>
      </c>
      <c r="N1071">
        <v>1.869423949</v>
      </c>
    </row>
    <row r="1072" spans="1:14" x14ac:dyDescent="0.2">
      <c r="A1072">
        <v>53</v>
      </c>
      <c r="B1072">
        <v>61</v>
      </c>
      <c r="C1072">
        <v>41901</v>
      </c>
      <c r="D1072" s="3">
        <v>53061041901</v>
      </c>
      <c r="E1072" s="4" t="str">
        <f t="shared" si="16"/>
        <v>1400000US53061041901</v>
      </c>
      <c r="F1072">
        <v>419.01</v>
      </c>
      <c r="G1072" t="s">
        <v>2387</v>
      </c>
      <c r="H1072" t="s">
        <v>1495</v>
      </c>
      <c r="I1072" t="s">
        <v>1496</v>
      </c>
      <c r="J1072">
        <v>8847184</v>
      </c>
      <c r="K1072">
        <v>0</v>
      </c>
      <c r="L1072">
        <v>47.901657</v>
      </c>
      <c r="M1072">
        <v>-122.2789279</v>
      </c>
      <c r="N1072">
        <v>8.8471802729999993</v>
      </c>
    </row>
    <row r="1073" spans="1:14" x14ac:dyDescent="0.2">
      <c r="A1073">
        <v>53</v>
      </c>
      <c r="B1073">
        <v>61</v>
      </c>
      <c r="C1073">
        <v>41903</v>
      </c>
      <c r="D1073" s="3">
        <v>53061041903</v>
      </c>
      <c r="E1073" s="4" t="str">
        <f t="shared" si="16"/>
        <v>1400000US53061041903</v>
      </c>
      <c r="F1073">
        <v>419.03</v>
      </c>
      <c r="G1073" t="s">
        <v>2388</v>
      </c>
      <c r="H1073" t="s">
        <v>1495</v>
      </c>
      <c r="I1073" t="s">
        <v>1496</v>
      </c>
      <c r="J1073">
        <v>3410938</v>
      </c>
      <c r="K1073">
        <v>0</v>
      </c>
      <c r="L1073">
        <v>47.915311500000001</v>
      </c>
      <c r="M1073">
        <v>-122.2579258</v>
      </c>
      <c r="N1073">
        <v>3.4109408110000001</v>
      </c>
    </row>
    <row r="1074" spans="1:14" x14ac:dyDescent="0.2">
      <c r="A1074">
        <v>53</v>
      </c>
      <c r="B1074">
        <v>61</v>
      </c>
      <c r="C1074">
        <v>41904</v>
      </c>
      <c r="D1074" s="3">
        <v>53061041904</v>
      </c>
      <c r="E1074" s="4" t="str">
        <f t="shared" si="16"/>
        <v>1400000US53061041904</v>
      </c>
      <c r="F1074">
        <v>419.04</v>
      </c>
      <c r="G1074" t="s">
        <v>2389</v>
      </c>
      <c r="H1074" t="s">
        <v>1495</v>
      </c>
      <c r="I1074" t="s">
        <v>1496</v>
      </c>
      <c r="J1074">
        <v>1429898</v>
      </c>
      <c r="K1074">
        <v>0</v>
      </c>
      <c r="L1074">
        <v>47.916772000000002</v>
      </c>
      <c r="M1074">
        <v>-122.2388771</v>
      </c>
      <c r="N1074">
        <v>1.4298975220000001</v>
      </c>
    </row>
    <row r="1075" spans="1:14" x14ac:dyDescent="0.2">
      <c r="A1075">
        <v>53</v>
      </c>
      <c r="B1075">
        <v>61</v>
      </c>
      <c r="C1075">
        <v>41905</v>
      </c>
      <c r="D1075" s="3">
        <v>53061041905</v>
      </c>
      <c r="E1075" s="4" t="str">
        <f t="shared" si="16"/>
        <v>1400000US53061041905</v>
      </c>
      <c r="F1075">
        <v>419.05</v>
      </c>
      <c r="G1075" t="s">
        <v>2390</v>
      </c>
      <c r="H1075" t="s">
        <v>1495</v>
      </c>
      <c r="I1075" t="s">
        <v>1496</v>
      </c>
      <c r="J1075">
        <v>2227002</v>
      </c>
      <c r="K1075">
        <v>0</v>
      </c>
      <c r="L1075">
        <v>47.901413499999997</v>
      </c>
      <c r="M1075">
        <v>-122.2571911</v>
      </c>
      <c r="N1075">
        <v>2.2270028979999998</v>
      </c>
    </row>
    <row r="1076" spans="1:14" x14ac:dyDescent="0.2">
      <c r="A1076">
        <v>53</v>
      </c>
      <c r="B1076">
        <v>61</v>
      </c>
      <c r="C1076">
        <v>42001</v>
      </c>
      <c r="D1076" s="3">
        <v>53061042001</v>
      </c>
      <c r="E1076" s="4" t="str">
        <f t="shared" si="16"/>
        <v>1400000US53061042001</v>
      </c>
      <c r="F1076">
        <v>420.01</v>
      </c>
      <c r="G1076" t="s">
        <v>2391</v>
      </c>
      <c r="H1076" t="s">
        <v>1495</v>
      </c>
      <c r="I1076" t="s">
        <v>1496</v>
      </c>
      <c r="J1076">
        <v>4916666</v>
      </c>
      <c r="K1076">
        <v>1032627</v>
      </c>
      <c r="L1076">
        <v>47.911484899999998</v>
      </c>
      <c r="M1076">
        <v>-122.31468889999999</v>
      </c>
      <c r="N1076">
        <v>5.9492943010000001</v>
      </c>
    </row>
    <row r="1077" spans="1:14" x14ac:dyDescent="0.2">
      <c r="A1077">
        <v>53</v>
      </c>
      <c r="B1077">
        <v>61</v>
      </c>
      <c r="C1077">
        <v>42003</v>
      </c>
      <c r="D1077" s="3">
        <v>53061042003</v>
      </c>
      <c r="E1077" s="4" t="str">
        <f t="shared" si="16"/>
        <v>1400000US53061042003</v>
      </c>
      <c r="F1077">
        <v>420.03</v>
      </c>
      <c r="G1077" t="s">
        <v>2392</v>
      </c>
      <c r="H1077" t="s">
        <v>1495</v>
      </c>
      <c r="I1077" t="s">
        <v>1496</v>
      </c>
      <c r="J1077">
        <v>2759151</v>
      </c>
      <c r="K1077">
        <v>576283</v>
      </c>
      <c r="L1077">
        <v>47.867766000000003</v>
      </c>
      <c r="M1077">
        <v>-122.32384570000001</v>
      </c>
      <c r="N1077">
        <v>3.3354348159999998</v>
      </c>
    </row>
    <row r="1078" spans="1:14" x14ac:dyDescent="0.2">
      <c r="A1078">
        <v>53</v>
      </c>
      <c r="B1078">
        <v>61</v>
      </c>
      <c r="C1078">
        <v>42004</v>
      </c>
      <c r="D1078" s="3">
        <v>53061042004</v>
      </c>
      <c r="E1078" s="4" t="str">
        <f t="shared" si="16"/>
        <v>1400000US53061042004</v>
      </c>
      <c r="F1078">
        <v>420.04</v>
      </c>
      <c r="G1078" t="s">
        <v>2393</v>
      </c>
      <c r="H1078" t="s">
        <v>1495</v>
      </c>
      <c r="I1078" t="s">
        <v>1496</v>
      </c>
      <c r="J1078">
        <v>2382614</v>
      </c>
      <c r="K1078">
        <v>153461</v>
      </c>
      <c r="L1078">
        <v>47.867725</v>
      </c>
      <c r="M1078">
        <v>-122.281908</v>
      </c>
      <c r="N1078">
        <v>2.5360765600000001</v>
      </c>
    </row>
    <row r="1079" spans="1:14" x14ac:dyDescent="0.2">
      <c r="A1079">
        <v>53</v>
      </c>
      <c r="B1079">
        <v>61</v>
      </c>
      <c r="C1079">
        <v>42005</v>
      </c>
      <c r="D1079" s="3">
        <v>53061042005</v>
      </c>
      <c r="E1079" s="4" t="str">
        <f t="shared" si="16"/>
        <v>1400000US53061042005</v>
      </c>
      <c r="F1079">
        <v>420.05</v>
      </c>
      <c r="G1079" t="s">
        <v>2394</v>
      </c>
      <c r="H1079" t="s">
        <v>1495</v>
      </c>
      <c r="I1079" t="s">
        <v>1496</v>
      </c>
      <c r="J1079">
        <v>6406550</v>
      </c>
      <c r="K1079">
        <v>789066</v>
      </c>
      <c r="L1079">
        <v>47.883155000000002</v>
      </c>
      <c r="M1079">
        <v>-122.31403299999999</v>
      </c>
      <c r="N1079">
        <v>7.1956151159999999</v>
      </c>
    </row>
    <row r="1080" spans="1:14" x14ac:dyDescent="0.2">
      <c r="A1080">
        <v>53</v>
      </c>
      <c r="B1080">
        <v>61</v>
      </c>
      <c r="C1080">
        <v>42006</v>
      </c>
      <c r="D1080" s="3">
        <v>53061042006</v>
      </c>
      <c r="E1080" s="4" t="str">
        <f t="shared" si="16"/>
        <v>1400000US53061042006</v>
      </c>
      <c r="F1080">
        <v>420.06</v>
      </c>
      <c r="G1080" t="s">
        <v>2395</v>
      </c>
      <c r="H1080" t="s">
        <v>1495</v>
      </c>
      <c r="I1080" t="s">
        <v>1496</v>
      </c>
      <c r="J1080">
        <v>2671334</v>
      </c>
      <c r="K1080">
        <v>0</v>
      </c>
      <c r="L1080">
        <v>47.894103399999999</v>
      </c>
      <c r="M1080">
        <v>-122.2989299</v>
      </c>
      <c r="N1080">
        <v>2.6713321400000001</v>
      </c>
    </row>
    <row r="1081" spans="1:14" x14ac:dyDescent="0.2">
      <c r="A1081">
        <v>53</v>
      </c>
      <c r="B1081">
        <v>61</v>
      </c>
      <c r="C1081">
        <v>50101</v>
      </c>
      <c r="D1081" s="3">
        <v>53061050101</v>
      </c>
      <c r="E1081" s="4" t="str">
        <f t="shared" si="16"/>
        <v>1400000US53061050101</v>
      </c>
      <c r="F1081">
        <v>501.01</v>
      </c>
      <c r="G1081" t="s">
        <v>2396</v>
      </c>
      <c r="H1081" t="s">
        <v>1495</v>
      </c>
      <c r="I1081" t="s">
        <v>1496</v>
      </c>
      <c r="J1081">
        <v>2562203</v>
      </c>
      <c r="K1081">
        <v>200462</v>
      </c>
      <c r="L1081">
        <v>47.860405900000003</v>
      </c>
      <c r="M1081">
        <v>-122.3236643</v>
      </c>
      <c r="N1081">
        <v>2.7626648729999999</v>
      </c>
    </row>
    <row r="1082" spans="1:14" x14ac:dyDescent="0.2">
      <c r="A1082">
        <v>53</v>
      </c>
      <c r="B1082">
        <v>61</v>
      </c>
      <c r="C1082">
        <v>50102</v>
      </c>
      <c r="D1082" s="3">
        <v>53061050102</v>
      </c>
      <c r="E1082" s="4" t="str">
        <f t="shared" si="16"/>
        <v>1400000US53061050102</v>
      </c>
      <c r="F1082">
        <v>501.02</v>
      </c>
      <c r="G1082" t="s">
        <v>2397</v>
      </c>
      <c r="H1082" t="s">
        <v>1495</v>
      </c>
      <c r="I1082" t="s">
        <v>1496</v>
      </c>
      <c r="J1082">
        <v>1805957</v>
      </c>
      <c r="K1082">
        <v>0</v>
      </c>
      <c r="L1082">
        <v>47.858125100000002</v>
      </c>
      <c r="M1082">
        <v>-122.29558900000001</v>
      </c>
      <c r="N1082">
        <v>1.805957085</v>
      </c>
    </row>
    <row r="1083" spans="1:14" x14ac:dyDescent="0.2">
      <c r="A1083">
        <v>53</v>
      </c>
      <c r="B1083">
        <v>61</v>
      </c>
      <c r="C1083">
        <v>50200</v>
      </c>
      <c r="D1083" s="3">
        <v>53061050200</v>
      </c>
      <c r="E1083" s="4" t="str">
        <f t="shared" si="16"/>
        <v>1400000US53061050200</v>
      </c>
      <c r="F1083">
        <v>502</v>
      </c>
      <c r="G1083" t="s">
        <v>2398</v>
      </c>
      <c r="H1083" t="s">
        <v>1495</v>
      </c>
      <c r="I1083" t="s">
        <v>1496</v>
      </c>
      <c r="J1083">
        <v>4533341</v>
      </c>
      <c r="K1083">
        <v>1271104</v>
      </c>
      <c r="L1083">
        <v>47.844678000000002</v>
      </c>
      <c r="M1083">
        <v>-122.3375808</v>
      </c>
      <c r="N1083">
        <v>5.8044480040000002</v>
      </c>
    </row>
    <row r="1084" spans="1:14" x14ac:dyDescent="0.2">
      <c r="A1084">
        <v>53</v>
      </c>
      <c r="B1084">
        <v>61</v>
      </c>
      <c r="C1084">
        <v>50300</v>
      </c>
      <c r="D1084" s="3">
        <v>53061050300</v>
      </c>
      <c r="E1084" s="4" t="str">
        <f t="shared" si="16"/>
        <v>1400000US53061050300</v>
      </c>
      <c r="F1084">
        <v>503</v>
      </c>
      <c r="G1084" t="s">
        <v>2399</v>
      </c>
      <c r="H1084" t="s">
        <v>1495</v>
      </c>
      <c r="I1084" t="s">
        <v>1496</v>
      </c>
      <c r="J1084">
        <v>3727448</v>
      </c>
      <c r="K1084">
        <v>880998</v>
      </c>
      <c r="L1084">
        <v>47.8281986</v>
      </c>
      <c r="M1084">
        <v>-122.35773829999999</v>
      </c>
      <c r="N1084">
        <v>4.6084430449999996</v>
      </c>
    </row>
    <row r="1085" spans="1:14" x14ac:dyDescent="0.2">
      <c r="A1085">
        <v>53</v>
      </c>
      <c r="B1085">
        <v>61</v>
      </c>
      <c r="C1085">
        <v>50401</v>
      </c>
      <c r="D1085" s="3">
        <v>53061050401</v>
      </c>
      <c r="E1085" s="4" t="str">
        <f t="shared" si="16"/>
        <v>1400000US53061050401</v>
      </c>
      <c r="F1085">
        <v>504.01</v>
      </c>
      <c r="G1085" t="s">
        <v>2400</v>
      </c>
      <c r="H1085" t="s">
        <v>1495</v>
      </c>
      <c r="I1085" t="s">
        <v>1496</v>
      </c>
      <c r="J1085">
        <v>3333905</v>
      </c>
      <c r="K1085">
        <v>0</v>
      </c>
      <c r="L1085">
        <v>47.814745899999998</v>
      </c>
      <c r="M1085">
        <v>-122.3495558</v>
      </c>
      <c r="N1085">
        <v>3.33390151</v>
      </c>
    </row>
    <row r="1086" spans="1:14" x14ac:dyDescent="0.2">
      <c r="A1086">
        <v>53</v>
      </c>
      <c r="B1086">
        <v>61</v>
      </c>
      <c r="C1086">
        <v>50402</v>
      </c>
      <c r="D1086" s="3">
        <v>53061050402</v>
      </c>
      <c r="E1086" s="4" t="str">
        <f t="shared" si="16"/>
        <v>1400000US53061050402</v>
      </c>
      <c r="F1086">
        <v>504.02</v>
      </c>
      <c r="G1086" t="s">
        <v>2401</v>
      </c>
      <c r="H1086" t="s">
        <v>1495</v>
      </c>
      <c r="I1086" t="s">
        <v>1496</v>
      </c>
      <c r="J1086">
        <v>2845354</v>
      </c>
      <c r="K1086">
        <v>0</v>
      </c>
      <c r="L1086">
        <v>47.8043944</v>
      </c>
      <c r="M1086">
        <v>-122.3499284</v>
      </c>
      <c r="N1086">
        <v>2.8453504139999999</v>
      </c>
    </row>
    <row r="1087" spans="1:14" x14ac:dyDescent="0.2">
      <c r="A1087">
        <v>53</v>
      </c>
      <c r="B1087">
        <v>61</v>
      </c>
      <c r="C1087">
        <v>50500</v>
      </c>
      <c r="D1087" s="3">
        <v>53061050500</v>
      </c>
      <c r="E1087" s="4" t="str">
        <f t="shared" si="16"/>
        <v>1400000US53061050500</v>
      </c>
      <c r="F1087">
        <v>505</v>
      </c>
      <c r="G1087" t="s">
        <v>2402</v>
      </c>
      <c r="H1087" t="s">
        <v>1495</v>
      </c>
      <c r="I1087" t="s">
        <v>1496</v>
      </c>
      <c r="J1087">
        <v>3398343</v>
      </c>
      <c r="K1087">
        <v>620460</v>
      </c>
      <c r="L1087">
        <v>47.806645199999998</v>
      </c>
      <c r="M1087">
        <v>-122.3782361</v>
      </c>
      <c r="N1087">
        <v>4.0187987310000004</v>
      </c>
    </row>
    <row r="1088" spans="1:14" x14ac:dyDescent="0.2">
      <c r="A1088">
        <v>53</v>
      </c>
      <c r="B1088">
        <v>61</v>
      </c>
      <c r="C1088">
        <v>50600</v>
      </c>
      <c r="D1088" s="3">
        <v>53061050600</v>
      </c>
      <c r="E1088" s="4" t="str">
        <f t="shared" si="16"/>
        <v>1400000US53061050600</v>
      </c>
      <c r="F1088">
        <v>506</v>
      </c>
      <c r="G1088" t="s">
        <v>2403</v>
      </c>
      <c r="H1088" t="s">
        <v>1495</v>
      </c>
      <c r="I1088" t="s">
        <v>1496</v>
      </c>
      <c r="J1088">
        <v>3194805</v>
      </c>
      <c r="K1088">
        <v>1012328</v>
      </c>
      <c r="L1088">
        <v>47.788105700000003</v>
      </c>
      <c r="M1088">
        <v>-122.3881006</v>
      </c>
      <c r="N1088">
        <v>4.2071312609999998</v>
      </c>
    </row>
    <row r="1089" spans="1:14" x14ac:dyDescent="0.2">
      <c r="A1089">
        <v>53</v>
      </c>
      <c r="B1089">
        <v>61</v>
      </c>
      <c r="C1089">
        <v>50700</v>
      </c>
      <c r="D1089" s="3">
        <v>53061050700</v>
      </c>
      <c r="E1089" s="4" t="str">
        <f t="shared" si="16"/>
        <v>1400000US53061050700</v>
      </c>
      <c r="F1089">
        <v>507</v>
      </c>
      <c r="G1089" t="s">
        <v>2404</v>
      </c>
      <c r="H1089" t="s">
        <v>1495</v>
      </c>
      <c r="I1089" t="s">
        <v>1496</v>
      </c>
      <c r="J1089">
        <v>3094591</v>
      </c>
      <c r="K1089">
        <v>0</v>
      </c>
      <c r="L1089">
        <v>47.784649799999997</v>
      </c>
      <c r="M1089">
        <v>-122.36510389999999</v>
      </c>
      <c r="N1089">
        <v>3.09459222</v>
      </c>
    </row>
    <row r="1090" spans="1:14" x14ac:dyDescent="0.2">
      <c r="A1090">
        <v>53</v>
      </c>
      <c r="B1090">
        <v>61</v>
      </c>
      <c r="C1090">
        <v>50800</v>
      </c>
      <c r="D1090" s="3">
        <v>53061050800</v>
      </c>
      <c r="E1090" s="4" t="str">
        <f t="shared" si="16"/>
        <v>1400000US53061050800</v>
      </c>
      <c r="F1090">
        <v>508</v>
      </c>
      <c r="G1090" t="s">
        <v>2405</v>
      </c>
      <c r="H1090" t="s">
        <v>1495</v>
      </c>
      <c r="I1090" t="s">
        <v>1496</v>
      </c>
      <c r="J1090">
        <v>3193201</v>
      </c>
      <c r="K1090">
        <v>2376</v>
      </c>
      <c r="L1090">
        <v>47.793235699999997</v>
      </c>
      <c r="M1090">
        <v>-122.3490899</v>
      </c>
      <c r="N1090">
        <v>3.1955702910000001</v>
      </c>
    </row>
    <row r="1091" spans="1:14" x14ac:dyDescent="0.2">
      <c r="A1091">
        <v>53</v>
      </c>
      <c r="B1091">
        <v>61</v>
      </c>
      <c r="C1091">
        <v>50900</v>
      </c>
      <c r="D1091" s="3">
        <v>53061050900</v>
      </c>
      <c r="E1091" s="4" t="str">
        <f t="shared" ref="E1091:E1154" si="17">"1400000US"&amp;D1091</f>
        <v>1400000US53061050900</v>
      </c>
      <c r="F1091">
        <v>509</v>
      </c>
      <c r="G1091" t="s">
        <v>2406</v>
      </c>
      <c r="H1091" t="s">
        <v>1495</v>
      </c>
      <c r="I1091" t="s">
        <v>1496</v>
      </c>
      <c r="J1091">
        <v>1495330</v>
      </c>
      <c r="K1091">
        <v>131551</v>
      </c>
      <c r="L1091">
        <v>47.7859889</v>
      </c>
      <c r="M1091">
        <v>-122.337135</v>
      </c>
      <c r="N1091">
        <v>1.6268798010000001</v>
      </c>
    </row>
    <row r="1092" spans="1:14" x14ac:dyDescent="0.2">
      <c r="A1092">
        <v>53</v>
      </c>
      <c r="B1092">
        <v>61</v>
      </c>
      <c r="C1092">
        <v>51000</v>
      </c>
      <c r="D1092" s="3">
        <v>53061051000</v>
      </c>
      <c r="E1092" s="4" t="str">
        <f t="shared" si="17"/>
        <v>1400000US53061051000</v>
      </c>
      <c r="F1092">
        <v>510</v>
      </c>
      <c r="G1092" t="s">
        <v>2407</v>
      </c>
      <c r="H1092" t="s">
        <v>1495</v>
      </c>
      <c r="I1092" t="s">
        <v>1496</v>
      </c>
      <c r="J1092">
        <v>3342840</v>
      </c>
      <c r="K1092">
        <v>275673</v>
      </c>
      <c r="L1092">
        <v>47.792672899999999</v>
      </c>
      <c r="M1092">
        <v>-122.3232196</v>
      </c>
      <c r="N1092">
        <v>3.6185079390000001</v>
      </c>
    </row>
    <row r="1093" spans="1:14" x14ac:dyDescent="0.2">
      <c r="A1093">
        <v>53</v>
      </c>
      <c r="B1093">
        <v>61</v>
      </c>
      <c r="C1093">
        <v>51100</v>
      </c>
      <c r="D1093" s="3">
        <v>53061051100</v>
      </c>
      <c r="E1093" s="4" t="str">
        <f t="shared" si="17"/>
        <v>1400000US53061051100</v>
      </c>
      <c r="F1093">
        <v>511</v>
      </c>
      <c r="G1093" t="s">
        <v>2408</v>
      </c>
      <c r="H1093" t="s">
        <v>1495</v>
      </c>
      <c r="I1093" t="s">
        <v>1496</v>
      </c>
      <c r="J1093">
        <v>2057574</v>
      </c>
      <c r="K1093">
        <v>0</v>
      </c>
      <c r="L1093">
        <v>47.7839904</v>
      </c>
      <c r="M1093">
        <v>-122.3071252</v>
      </c>
      <c r="N1093">
        <v>2.0575770069999999</v>
      </c>
    </row>
    <row r="1094" spans="1:14" x14ac:dyDescent="0.2">
      <c r="A1094">
        <v>53</v>
      </c>
      <c r="B1094">
        <v>61</v>
      </c>
      <c r="C1094">
        <v>51200</v>
      </c>
      <c r="D1094" s="3">
        <v>53061051200</v>
      </c>
      <c r="E1094" s="4" t="str">
        <f t="shared" si="17"/>
        <v>1400000US53061051200</v>
      </c>
      <c r="F1094">
        <v>512</v>
      </c>
      <c r="G1094" t="s">
        <v>2409</v>
      </c>
      <c r="H1094" t="s">
        <v>1495</v>
      </c>
      <c r="I1094" t="s">
        <v>1496</v>
      </c>
      <c r="J1094">
        <v>2100184</v>
      </c>
      <c r="K1094">
        <v>0</v>
      </c>
      <c r="L1094">
        <v>47.797812399999998</v>
      </c>
      <c r="M1094">
        <v>-122.3058174</v>
      </c>
      <c r="N1094">
        <v>2.1001858000000002</v>
      </c>
    </row>
    <row r="1095" spans="1:14" x14ac:dyDescent="0.2">
      <c r="A1095">
        <v>53</v>
      </c>
      <c r="B1095">
        <v>61</v>
      </c>
      <c r="C1095">
        <v>51300</v>
      </c>
      <c r="D1095" s="3">
        <v>53061051300</v>
      </c>
      <c r="E1095" s="4" t="str">
        <f t="shared" si="17"/>
        <v>1400000US53061051300</v>
      </c>
      <c r="F1095">
        <v>513</v>
      </c>
      <c r="G1095" t="s">
        <v>2410</v>
      </c>
      <c r="H1095" t="s">
        <v>1495</v>
      </c>
      <c r="I1095" t="s">
        <v>1496</v>
      </c>
      <c r="J1095">
        <v>2937774</v>
      </c>
      <c r="K1095">
        <v>0</v>
      </c>
      <c r="L1095">
        <v>47.792372100000001</v>
      </c>
      <c r="M1095">
        <v>-122.2912982</v>
      </c>
      <c r="N1095">
        <v>2.9377691349999999</v>
      </c>
    </row>
    <row r="1096" spans="1:14" x14ac:dyDescent="0.2">
      <c r="A1096">
        <v>53</v>
      </c>
      <c r="B1096">
        <v>61</v>
      </c>
      <c r="C1096">
        <v>51400</v>
      </c>
      <c r="D1096" s="3">
        <v>53061051400</v>
      </c>
      <c r="E1096" s="4" t="str">
        <f t="shared" si="17"/>
        <v>1400000US53061051400</v>
      </c>
      <c r="F1096">
        <v>514</v>
      </c>
      <c r="G1096" t="s">
        <v>2411</v>
      </c>
      <c r="H1096" t="s">
        <v>1495</v>
      </c>
      <c r="I1096" t="s">
        <v>1496</v>
      </c>
      <c r="J1096">
        <v>4002335</v>
      </c>
      <c r="K1096">
        <v>34278</v>
      </c>
      <c r="L1096">
        <v>47.812926900000001</v>
      </c>
      <c r="M1096">
        <v>-122.30659919999999</v>
      </c>
      <c r="N1096">
        <v>4.0366152739999999</v>
      </c>
    </row>
    <row r="1097" spans="1:14" x14ac:dyDescent="0.2">
      <c r="A1097">
        <v>53</v>
      </c>
      <c r="B1097">
        <v>61</v>
      </c>
      <c r="C1097">
        <v>51500</v>
      </c>
      <c r="D1097" s="3">
        <v>53061051500</v>
      </c>
      <c r="E1097" s="4" t="str">
        <f t="shared" si="17"/>
        <v>1400000US53061051500</v>
      </c>
      <c r="F1097">
        <v>515</v>
      </c>
      <c r="G1097" t="s">
        <v>2412</v>
      </c>
      <c r="H1097" t="s">
        <v>1495</v>
      </c>
      <c r="I1097" t="s">
        <v>1496</v>
      </c>
      <c r="J1097">
        <v>3285566</v>
      </c>
      <c r="K1097">
        <v>0</v>
      </c>
      <c r="L1097">
        <v>47.820765799999997</v>
      </c>
      <c r="M1097">
        <v>-122.3264368</v>
      </c>
      <c r="N1097">
        <v>3.2855666590000001</v>
      </c>
    </row>
    <row r="1098" spans="1:14" x14ac:dyDescent="0.2">
      <c r="A1098">
        <v>53</v>
      </c>
      <c r="B1098">
        <v>61</v>
      </c>
      <c r="C1098">
        <v>51601</v>
      </c>
      <c r="D1098" s="3">
        <v>53061051601</v>
      </c>
      <c r="E1098" s="4" t="str">
        <f t="shared" si="17"/>
        <v>1400000US53061051601</v>
      </c>
      <c r="F1098">
        <v>516.01</v>
      </c>
      <c r="G1098" t="s">
        <v>2413</v>
      </c>
      <c r="H1098" t="s">
        <v>1495</v>
      </c>
      <c r="I1098" t="s">
        <v>1496</v>
      </c>
      <c r="J1098">
        <v>2446729</v>
      </c>
      <c r="K1098">
        <v>0</v>
      </c>
      <c r="L1098">
        <v>47.844812500000003</v>
      </c>
      <c r="M1098">
        <v>-122.30927869999999</v>
      </c>
      <c r="N1098">
        <v>2.4467299919999999</v>
      </c>
    </row>
    <row r="1099" spans="1:14" x14ac:dyDescent="0.2">
      <c r="A1099">
        <v>53</v>
      </c>
      <c r="B1099">
        <v>61</v>
      </c>
      <c r="C1099">
        <v>51602</v>
      </c>
      <c r="D1099" s="3">
        <v>53061051602</v>
      </c>
      <c r="E1099" s="4" t="str">
        <f t="shared" si="17"/>
        <v>1400000US53061051602</v>
      </c>
      <c r="F1099">
        <v>516.02</v>
      </c>
      <c r="G1099" t="s">
        <v>2414</v>
      </c>
      <c r="H1099" t="s">
        <v>1495</v>
      </c>
      <c r="I1099" t="s">
        <v>1496</v>
      </c>
      <c r="J1099">
        <v>2051436</v>
      </c>
      <c r="K1099">
        <v>0</v>
      </c>
      <c r="L1099">
        <v>47.834004999999998</v>
      </c>
      <c r="M1099">
        <v>-122.3155946</v>
      </c>
      <c r="N1099">
        <v>2.0514357740000002</v>
      </c>
    </row>
    <row r="1100" spans="1:14" x14ac:dyDescent="0.2">
      <c r="A1100">
        <v>53</v>
      </c>
      <c r="B1100">
        <v>61</v>
      </c>
      <c r="C1100">
        <v>51701</v>
      </c>
      <c r="D1100" s="3">
        <v>53061051701</v>
      </c>
      <c r="E1100" s="4" t="str">
        <f t="shared" si="17"/>
        <v>1400000US53061051701</v>
      </c>
      <c r="F1100">
        <v>517.01</v>
      </c>
      <c r="G1100" t="s">
        <v>2415</v>
      </c>
      <c r="H1100" t="s">
        <v>1495</v>
      </c>
      <c r="I1100" t="s">
        <v>1496</v>
      </c>
      <c r="J1100">
        <v>2491488</v>
      </c>
      <c r="K1100">
        <v>0</v>
      </c>
      <c r="L1100">
        <v>47.829971700000002</v>
      </c>
      <c r="M1100">
        <v>-122.29993640000001</v>
      </c>
      <c r="N1100">
        <v>2.4914888149999999</v>
      </c>
    </row>
    <row r="1101" spans="1:14" x14ac:dyDescent="0.2">
      <c r="A1101">
        <v>53</v>
      </c>
      <c r="B1101">
        <v>61</v>
      </c>
      <c r="C1101">
        <v>51702</v>
      </c>
      <c r="D1101" s="3">
        <v>53061051702</v>
      </c>
      <c r="E1101" s="4" t="str">
        <f t="shared" si="17"/>
        <v>1400000US53061051702</v>
      </c>
      <c r="F1101">
        <v>517.02</v>
      </c>
      <c r="G1101" t="s">
        <v>2416</v>
      </c>
      <c r="H1101" t="s">
        <v>1495</v>
      </c>
      <c r="I1101" t="s">
        <v>1496</v>
      </c>
      <c r="J1101">
        <v>2167087</v>
      </c>
      <c r="K1101">
        <v>0</v>
      </c>
      <c r="L1101">
        <v>47.8312065</v>
      </c>
      <c r="M1101">
        <v>-122.2863838</v>
      </c>
      <c r="N1101">
        <v>2.16708531</v>
      </c>
    </row>
    <row r="1102" spans="1:14" x14ac:dyDescent="0.2">
      <c r="A1102">
        <v>53</v>
      </c>
      <c r="B1102">
        <v>61</v>
      </c>
      <c r="C1102">
        <v>51802</v>
      </c>
      <c r="D1102" s="3">
        <v>53061051802</v>
      </c>
      <c r="E1102" s="4" t="str">
        <f t="shared" si="17"/>
        <v>1400000US53061051802</v>
      </c>
      <c r="F1102">
        <v>518.02</v>
      </c>
      <c r="G1102" t="s">
        <v>2417</v>
      </c>
      <c r="H1102" t="s">
        <v>1495</v>
      </c>
      <c r="I1102" t="s">
        <v>1496</v>
      </c>
      <c r="J1102">
        <v>5005394</v>
      </c>
      <c r="K1102">
        <v>0</v>
      </c>
      <c r="L1102">
        <v>47.839613</v>
      </c>
      <c r="M1102">
        <v>-122.2735752</v>
      </c>
      <c r="N1102">
        <v>5.0053984680000001</v>
      </c>
    </row>
    <row r="1103" spans="1:14" x14ac:dyDescent="0.2">
      <c r="A1103">
        <v>53</v>
      </c>
      <c r="B1103">
        <v>61</v>
      </c>
      <c r="C1103">
        <v>51803</v>
      </c>
      <c r="D1103" s="3">
        <v>53061051803</v>
      </c>
      <c r="E1103" s="4" t="str">
        <f t="shared" si="17"/>
        <v>1400000US53061051803</v>
      </c>
      <c r="F1103">
        <v>518.03</v>
      </c>
      <c r="G1103" t="s">
        <v>2418</v>
      </c>
      <c r="H1103" t="s">
        <v>1495</v>
      </c>
      <c r="I1103" t="s">
        <v>1496</v>
      </c>
      <c r="J1103">
        <v>1597958</v>
      </c>
      <c r="K1103">
        <v>0</v>
      </c>
      <c r="L1103">
        <v>47.856236799999998</v>
      </c>
      <c r="M1103">
        <v>-122.2815196</v>
      </c>
      <c r="N1103">
        <v>1.597957217</v>
      </c>
    </row>
    <row r="1104" spans="1:14" x14ac:dyDescent="0.2">
      <c r="A1104">
        <v>53</v>
      </c>
      <c r="B1104">
        <v>61</v>
      </c>
      <c r="C1104">
        <v>51804</v>
      </c>
      <c r="D1104" s="3">
        <v>53061051804</v>
      </c>
      <c r="E1104" s="4" t="str">
        <f t="shared" si="17"/>
        <v>1400000US53061051804</v>
      </c>
      <c r="F1104">
        <v>518.04</v>
      </c>
      <c r="G1104" t="s">
        <v>2419</v>
      </c>
      <c r="H1104" t="s">
        <v>1495</v>
      </c>
      <c r="I1104" t="s">
        <v>1496</v>
      </c>
      <c r="J1104">
        <v>2356975</v>
      </c>
      <c r="K1104">
        <v>0</v>
      </c>
      <c r="L1104">
        <v>47.857220900000002</v>
      </c>
      <c r="M1104">
        <v>-122.2638307</v>
      </c>
      <c r="N1104">
        <v>2.3569787529999999</v>
      </c>
    </row>
    <row r="1105" spans="1:14" x14ac:dyDescent="0.2">
      <c r="A1105">
        <v>53</v>
      </c>
      <c r="B1105">
        <v>61</v>
      </c>
      <c r="C1105">
        <v>51905</v>
      </c>
      <c r="D1105" s="3">
        <v>53061051905</v>
      </c>
      <c r="E1105" s="4" t="str">
        <f t="shared" si="17"/>
        <v>1400000US53061051905</v>
      </c>
      <c r="F1105">
        <v>519.04999999999995</v>
      </c>
      <c r="G1105" t="s">
        <v>2420</v>
      </c>
      <c r="H1105" t="s">
        <v>1495</v>
      </c>
      <c r="I1105" t="s">
        <v>1496</v>
      </c>
      <c r="J1105">
        <v>5282307</v>
      </c>
      <c r="K1105">
        <v>0</v>
      </c>
      <c r="L1105">
        <v>47.816056099999997</v>
      </c>
      <c r="M1105">
        <v>-122.27091710000001</v>
      </c>
      <c r="N1105">
        <v>5.2823110629999999</v>
      </c>
    </row>
    <row r="1106" spans="1:14" x14ac:dyDescent="0.2">
      <c r="A1106">
        <v>53</v>
      </c>
      <c r="B1106">
        <v>61</v>
      </c>
      <c r="C1106">
        <v>51912</v>
      </c>
      <c r="D1106" s="3">
        <v>53061051912</v>
      </c>
      <c r="E1106" s="4" t="str">
        <f t="shared" si="17"/>
        <v>1400000US53061051912</v>
      </c>
      <c r="F1106">
        <v>519.12</v>
      </c>
      <c r="G1106" t="s">
        <v>2421</v>
      </c>
      <c r="H1106" t="s">
        <v>1495</v>
      </c>
      <c r="I1106" t="s">
        <v>1496</v>
      </c>
      <c r="J1106">
        <v>13451182</v>
      </c>
      <c r="K1106">
        <v>188595</v>
      </c>
      <c r="L1106">
        <v>47.784726499999998</v>
      </c>
      <c r="M1106">
        <v>-122.10623769999999</v>
      </c>
      <c r="N1106">
        <v>13.639776940000001</v>
      </c>
    </row>
    <row r="1107" spans="1:14" x14ac:dyDescent="0.2">
      <c r="A1107">
        <v>53</v>
      </c>
      <c r="B1107">
        <v>61</v>
      </c>
      <c r="C1107">
        <v>51913</v>
      </c>
      <c r="D1107" s="3">
        <v>53061051913</v>
      </c>
      <c r="E1107" s="4" t="str">
        <f t="shared" si="17"/>
        <v>1400000US53061051913</v>
      </c>
      <c r="F1107">
        <v>519.13</v>
      </c>
      <c r="G1107" t="s">
        <v>2422</v>
      </c>
      <c r="H1107" t="s">
        <v>1495</v>
      </c>
      <c r="I1107" t="s">
        <v>1496</v>
      </c>
      <c r="J1107">
        <v>3961008</v>
      </c>
      <c r="K1107">
        <v>0</v>
      </c>
      <c r="L1107">
        <v>47.799962899999997</v>
      </c>
      <c r="M1107">
        <v>-122.26827400000001</v>
      </c>
      <c r="N1107">
        <v>3.961010801</v>
      </c>
    </row>
    <row r="1108" spans="1:14" x14ac:dyDescent="0.2">
      <c r="A1108">
        <v>53</v>
      </c>
      <c r="B1108">
        <v>61</v>
      </c>
      <c r="C1108">
        <v>51914</v>
      </c>
      <c r="D1108" s="3">
        <v>53061051914</v>
      </c>
      <c r="E1108" s="4" t="str">
        <f t="shared" si="17"/>
        <v>1400000US53061051914</v>
      </c>
      <c r="F1108">
        <v>519.14</v>
      </c>
      <c r="G1108" t="s">
        <v>2423</v>
      </c>
      <c r="H1108" t="s">
        <v>1495</v>
      </c>
      <c r="I1108" t="s">
        <v>1496</v>
      </c>
      <c r="J1108">
        <v>3461165</v>
      </c>
      <c r="K1108">
        <v>0</v>
      </c>
      <c r="L1108">
        <v>47.784300700000003</v>
      </c>
      <c r="M1108">
        <v>-122.2727108</v>
      </c>
      <c r="N1108">
        <v>3.461163129</v>
      </c>
    </row>
    <row r="1109" spans="1:14" x14ac:dyDescent="0.2">
      <c r="A1109">
        <v>53</v>
      </c>
      <c r="B1109">
        <v>61</v>
      </c>
      <c r="C1109">
        <v>51915</v>
      </c>
      <c r="D1109" s="3">
        <v>53061051915</v>
      </c>
      <c r="E1109" s="4" t="str">
        <f t="shared" si="17"/>
        <v>1400000US53061051915</v>
      </c>
      <c r="F1109">
        <v>519.15</v>
      </c>
      <c r="G1109" t="s">
        <v>2424</v>
      </c>
      <c r="H1109" t="s">
        <v>1495</v>
      </c>
      <c r="I1109" t="s">
        <v>1496</v>
      </c>
      <c r="J1109">
        <v>4144039</v>
      </c>
      <c r="K1109">
        <v>0</v>
      </c>
      <c r="L1109">
        <v>47.806037099999998</v>
      </c>
      <c r="M1109">
        <v>-122.2466565</v>
      </c>
      <c r="N1109">
        <v>4.1440404930000003</v>
      </c>
    </row>
    <row r="1110" spans="1:14" x14ac:dyDescent="0.2">
      <c r="A1110">
        <v>53</v>
      </c>
      <c r="B1110">
        <v>61</v>
      </c>
      <c r="C1110">
        <v>51916</v>
      </c>
      <c r="D1110" s="3">
        <v>53061051916</v>
      </c>
      <c r="E1110" s="4" t="str">
        <f t="shared" si="17"/>
        <v>1400000US53061051916</v>
      </c>
      <c r="F1110">
        <v>519.16</v>
      </c>
      <c r="G1110" t="s">
        <v>2425</v>
      </c>
      <c r="H1110" t="s">
        <v>1495</v>
      </c>
      <c r="I1110" t="s">
        <v>1496</v>
      </c>
      <c r="J1110">
        <v>2788068</v>
      </c>
      <c r="K1110">
        <v>0</v>
      </c>
      <c r="L1110">
        <v>47.799754399999998</v>
      </c>
      <c r="M1110">
        <v>-122.2291906</v>
      </c>
      <c r="N1110">
        <v>2.7880725009999998</v>
      </c>
    </row>
    <row r="1111" spans="1:14" x14ac:dyDescent="0.2">
      <c r="A1111">
        <v>53</v>
      </c>
      <c r="B1111">
        <v>61</v>
      </c>
      <c r="C1111">
        <v>51917</v>
      </c>
      <c r="D1111" s="3">
        <v>53061051917</v>
      </c>
      <c r="E1111" s="4" t="str">
        <f t="shared" si="17"/>
        <v>1400000US53061051917</v>
      </c>
      <c r="F1111">
        <v>519.16999999999996</v>
      </c>
      <c r="G1111" t="s">
        <v>2426</v>
      </c>
      <c r="H1111" t="s">
        <v>1495</v>
      </c>
      <c r="I1111" t="s">
        <v>1496</v>
      </c>
      <c r="J1111">
        <v>2955834</v>
      </c>
      <c r="K1111">
        <v>0</v>
      </c>
      <c r="L1111">
        <v>47.783984599999997</v>
      </c>
      <c r="M1111">
        <v>-122.2452227</v>
      </c>
      <c r="N1111">
        <v>2.9558317710000002</v>
      </c>
    </row>
    <row r="1112" spans="1:14" x14ac:dyDescent="0.2">
      <c r="A1112">
        <v>53</v>
      </c>
      <c r="B1112">
        <v>61</v>
      </c>
      <c r="C1112">
        <v>51918</v>
      </c>
      <c r="D1112" s="3">
        <v>53061051918</v>
      </c>
      <c r="E1112" s="4" t="str">
        <f t="shared" si="17"/>
        <v>1400000US53061051918</v>
      </c>
      <c r="F1112">
        <v>519.17999999999995</v>
      </c>
      <c r="G1112" t="s">
        <v>2427</v>
      </c>
      <c r="H1112" t="s">
        <v>1495</v>
      </c>
      <c r="I1112" t="s">
        <v>1496</v>
      </c>
      <c r="J1112">
        <v>4486899</v>
      </c>
      <c r="K1112">
        <v>0</v>
      </c>
      <c r="L1112">
        <v>47.783431999999998</v>
      </c>
      <c r="M1112">
        <v>-122.21435769999999</v>
      </c>
      <c r="N1112">
        <v>4.4868988339999998</v>
      </c>
    </row>
    <row r="1113" spans="1:14" x14ac:dyDescent="0.2">
      <c r="A1113">
        <v>53</v>
      </c>
      <c r="B1113">
        <v>61</v>
      </c>
      <c r="C1113">
        <v>51921</v>
      </c>
      <c r="D1113" s="3">
        <v>53061051921</v>
      </c>
      <c r="E1113" s="4" t="str">
        <f t="shared" si="17"/>
        <v>1400000US53061051921</v>
      </c>
      <c r="F1113">
        <v>519.21</v>
      </c>
      <c r="G1113" t="s">
        <v>2428</v>
      </c>
      <c r="H1113" t="s">
        <v>1495</v>
      </c>
      <c r="I1113" t="s">
        <v>1496</v>
      </c>
      <c r="J1113">
        <v>2453189</v>
      </c>
      <c r="K1113">
        <v>0</v>
      </c>
      <c r="L1113">
        <v>47.820845300000002</v>
      </c>
      <c r="M1113">
        <v>-122.2204838</v>
      </c>
      <c r="N1113">
        <v>2.4531863070000002</v>
      </c>
    </row>
    <row r="1114" spans="1:14" x14ac:dyDescent="0.2">
      <c r="A1114">
        <v>53</v>
      </c>
      <c r="B1114">
        <v>61</v>
      </c>
      <c r="C1114">
        <v>51922</v>
      </c>
      <c r="D1114" s="3">
        <v>53061051922</v>
      </c>
      <c r="E1114" s="4" t="str">
        <f t="shared" si="17"/>
        <v>1400000US53061051922</v>
      </c>
      <c r="F1114">
        <v>519.22</v>
      </c>
      <c r="G1114" t="s">
        <v>2429</v>
      </c>
      <c r="H1114" t="s">
        <v>1495</v>
      </c>
      <c r="I1114" t="s">
        <v>1496</v>
      </c>
      <c r="J1114">
        <v>3810087</v>
      </c>
      <c r="K1114">
        <v>0</v>
      </c>
      <c r="L1114">
        <v>47.811056700000002</v>
      </c>
      <c r="M1114">
        <v>-122.2248515</v>
      </c>
      <c r="N1114">
        <v>3.8100844230000002</v>
      </c>
    </row>
    <row r="1115" spans="1:14" x14ac:dyDescent="0.2">
      <c r="A1115">
        <v>53</v>
      </c>
      <c r="B1115">
        <v>61</v>
      </c>
      <c r="C1115">
        <v>51923</v>
      </c>
      <c r="D1115" s="3">
        <v>53061051923</v>
      </c>
      <c r="E1115" s="4" t="str">
        <f t="shared" si="17"/>
        <v>1400000US53061051923</v>
      </c>
      <c r="F1115">
        <v>519.23</v>
      </c>
      <c r="G1115" t="s">
        <v>2430</v>
      </c>
      <c r="H1115" t="s">
        <v>1495</v>
      </c>
      <c r="I1115" t="s">
        <v>1496</v>
      </c>
      <c r="J1115">
        <v>3719000</v>
      </c>
      <c r="K1115">
        <v>0</v>
      </c>
      <c r="L1115">
        <v>47.8327478</v>
      </c>
      <c r="M1115">
        <v>-122.2090256</v>
      </c>
      <c r="N1115">
        <v>3.7190002450000001</v>
      </c>
    </row>
    <row r="1116" spans="1:14" x14ac:dyDescent="0.2">
      <c r="A1116">
        <v>53</v>
      </c>
      <c r="B1116">
        <v>61</v>
      </c>
      <c r="C1116">
        <v>51924</v>
      </c>
      <c r="D1116" s="3">
        <v>53061051924</v>
      </c>
      <c r="E1116" s="4" t="str">
        <f t="shared" si="17"/>
        <v>1400000US53061051924</v>
      </c>
      <c r="F1116">
        <v>519.24</v>
      </c>
      <c r="G1116" t="s">
        <v>2431</v>
      </c>
      <c r="H1116" t="s">
        <v>1495</v>
      </c>
      <c r="I1116" t="s">
        <v>1496</v>
      </c>
      <c r="J1116">
        <v>2656038</v>
      </c>
      <c r="K1116">
        <v>0</v>
      </c>
      <c r="L1116">
        <v>47.818914999999997</v>
      </c>
      <c r="M1116">
        <v>-122.19622390000001</v>
      </c>
      <c r="N1116">
        <v>2.6560414269999999</v>
      </c>
    </row>
    <row r="1117" spans="1:14" x14ac:dyDescent="0.2">
      <c r="A1117">
        <v>53</v>
      </c>
      <c r="B1117">
        <v>61</v>
      </c>
      <c r="C1117">
        <v>51925</v>
      </c>
      <c r="D1117" s="3">
        <v>53061051925</v>
      </c>
      <c r="E1117" s="4" t="str">
        <f t="shared" si="17"/>
        <v>1400000US53061051925</v>
      </c>
      <c r="F1117">
        <v>519.25</v>
      </c>
      <c r="G1117" t="s">
        <v>2432</v>
      </c>
      <c r="H1117" t="s">
        <v>1495</v>
      </c>
      <c r="I1117" t="s">
        <v>1496</v>
      </c>
      <c r="J1117">
        <v>8038617</v>
      </c>
      <c r="K1117">
        <v>0</v>
      </c>
      <c r="L1117">
        <v>47.794920400000002</v>
      </c>
      <c r="M1117">
        <v>-122.1910322</v>
      </c>
      <c r="N1117">
        <v>8.0386182080000008</v>
      </c>
    </row>
    <row r="1118" spans="1:14" x14ac:dyDescent="0.2">
      <c r="A1118">
        <v>53</v>
      </c>
      <c r="B1118">
        <v>61</v>
      </c>
      <c r="C1118">
        <v>51926</v>
      </c>
      <c r="D1118" s="3">
        <v>53061051926</v>
      </c>
      <c r="E1118" s="4" t="str">
        <f t="shared" si="17"/>
        <v>1400000US53061051926</v>
      </c>
      <c r="F1118">
        <v>519.26</v>
      </c>
      <c r="G1118" t="s">
        <v>2433</v>
      </c>
      <c r="H1118" t="s">
        <v>1495</v>
      </c>
      <c r="I1118" t="s">
        <v>1496</v>
      </c>
      <c r="J1118">
        <v>8485739</v>
      </c>
      <c r="K1118">
        <v>0</v>
      </c>
      <c r="L1118">
        <v>47.7937206</v>
      </c>
      <c r="M1118">
        <v>-122.1619664</v>
      </c>
      <c r="N1118">
        <v>8.4857377970000005</v>
      </c>
    </row>
    <row r="1119" spans="1:14" x14ac:dyDescent="0.2">
      <c r="A1119">
        <v>53</v>
      </c>
      <c r="B1119">
        <v>61</v>
      </c>
      <c r="C1119">
        <v>51927</v>
      </c>
      <c r="D1119" s="3">
        <v>53061051927</v>
      </c>
      <c r="E1119" s="4" t="str">
        <f t="shared" si="17"/>
        <v>1400000US53061051927</v>
      </c>
      <c r="F1119">
        <v>519.27</v>
      </c>
      <c r="G1119" t="s">
        <v>2434</v>
      </c>
      <c r="H1119" t="s">
        <v>1495</v>
      </c>
      <c r="I1119" t="s">
        <v>1496</v>
      </c>
      <c r="J1119">
        <v>4609767</v>
      </c>
      <c r="K1119">
        <v>0</v>
      </c>
      <c r="L1119">
        <v>47.835439800000003</v>
      </c>
      <c r="M1119">
        <v>-122.23818180000001</v>
      </c>
      <c r="N1119">
        <v>4.609763439</v>
      </c>
    </row>
    <row r="1120" spans="1:14" x14ac:dyDescent="0.2">
      <c r="A1120">
        <v>53</v>
      </c>
      <c r="B1120">
        <v>61</v>
      </c>
      <c r="C1120">
        <v>51928</v>
      </c>
      <c r="D1120" s="3">
        <v>53061051928</v>
      </c>
      <c r="E1120" s="4" t="str">
        <f t="shared" si="17"/>
        <v>1400000US53061051928</v>
      </c>
      <c r="F1120">
        <v>519.28</v>
      </c>
      <c r="G1120" t="s">
        <v>2435</v>
      </c>
      <c r="H1120" t="s">
        <v>1495</v>
      </c>
      <c r="I1120" t="s">
        <v>1496</v>
      </c>
      <c r="J1120">
        <v>2302032</v>
      </c>
      <c r="K1120">
        <v>0</v>
      </c>
      <c r="L1120">
        <v>47.843405799999999</v>
      </c>
      <c r="M1120">
        <v>-122.2480891</v>
      </c>
      <c r="N1120">
        <v>2.3020312610000002</v>
      </c>
    </row>
    <row r="1121" spans="1:14" x14ac:dyDescent="0.2">
      <c r="A1121">
        <v>53</v>
      </c>
      <c r="B1121">
        <v>61</v>
      </c>
      <c r="C1121">
        <v>52003</v>
      </c>
      <c r="D1121" s="3">
        <v>53061052003</v>
      </c>
      <c r="E1121" s="4" t="str">
        <f t="shared" si="17"/>
        <v>1400000US53061052003</v>
      </c>
      <c r="F1121">
        <v>520.03</v>
      </c>
      <c r="G1121" t="s">
        <v>2436</v>
      </c>
      <c r="H1121" t="s">
        <v>1495</v>
      </c>
      <c r="I1121" t="s">
        <v>1496</v>
      </c>
      <c r="J1121">
        <v>5854764</v>
      </c>
      <c r="K1121">
        <v>27393</v>
      </c>
      <c r="L1121">
        <v>47.852228500000002</v>
      </c>
      <c r="M1121">
        <v>-122.1797468</v>
      </c>
      <c r="N1121">
        <v>5.8821628449999999</v>
      </c>
    </row>
    <row r="1122" spans="1:14" x14ac:dyDescent="0.2">
      <c r="A1122">
        <v>53</v>
      </c>
      <c r="B1122">
        <v>61</v>
      </c>
      <c r="C1122">
        <v>52004</v>
      </c>
      <c r="D1122" s="3">
        <v>53061052004</v>
      </c>
      <c r="E1122" s="4" t="str">
        <f t="shared" si="17"/>
        <v>1400000US53061052004</v>
      </c>
      <c r="F1122">
        <v>520.04</v>
      </c>
      <c r="G1122" t="s">
        <v>2437</v>
      </c>
      <c r="H1122" t="s">
        <v>1495</v>
      </c>
      <c r="I1122" t="s">
        <v>1496</v>
      </c>
      <c r="J1122">
        <v>3315369</v>
      </c>
      <c r="K1122">
        <v>10540</v>
      </c>
      <c r="L1122">
        <v>47.868695000000002</v>
      </c>
      <c r="M1122">
        <v>-122.2071675</v>
      </c>
      <c r="N1122">
        <v>3.3259075980000001</v>
      </c>
    </row>
    <row r="1123" spans="1:14" x14ac:dyDescent="0.2">
      <c r="A1123">
        <v>53</v>
      </c>
      <c r="B1123">
        <v>61</v>
      </c>
      <c r="C1123">
        <v>52005</v>
      </c>
      <c r="D1123" s="3">
        <v>53061052005</v>
      </c>
      <c r="E1123" s="4" t="str">
        <f t="shared" si="17"/>
        <v>1400000US53061052005</v>
      </c>
      <c r="F1123">
        <v>520.04999999999995</v>
      </c>
      <c r="G1123" t="s">
        <v>2438</v>
      </c>
      <c r="H1123" t="s">
        <v>1495</v>
      </c>
      <c r="I1123" t="s">
        <v>1496</v>
      </c>
      <c r="J1123">
        <v>3588284</v>
      </c>
      <c r="K1123">
        <v>0</v>
      </c>
      <c r="L1123">
        <v>47.8578829</v>
      </c>
      <c r="M1123">
        <v>-122.20386689999999</v>
      </c>
      <c r="N1123">
        <v>3.5882826739999998</v>
      </c>
    </row>
    <row r="1124" spans="1:14" x14ac:dyDescent="0.2">
      <c r="A1124">
        <v>53</v>
      </c>
      <c r="B1124">
        <v>61</v>
      </c>
      <c r="C1124">
        <v>52006</v>
      </c>
      <c r="D1124" s="3">
        <v>53061052006</v>
      </c>
      <c r="E1124" s="4" t="str">
        <f t="shared" si="17"/>
        <v>1400000US53061052006</v>
      </c>
      <c r="F1124">
        <v>520.05999999999995</v>
      </c>
      <c r="G1124" t="s">
        <v>2439</v>
      </c>
      <c r="H1124" t="s">
        <v>1495</v>
      </c>
      <c r="I1124" t="s">
        <v>1496</v>
      </c>
      <c r="J1124">
        <v>1933181</v>
      </c>
      <c r="K1124">
        <v>0</v>
      </c>
      <c r="L1124">
        <v>47.849471600000001</v>
      </c>
      <c r="M1124">
        <v>-122.1963272</v>
      </c>
      <c r="N1124">
        <v>1.9331789210000001</v>
      </c>
    </row>
    <row r="1125" spans="1:14" x14ac:dyDescent="0.2">
      <c r="A1125">
        <v>53</v>
      </c>
      <c r="B1125">
        <v>61</v>
      </c>
      <c r="C1125">
        <v>52007</v>
      </c>
      <c r="D1125" s="3">
        <v>53061052007</v>
      </c>
      <c r="E1125" s="4" t="str">
        <f t="shared" si="17"/>
        <v>1400000US53061052007</v>
      </c>
      <c r="F1125">
        <v>520.07000000000005</v>
      </c>
      <c r="G1125" t="s">
        <v>2440</v>
      </c>
      <c r="H1125" t="s">
        <v>1495</v>
      </c>
      <c r="I1125" t="s">
        <v>1496</v>
      </c>
      <c r="J1125">
        <v>2194442</v>
      </c>
      <c r="K1125">
        <v>0</v>
      </c>
      <c r="L1125">
        <v>47.839503499999999</v>
      </c>
      <c r="M1125">
        <v>-122.1993428</v>
      </c>
      <c r="N1125">
        <v>2.1944415839999998</v>
      </c>
    </row>
    <row r="1126" spans="1:14" x14ac:dyDescent="0.2">
      <c r="A1126">
        <v>53</v>
      </c>
      <c r="B1126">
        <v>61</v>
      </c>
      <c r="C1126">
        <v>52104</v>
      </c>
      <c r="D1126" s="3">
        <v>53061052104</v>
      </c>
      <c r="E1126" s="4" t="str">
        <f t="shared" si="17"/>
        <v>1400000US53061052104</v>
      </c>
      <c r="F1126">
        <v>521.04</v>
      </c>
      <c r="G1126" t="s">
        <v>2441</v>
      </c>
      <c r="H1126" t="s">
        <v>1495</v>
      </c>
      <c r="I1126" t="s">
        <v>1496</v>
      </c>
      <c r="J1126">
        <v>43475157</v>
      </c>
      <c r="K1126">
        <v>6798488</v>
      </c>
      <c r="L1126">
        <v>47.986690000000003</v>
      </c>
      <c r="M1126">
        <v>-122.1669598</v>
      </c>
      <c r="N1126">
        <v>50.27363819</v>
      </c>
    </row>
    <row r="1127" spans="1:14" x14ac:dyDescent="0.2">
      <c r="A1127">
        <v>53</v>
      </c>
      <c r="B1127">
        <v>61</v>
      </c>
      <c r="C1127">
        <v>52105</v>
      </c>
      <c r="D1127" s="3">
        <v>53061052105</v>
      </c>
      <c r="E1127" s="4" t="str">
        <f t="shared" si="17"/>
        <v>1400000US53061052105</v>
      </c>
      <c r="F1127">
        <v>521.04999999999995</v>
      </c>
      <c r="G1127" t="s">
        <v>2442</v>
      </c>
      <c r="H1127" t="s">
        <v>1495</v>
      </c>
      <c r="I1127" t="s">
        <v>1496</v>
      </c>
      <c r="J1127">
        <v>51596793</v>
      </c>
      <c r="K1127">
        <v>3007421</v>
      </c>
      <c r="L1127">
        <v>47.877078699999998</v>
      </c>
      <c r="M1127">
        <v>-122.09612799999999</v>
      </c>
      <c r="N1127">
        <v>54.60421659</v>
      </c>
    </row>
    <row r="1128" spans="1:14" x14ac:dyDescent="0.2">
      <c r="A1128">
        <v>53</v>
      </c>
      <c r="B1128">
        <v>61</v>
      </c>
      <c r="C1128">
        <v>52107</v>
      </c>
      <c r="D1128" s="3">
        <v>53061052107</v>
      </c>
      <c r="E1128" s="4" t="str">
        <f t="shared" si="17"/>
        <v>1400000US53061052107</v>
      </c>
      <c r="F1128">
        <v>521.07000000000005</v>
      </c>
      <c r="G1128" t="s">
        <v>2443</v>
      </c>
      <c r="H1128" t="s">
        <v>1495</v>
      </c>
      <c r="I1128" t="s">
        <v>1496</v>
      </c>
      <c r="J1128">
        <v>12464830</v>
      </c>
      <c r="K1128">
        <v>0</v>
      </c>
      <c r="L1128">
        <v>47.824201100000003</v>
      </c>
      <c r="M1128">
        <v>-122.1557842</v>
      </c>
      <c r="N1128">
        <v>12.464829610000001</v>
      </c>
    </row>
    <row r="1129" spans="1:14" x14ac:dyDescent="0.2">
      <c r="A1129">
        <v>53</v>
      </c>
      <c r="B1129">
        <v>61</v>
      </c>
      <c r="C1129">
        <v>52108</v>
      </c>
      <c r="D1129" s="3">
        <v>53061052108</v>
      </c>
      <c r="E1129" s="4" t="str">
        <f t="shared" si="17"/>
        <v>1400000US53061052108</v>
      </c>
      <c r="F1129">
        <v>521.08000000000004</v>
      </c>
      <c r="G1129" t="s">
        <v>2444</v>
      </c>
      <c r="H1129" t="s">
        <v>1495</v>
      </c>
      <c r="I1129" t="s">
        <v>1496</v>
      </c>
      <c r="J1129">
        <v>23399762</v>
      </c>
      <c r="K1129">
        <v>0</v>
      </c>
      <c r="L1129">
        <v>47.831218900000003</v>
      </c>
      <c r="M1129">
        <v>-122.1027589</v>
      </c>
      <c r="N1129">
        <v>23.399764909999998</v>
      </c>
    </row>
    <row r="1130" spans="1:14" x14ac:dyDescent="0.2">
      <c r="A1130">
        <v>53</v>
      </c>
      <c r="B1130">
        <v>61</v>
      </c>
      <c r="C1130">
        <v>52112</v>
      </c>
      <c r="D1130" s="3">
        <v>53061052112</v>
      </c>
      <c r="E1130" s="4" t="str">
        <f t="shared" si="17"/>
        <v>1400000US53061052112</v>
      </c>
      <c r="F1130">
        <v>521.12</v>
      </c>
      <c r="G1130" t="s">
        <v>2445</v>
      </c>
      <c r="H1130" t="s">
        <v>1495</v>
      </c>
      <c r="I1130" t="s">
        <v>1496</v>
      </c>
      <c r="J1130">
        <v>14764512</v>
      </c>
      <c r="K1130">
        <v>0</v>
      </c>
      <c r="L1130">
        <v>47.801475799999999</v>
      </c>
      <c r="M1130">
        <v>-122.0715773</v>
      </c>
      <c r="N1130">
        <v>14.764514</v>
      </c>
    </row>
    <row r="1131" spans="1:14" x14ac:dyDescent="0.2">
      <c r="A1131">
        <v>53</v>
      </c>
      <c r="B1131">
        <v>61</v>
      </c>
      <c r="C1131">
        <v>52113</v>
      </c>
      <c r="D1131" s="3">
        <v>53061052113</v>
      </c>
      <c r="E1131" s="4" t="str">
        <f t="shared" si="17"/>
        <v>1400000US53061052113</v>
      </c>
      <c r="F1131">
        <v>521.13</v>
      </c>
      <c r="G1131" t="s">
        <v>2446</v>
      </c>
      <c r="H1131" t="s">
        <v>1495</v>
      </c>
      <c r="I1131" t="s">
        <v>1496</v>
      </c>
      <c r="J1131">
        <v>22203612</v>
      </c>
      <c r="K1131">
        <v>198738</v>
      </c>
      <c r="L1131">
        <v>47.792684600000001</v>
      </c>
      <c r="M1131">
        <v>-122.0212172</v>
      </c>
      <c r="N1131">
        <v>22.402352539999999</v>
      </c>
    </row>
    <row r="1132" spans="1:14" x14ac:dyDescent="0.2">
      <c r="A1132">
        <v>53</v>
      </c>
      <c r="B1132">
        <v>61</v>
      </c>
      <c r="C1132">
        <v>52114</v>
      </c>
      <c r="D1132" s="3">
        <v>53061052114</v>
      </c>
      <c r="E1132" s="4" t="str">
        <f t="shared" si="17"/>
        <v>1400000US53061052114</v>
      </c>
      <c r="F1132">
        <v>521.14</v>
      </c>
      <c r="G1132" t="s">
        <v>2447</v>
      </c>
      <c r="H1132" t="s">
        <v>1495</v>
      </c>
      <c r="I1132" t="s">
        <v>1496</v>
      </c>
      <c r="J1132">
        <v>6511461</v>
      </c>
      <c r="K1132">
        <v>0</v>
      </c>
      <c r="L1132">
        <v>47.850657400000003</v>
      </c>
      <c r="M1132">
        <v>-122.154929</v>
      </c>
      <c r="N1132">
        <v>6.5114561599999998</v>
      </c>
    </row>
    <row r="1133" spans="1:14" x14ac:dyDescent="0.2">
      <c r="A1133">
        <v>53</v>
      </c>
      <c r="B1133">
        <v>61</v>
      </c>
      <c r="C1133">
        <v>52115</v>
      </c>
      <c r="D1133" s="3">
        <v>53061052115</v>
      </c>
      <c r="E1133" s="4" t="str">
        <f t="shared" si="17"/>
        <v>1400000US53061052115</v>
      </c>
      <c r="F1133">
        <v>521.15</v>
      </c>
      <c r="G1133" t="s">
        <v>2448</v>
      </c>
      <c r="H1133" t="s">
        <v>1495</v>
      </c>
      <c r="I1133" t="s">
        <v>1496</v>
      </c>
      <c r="J1133">
        <v>3056290</v>
      </c>
      <c r="K1133">
        <v>0</v>
      </c>
      <c r="L1133">
        <v>47.869834699999998</v>
      </c>
      <c r="M1133">
        <v>-122.1561801</v>
      </c>
      <c r="N1133">
        <v>3.0562909989999998</v>
      </c>
    </row>
    <row r="1134" spans="1:14" x14ac:dyDescent="0.2">
      <c r="A1134">
        <v>53</v>
      </c>
      <c r="B1134">
        <v>61</v>
      </c>
      <c r="C1134">
        <v>52118</v>
      </c>
      <c r="D1134" s="3">
        <v>53061052118</v>
      </c>
      <c r="E1134" s="4" t="str">
        <f t="shared" si="17"/>
        <v>1400000US53061052118</v>
      </c>
      <c r="F1134">
        <v>521.17999999999995</v>
      </c>
      <c r="G1134" t="s">
        <v>2449</v>
      </c>
      <c r="H1134" t="s">
        <v>1495</v>
      </c>
      <c r="I1134" t="s">
        <v>1496</v>
      </c>
      <c r="J1134">
        <v>11235890</v>
      </c>
      <c r="K1134">
        <v>0</v>
      </c>
      <c r="L1134">
        <v>47.866294699999997</v>
      </c>
      <c r="M1134">
        <v>-122.13195880000001</v>
      </c>
      <c r="N1134">
        <v>11.235888770000001</v>
      </c>
    </row>
    <row r="1135" spans="1:14" x14ac:dyDescent="0.2">
      <c r="A1135">
        <v>53</v>
      </c>
      <c r="B1135">
        <v>61</v>
      </c>
      <c r="C1135">
        <v>52203</v>
      </c>
      <c r="D1135" s="3">
        <v>53061052203</v>
      </c>
      <c r="E1135" s="4" t="str">
        <f t="shared" si="17"/>
        <v>1400000US53061052203</v>
      </c>
      <c r="F1135">
        <v>522.03</v>
      </c>
      <c r="G1135" t="s">
        <v>2450</v>
      </c>
      <c r="H1135" t="s">
        <v>1495</v>
      </c>
      <c r="I1135" t="s">
        <v>1496</v>
      </c>
      <c r="J1135">
        <v>16233723</v>
      </c>
      <c r="K1135">
        <v>0</v>
      </c>
      <c r="L1135">
        <v>47.878218699999998</v>
      </c>
      <c r="M1135">
        <v>-121.9800353</v>
      </c>
      <c r="N1135">
        <v>16.233717739999999</v>
      </c>
    </row>
    <row r="1136" spans="1:14" x14ac:dyDescent="0.2">
      <c r="A1136">
        <v>53</v>
      </c>
      <c r="B1136">
        <v>61</v>
      </c>
      <c r="C1136">
        <v>52204</v>
      </c>
      <c r="D1136" s="3">
        <v>53061052204</v>
      </c>
      <c r="E1136" s="4" t="str">
        <f t="shared" si="17"/>
        <v>1400000US53061052204</v>
      </c>
      <c r="F1136">
        <v>522.04</v>
      </c>
      <c r="G1136" t="s">
        <v>2451</v>
      </c>
      <c r="H1136" t="s">
        <v>1495</v>
      </c>
      <c r="I1136" t="s">
        <v>1496</v>
      </c>
      <c r="J1136">
        <v>9795029</v>
      </c>
      <c r="K1136">
        <v>0</v>
      </c>
      <c r="L1136">
        <v>47.866766800000001</v>
      </c>
      <c r="M1136">
        <v>-122.01838650000001</v>
      </c>
      <c r="N1136">
        <v>9.7950299730000001</v>
      </c>
    </row>
    <row r="1137" spans="1:14" x14ac:dyDescent="0.2">
      <c r="A1137">
        <v>53</v>
      </c>
      <c r="B1137">
        <v>61</v>
      </c>
      <c r="C1137">
        <v>52206</v>
      </c>
      <c r="D1137" s="3">
        <v>53061052206</v>
      </c>
      <c r="E1137" s="4" t="str">
        <f t="shared" si="17"/>
        <v>1400000US53061052206</v>
      </c>
      <c r="F1137">
        <v>522.05999999999995</v>
      </c>
      <c r="G1137" t="s">
        <v>2452</v>
      </c>
      <c r="H1137" t="s">
        <v>1495</v>
      </c>
      <c r="I1137" t="s">
        <v>1496</v>
      </c>
      <c r="J1137">
        <v>51545059</v>
      </c>
      <c r="K1137">
        <v>656136</v>
      </c>
      <c r="L1137">
        <v>47.927242999999997</v>
      </c>
      <c r="M1137">
        <v>-121.938058</v>
      </c>
      <c r="N1137">
        <v>52.201194610000002</v>
      </c>
    </row>
    <row r="1138" spans="1:14" x14ac:dyDescent="0.2">
      <c r="A1138">
        <v>53</v>
      </c>
      <c r="B1138">
        <v>61</v>
      </c>
      <c r="C1138">
        <v>52207</v>
      </c>
      <c r="D1138" s="3">
        <v>53061052207</v>
      </c>
      <c r="E1138" s="4" t="str">
        <f t="shared" si="17"/>
        <v>1400000US53061052207</v>
      </c>
      <c r="F1138">
        <v>522.07000000000005</v>
      </c>
      <c r="G1138" t="s">
        <v>2453</v>
      </c>
      <c r="H1138" t="s">
        <v>1495</v>
      </c>
      <c r="I1138" t="s">
        <v>1496</v>
      </c>
      <c r="J1138">
        <v>66955202</v>
      </c>
      <c r="K1138">
        <v>280666</v>
      </c>
      <c r="L1138">
        <v>47.902150399999996</v>
      </c>
      <c r="M1138">
        <v>-121.87781529999999</v>
      </c>
      <c r="N1138">
        <v>67.235873029999993</v>
      </c>
    </row>
    <row r="1139" spans="1:14" x14ac:dyDescent="0.2">
      <c r="A1139">
        <v>53</v>
      </c>
      <c r="B1139">
        <v>61</v>
      </c>
      <c r="C1139">
        <v>52208</v>
      </c>
      <c r="D1139" s="3">
        <v>53061052208</v>
      </c>
      <c r="E1139" s="4" t="str">
        <f t="shared" si="17"/>
        <v>1400000US53061052208</v>
      </c>
      <c r="F1139">
        <v>522.08000000000004</v>
      </c>
      <c r="G1139" t="s">
        <v>2454</v>
      </c>
      <c r="H1139" t="s">
        <v>1495</v>
      </c>
      <c r="I1139" t="s">
        <v>1496</v>
      </c>
      <c r="J1139">
        <v>2078473</v>
      </c>
      <c r="K1139">
        <v>0</v>
      </c>
      <c r="L1139">
        <v>47.856439899999998</v>
      </c>
      <c r="M1139">
        <v>-121.9845322</v>
      </c>
      <c r="N1139">
        <v>2.0784748660000001</v>
      </c>
    </row>
    <row r="1140" spans="1:14" x14ac:dyDescent="0.2">
      <c r="A1140">
        <v>53</v>
      </c>
      <c r="B1140">
        <v>61</v>
      </c>
      <c r="C1140">
        <v>52209</v>
      </c>
      <c r="D1140" s="3">
        <v>53061052209</v>
      </c>
      <c r="E1140" s="4" t="str">
        <f t="shared" si="17"/>
        <v>1400000US53061052209</v>
      </c>
      <c r="F1140">
        <v>522.09</v>
      </c>
      <c r="G1140" t="s">
        <v>2455</v>
      </c>
      <c r="H1140" t="s">
        <v>1495</v>
      </c>
      <c r="I1140" t="s">
        <v>1496</v>
      </c>
      <c r="J1140">
        <v>8488218</v>
      </c>
      <c r="K1140">
        <v>156304</v>
      </c>
      <c r="L1140">
        <v>47.830830200000001</v>
      </c>
      <c r="M1140">
        <v>-122.0133223</v>
      </c>
      <c r="N1140">
        <v>8.6445212680000001</v>
      </c>
    </row>
    <row r="1141" spans="1:14" x14ac:dyDescent="0.2">
      <c r="A1141">
        <v>53</v>
      </c>
      <c r="B1141">
        <v>61</v>
      </c>
      <c r="C1141">
        <v>52301</v>
      </c>
      <c r="D1141" s="3">
        <v>53061052301</v>
      </c>
      <c r="E1141" s="4" t="str">
        <f t="shared" si="17"/>
        <v>1400000US53061052301</v>
      </c>
      <c r="F1141">
        <v>523.01</v>
      </c>
      <c r="G1141" t="s">
        <v>2456</v>
      </c>
      <c r="H1141" t="s">
        <v>1495</v>
      </c>
      <c r="I1141" t="s">
        <v>1496</v>
      </c>
      <c r="J1141">
        <v>39269983</v>
      </c>
      <c r="K1141">
        <v>731026</v>
      </c>
      <c r="L1141">
        <v>47.961558799999999</v>
      </c>
      <c r="M1141">
        <v>-122.0179744</v>
      </c>
      <c r="N1141">
        <v>40.001009940000003</v>
      </c>
    </row>
    <row r="1142" spans="1:14" x14ac:dyDescent="0.2">
      <c r="A1142">
        <v>53</v>
      </c>
      <c r="B1142">
        <v>61</v>
      </c>
      <c r="C1142">
        <v>52302</v>
      </c>
      <c r="D1142" s="3">
        <v>53061052302</v>
      </c>
      <c r="E1142" s="4" t="str">
        <f t="shared" si="17"/>
        <v>1400000US53061052302</v>
      </c>
      <c r="F1142">
        <v>523.02</v>
      </c>
      <c r="G1142" t="s">
        <v>2457</v>
      </c>
      <c r="H1142" t="s">
        <v>1495</v>
      </c>
      <c r="I1142" t="s">
        <v>1496</v>
      </c>
      <c r="J1142">
        <v>34210943</v>
      </c>
      <c r="K1142">
        <v>0</v>
      </c>
      <c r="L1142">
        <v>47.911998799999999</v>
      </c>
      <c r="M1142">
        <v>-122.03220760000001</v>
      </c>
      <c r="N1142">
        <v>34.210940999999998</v>
      </c>
    </row>
    <row r="1143" spans="1:14" x14ac:dyDescent="0.2">
      <c r="A1143">
        <v>53</v>
      </c>
      <c r="B1143">
        <v>61</v>
      </c>
      <c r="C1143">
        <v>52401</v>
      </c>
      <c r="D1143" s="3">
        <v>53061052401</v>
      </c>
      <c r="E1143" s="4" t="str">
        <f t="shared" si="17"/>
        <v>1400000US53061052401</v>
      </c>
      <c r="F1143">
        <v>524.01</v>
      </c>
      <c r="G1143" t="s">
        <v>2458</v>
      </c>
      <c r="H1143" t="s">
        <v>1495</v>
      </c>
      <c r="I1143" t="s">
        <v>1496</v>
      </c>
      <c r="J1143">
        <v>3869483</v>
      </c>
      <c r="K1143">
        <v>279362</v>
      </c>
      <c r="L1143">
        <v>47.9255961</v>
      </c>
      <c r="M1143">
        <v>-122.0955436</v>
      </c>
      <c r="N1143">
        <v>4.1488468530000002</v>
      </c>
    </row>
    <row r="1144" spans="1:14" x14ac:dyDescent="0.2">
      <c r="A1144">
        <v>53</v>
      </c>
      <c r="B1144">
        <v>61</v>
      </c>
      <c r="C1144">
        <v>52402</v>
      </c>
      <c r="D1144" s="3">
        <v>53061052402</v>
      </c>
      <c r="E1144" s="4" t="str">
        <f t="shared" si="17"/>
        <v>1400000US53061052402</v>
      </c>
      <c r="F1144">
        <v>524.02</v>
      </c>
      <c r="G1144" t="s">
        <v>2459</v>
      </c>
      <c r="H1144" t="s">
        <v>1495</v>
      </c>
      <c r="I1144" t="s">
        <v>1496</v>
      </c>
      <c r="J1144">
        <v>2427216</v>
      </c>
      <c r="K1144">
        <v>42351</v>
      </c>
      <c r="L1144">
        <v>47.915060599999997</v>
      </c>
      <c r="M1144">
        <v>-122.08952050000001</v>
      </c>
      <c r="N1144">
        <v>2.4695683349999999</v>
      </c>
    </row>
    <row r="1145" spans="1:14" x14ac:dyDescent="0.2">
      <c r="A1145">
        <v>53</v>
      </c>
      <c r="B1145">
        <v>61</v>
      </c>
      <c r="C1145">
        <v>52502</v>
      </c>
      <c r="D1145" s="3">
        <v>53061052502</v>
      </c>
      <c r="E1145" s="4" t="str">
        <f t="shared" si="17"/>
        <v>1400000US53061052502</v>
      </c>
      <c r="F1145">
        <v>525.02</v>
      </c>
      <c r="G1145" t="s">
        <v>2460</v>
      </c>
      <c r="H1145" t="s">
        <v>1495</v>
      </c>
      <c r="I1145" t="s">
        <v>1496</v>
      </c>
      <c r="J1145">
        <v>14112873</v>
      </c>
      <c r="K1145">
        <v>316594</v>
      </c>
      <c r="L1145">
        <v>47.934706400000003</v>
      </c>
      <c r="M1145">
        <v>-122.11878160000001</v>
      </c>
      <c r="N1145">
        <v>14.429465609999999</v>
      </c>
    </row>
    <row r="1146" spans="1:14" x14ac:dyDescent="0.2">
      <c r="A1146">
        <v>53</v>
      </c>
      <c r="B1146">
        <v>61</v>
      </c>
      <c r="C1146">
        <v>52503</v>
      </c>
      <c r="D1146" s="3">
        <v>53061052503</v>
      </c>
      <c r="E1146" s="4" t="str">
        <f t="shared" si="17"/>
        <v>1400000US53061052503</v>
      </c>
      <c r="F1146">
        <v>525.03</v>
      </c>
      <c r="G1146" t="s">
        <v>2461</v>
      </c>
      <c r="H1146" t="s">
        <v>1495</v>
      </c>
      <c r="I1146" t="s">
        <v>1496</v>
      </c>
      <c r="J1146">
        <v>4996955</v>
      </c>
      <c r="K1146">
        <v>0</v>
      </c>
      <c r="L1146">
        <v>47.986497999999997</v>
      </c>
      <c r="M1146">
        <v>-122.1160237</v>
      </c>
      <c r="N1146">
        <v>4.9969549469999999</v>
      </c>
    </row>
    <row r="1147" spans="1:14" x14ac:dyDescent="0.2">
      <c r="A1147">
        <v>53</v>
      </c>
      <c r="B1147">
        <v>61</v>
      </c>
      <c r="C1147">
        <v>52504</v>
      </c>
      <c r="D1147" s="3">
        <v>53061052504</v>
      </c>
      <c r="E1147" s="4" t="str">
        <f t="shared" si="17"/>
        <v>1400000US53061052504</v>
      </c>
      <c r="F1147">
        <v>525.04</v>
      </c>
      <c r="G1147" t="s">
        <v>2462</v>
      </c>
      <c r="H1147" t="s">
        <v>1495</v>
      </c>
      <c r="I1147" t="s">
        <v>1496</v>
      </c>
      <c r="J1147">
        <v>7882345</v>
      </c>
      <c r="K1147">
        <v>0</v>
      </c>
      <c r="L1147">
        <v>47.965834600000001</v>
      </c>
      <c r="M1147">
        <v>-122.1113082</v>
      </c>
      <c r="N1147">
        <v>7.8823475690000002</v>
      </c>
    </row>
    <row r="1148" spans="1:14" x14ac:dyDescent="0.2">
      <c r="A1148">
        <v>53</v>
      </c>
      <c r="B1148">
        <v>61</v>
      </c>
      <c r="C1148">
        <v>52603</v>
      </c>
      <c r="D1148" s="3">
        <v>53061052603</v>
      </c>
      <c r="E1148" s="4" t="str">
        <f t="shared" si="17"/>
        <v>1400000US53061052603</v>
      </c>
      <c r="F1148">
        <v>526.03</v>
      </c>
      <c r="G1148" t="s">
        <v>2463</v>
      </c>
      <c r="H1148" t="s">
        <v>1495</v>
      </c>
      <c r="I1148" t="s">
        <v>1496</v>
      </c>
      <c r="J1148">
        <v>7544165</v>
      </c>
      <c r="K1148">
        <v>677178</v>
      </c>
      <c r="L1148">
        <v>48.031815999999999</v>
      </c>
      <c r="M1148">
        <v>-122.0850872</v>
      </c>
      <c r="N1148">
        <v>8.2213451430000006</v>
      </c>
    </row>
    <row r="1149" spans="1:14" x14ac:dyDescent="0.2">
      <c r="A1149">
        <v>53</v>
      </c>
      <c r="B1149">
        <v>61</v>
      </c>
      <c r="C1149">
        <v>52604</v>
      </c>
      <c r="D1149" s="3">
        <v>53061052604</v>
      </c>
      <c r="E1149" s="4" t="str">
        <f t="shared" si="17"/>
        <v>1400000US53061052604</v>
      </c>
      <c r="F1149">
        <v>526.04</v>
      </c>
      <c r="G1149" t="s">
        <v>2464</v>
      </c>
      <c r="H1149" t="s">
        <v>1495</v>
      </c>
      <c r="I1149" t="s">
        <v>1496</v>
      </c>
      <c r="J1149">
        <v>3645650</v>
      </c>
      <c r="K1149">
        <v>2162657</v>
      </c>
      <c r="L1149">
        <v>47.998727700000003</v>
      </c>
      <c r="M1149">
        <v>-122.0936955</v>
      </c>
      <c r="N1149">
        <v>5.8083068139999998</v>
      </c>
    </row>
    <row r="1150" spans="1:14" x14ac:dyDescent="0.2">
      <c r="A1150">
        <v>53</v>
      </c>
      <c r="B1150">
        <v>61</v>
      </c>
      <c r="C1150">
        <v>52605</v>
      </c>
      <c r="D1150" s="3">
        <v>53061052605</v>
      </c>
      <c r="E1150" s="4" t="str">
        <f t="shared" si="17"/>
        <v>1400000US53061052605</v>
      </c>
      <c r="F1150">
        <v>526.04999999999995</v>
      </c>
      <c r="G1150" t="s">
        <v>2465</v>
      </c>
      <c r="H1150" t="s">
        <v>1495</v>
      </c>
      <c r="I1150" t="s">
        <v>1496</v>
      </c>
      <c r="J1150">
        <v>4726711</v>
      </c>
      <c r="K1150">
        <v>196404</v>
      </c>
      <c r="L1150">
        <v>48.0191053</v>
      </c>
      <c r="M1150">
        <v>-122.0667747</v>
      </c>
      <c r="N1150">
        <v>4.9231172719999998</v>
      </c>
    </row>
    <row r="1151" spans="1:14" x14ac:dyDescent="0.2">
      <c r="A1151">
        <v>53</v>
      </c>
      <c r="B1151">
        <v>61</v>
      </c>
      <c r="C1151">
        <v>52606</v>
      </c>
      <c r="D1151" s="3">
        <v>53061052606</v>
      </c>
      <c r="E1151" s="4" t="str">
        <f t="shared" si="17"/>
        <v>1400000US53061052606</v>
      </c>
      <c r="F1151">
        <v>526.05999999999995</v>
      </c>
      <c r="G1151" t="s">
        <v>2466</v>
      </c>
      <c r="H1151" t="s">
        <v>1495</v>
      </c>
      <c r="I1151" t="s">
        <v>1496</v>
      </c>
      <c r="J1151">
        <v>13059394</v>
      </c>
      <c r="K1151">
        <v>1094523</v>
      </c>
      <c r="L1151">
        <v>48.004120899999997</v>
      </c>
      <c r="M1151">
        <v>-122.04888510000001</v>
      </c>
      <c r="N1151">
        <v>14.15391413</v>
      </c>
    </row>
    <row r="1152" spans="1:14" x14ac:dyDescent="0.2">
      <c r="A1152">
        <v>53</v>
      </c>
      <c r="B1152">
        <v>61</v>
      </c>
      <c r="C1152">
        <v>52607</v>
      </c>
      <c r="D1152" s="3">
        <v>53061052607</v>
      </c>
      <c r="E1152" s="4" t="str">
        <f t="shared" si="17"/>
        <v>1400000US53061052607</v>
      </c>
      <c r="F1152">
        <v>526.07000000000005</v>
      </c>
      <c r="G1152" t="s">
        <v>2467</v>
      </c>
      <c r="H1152" t="s">
        <v>1495</v>
      </c>
      <c r="I1152" t="s">
        <v>1496</v>
      </c>
      <c r="J1152">
        <v>10156199</v>
      </c>
      <c r="K1152">
        <v>0</v>
      </c>
      <c r="L1152">
        <v>47.968826200000002</v>
      </c>
      <c r="M1152">
        <v>-122.0745008</v>
      </c>
      <c r="N1152">
        <v>10.156196080000001</v>
      </c>
    </row>
    <row r="1153" spans="1:14" x14ac:dyDescent="0.2">
      <c r="A1153">
        <v>53</v>
      </c>
      <c r="B1153">
        <v>61</v>
      </c>
      <c r="C1153">
        <v>52701</v>
      </c>
      <c r="D1153" s="3">
        <v>53061052701</v>
      </c>
      <c r="E1153" s="4" t="str">
        <f t="shared" si="17"/>
        <v>1400000US53061052701</v>
      </c>
      <c r="F1153">
        <v>527.01</v>
      </c>
      <c r="G1153" t="s">
        <v>2468</v>
      </c>
      <c r="H1153" t="s">
        <v>1495</v>
      </c>
      <c r="I1153" t="s">
        <v>1496</v>
      </c>
      <c r="J1153">
        <v>20451247</v>
      </c>
      <c r="K1153">
        <v>0</v>
      </c>
      <c r="L1153">
        <v>48.124525599999998</v>
      </c>
      <c r="M1153">
        <v>-122.1185986</v>
      </c>
      <c r="N1153">
        <v>20.451251760000002</v>
      </c>
    </row>
    <row r="1154" spans="1:14" x14ac:dyDescent="0.2">
      <c r="A1154">
        <v>53</v>
      </c>
      <c r="B1154">
        <v>61</v>
      </c>
      <c r="C1154">
        <v>52705</v>
      </c>
      <c r="D1154" s="3">
        <v>53061052705</v>
      </c>
      <c r="E1154" s="4" t="str">
        <f t="shared" si="17"/>
        <v>1400000US53061052705</v>
      </c>
      <c r="F1154">
        <v>527.04999999999995</v>
      </c>
      <c r="G1154" t="s">
        <v>2469</v>
      </c>
      <c r="H1154" t="s">
        <v>1495</v>
      </c>
      <c r="I1154" t="s">
        <v>1496</v>
      </c>
      <c r="J1154">
        <v>15538879</v>
      </c>
      <c r="K1154">
        <v>550521</v>
      </c>
      <c r="L1154">
        <v>48.052342899999999</v>
      </c>
      <c r="M1154">
        <v>-122.10252509999999</v>
      </c>
      <c r="N1154">
        <v>16.089400120000001</v>
      </c>
    </row>
    <row r="1155" spans="1:14" x14ac:dyDescent="0.2">
      <c r="A1155">
        <v>53</v>
      </c>
      <c r="B1155">
        <v>61</v>
      </c>
      <c r="C1155">
        <v>52706</v>
      </c>
      <c r="D1155" s="3">
        <v>53061052706</v>
      </c>
      <c r="E1155" s="4" t="str">
        <f t="shared" ref="E1155:E1218" si="18">"1400000US"&amp;D1155</f>
        <v>1400000US53061052706</v>
      </c>
      <c r="F1155">
        <v>527.05999999999995</v>
      </c>
      <c r="G1155" t="s">
        <v>2470</v>
      </c>
      <c r="H1155" t="s">
        <v>1495</v>
      </c>
      <c r="I1155" t="s">
        <v>1496</v>
      </c>
      <c r="J1155">
        <v>4984608</v>
      </c>
      <c r="K1155">
        <v>0</v>
      </c>
      <c r="L1155">
        <v>48.008687199999997</v>
      </c>
      <c r="M1155">
        <v>-122.12115729999999</v>
      </c>
      <c r="N1155">
        <v>4.984608433</v>
      </c>
    </row>
    <row r="1156" spans="1:14" x14ac:dyDescent="0.2">
      <c r="A1156">
        <v>53</v>
      </c>
      <c r="B1156">
        <v>61</v>
      </c>
      <c r="C1156">
        <v>52707</v>
      </c>
      <c r="D1156" s="3">
        <v>53061052707</v>
      </c>
      <c r="E1156" s="4" t="str">
        <f t="shared" si="18"/>
        <v>1400000US53061052707</v>
      </c>
      <c r="F1156">
        <v>527.07000000000005</v>
      </c>
      <c r="G1156" t="s">
        <v>2471</v>
      </c>
      <c r="H1156" t="s">
        <v>1495</v>
      </c>
      <c r="I1156" t="s">
        <v>1496</v>
      </c>
      <c r="J1156">
        <v>5286793</v>
      </c>
      <c r="K1156">
        <v>0</v>
      </c>
      <c r="L1156">
        <v>48.026167800000003</v>
      </c>
      <c r="M1156">
        <v>-122.1149932</v>
      </c>
      <c r="N1156">
        <v>5.2867938189999997</v>
      </c>
    </row>
    <row r="1157" spans="1:14" x14ac:dyDescent="0.2">
      <c r="A1157">
        <v>53</v>
      </c>
      <c r="B1157">
        <v>61</v>
      </c>
      <c r="C1157">
        <v>52708</v>
      </c>
      <c r="D1157" s="3">
        <v>53061052708</v>
      </c>
      <c r="E1157" s="4" t="str">
        <f t="shared" si="18"/>
        <v>1400000US53061052708</v>
      </c>
      <c r="F1157">
        <v>527.08000000000004</v>
      </c>
      <c r="G1157" t="s">
        <v>2472</v>
      </c>
      <c r="H1157" t="s">
        <v>1495</v>
      </c>
      <c r="I1157" t="s">
        <v>1496</v>
      </c>
      <c r="J1157">
        <v>3161373</v>
      </c>
      <c r="K1157">
        <v>0</v>
      </c>
      <c r="L1157">
        <v>48.062628500000002</v>
      </c>
      <c r="M1157">
        <v>-122.13010679999999</v>
      </c>
      <c r="N1157">
        <v>3.1613715650000001</v>
      </c>
    </row>
    <row r="1158" spans="1:14" x14ac:dyDescent="0.2">
      <c r="A1158">
        <v>53</v>
      </c>
      <c r="B1158">
        <v>61</v>
      </c>
      <c r="C1158">
        <v>52709</v>
      </c>
      <c r="D1158" s="3">
        <v>53061052709</v>
      </c>
      <c r="E1158" s="4" t="str">
        <f t="shared" si="18"/>
        <v>1400000US53061052709</v>
      </c>
      <c r="F1158">
        <v>527.09</v>
      </c>
      <c r="G1158" t="s">
        <v>2473</v>
      </c>
      <c r="H1158" t="s">
        <v>1495</v>
      </c>
      <c r="I1158" t="s">
        <v>1496</v>
      </c>
      <c r="J1158">
        <v>20141504</v>
      </c>
      <c r="K1158">
        <v>0</v>
      </c>
      <c r="L1158">
        <v>48.089935699999998</v>
      </c>
      <c r="M1158">
        <v>-122.0985926</v>
      </c>
      <c r="N1158">
        <v>20.14150729</v>
      </c>
    </row>
    <row r="1159" spans="1:14" x14ac:dyDescent="0.2">
      <c r="A1159">
        <v>53</v>
      </c>
      <c r="B1159">
        <v>61</v>
      </c>
      <c r="C1159">
        <v>52803</v>
      </c>
      <c r="D1159" s="3">
        <v>53061052803</v>
      </c>
      <c r="E1159" s="4" t="str">
        <f t="shared" si="18"/>
        <v>1400000US53061052803</v>
      </c>
      <c r="F1159">
        <v>528.03</v>
      </c>
      <c r="G1159" t="s">
        <v>2474</v>
      </c>
      <c r="H1159" t="s">
        <v>1495</v>
      </c>
      <c r="I1159" t="s">
        <v>1496</v>
      </c>
      <c r="J1159">
        <v>14086688</v>
      </c>
      <c r="K1159">
        <v>0</v>
      </c>
      <c r="L1159">
        <v>48.1335506</v>
      </c>
      <c r="M1159">
        <v>-122.1637635</v>
      </c>
      <c r="N1159">
        <v>14.08668052</v>
      </c>
    </row>
    <row r="1160" spans="1:14" x14ac:dyDescent="0.2">
      <c r="A1160">
        <v>53</v>
      </c>
      <c r="B1160">
        <v>61</v>
      </c>
      <c r="C1160">
        <v>52804</v>
      </c>
      <c r="D1160" s="3">
        <v>53061052804</v>
      </c>
      <c r="E1160" s="4" t="str">
        <f t="shared" si="18"/>
        <v>1400000US53061052804</v>
      </c>
      <c r="F1160">
        <v>528.04</v>
      </c>
      <c r="G1160" t="s">
        <v>2475</v>
      </c>
      <c r="H1160" t="s">
        <v>1495</v>
      </c>
      <c r="I1160" t="s">
        <v>1496</v>
      </c>
      <c r="J1160">
        <v>6931486</v>
      </c>
      <c r="K1160">
        <v>0</v>
      </c>
      <c r="L1160">
        <v>48.104590000000002</v>
      </c>
      <c r="M1160">
        <v>-122.1599631</v>
      </c>
      <c r="N1160">
        <v>6.9314881020000003</v>
      </c>
    </row>
    <row r="1161" spans="1:14" x14ac:dyDescent="0.2">
      <c r="A1161">
        <v>53</v>
      </c>
      <c r="B1161">
        <v>61</v>
      </c>
      <c r="C1161">
        <v>52805</v>
      </c>
      <c r="D1161" s="3">
        <v>53061052805</v>
      </c>
      <c r="E1161" s="4" t="str">
        <f t="shared" si="18"/>
        <v>1400000US53061052805</v>
      </c>
      <c r="F1161">
        <v>528.04999999999995</v>
      </c>
      <c r="G1161" t="s">
        <v>2476</v>
      </c>
      <c r="H1161" t="s">
        <v>1495</v>
      </c>
      <c r="I1161" t="s">
        <v>1496</v>
      </c>
      <c r="J1161">
        <v>4252728</v>
      </c>
      <c r="K1161">
        <v>0</v>
      </c>
      <c r="L1161">
        <v>48.086109299999997</v>
      </c>
      <c r="M1161">
        <v>-122.1740004</v>
      </c>
      <c r="N1161">
        <v>4.2527277149999998</v>
      </c>
    </row>
    <row r="1162" spans="1:14" x14ac:dyDescent="0.2">
      <c r="A1162">
        <v>53</v>
      </c>
      <c r="B1162">
        <v>61</v>
      </c>
      <c r="C1162">
        <v>52806</v>
      </c>
      <c r="D1162" s="3">
        <v>53061052806</v>
      </c>
      <c r="E1162" s="4" t="str">
        <f t="shared" si="18"/>
        <v>1400000US53061052806</v>
      </c>
      <c r="F1162">
        <v>528.05999999999995</v>
      </c>
      <c r="G1162" t="s">
        <v>2477</v>
      </c>
      <c r="H1162" t="s">
        <v>1495</v>
      </c>
      <c r="I1162" t="s">
        <v>1496</v>
      </c>
      <c r="J1162">
        <v>3167841</v>
      </c>
      <c r="K1162">
        <v>0</v>
      </c>
      <c r="L1162">
        <v>48.083417799999999</v>
      </c>
      <c r="M1162">
        <v>-122.1511314</v>
      </c>
      <c r="N1162">
        <v>3.1678416020000002</v>
      </c>
    </row>
    <row r="1163" spans="1:14" x14ac:dyDescent="0.2">
      <c r="A1163">
        <v>53</v>
      </c>
      <c r="B1163">
        <v>61</v>
      </c>
      <c r="C1163">
        <v>52903</v>
      </c>
      <c r="D1163" s="3">
        <v>53061052903</v>
      </c>
      <c r="E1163" s="4" t="str">
        <f t="shared" si="18"/>
        <v>1400000US53061052903</v>
      </c>
      <c r="F1163">
        <v>529.03</v>
      </c>
      <c r="G1163" t="s">
        <v>2478</v>
      </c>
      <c r="H1163" t="s">
        <v>1495</v>
      </c>
      <c r="I1163" t="s">
        <v>1496</v>
      </c>
      <c r="J1163">
        <v>2951870</v>
      </c>
      <c r="K1163">
        <v>383296</v>
      </c>
      <c r="L1163">
        <v>48.053155099999998</v>
      </c>
      <c r="M1163">
        <v>-122.1722506</v>
      </c>
      <c r="N1163">
        <v>3.335171297</v>
      </c>
    </row>
    <row r="1164" spans="1:14" x14ac:dyDescent="0.2">
      <c r="A1164">
        <v>53</v>
      </c>
      <c r="B1164">
        <v>61</v>
      </c>
      <c r="C1164">
        <v>52904</v>
      </c>
      <c r="D1164" s="3">
        <v>53061052904</v>
      </c>
      <c r="E1164" s="4" t="str">
        <f t="shared" si="18"/>
        <v>1400000US53061052904</v>
      </c>
      <c r="F1164">
        <v>529.04</v>
      </c>
      <c r="G1164" t="s">
        <v>2479</v>
      </c>
      <c r="H1164" t="s">
        <v>1495</v>
      </c>
      <c r="I1164" t="s">
        <v>1496</v>
      </c>
      <c r="J1164">
        <v>3509251</v>
      </c>
      <c r="K1164">
        <v>45023</v>
      </c>
      <c r="L1164">
        <v>48.051076500000001</v>
      </c>
      <c r="M1164">
        <v>-122.149677</v>
      </c>
      <c r="N1164">
        <v>3.554270657</v>
      </c>
    </row>
    <row r="1165" spans="1:14" x14ac:dyDescent="0.2">
      <c r="A1165">
        <v>53</v>
      </c>
      <c r="B1165">
        <v>61</v>
      </c>
      <c r="C1165">
        <v>52905</v>
      </c>
      <c r="D1165" s="3">
        <v>53061052905</v>
      </c>
      <c r="E1165" s="4" t="str">
        <f t="shared" si="18"/>
        <v>1400000US53061052905</v>
      </c>
      <c r="F1165">
        <v>529.04999999999995</v>
      </c>
      <c r="G1165" t="s">
        <v>2480</v>
      </c>
      <c r="H1165" t="s">
        <v>1495</v>
      </c>
      <c r="I1165" t="s">
        <v>1496</v>
      </c>
      <c r="J1165">
        <v>2046974</v>
      </c>
      <c r="K1165">
        <v>0</v>
      </c>
      <c r="L1165">
        <v>48.067526899999997</v>
      </c>
      <c r="M1165">
        <v>-122.173214</v>
      </c>
      <c r="N1165">
        <v>2.0469763090000002</v>
      </c>
    </row>
    <row r="1166" spans="1:14" x14ac:dyDescent="0.2">
      <c r="A1166">
        <v>53</v>
      </c>
      <c r="B1166">
        <v>61</v>
      </c>
      <c r="C1166">
        <v>52906</v>
      </c>
      <c r="D1166" s="3">
        <v>53061052906</v>
      </c>
      <c r="E1166" s="4" t="str">
        <f t="shared" si="18"/>
        <v>1400000US53061052906</v>
      </c>
      <c r="F1166">
        <v>529.05999999999995</v>
      </c>
      <c r="G1166" t="s">
        <v>2481</v>
      </c>
      <c r="H1166" t="s">
        <v>1495</v>
      </c>
      <c r="I1166" t="s">
        <v>1496</v>
      </c>
      <c r="J1166">
        <v>2418973</v>
      </c>
      <c r="K1166">
        <v>0</v>
      </c>
      <c r="L1166">
        <v>48.069198</v>
      </c>
      <c r="M1166">
        <v>-122.1536756</v>
      </c>
      <c r="N1166">
        <v>2.4189724639999999</v>
      </c>
    </row>
    <row r="1167" spans="1:14" x14ac:dyDescent="0.2">
      <c r="A1167">
        <v>53</v>
      </c>
      <c r="B1167">
        <v>61</v>
      </c>
      <c r="C1167">
        <v>53101</v>
      </c>
      <c r="D1167" s="3">
        <v>53061053101</v>
      </c>
      <c r="E1167" s="4" t="str">
        <f t="shared" si="18"/>
        <v>1400000US53061053101</v>
      </c>
      <c r="F1167">
        <v>531.01</v>
      </c>
      <c r="G1167" t="s">
        <v>2482</v>
      </c>
      <c r="H1167" t="s">
        <v>1495</v>
      </c>
      <c r="I1167" t="s">
        <v>1496</v>
      </c>
      <c r="J1167">
        <v>27408322</v>
      </c>
      <c r="K1167">
        <v>0</v>
      </c>
      <c r="L1167">
        <v>48.1730236</v>
      </c>
      <c r="M1167">
        <v>-122.23332190000001</v>
      </c>
      <c r="N1167">
        <v>27.408323360000001</v>
      </c>
    </row>
    <row r="1168" spans="1:14" x14ac:dyDescent="0.2">
      <c r="A1168">
        <v>53</v>
      </c>
      <c r="B1168">
        <v>61</v>
      </c>
      <c r="C1168">
        <v>53102</v>
      </c>
      <c r="D1168" s="3">
        <v>53061053102</v>
      </c>
      <c r="E1168" s="4" t="str">
        <f t="shared" si="18"/>
        <v>1400000US53061053102</v>
      </c>
      <c r="F1168">
        <v>531.02</v>
      </c>
      <c r="G1168" t="s">
        <v>2483</v>
      </c>
      <c r="H1168" t="s">
        <v>1495</v>
      </c>
      <c r="I1168" t="s">
        <v>1496</v>
      </c>
      <c r="J1168">
        <v>24462312</v>
      </c>
      <c r="K1168">
        <v>748803</v>
      </c>
      <c r="L1168">
        <v>48.139306599999998</v>
      </c>
      <c r="M1168">
        <v>-122.23689280000001</v>
      </c>
      <c r="N1168">
        <v>25.211117290000001</v>
      </c>
    </row>
    <row r="1169" spans="1:14" x14ac:dyDescent="0.2">
      <c r="A1169">
        <v>53</v>
      </c>
      <c r="B1169">
        <v>61</v>
      </c>
      <c r="C1169">
        <v>53201</v>
      </c>
      <c r="D1169" s="3">
        <v>53061053201</v>
      </c>
      <c r="E1169" s="4" t="str">
        <f t="shared" si="18"/>
        <v>1400000US53061053201</v>
      </c>
      <c r="F1169">
        <v>532.01</v>
      </c>
      <c r="G1169" t="s">
        <v>2484</v>
      </c>
      <c r="H1169" t="s">
        <v>1495</v>
      </c>
      <c r="I1169" t="s">
        <v>1496</v>
      </c>
      <c r="J1169">
        <v>46687783</v>
      </c>
      <c r="K1169">
        <v>6333317</v>
      </c>
      <c r="L1169">
        <v>48.195218300000001</v>
      </c>
      <c r="M1169">
        <v>-122.31711369999999</v>
      </c>
      <c r="N1169">
        <v>53.021096190000002</v>
      </c>
    </row>
    <row r="1170" spans="1:14" x14ac:dyDescent="0.2">
      <c r="A1170">
        <v>53</v>
      </c>
      <c r="B1170">
        <v>61</v>
      </c>
      <c r="C1170">
        <v>53202</v>
      </c>
      <c r="D1170" s="3">
        <v>53061053202</v>
      </c>
      <c r="E1170" s="4" t="str">
        <f t="shared" si="18"/>
        <v>1400000US53061053202</v>
      </c>
      <c r="F1170">
        <v>532.02</v>
      </c>
      <c r="G1170" t="s">
        <v>2485</v>
      </c>
      <c r="H1170" t="s">
        <v>1495</v>
      </c>
      <c r="I1170" t="s">
        <v>1496</v>
      </c>
      <c r="J1170">
        <v>22207591</v>
      </c>
      <c r="K1170">
        <v>4437425</v>
      </c>
      <c r="L1170">
        <v>48.142508499999998</v>
      </c>
      <c r="M1170">
        <v>-122.3422759</v>
      </c>
      <c r="N1170">
        <v>26.645013089999999</v>
      </c>
    </row>
    <row r="1171" spans="1:14" x14ac:dyDescent="0.2">
      <c r="A1171">
        <v>53</v>
      </c>
      <c r="B1171">
        <v>61</v>
      </c>
      <c r="C1171">
        <v>53301</v>
      </c>
      <c r="D1171" s="3">
        <v>53061053301</v>
      </c>
      <c r="E1171" s="4" t="str">
        <f t="shared" si="18"/>
        <v>1400000US53061053301</v>
      </c>
      <c r="F1171">
        <v>533.01</v>
      </c>
      <c r="G1171" t="s">
        <v>2486</v>
      </c>
      <c r="H1171" t="s">
        <v>1495</v>
      </c>
      <c r="I1171" t="s">
        <v>1496</v>
      </c>
      <c r="J1171">
        <v>24660135</v>
      </c>
      <c r="K1171">
        <v>3357788</v>
      </c>
      <c r="L1171">
        <v>48.256031399999998</v>
      </c>
      <c r="M1171">
        <v>-122.36601640000001</v>
      </c>
      <c r="N1171">
        <v>28.0179221</v>
      </c>
    </row>
    <row r="1172" spans="1:14" x14ac:dyDescent="0.2">
      <c r="A1172">
        <v>53</v>
      </c>
      <c r="B1172">
        <v>61</v>
      </c>
      <c r="C1172">
        <v>53302</v>
      </c>
      <c r="D1172" s="3">
        <v>53061053302</v>
      </c>
      <c r="E1172" s="4" t="str">
        <f t="shared" si="18"/>
        <v>1400000US53061053302</v>
      </c>
      <c r="F1172">
        <v>533.02</v>
      </c>
      <c r="G1172" t="s">
        <v>2487</v>
      </c>
      <c r="H1172" t="s">
        <v>1495</v>
      </c>
      <c r="I1172" t="s">
        <v>1496</v>
      </c>
      <c r="J1172">
        <v>89036789</v>
      </c>
      <c r="K1172">
        <v>486479</v>
      </c>
      <c r="L1172">
        <v>48.2589939</v>
      </c>
      <c r="M1172">
        <v>-122.2781367</v>
      </c>
      <c r="N1172">
        <v>89.523266800000002</v>
      </c>
    </row>
    <row r="1173" spans="1:14" x14ac:dyDescent="0.2">
      <c r="A1173">
        <v>53</v>
      </c>
      <c r="B1173">
        <v>61</v>
      </c>
      <c r="C1173">
        <v>53400</v>
      </c>
      <c r="D1173" s="3">
        <v>53061053400</v>
      </c>
      <c r="E1173" s="4" t="str">
        <f t="shared" si="18"/>
        <v>1400000US53061053400</v>
      </c>
      <c r="F1173">
        <v>534</v>
      </c>
      <c r="G1173" t="s">
        <v>2488</v>
      </c>
      <c r="H1173" t="s">
        <v>1495</v>
      </c>
      <c r="I1173" t="s">
        <v>1496</v>
      </c>
      <c r="J1173">
        <v>129789127</v>
      </c>
      <c r="K1173">
        <v>349052</v>
      </c>
      <c r="L1173">
        <v>48.277389800000002</v>
      </c>
      <c r="M1173">
        <v>-122.1467616</v>
      </c>
      <c r="N1173">
        <v>130.13818660000001</v>
      </c>
    </row>
    <row r="1174" spans="1:14" x14ac:dyDescent="0.2">
      <c r="A1174">
        <v>53</v>
      </c>
      <c r="B1174">
        <v>61</v>
      </c>
      <c r="C1174">
        <v>53504</v>
      </c>
      <c r="D1174" s="3">
        <v>53061053504</v>
      </c>
      <c r="E1174" s="4" t="str">
        <f t="shared" si="18"/>
        <v>1400000US53061053504</v>
      </c>
      <c r="F1174">
        <v>535.04</v>
      </c>
      <c r="G1174" t="s">
        <v>2489</v>
      </c>
      <c r="H1174" t="s">
        <v>1495</v>
      </c>
      <c r="I1174" t="s">
        <v>1496</v>
      </c>
      <c r="J1174">
        <v>11960365</v>
      </c>
      <c r="K1174">
        <v>13346</v>
      </c>
      <c r="L1174">
        <v>48.180999300000003</v>
      </c>
      <c r="M1174">
        <v>-122.10770309999999</v>
      </c>
      <c r="N1174">
        <v>11.973709019999999</v>
      </c>
    </row>
    <row r="1175" spans="1:14" x14ac:dyDescent="0.2">
      <c r="A1175">
        <v>53</v>
      </c>
      <c r="B1175">
        <v>61</v>
      </c>
      <c r="C1175">
        <v>53505</v>
      </c>
      <c r="D1175" s="3">
        <v>53061053505</v>
      </c>
      <c r="E1175" s="4" t="str">
        <f t="shared" si="18"/>
        <v>1400000US53061053505</v>
      </c>
      <c r="F1175">
        <v>535.04999999999995</v>
      </c>
      <c r="G1175" t="s">
        <v>2490</v>
      </c>
      <c r="H1175" t="s">
        <v>1495</v>
      </c>
      <c r="I1175" t="s">
        <v>1496</v>
      </c>
      <c r="J1175">
        <v>49999076</v>
      </c>
      <c r="K1175">
        <v>327351</v>
      </c>
      <c r="L1175">
        <v>48.110161599999998</v>
      </c>
      <c r="M1175">
        <v>-122.04037750000001</v>
      </c>
      <c r="N1175">
        <v>50.326425929999999</v>
      </c>
    </row>
    <row r="1176" spans="1:14" x14ac:dyDescent="0.2">
      <c r="A1176">
        <v>53</v>
      </c>
      <c r="B1176">
        <v>61</v>
      </c>
      <c r="C1176">
        <v>53506</v>
      </c>
      <c r="D1176" s="3">
        <v>53061053506</v>
      </c>
      <c r="E1176" s="4" t="str">
        <f t="shared" si="18"/>
        <v>1400000US53061053506</v>
      </c>
      <c r="F1176">
        <v>535.05999999999995</v>
      </c>
      <c r="G1176" t="s">
        <v>2491</v>
      </c>
      <c r="H1176" t="s">
        <v>1495</v>
      </c>
      <c r="I1176" t="s">
        <v>1496</v>
      </c>
      <c r="J1176">
        <v>257969841</v>
      </c>
      <c r="K1176">
        <v>1653013</v>
      </c>
      <c r="L1176">
        <v>48.201152800000003</v>
      </c>
      <c r="M1176">
        <v>-121.9823827</v>
      </c>
      <c r="N1176">
        <v>259.62288339999998</v>
      </c>
    </row>
    <row r="1177" spans="1:14" x14ac:dyDescent="0.2">
      <c r="A1177">
        <v>53</v>
      </c>
      <c r="B1177">
        <v>61</v>
      </c>
      <c r="C1177">
        <v>53507</v>
      </c>
      <c r="D1177" s="3">
        <v>53061053507</v>
      </c>
      <c r="E1177" s="4" t="str">
        <f t="shared" si="18"/>
        <v>1400000US53061053507</v>
      </c>
      <c r="F1177">
        <v>535.07000000000005</v>
      </c>
      <c r="G1177" t="s">
        <v>2492</v>
      </c>
      <c r="H1177" t="s">
        <v>1495</v>
      </c>
      <c r="I1177" t="s">
        <v>1496</v>
      </c>
      <c r="J1177">
        <v>4770171</v>
      </c>
      <c r="K1177">
        <v>0</v>
      </c>
      <c r="L1177">
        <v>48.1643568</v>
      </c>
      <c r="M1177">
        <v>-122.1298558</v>
      </c>
      <c r="N1177">
        <v>4.7701734839999999</v>
      </c>
    </row>
    <row r="1178" spans="1:14" x14ac:dyDescent="0.2">
      <c r="A1178">
        <v>53</v>
      </c>
      <c r="B1178">
        <v>61</v>
      </c>
      <c r="C1178">
        <v>53508</v>
      </c>
      <c r="D1178" s="3">
        <v>53061053508</v>
      </c>
      <c r="E1178" s="4" t="str">
        <f t="shared" si="18"/>
        <v>1400000US53061053508</v>
      </c>
      <c r="F1178">
        <v>535.08000000000004</v>
      </c>
      <c r="G1178" t="s">
        <v>2493</v>
      </c>
      <c r="H1178" t="s">
        <v>1495</v>
      </c>
      <c r="I1178" t="s">
        <v>1496</v>
      </c>
      <c r="J1178">
        <v>14992930</v>
      </c>
      <c r="K1178">
        <v>0</v>
      </c>
      <c r="L1178">
        <v>48.187442900000001</v>
      </c>
      <c r="M1178">
        <v>-122.1660893</v>
      </c>
      <c r="N1178">
        <v>14.99292865</v>
      </c>
    </row>
    <row r="1179" spans="1:14" x14ac:dyDescent="0.2">
      <c r="A1179">
        <v>53</v>
      </c>
      <c r="B1179">
        <v>61</v>
      </c>
      <c r="C1179">
        <v>53509</v>
      </c>
      <c r="D1179" s="3">
        <v>53061053509</v>
      </c>
      <c r="E1179" s="4" t="str">
        <f t="shared" si="18"/>
        <v>1400000US53061053509</v>
      </c>
      <c r="F1179">
        <v>535.09</v>
      </c>
      <c r="G1179" t="s">
        <v>2494</v>
      </c>
      <c r="H1179" t="s">
        <v>1495</v>
      </c>
      <c r="I1179" t="s">
        <v>1496</v>
      </c>
      <c r="J1179">
        <v>8433449</v>
      </c>
      <c r="K1179">
        <v>0</v>
      </c>
      <c r="L1179">
        <v>48.163340499999997</v>
      </c>
      <c r="M1179">
        <v>-122.1616239</v>
      </c>
      <c r="N1179">
        <v>8.4334472559999991</v>
      </c>
    </row>
    <row r="1180" spans="1:14" x14ac:dyDescent="0.2">
      <c r="A1180">
        <v>53</v>
      </c>
      <c r="B1180">
        <v>61</v>
      </c>
      <c r="C1180">
        <v>53602</v>
      </c>
      <c r="D1180" s="3">
        <v>53061053602</v>
      </c>
      <c r="E1180" s="4" t="str">
        <f t="shared" si="18"/>
        <v>1400000US53061053602</v>
      </c>
      <c r="F1180">
        <v>536.02</v>
      </c>
      <c r="G1180" t="s">
        <v>2495</v>
      </c>
      <c r="H1180" t="s">
        <v>1495</v>
      </c>
      <c r="I1180" t="s">
        <v>1496</v>
      </c>
      <c r="J1180">
        <v>533592098</v>
      </c>
      <c r="K1180">
        <v>7819323</v>
      </c>
      <c r="L1180">
        <v>48.012310900000003</v>
      </c>
      <c r="M1180">
        <v>-121.6782609</v>
      </c>
      <c r="N1180">
        <v>541.4225801</v>
      </c>
    </row>
    <row r="1181" spans="1:14" x14ac:dyDescent="0.2">
      <c r="A1181">
        <v>53</v>
      </c>
      <c r="B1181">
        <v>61</v>
      </c>
      <c r="C1181">
        <v>53603</v>
      </c>
      <c r="D1181" s="3">
        <v>53061053603</v>
      </c>
      <c r="E1181" s="4" t="str">
        <f t="shared" si="18"/>
        <v>1400000US53061053603</v>
      </c>
      <c r="F1181">
        <v>536.03</v>
      </c>
      <c r="G1181" t="s">
        <v>2496</v>
      </c>
      <c r="H1181" t="s">
        <v>1495</v>
      </c>
      <c r="I1181" t="s">
        <v>1496</v>
      </c>
      <c r="J1181">
        <v>41041522</v>
      </c>
      <c r="K1181">
        <v>427034</v>
      </c>
      <c r="L1181">
        <v>48.046812199999998</v>
      </c>
      <c r="M1181">
        <v>-122.0181379</v>
      </c>
      <c r="N1181">
        <v>41.468554269999998</v>
      </c>
    </row>
    <row r="1182" spans="1:14" x14ac:dyDescent="0.2">
      <c r="A1182">
        <v>53</v>
      </c>
      <c r="B1182">
        <v>61</v>
      </c>
      <c r="C1182">
        <v>53604</v>
      </c>
      <c r="D1182" s="3">
        <v>53061053604</v>
      </c>
      <c r="E1182" s="4" t="str">
        <f t="shared" si="18"/>
        <v>1400000US53061053604</v>
      </c>
      <c r="F1182">
        <v>536.04</v>
      </c>
      <c r="G1182" t="s">
        <v>2497</v>
      </c>
      <c r="H1182" t="s">
        <v>1495</v>
      </c>
      <c r="I1182" t="s">
        <v>1496</v>
      </c>
      <c r="J1182">
        <v>16014935</v>
      </c>
      <c r="K1182">
        <v>70859</v>
      </c>
      <c r="L1182">
        <v>48.080508999999999</v>
      </c>
      <c r="M1182">
        <v>-122.0070461</v>
      </c>
      <c r="N1182">
        <v>16.085795780000002</v>
      </c>
    </row>
    <row r="1183" spans="1:14" x14ac:dyDescent="0.2">
      <c r="A1183">
        <v>53</v>
      </c>
      <c r="B1183">
        <v>61</v>
      </c>
      <c r="C1183">
        <v>53700</v>
      </c>
      <c r="D1183" s="3">
        <v>53061053700</v>
      </c>
      <c r="E1183" s="4" t="str">
        <f t="shared" si="18"/>
        <v>1400000US53061053700</v>
      </c>
      <c r="F1183">
        <v>537</v>
      </c>
      <c r="G1183" t="s">
        <v>2498</v>
      </c>
      <c r="H1183" t="s">
        <v>1495</v>
      </c>
      <c r="I1183" t="s">
        <v>1496</v>
      </c>
      <c r="J1183">
        <v>1686752345</v>
      </c>
      <c r="K1183">
        <v>7183889</v>
      </c>
      <c r="L1183">
        <v>48.237015300000003</v>
      </c>
      <c r="M1183">
        <v>-121.4416011</v>
      </c>
      <c r="N1183">
        <v>1693.966046</v>
      </c>
    </row>
    <row r="1184" spans="1:14" x14ac:dyDescent="0.2">
      <c r="A1184">
        <v>53</v>
      </c>
      <c r="B1184">
        <v>61</v>
      </c>
      <c r="C1184">
        <v>53801</v>
      </c>
      <c r="D1184" s="3">
        <v>53061053801</v>
      </c>
      <c r="E1184" s="4" t="str">
        <f t="shared" si="18"/>
        <v>1400000US53061053801</v>
      </c>
      <c r="F1184">
        <v>538.01</v>
      </c>
      <c r="G1184" t="s">
        <v>2499</v>
      </c>
      <c r="H1184" t="s">
        <v>1495</v>
      </c>
      <c r="I1184" t="s">
        <v>1496</v>
      </c>
      <c r="J1184">
        <v>1137364630</v>
      </c>
      <c r="K1184">
        <v>5355426</v>
      </c>
      <c r="L1184">
        <v>47.8728737</v>
      </c>
      <c r="M1184">
        <v>-121.4464055</v>
      </c>
      <c r="N1184">
        <v>1142.6283969999999</v>
      </c>
    </row>
    <row r="1185" spans="1:14" x14ac:dyDescent="0.2">
      <c r="A1185">
        <v>53</v>
      </c>
      <c r="B1185">
        <v>61</v>
      </c>
      <c r="C1185">
        <v>53802</v>
      </c>
      <c r="D1185" s="3">
        <v>53061053802</v>
      </c>
      <c r="E1185" s="4" t="str">
        <f t="shared" si="18"/>
        <v>1400000US53061053802</v>
      </c>
      <c r="F1185">
        <v>538.02</v>
      </c>
      <c r="G1185" t="s">
        <v>2500</v>
      </c>
      <c r="H1185" t="s">
        <v>1495</v>
      </c>
      <c r="I1185" t="s">
        <v>1496</v>
      </c>
      <c r="J1185">
        <v>22507195</v>
      </c>
      <c r="K1185">
        <v>14961</v>
      </c>
      <c r="L1185">
        <v>47.866782600000001</v>
      </c>
      <c r="M1185">
        <v>-121.82464349999999</v>
      </c>
      <c r="N1185">
        <v>22.522157289999999</v>
      </c>
    </row>
    <row r="1186" spans="1:14" x14ac:dyDescent="0.2">
      <c r="A1186">
        <v>53</v>
      </c>
      <c r="B1186">
        <v>61</v>
      </c>
      <c r="C1186">
        <v>53803</v>
      </c>
      <c r="D1186" s="3">
        <v>53061053803</v>
      </c>
      <c r="E1186" s="4" t="str">
        <f t="shared" si="18"/>
        <v>1400000US53061053803</v>
      </c>
      <c r="F1186">
        <v>538.03</v>
      </c>
      <c r="G1186" t="s">
        <v>2501</v>
      </c>
      <c r="H1186" t="s">
        <v>1495</v>
      </c>
      <c r="I1186" t="s">
        <v>1496</v>
      </c>
      <c r="J1186">
        <v>271321110</v>
      </c>
      <c r="K1186">
        <v>5188446</v>
      </c>
      <c r="L1186">
        <v>47.895560799999998</v>
      </c>
      <c r="M1186">
        <v>-121.6492101</v>
      </c>
      <c r="N1186">
        <v>276.51369560000001</v>
      </c>
    </row>
    <row r="1187" spans="1:14" x14ac:dyDescent="0.2">
      <c r="A1187">
        <v>53</v>
      </c>
      <c r="B1187">
        <v>61</v>
      </c>
      <c r="C1187">
        <v>940001</v>
      </c>
      <c r="D1187" s="3">
        <v>53061940001</v>
      </c>
      <c r="E1187" s="4" t="str">
        <f t="shared" si="18"/>
        <v>1400000US53061940001</v>
      </c>
      <c r="F1187">
        <v>9400.01</v>
      </c>
      <c r="G1187" t="s">
        <v>2321</v>
      </c>
      <c r="H1187" t="s">
        <v>1495</v>
      </c>
      <c r="I1187" t="s">
        <v>1496</v>
      </c>
      <c r="J1187">
        <v>50880913</v>
      </c>
      <c r="K1187">
        <v>7732480</v>
      </c>
      <c r="L1187">
        <v>48.075224400000003</v>
      </c>
      <c r="M1187">
        <v>-122.2219406</v>
      </c>
      <c r="N1187">
        <v>58.613389669999997</v>
      </c>
    </row>
    <row r="1188" spans="1:14" x14ac:dyDescent="0.2">
      <c r="A1188">
        <v>53</v>
      </c>
      <c r="B1188">
        <v>61</v>
      </c>
      <c r="C1188">
        <v>940002</v>
      </c>
      <c r="D1188" s="3">
        <v>53061940002</v>
      </c>
      <c r="E1188" s="4" t="str">
        <f t="shared" si="18"/>
        <v>1400000US53061940002</v>
      </c>
      <c r="F1188">
        <v>9400.02</v>
      </c>
      <c r="G1188" t="s">
        <v>2322</v>
      </c>
      <c r="H1188" t="s">
        <v>1495</v>
      </c>
      <c r="I1188" t="s">
        <v>1496</v>
      </c>
      <c r="J1188">
        <v>39006156</v>
      </c>
      <c r="K1188">
        <v>4834820</v>
      </c>
      <c r="L1188">
        <v>48.096140499999997</v>
      </c>
      <c r="M1188">
        <v>-122.3026053</v>
      </c>
      <c r="N1188">
        <v>43.840969029999997</v>
      </c>
    </row>
    <row r="1189" spans="1:14" x14ac:dyDescent="0.2">
      <c r="A1189">
        <v>53</v>
      </c>
      <c r="B1189">
        <v>61</v>
      </c>
      <c r="C1189">
        <v>990002</v>
      </c>
      <c r="D1189" s="3">
        <v>53061990002</v>
      </c>
      <c r="E1189" s="4" t="str">
        <f t="shared" si="18"/>
        <v>1400000US53061990002</v>
      </c>
      <c r="F1189">
        <v>9900.02</v>
      </c>
      <c r="G1189" t="s">
        <v>2502</v>
      </c>
      <c r="H1189" t="s">
        <v>1495</v>
      </c>
      <c r="I1189" t="s">
        <v>1496</v>
      </c>
      <c r="J1189">
        <v>0</v>
      </c>
      <c r="K1189">
        <v>176297887</v>
      </c>
      <c r="L1189">
        <v>48.000269000000003</v>
      </c>
      <c r="M1189">
        <v>-122.33505100000001</v>
      </c>
      <c r="N1189">
        <v>179.88139200000001</v>
      </c>
    </row>
    <row r="1190" spans="1:14" x14ac:dyDescent="0.2">
      <c r="A1190">
        <v>53</v>
      </c>
      <c r="B1190">
        <v>61</v>
      </c>
      <c r="C1190">
        <v>990100</v>
      </c>
      <c r="D1190" s="3">
        <v>53061990100</v>
      </c>
      <c r="E1190" s="4" t="str">
        <f t="shared" si="18"/>
        <v>1400000US53061990100</v>
      </c>
      <c r="F1190">
        <v>9901</v>
      </c>
      <c r="G1190" t="s">
        <v>1573</v>
      </c>
      <c r="H1190" t="s">
        <v>1495</v>
      </c>
      <c r="I1190" t="s">
        <v>1496</v>
      </c>
      <c r="J1190">
        <v>0</v>
      </c>
      <c r="K1190">
        <v>13141095</v>
      </c>
      <c r="L1190">
        <v>48.283029499999998</v>
      </c>
      <c r="M1190">
        <v>-122.41099629999999</v>
      </c>
      <c r="N1190">
        <v>13.14109848</v>
      </c>
    </row>
    <row r="1191" spans="1:14" x14ac:dyDescent="0.2">
      <c r="A1191">
        <v>53</v>
      </c>
      <c r="B1191">
        <v>63</v>
      </c>
      <c r="C1191">
        <v>200</v>
      </c>
      <c r="D1191" s="3">
        <v>53063000200</v>
      </c>
      <c r="E1191" s="4" t="str">
        <f t="shared" si="18"/>
        <v>1400000US53063000200</v>
      </c>
      <c r="F1191">
        <v>2</v>
      </c>
      <c r="G1191" t="s">
        <v>1552</v>
      </c>
      <c r="H1191" t="s">
        <v>1495</v>
      </c>
      <c r="I1191" t="s">
        <v>1496</v>
      </c>
      <c r="J1191">
        <v>1881297</v>
      </c>
      <c r="K1191">
        <v>0</v>
      </c>
      <c r="L1191">
        <v>47.707706999999999</v>
      </c>
      <c r="M1191">
        <v>-117.37094999999999</v>
      </c>
      <c r="N1191">
        <v>1.881303057</v>
      </c>
    </row>
    <row r="1192" spans="1:14" x14ac:dyDescent="0.2">
      <c r="A1192">
        <v>53</v>
      </c>
      <c r="B1192">
        <v>63</v>
      </c>
      <c r="C1192">
        <v>300</v>
      </c>
      <c r="D1192" s="3">
        <v>53063000300</v>
      </c>
      <c r="E1192" s="4" t="str">
        <f t="shared" si="18"/>
        <v>1400000US53063000300</v>
      </c>
      <c r="F1192">
        <v>3</v>
      </c>
      <c r="G1192" t="s">
        <v>1553</v>
      </c>
      <c r="H1192" t="s">
        <v>1495</v>
      </c>
      <c r="I1192" t="s">
        <v>1496</v>
      </c>
      <c r="J1192">
        <v>1970737</v>
      </c>
      <c r="K1192">
        <v>0</v>
      </c>
      <c r="L1192">
        <v>47.7078414</v>
      </c>
      <c r="M1192">
        <v>-117.3870149</v>
      </c>
      <c r="N1192">
        <v>1.970735224</v>
      </c>
    </row>
    <row r="1193" spans="1:14" x14ac:dyDescent="0.2">
      <c r="A1193">
        <v>53</v>
      </c>
      <c r="B1193">
        <v>63</v>
      </c>
      <c r="C1193">
        <v>400</v>
      </c>
      <c r="D1193" s="3">
        <v>53063000400</v>
      </c>
      <c r="E1193" s="4" t="str">
        <f t="shared" si="18"/>
        <v>1400000US53063000400</v>
      </c>
      <c r="F1193">
        <v>4</v>
      </c>
      <c r="G1193" t="s">
        <v>1554</v>
      </c>
      <c r="H1193" t="s">
        <v>1495</v>
      </c>
      <c r="I1193" t="s">
        <v>1496</v>
      </c>
      <c r="J1193">
        <v>1923224</v>
      </c>
      <c r="K1193">
        <v>0</v>
      </c>
      <c r="L1193">
        <v>47.707871500000003</v>
      </c>
      <c r="M1193">
        <v>-117.4032297</v>
      </c>
      <c r="N1193">
        <v>1.923223466</v>
      </c>
    </row>
    <row r="1194" spans="1:14" x14ac:dyDescent="0.2">
      <c r="A1194">
        <v>53</v>
      </c>
      <c r="B1194">
        <v>63</v>
      </c>
      <c r="C1194">
        <v>500</v>
      </c>
      <c r="D1194" s="3">
        <v>53063000500</v>
      </c>
      <c r="E1194" s="4" t="str">
        <f t="shared" si="18"/>
        <v>1400000US53063000500</v>
      </c>
      <c r="F1194">
        <v>5</v>
      </c>
      <c r="G1194" t="s">
        <v>1712</v>
      </c>
      <c r="H1194" t="s">
        <v>1495</v>
      </c>
      <c r="I1194" t="s">
        <v>1496</v>
      </c>
      <c r="J1194">
        <v>1743250</v>
      </c>
      <c r="K1194">
        <v>0</v>
      </c>
      <c r="L1194">
        <v>47.7078639</v>
      </c>
      <c r="M1194">
        <v>-117.4185054</v>
      </c>
      <c r="N1194">
        <v>1.743257437</v>
      </c>
    </row>
    <row r="1195" spans="1:14" x14ac:dyDescent="0.2">
      <c r="A1195">
        <v>53</v>
      </c>
      <c r="B1195">
        <v>63</v>
      </c>
      <c r="C1195">
        <v>600</v>
      </c>
      <c r="D1195" s="3">
        <v>53063000600</v>
      </c>
      <c r="E1195" s="4" t="str">
        <f t="shared" si="18"/>
        <v>1400000US53063000600</v>
      </c>
      <c r="F1195">
        <v>6</v>
      </c>
      <c r="G1195" t="s">
        <v>1555</v>
      </c>
      <c r="H1195" t="s">
        <v>1495</v>
      </c>
      <c r="I1195" t="s">
        <v>1496</v>
      </c>
      <c r="J1195">
        <v>1299934</v>
      </c>
      <c r="K1195">
        <v>0</v>
      </c>
      <c r="L1195">
        <v>47.708114000000002</v>
      </c>
      <c r="M1195">
        <v>-117.4311015</v>
      </c>
      <c r="N1195">
        <v>1.299934412</v>
      </c>
    </row>
    <row r="1196" spans="1:14" x14ac:dyDescent="0.2">
      <c r="A1196">
        <v>53</v>
      </c>
      <c r="B1196">
        <v>63</v>
      </c>
      <c r="C1196">
        <v>700</v>
      </c>
      <c r="D1196" s="3">
        <v>53063000700</v>
      </c>
      <c r="E1196" s="4" t="str">
        <f t="shared" si="18"/>
        <v>1400000US53063000700</v>
      </c>
      <c r="F1196">
        <v>7</v>
      </c>
      <c r="G1196" t="s">
        <v>1556</v>
      </c>
      <c r="H1196" t="s">
        <v>1495</v>
      </c>
      <c r="I1196" t="s">
        <v>1496</v>
      </c>
      <c r="J1196">
        <v>2154894</v>
      </c>
      <c r="K1196">
        <v>0</v>
      </c>
      <c r="L1196">
        <v>47.708092499999999</v>
      </c>
      <c r="M1196">
        <v>-117.4451911</v>
      </c>
      <c r="N1196">
        <v>2.1548954579999999</v>
      </c>
    </row>
    <row r="1197" spans="1:14" x14ac:dyDescent="0.2">
      <c r="A1197">
        <v>53</v>
      </c>
      <c r="B1197">
        <v>63</v>
      </c>
      <c r="C1197">
        <v>800</v>
      </c>
      <c r="D1197" s="3">
        <v>53063000800</v>
      </c>
      <c r="E1197" s="4" t="str">
        <f t="shared" si="18"/>
        <v>1400000US53063000800</v>
      </c>
      <c r="F1197">
        <v>8</v>
      </c>
      <c r="G1197" t="s">
        <v>1557</v>
      </c>
      <c r="H1197" t="s">
        <v>1495</v>
      </c>
      <c r="I1197" t="s">
        <v>1496</v>
      </c>
      <c r="J1197">
        <v>3571112</v>
      </c>
      <c r="K1197">
        <v>0</v>
      </c>
      <c r="L1197">
        <v>47.720467800000002</v>
      </c>
      <c r="M1197">
        <v>-117.46149560000001</v>
      </c>
      <c r="N1197">
        <v>3.5711206880000002</v>
      </c>
    </row>
    <row r="1198" spans="1:14" x14ac:dyDescent="0.2">
      <c r="A1198">
        <v>53</v>
      </c>
      <c r="B1198">
        <v>63</v>
      </c>
      <c r="C1198">
        <v>900</v>
      </c>
      <c r="D1198" s="3">
        <v>53063000900</v>
      </c>
      <c r="E1198" s="4" t="str">
        <f t="shared" si="18"/>
        <v>1400000US53063000900</v>
      </c>
      <c r="F1198">
        <v>9</v>
      </c>
      <c r="G1198" t="s">
        <v>1558</v>
      </c>
      <c r="H1198" t="s">
        <v>1495</v>
      </c>
      <c r="I1198" t="s">
        <v>1496</v>
      </c>
      <c r="J1198">
        <v>4291691</v>
      </c>
      <c r="K1198">
        <v>0</v>
      </c>
      <c r="L1198">
        <v>47.707785199999996</v>
      </c>
      <c r="M1198">
        <v>-117.4717467</v>
      </c>
      <c r="N1198">
        <v>4.2916916089999999</v>
      </c>
    </row>
    <row r="1199" spans="1:14" x14ac:dyDescent="0.2">
      <c r="A1199">
        <v>53</v>
      </c>
      <c r="B1199">
        <v>63</v>
      </c>
      <c r="C1199">
        <v>1000</v>
      </c>
      <c r="D1199" s="3">
        <v>53063001000</v>
      </c>
      <c r="E1199" s="4" t="str">
        <f t="shared" si="18"/>
        <v>1400000US53063001000</v>
      </c>
      <c r="F1199">
        <v>10</v>
      </c>
      <c r="G1199" t="s">
        <v>1559</v>
      </c>
      <c r="H1199" t="s">
        <v>1495</v>
      </c>
      <c r="I1199" t="s">
        <v>1496</v>
      </c>
      <c r="J1199">
        <v>3820837</v>
      </c>
      <c r="K1199">
        <v>175482</v>
      </c>
      <c r="L1199">
        <v>47.696841399999997</v>
      </c>
      <c r="M1199">
        <v>-117.47399350000001</v>
      </c>
      <c r="N1199">
        <v>3.9963201810000002</v>
      </c>
    </row>
    <row r="1200" spans="1:14" x14ac:dyDescent="0.2">
      <c r="A1200">
        <v>53</v>
      </c>
      <c r="B1200">
        <v>63</v>
      </c>
      <c r="C1200">
        <v>1100</v>
      </c>
      <c r="D1200" s="3">
        <v>53063001100</v>
      </c>
      <c r="E1200" s="4" t="str">
        <f t="shared" si="18"/>
        <v>1400000US53063001100</v>
      </c>
      <c r="F1200">
        <v>11</v>
      </c>
      <c r="G1200" t="s">
        <v>1560</v>
      </c>
      <c r="H1200" t="s">
        <v>1495</v>
      </c>
      <c r="I1200" t="s">
        <v>1496</v>
      </c>
      <c r="J1200">
        <v>2302536</v>
      </c>
      <c r="K1200">
        <v>0</v>
      </c>
      <c r="L1200">
        <v>47.6929996</v>
      </c>
      <c r="M1200">
        <v>-117.4451548</v>
      </c>
      <c r="N1200">
        <v>2.3025350279999999</v>
      </c>
    </row>
    <row r="1201" spans="1:14" x14ac:dyDescent="0.2">
      <c r="A1201">
        <v>53</v>
      </c>
      <c r="B1201">
        <v>63</v>
      </c>
      <c r="C1201">
        <v>1200</v>
      </c>
      <c r="D1201" s="3">
        <v>53063001200</v>
      </c>
      <c r="E1201" s="4" t="str">
        <f t="shared" si="18"/>
        <v>1400000US53063001200</v>
      </c>
      <c r="F1201">
        <v>12</v>
      </c>
      <c r="G1201" t="s">
        <v>1561</v>
      </c>
      <c r="H1201" t="s">
        <v>1495</v>
      </c>
      <c r="I1201" t="s">
        <v>1496</v>
      </c>
      <c r="J1201">
        <v>1000481</v>
      </c>
      <c r="K1201">
        <v>0</v>
      </c>
      <c r="L1201">
        <v>47.695054800000001</v>
      </c>
      <c r="M1201">
        <v>-117.43115760000001</v>
      </c>
      <c r="N1201">
        <v>1.000476884</v>
      </c>
    </row>
    <row r="1202" spans="1:14" x14ac:dyDescent="0.2">
      <c r="A1202">
        <v>53</v>
      </c>
      <c r="B1202">
        <v>63</v>
      </c>
      <c r="C1202">
        <v>1300</v>
      </c>
      <c r="D1202" s="3">
        <v>53063001300</v>
      </c>
      <c r="E1202" s="4" t="str">
        <f t="shared" si="18"/>
        <v>1400000US53063001300</v>
      </c>
      <c r="F1202">
        <v>13</v>
      </c>
      <c r="G1202" t="s">
        <v>1562</v>
      </c>
      <c r="H1202" t="s">
        <v>1495</v>
      </c>
      <c r="I1202" t="s">
        <v>1496</v>
      </c>
      <c r="J1202">
        <v>1577450</v>
      </c>
      <c r="K1202">
        <v>0</v>
      </c>
      <c r="L1202">
        <v>47.694259099999996</v>
      </c>
      <c r="M1202">
        <v>-117.4183329</v>
      </c>
      <c r="N1202">
        <v>1.5774473579999999</v>
      </c>
    </row>
    <row r="1203" spans="1:14" x14ac:dyDescent="0.2">
      <c r="A1203">
        <v>53</v>
      </c>
      <c r="B1203">
        <v>63</v>
      </c>
      <c r="C1203">
        <v>1400</v>
      </c>
      <c r="D1203" s="3">
        <v>53063001400</v>
      </c>
      <c r="E1203" s="4" t="str">
        <f t="shared" si="18"/>
        <v>1400000US53063001400</v>
      </c>
      <c r="F1203">
        <v>14</v>
      </c>
      <c r="G1203" t="s">
        <v>1563</v>
      </c>
      <c r="H1203" t="s">
        <v>1495</v>
      </c>
      <c r="I1203" t="s">
        <v>1496</v>
      </c>
      <c r="J1203">
        <v>2617449</v>
      </c>
      <c r="K1203">
        <v>0</v>
      </c>
      <c r="L1203">
        <v>47.6909025</v>
      </c>
      <c r="M1203">
        <v>-117.4033144</v>
      </c>
      <c r="N1203">
        <v>2.6174407089999998</v>
      </c>
    </row>
    <row r="1204" spans="1:14" x14ac:dyDescent="0.2">
      <c r="A1204">
        <v>53</v>
      </c>
      <c r="B1204">
        <v>63</v>
      </c>
      <c r="C1204">
        <v>1500</v>
      </c>
      <c r="D1204" s="3">
        <v>53063001500</v>
      </c>
      <c r="E1204" s="4" t="str">
        <f t="shared" si="18"/>
        <v>1400000US53063001500</v>
      </c>
      <c r="F1204">
        <v>15</v>
      </c>
      <c r="G1204" t="s">
        <v>1564</v>
      </c>
      <c r="H1204" t="s">
        <v>1495</v>
      </c>
      <c r="I1204" t="s">
        <v>1496</v>
      </c>
      <c r="J1204">
        <v>2290102</v>
      </c>
      <c r="K1204">
        <v>0</v>
      </c>
      <c r="L1204">
        <v>47.692018300000001</v>
      </c>
      <c r="M1204">
        <v>-117.38766440000001</v>
      </c>
      <c r="N1204">
        <v>2.2900985110000001</v>
      </c>
    </row>
    <row r="1205" spans="1:14" x14ac:dyDescent="0.2">
      <c r="A1205">
        <v>53</v>
      </c>
      <c r="B1205">
        <v>63</v>
      </c>
      <c r="C1205">
        <v>1600</v>
      </c>
      <c r="D1205" s="3">
        <v>53063001600</v>
      </c>
      <c r="E1205" s="4" t="str">
        <f t="shared" si="18"/>
        <v>1400000US53063001600</v>
      </c>
      <c r="F1205">
        <v>16</v>
      </c>
      <c r="G1205" t="s">
        <v>1565</v>
      </c>
      <c r="H1205" t="s">
        <v>1495</v>
      </c>
      <c r="I1205" t="s">
        <v>1496</v>
      </c>
      <c r="J1205">
        <v>2102595</v>
      </c>
      <c r="K1205">
        <v>0</v>
      </c>
      <c r="L1205">
        <v>47.692320500000001</v>
      </c>
      <c r="M1205">
        <v>-117.3712197</v>
      </c>
      <c r="N1205">
        <v>2.102597469</v>
      </c>
    </row>
    <row r="1206" spans="1:14" x14ac:dyDescent="0.2">
      <c r="A1206">
        <v>53</v>
      </c>
      <c r="B1206">
        <v>63</v>
      </c>
      <c r="C1206">
        <v>1800</v>
      </c>
      <c r="D1206" s="3">
        <v>53063001800</v>
      </c>
      <c r="E1206" s="4" t="str">
        <f t="shared" si="18"/>
        <v>1400000US53063001800</v>
      </c>
      <c r="F1206">
        <v>18</v>
      </c>
      <c r="G1206" t="s">
        <v>1567</v>
      </c>
      <c r="H1206" t="s">
        <v>1495</v>
      </c>
      <c r="I1206" t="s">
        <v>1496</v>
      </c>
      <c r="J1206">
        <v>1601186</v>
      </c>
      <c r="K1206">
        <v>67684</v>
      </c>
      <c r="L1206">
        <v>47.679182500000003</v>
      </c>
      <c r="M1206">
        <v>-117.3847468</v>
      </c>
      <c r="N1206">
        <v>1.6688661330000001</v>
      </c>
    </row>
    <row r="1207" spans="1:14" x14ac:dyDescent="0.2">
      <c r="A1207">
        <v>53</v>
      </c>
      <c r="B1207">
        <v>63</v>
      </c>
      <c r="C1207">
        <v>1900</v>
      </c>
      <c r="D1207" s="3">
        <v>53063001900</v>
      </c>
      <c r="E1207" s="4" t="str">
        <f t="shared" si="18"/>
        <v>1400000US53063001900</v>
      </c>
      <c r="F1207">
        <v>19</v>
      </c>
      <c r="G1207" t="s">
        <v>1568</v>
      </c>
      <c r="H1207" t="s">
        <v>1495</v>
      </c>
      <c r="I1207" t="s">
        <v>1496</v>
      </c>
      <c r="J1207">
        <v>1684239</v>
      </c>
      <c r="K1207">
        <v>0</v>
      </c>
      <c r="L1207">
        <v>47.6814745</v>
      </c>
      <c r="M1207">
        <v>-117.4191814</v>
      </c>
      <c r="N1207">
        <v>1.684243288</v>
      </c>
    </row>
    <row r="1208" spans="1:14" x14ac:dyDescent="0.2">
      <c r="A1208">
        <v>53</v>
      </c>
      <c r="B1208">
        <v>63</v>
      </c>
      <c r="C1208">
        <v>2000</v>
      </c>
      <c r="D1208" s="3">
        <v>53063002000</v>
      </c>
      <c r="E1208" s="4" t="str">
        <f t="shared" si="18"/>
        <v>1400000US53063002000</v>
      </c>
      <c r="F1208">
        <v>20</v>
      </c>
      <c r="G1208" t="s">
        <v>1569</v>
      </c>
      <c r="H1208" t="s">
        <v>1495</v>
      </c>
      <c r="I1208" t="s">
        <v>1496</v>
      </c>
      <c r="J1208">
        <v>1782236</v>
      </c>
      <c r="K1208">
        <v>0</v>
      </c>
      <c r="L1208">
        <v>47.678415899999997</v>
      </c>
      <c r="M1208">
        <v>-117.4317133</v>
      </c>
      <c r="N1208">
        <v>1.782239269</v>
      </c>
    </row>
    <row r="1209" spans="1:14" x14ac:dyDescent="0.2">
      <c r="A1209">
        <v>53</v>
      </c>
      <c r="B1209">
        <v>63</v>
      </c>
      <c r="C1209">
        <v>2100</v>
      </c>
      <c r="D1209" s="3">
        <v>53063002100</v>
      </c>
      <c r="E1209" s="4" t="str">
        <f t="shared" si="18"/>
        <v>1400000US53063002100</v>
      </c>
      <c r="F1209">
        <v>21</v>
      </c>
      <c r="G1209" t="s">
        <v>1570</v>
      </c>
      <c r="H1209" t="s">
        <v>1495</v>
      </c>
      <c r="I1209" t="s">
        <v>1496</v>
      </c>
      <c r="J1209">
        <v>1221240</v>
      </c>
      <c r="K1209">
        <v>0</v>
      </c>
      <c r="L1209">
        <v>47.678588499999996</v>
      </c>
      <c r="M1209">
        <v>-117.4420301</v>
      </c>
      <c r="N1209">
        <v>1.2212417769999999</v>
      </c>
    </row>
    <row r="1210" spans="1:14" x14ac:dyDescent="0.2">
      <c r="A1210">
        <v>53</v>
      </c>
      <c r="B1210">
        <v>63</v>
      </c>
      <c r="C1210">
        <v>2300</v>
      </c>
      <c r="D1210" s="3">
        <v>53063002300</v>
      </c>
      <c r="E1210" s="4" t="str">
        <f t="shared" si="18"/>
        <v>1400000US53063002300</v>
      </c>
      <c r="F1210">
        <v>23</v>
      </c>
      <c r="G1210" t="s">
        <v>1571</v>
      </c>
      <c r="H1210" t="s">
        <v>1495</v>
      </c>
      <c r="I1210" t="s">
        <v>1496</v>
      </c>
      <c r="J1210">
        <v>2519306</v>
      </c>
      <c r="K1210">
        <v>224703</v>
      </c>
      <c r="L1210">
        <v>47.666862500000001</v>
      </c>
      <c r="M1210">
        <v>-117.4498224</v>
      </c>
      <c r="N1210">
        <v>2.7440133160000002</v>
      </c>
    </row>
    <row r="1211" spans="1:14" x14ac:dyDescent="0.2">
      <c r="A1211">
        <v>53</v>
      </c>
      <c r="B1211">
        <v>63</v>
      </c>
      <c r="C1211">
        <v>2400</v>
      </c>
      <c r="D1211" s="3">
        <v>53063002400</v>
      </c>
      <c r="E1211" s="4" t="str">
        <f t="shared" si="18"/>
        <v>1400000US53063002400</v>
      </c>
      <c r="F1211">
        <v>24</v>
      </c>
      <c r="G1211" t="s">
        <v>1743</v>
      </c>
      <c r="H1211" t="s">
        <v>1495</v>
      </c>
      <c r="I1211" t="s">
        <v>1496</v>
      </c>
      <c r="J1211">
        <v>2092898</v>
      </c>
      <c r="K1211">
        <v>72733</v>
      </c>
      <c r="L1211">
        <v>47.6667098</v>
      </c>
      <c r="M1211">
        <v>-117.4230915</v>
      </c>
      <c r="N1211">
        <v>2.1656359219999999</v>
      </c>
    </row>
    <row r="1212" spans="1:14" x14ac:dyDescent="0.2">
      <c r="A1212">
        <v>53</v>
      </c>
      <c r="B1212">
        <v>63</v>
      </c>
      <c r="C1212">
        <v>2500</v>
      </c>
      <c r="D1212" s="3">
        <v>53063002500</v>
      </c>
      <c r="E1212" s="4" t="str">
        <f t="shared" si="18"/>
        <v>1400000US53063002500</v>
      </c>
      <c r="F1212">
        <v>25</v>
      </c>
      <c r="G1212" t="s">
        <v>1744</v>
      </c>
      <c r="H1212" t="s">
        <v>1495</v>
      </c>
      <c r="I1212" t="s">
        <v>1496</v>
      </c>
      <c r="J1212">
        <v>3145965</v>
      </c>
      <c r="K1212">
        <v>124396</v>
      </c>
      <c r="L1212">
        <v>47.672568499999997</v>
      </c>
      <c r="M1212">
        <v>-117.40044519999999</v>
      </c>
      <c r="N1212">
        <v>3.270365623</v>
      </c>
    </row>
    <row r="1213" spans="1:14" x14ac:dyDescent="0.2">
      <c r="A1213">
        <v>53</v>
      </c>
      <c r="B1213">
        <v>63</v>
      </c>
      <c r="C1213">
        <v>2600</v>
      </c>
      <c r="D1213" s="3">
        <v>53063002600</v>
      </c>
      <c r="E1213" s="4" t="str">
        <f t="shared" si="18"/>
        <v>1400000US53063002600</v>
      </c>
      <c r="F1213">
        <v>26</v>
      </c>
      <c r="G1213" t="s">
        <v>1745</v>
      </c>
      <c r="H1213" t="s">
        <v>1495</v>
      </c>
      <c r="I1213" t="s">
        <v>1496</v>
      </c>
      <c r="J1213">
        <v>1996579</v>
      </c>
      <c r="K1213">
        <v>82749</v>
      </c>
      <c r="L1213">
        <v>47.672661300000001</v>
      </c>
      <c r="M1213">
        <v>-117.3759376</v>
      </c>
      <c r="N1213">
        <v>2.079324782</v>
      </c>
    </row>
    <row r="1214" spans="1:14" x14ac:dyDescent="0.2">
      <c r="A1214">
        <v>53</v>
      </c>
      <c r="B1214">
        <v>63</v>
      </c>
      <c r="C1214">
        <v>2900</v>
      </c>
      <c r="D1214" s="3">
        <v>53063002900</v>
      </c>
      <c r="E1214" s="4" t="str">
        <f t="shared" si="18"/>
        <v>1400000US53063002900</v>
      </c>
      <c r="F1214">
        <v>29</v>
      </c>
      <c r="G1214" t="s">
        <v>1748</v>
      </c>
      <c r="H1214" t="s">
        <v>1495</v>
      </c>
      <c r="I1214" t="s">
        <v>1496</v>
      </c>
      <c r="J1214">
        <v>1605687</v>
      </c>
      <c r="K1214">
        <v>0</v>
      </c>
      <c r="L1214">
        <v>47.646822800000002</v>
      </c>
      <c r="M1214">
        <v>-117.3541678</v>
      </c>
      <c r="N1214">
        <v>1.605683768</v>
      </c>
    </row>
    <row r="1215" spans="1:14" x14ac:dyDescent="0.2">
      <c r="A1215">
        <v>53</v>
      </c>
      <c r="B1215">
        <v>63</v>
      </c>
      <c r="C1215">
        <v>3000</v>
      </c>
      <c r="D1215" s="3">
        <v>53063003000</v>
      </c>
      <c r="E1215" s="4" t="str">
        <f t="shared" si="18"/>
        <v>1400000US53063003000</v>
      </c>
      <c r="F1215">
        <v>30</v>
      </c>
      <c r="G1215" t="s">
        <v>1749</v>
      </c>
      <c r="H1215" t="s">
        <v>1495</v>
      </c>
      <c r="I1215" t="s">
        <v>1496</v>
      </c>
      <c r="J1215">
        <v>1420750</v>
      </c>
      <c r="K1215">
        <v>0</v>
      </c>
      <c r="L1215">
        <v>47.650590899999997</v>
      </c>
      <c r="M1215">
        <v>-117.37204029999999</v>
      </c>
      <c r="N1215">
        <v>1.4207468000000001</v>
      </c>
    </row>
    <row r="1216" spans="1:14" x14ac:dyDescent="0.2">
      <c r="A1216">
        <v>53</v>
      </c>
      <c r="B1216">
        <v>63</v>
      </c>
      <c r="C1216">
        <v>3100</v>
      </c>
      <c r="D1216" s="3">
        <v>53063003100</v>
      </c>
      <c r="E1216" s="4" t="str">
        <f t="shared" si="18"/>
        <v>1400000US53063003100</v>
      </c>
      <c r="F1216">
        <v>31</v>
      </c>
      <c r="G1216" t="s">
        <v>1750</v>
      </c>
      <c r="H1216" t="s">
        <v>1495</v>
      </c>
      <c r="I1216" t="s">
        <v>1496</v>
      </c>
      <c r="J1216">
        <v>2265050</v>
      </c>
      <c r="K1216">
        <v>0</v>
      </c>
      <c r="L1216">
        <v>47.645840800000002</v>
      </c>
      <c r="M1216">
        <v>-117.3918401</v>
      </c>
      <c r="N1216">
        <v>2.2650554629999999</v>
      </c>
    </row>
    <row r="1217" spans="1:14" x14ac:dyDescent="0.2">
      <c r="A1217">
        <v>53</v>
      </c>
      <c r="B1217">
        <v>63</v>
      </c>
      <c r="C1217">
        <v>3200</v>
      </c>
      <c r="D1217" s="3">
        <v>53063003200</v>
      </c>
      <c r="E1217" s="4" t="str">
        <f t="shared" si="18"/>
        <v>1400000US53063003200</v>
      </c>
      <c r="F1217">
        <v>32</v>
      </c>
      <c r="G1217" t="s">
        <v>1751</v>
      </c>
      <c r="H1217" t="s">
        <v>1495</v>
      </c>
      <c r="I1217" t="s">
        <v>1496</v>
      </c>
      <c r="J1217">
        <v>1241811</v>
      </c>
      <c r="K1217">
        <v>0</v>
      </c>
      <c r="L1217">
        <v>47.649299399999997</v>
      </c>
      <c r="M1217">
        <v>-117.4146338</v>
      </c>
      <c r="N1217">
        <v>1.2418114419999999</v>
      </c>
    </row>
    <row r="1218" spans="1:14" x14ac:dyDescent="0.2">
      <c r="A1218">
        <v>53</v>
      </c>
      <c r="B1218">
        <v>63</v>
      </c>
      <c r="C1218">
        <v>3500</v>
      </c>
      <c r="D1218" s="3">
        <v>53063003500</v>
      </c>
      <c r="E1218" s="4" t="str">
        <f t="shared" si="18"/>
        <v>1400000US53063003500</v>
      </c>
      <c r="F1218">
        <v>35</v>
      </c>
      <c r="G1218" t="s">
        <v>1754</v>
      </c>
      <c r="H1218" t="s">
        <v>1495</v>
      </c>
      <c r="I1218" t="s">
        <v>1496</v>
      </c>
      <c r="J1218">
        <v>1628111</v>
      </c>
      <c r="K1218">
        <v>107712</v>
      </c>
      <c r="L1218">
        <v>47.6575712</v>
      </c>
      <c r="M1218">
        <v>-117.4215755</v>
      </c>
      <c r="N1218">
        <v>1.7358225309999999</v>
      </c>
    </row>
    <row r="1219" spans="1:14" x14ac:dyDescent="0.2">
      <c r="A1219">
        <v>53</v>
      </c>
      <c r="B1219">
        <v>63</v>
      </c>
      <c r="C1219">
        <v>3600</v>
      </c>
      <c r="D1219" s="3">
        <v>53063003600</v>
      </c>
      <c r="E1219" s="4" t="str">
        <f t="shared" ref="E1219:E1282" si="19">"1400000US"&amp;D1219</f>
        <v>1400000US53063003600</v>
      </c>
      <c r="F1219">
        <v>36</v>
      </c>
      <c r="G1219" t="s">
        <v>1755</v>
      </c>
      <c r="H1219" t="s">
        <v>1495</v>
      </c>
      <c r="I1219" t="s">
        <v>1496</v>
      </c>
      <c r="J1219">
        <v>4405411</v>
      </c>
      <c r="K1219">
        <v>371511</v>
      </c>
      <c r="L1219">
        <v>47.673858099999997</v>
      </c>
      <c r="M1219">
        <v>-117.4684527</v>
      </c>
      <c r="N1219">
        <v>4.7769250699999999</v>
      </c>
    </row>
    <row r="1220" spans="1:14" x14ac:dyDescent="0.2">
      <c r="A1220">
        <v>53</v>
      </c>
      <c r="B1220">
        <v>63</v>
      </c>
      <c r="C1220">
        <v>3800</v>
      </c>
      <c r="D1220" s="3">
        <v>53063003800</v>
      </c>
      <c r="E1220" s="4" t="str">
        <f t="shared" si="19"/>
        <v>1400000US53063003800</v>
      </c>
      <c r="F1220">
        <v>38</v>
      </c>
      <c r="G1220" t="s">
        <v>1756</v>
      </c>
      <c r="H1220" t="s">
        <v>1495</v>
      </c>
      <c r="I1220" t="s">
        <v>1496</v>
      </c>
      <c r="J1220">
        <v>3315802</v>
      </c>
      <c r="K1220">
        <v>0</v>
      </c>
      <c r="L1220">
        <v>47.648140900000001</v>
      </c>
      <c r="M1220">
        <v>-117.4650778</v>
      </c>
      <c r="N1220">
        <v>3.3158033140000001</v>
      </c>
    </row>
    <row r="1221" spans="1:14" x14ac:dyDescent="0.2">
      <c r="A1221">
        <v>53</v>
      </c>
      <c r="B1221">
        <v>63</v>
      </c>
      <c r="C1221">
        <v>3900</v>
      </c>
      <c r="D1221" s="3">
        <v>53063003900</v>
      </c>
      <c r="E1221" s="4" t="str">
        <f t="shared" si="19"/>
        <v>1400000US53063003900</v>
      </c>
      <c r="F1221">
        <v>39</v>
      </c>
      <c r="G1221" t="s">
        <v>1757</v>
      </c>
      <c r="H1221" t="s">
        <v>1495</v>
      </c>
      <c r="I1221" t="s">
        <v>1496</v>
      </c>
      <c r="J1221">
        <v>9015187</v>
      </c>
      <c r="K1221">
        <v>15006</v>
      </c>
      <c r="L1221">
        <v>47.618043100000001</v>
      </c>
      <c r="M1221">
        <v>-117.4222261</v>
      </c>
      <c r="N1221">
        <v>9.0301983440000004</v>
      </c>
    </row>
    <row r="1222" spans="1:14" x14ac:dyDescent="0.2">
      <c r="A1222">
        <v>53</v>
      </c>
      <c r="B1222">
        <v>63</v>
      </c>
      <c r="C1222">
        <v>4000</v>
      </c>
      <c r="D1222" s="3">
        <v>53063004000</v>
      </c>
      <c r="E1222" s="4" t="str">
        <f t="shared" si="19"/>
        <v>1400000US53063004000</v>
      </c>
      <c r="F1222">
        <v>40</v>
      </c>
      <c r="G1222" t="s">
        <v>1758</v>
      </c>
      <c r="H1222" t="s">
        <v>1495</v>
      </c>
      <c r="I1222" t="s">
        <v>1496</v>
      </c>
      <c r="J1222">
        <v>1551952</v>
      </c>
      <c r="K1222">
        <v>0</v>
      </c>
      <c r="L1222">
        <v>47.6458607</v>
      </c>
      <c r="M1222">
        <v>-117.43306889999999</v>
      </c>
      <c r="N1222">
        <v>1.55194586</v>
      </c>
    </row>
    <row r="1223" spans="1:14" x14ac:dyDescent="0.2">
      <c r="A1223">
        <v>53</v>
      </c>
      <c r="B1223">
        <v>63</v>
      </c>
      <c r="C1223">
        <v>4100</v>
      </c>
      <c r="D1223" s="3">
        <v>53063004100</v>
      </c>
      <c r="E1223" s="4" t="str">
        <f t="shared" si="19"/>
        <v>1400000US53063004100</v>
      </c>
      <c r="F1223">
        <v>41</v>
      </c>
      <c r="G1223" t="s">
        <v>1759</v>
      </c>
      <c r="H1223" t="s">
        <v>1495</v>
      </c>
      <c r="I1223" t="s">
        <v>1496</v>
      </c>
      <c r="J1223">
        <v>1113244</v>
      </c>
      <c r="K1223">
        <v>0</v>
      </c>
      <c r="L1223">
        <v>47.642935700000002</v>
      </c>
      <c r="M1223">
        <v>-117.4141235</v>
      </c>
      <c r="N1223">
        <v>1.1132439220000001</v>
      </c>
    </row>
    <row r="1224" spans="1:14" x14ac:dyDescent="0.2">
      <c r="A1224">
        <v>53</v>
      </c>
      <c r="B1224">
        <v>63</v>
      </c>
      <c r="C1224">
        <v>4200</v>
      </c>
      <c r="D1224" s="3">
        <v>53063004200</v>
      </c>
      <c r="E1224" s="4" t="str">
        <f t="shared" si="19"/>
        <v>1400000US53063004200</v>
      </c>
      <c r="F1224">
        <v>42</v>
      </c>
      <c r="G1224" t="s">
        <v>1760</v>
      </c>
      <c r="H1224" t="s">
        <v>1495</v>
      </c>
      <c r="I1224" t="s">
        <v>1496</v>
      </c>
      <c r="J1224">
        <v>2651374</v>
      </c>
      <c r="K1224">
        <v>0</v>
      </c>
      <c r="L1224">
        <v>47.634071599999999</v>
      </c>
      <c r="M1224">
        <v>-117.41849430000001</v>
      </c>
      <c r="N1224">
        <v>2.6513747080000001</v>
      </c>
    </row>
    <row r="1225" spans="1:14" x14ac:dyDescent="0.2">
      <c r="A1225">
        <v>53</v>
      </c>
      <c r="B1225">
        <v>63</v>
      </c>
      <c r="C1225">
        <v>4300</v>
      </c>
      <c r="D1225" s="3">
        <v>53063004300</v>
      </c>
      <c r="E1225" s="4" t="str">
        <f t="shared" si="19"/>
        <v>1400000US53063004300</v>
      </c>
      <c r="F1225">
        <v>43</v>
      </c>
      <c r="G1225" t="s">
        <v>2503</v>
      </c>
      <c r="H1225" t="s">
        <v>1495</v>
      </c>
      <c r="I1225" t="s">
        <v>1496</v>
      </c>
      <c r="J1225">
        <v>2305354</v>
      </c>
      <c r="K1225">
        <v>0</v>
      </c>
      <c r="L1225">
        <v>47.622953899999999</v>
      </c>
      <c r="M1225">
        <v>-117.413991</v>
      </c>
      <c r="N1225">
        <v>2.305353207</v>
      </c>
    </row>
    <row r="1226" spans="1:14" x14ac:dyDescent="0.2">
      <c r="A1226">
        <v>53</v>
      </c>
      <c r="B1226">
        <v>63</v>
      </c>
      <c r="C1226">
        <v>4400</v>
      </c>
      <c r="D1226" s="3">
        <v>53063004400</v>
      </c>
      <c r="E1226" s="4" t="str">
        <f t="shared" si="19"/>
        <v>1400000US53063004400</v>
      </c>
      <c r="F1226">
        <v>44</v>
      </c>
      <c r="G1226" t="s">
        <v>1763</v>
      </c>
      <c r="H1226" t="s">
        <v>1495</v>
      </c>
      <c r="I1226" t="s">
        <v>1496</v>
      </c>
      <c r="J1226">
        <v>2038233</v>
      </c>
      <c r="K1226">
        <v>0</v>
      </c>
      <c r="L1226">
        <v>47.621056500000002</v>
      </c>
      <c r="M1226">
        <v>-117.39322629999999</v>
      </c>
      <c r="N1226">
        <v>2.0382293809999998</v>
      </c>
    </row>
    <row r="1227" spans="1:14" x14ac:dyDescent="0.2">
      <c r="A1227">
        <v>53</v>
      </c>
      <c r="B1227">
        <v>63</v>
      </c>
      <c r="C1227">
        <v>4500</v>
      </c>
      <c r="D1227" s="3">
        <v>53063004500</v>
      </c>
      <c r="E1227" s="4" t="str">
        <f t="shared" si="19"/>
        <v>1400000US53063004500</v>
      </c>
      <c r="F1227">
        <v>45</v>
      </c>
      <c r="G1227" t="s">
        <v>1764</v>
      </c>
      <c r="H1227" t="s">
        <v>1495</v>
      </c>
      <c r="I1227" t="s">
        <v>1496</v>
      </c>
      <c r="J1227">
        <v>2595299</v>
      </c>
      <c r="K1227">
        <v>29141</v>
      </c>
      <c r="L1227">
        <v>47.633492799999999</v>
      </c>
      <c r="M1227">
        <v>-117.39141979999999</v>
      </c>
      <c r="N1227">
        <v>2.6244400899999998</v>
      </c>
    </row>
    <row r="1228" spans="1:14" x14ac:dyDescent="0.2">
      <c r="A1228">
        <v>53</v>
      </c>
      <c r="B1228">
        <v>63</v>
      </c>
      <c r="C1228">
        <v>4601</v>
      </c>
      <c r="D1228" s="3">
        <v>53063004601</v>
      </c>
      <c r="E1228" s="4" t="str">
        <f t="shared" si="19"/>
        <v>1400000US53063004601</v>
      </c>
      <c r="F1228">
        <v>46.01</v>
      </c>
      <c r="G1228" t="s">
        <v>2504</v>
      </c>
      <c r="H1228" t="s">
        <v>1495</v>
      </c>
      <c r="I1228" t="s">
        <v>1496</v>
      </c>
      <c r="J1228">
        <v>2476031</v>
      </c>
      <c r="K1228">
        <v>15828</v>
      </c>
      <c r="L1228">
        <v>47.637731199999998</v>
      </c>
      <c r="M1228">
        <v>-117.3709394</v>
      </c>
      <c r="N1228">
        <v>2.4918592529999999</v>
      </c>
    </row>
    <row r="1229" spans="1:14" x14ac:dyDescent="0.2">
      <c r="A1229">
        <v>53</v>
      </c>
      <c r="B1229">
        <v>63</v>
      </c>
      <c r="C1229">
        <v>4602</v>
      </c>
      <c r="D1229" s="3">
        <v>53063004602</v>
      </c>
      <c r="E1229" s="4" t="str">
        <f t="shared" si="19"/>
        <v>1400000US53063004602</v>
      </c>
      <c r="F1229">
        <v>46.02</v>
      </c>
      <c r="G1229" t="s">
        <v>2505</v>
      </c>
      <c r="H1229" t="s">
        <v>1495</v>
      </c>
      <c r="I1229" t="s">
        <v>1496</v>
      </c>
      <c r="J1229">
        <v>1643435</v>
      </c>
      <c r="K1229">
        <v>0</v>
      </c>
      <c r="L1229">
        <v>47.6342736</v>
      </c>
      <c r="M1229">
        <v>-117.35503540000001</v>
      </c>
      <c r="N1229">
        <v>1.6434333720000001</v>
      </c>
    </row>
    <row r="1230" spans="1:14" x14ac:dyDescent="0.2">
      <c r="A1230">
        <v>53</v>
      </c>
      <c r="B1230">
        <v>63</v>
      </c>
      <c r="C1230">
        <v>4700</v>
      </c>
      <c r="D1230" s="3">
        <v>53063004700</v>
      </c>
      <c r="E1230" s="4" t="str">
        <f t="shared" si="19"/>
        <v>1400000US53063004700</v>
      </c>
      <c r="F1230">
        <v>47</v>
      </c>
      <c r="G1230" t="s">
        <v>1766</v>
      </c>
      <c r="H1230" t="s">
        <v>1495</v>
      </c>
      <c r="I1230" t="s">
        <v>1496</v>
      </c>
      <c r="J1230">
        <v>3227939</v>
      </c>
      <c r="K1230">
        <v>0</v>
      </c>
      <c r="L1230">
        <v>47.6224621</v>
      </c>
      <c r="M1230">
        <v>-117.3689136</v>
      </c>
      <c r="N1230">
        <v>3.2279353</v>
      </c>
    </row>
    <row r="1231" spans="1:14" x14ac:dyDescent="0.2">
      <c r="A1231">
        <v>53</v>
      </c>
      <c r="B1231">
        <v>63</v>
      </c>
      <c r="C1231">
        <v>4800</v>
      </c>
      <c r="D1231" s="3">
        <v>53063004800</v>
      </c>
      <c r="E1231" s="4" t="str">
        <f t="shared" si="19"/>
        <v>1400000US53063004800</v>
      </c>
      <c r="F1231">
        <v>48</v>
      </c>
      <c r="G1231" t="s">
        <v>1767</v>
      </c>
      <c r="H1231" t="s">
        <v>1495</v>
      </c>
      <c r="I1231" t="s">
        <v>1496</v>
      </c>
      <c r="J1231">
        <v>2690952</v>
      </c>
      <c r="K1231">
        <v>0</v>
      </c>
      <c r="L1231">
        <v>47.6131101</v>
      </c>
      <c r="M1231">
        <v>-117.3562984</v>
      </c>
      <c r="N1231">
        <v>2.690953259</v>
      </c>
    </row>
    <row r="1232" spans="1:14" x14ac:dyDescent="0.2">
      <c r="A1232">
        <v>53</v>
      </c>
      <c r="B1232">
        <v>63</v>
      </c>
      <c r="C1232">
        <v>4900</v>
      </c>
      <c r="D1232" s="3">
        <v>53063004900</v>
      </c>
      <c r="E1232" s="4" t="str">
        <f t="shared" si="19"/>
        <v>1400000US53063004900</v>
      </c>
      <c r="F1232">
        <v>49</v>
      </c>
      <c r="G1232" t="s">
        <v>1768</v>
      </c>
      <c r="H1232" t="s">
        <v>1495</v>
      </c>
      <c r="I1232" t="s">
        <v>1496</v>
      </c>
      <c r="J1232">
        <v>3973959</v>
      </c>
      <c r="K1232">
        <v>0</v>
      </c>
      <c r="L1232">
        <v>47.606271300000003</v>
      </c>
      <c r="M1232">
        <v>-117.3829076</v>
      </c>
      <c r="N1232">
        <v>3.9739566119999998</v>
      </c>
    </row>
    <row r="1233" spans="1:14" x14ac:dyDescent="0.2">
      <c r="A1233">
        <v>53</v>
      </c>
      <c r="B1233">
        <v>63</v>
      </c>
      <c r="C1233">
        <v>5000</v>
      </c>
      <c r="D1233" s="3">
        <v>53063005000</v>
      </c>
      <c r="E1233" s="4" t="str">
        <f t="shared" si="19"/>
        <v>1400000US53063005000</v>
      </c>
      <c r="F1233">
        <v>50</v>
      </c>
      <c r="G1233" t="s">
        <v>1769</v>
      </c>
      <c r="H1233" t="s">
        <v>1495</v>
      </c>
      <c r="I1233" t="s">
        <v>1496</v>
      </c>
      <c r="J1233">
        <v>10663419</v>
      </c>
      <c r="K1233">
        <v>0</v>
      </c>
      <c r="L1233">
        <v>47.588570500000003</v>
      </c>
      <c r="M1233">
        <v>-117.3692775</v>
      </c>
      <c r="N1233">
        <v>10.66341985</v>
      </c>
    </row>
    <row r="1234" spans="1:14" x14ac:dyDescent="0.2">
      <c r="A1234">
        <v>53</v>
      </c>
      <c r="B1234">
        <v>63</v>
      </c>
      <c r="C1234">
        <v>10100</v>
      </c>
      <c r="D1234" s="3">
        <v>53063010100</v>
      </c>
      <c r="E1234" s="4" t="str">
        <f t="shared" si="19"/>
        <v>1400000US53063010100</v>
      </c>
      <c r="F1234">
        <v>101</v>
      </c>
      <c r="G1234" t="s">
        <v>1507</v>
      </c>
      <c r="H1234" t="s">
        <v>1495</v>
      </c>
      <c r="I1234" t="s">
        <v>1496</v>
      </c>
      <c r="J1234">
        <v>394819157</v>
      </c>
      <c r="K1234">
        <v>4760048</v>
      </c>
      <c r="L1234">
        <v>47.871904600000001</v>
      </c>
      <c r="M1234">
        <v>-117.1122123</v>
      </c>
      <c r="N1234">
        <v>399.57923649999998</v>
      </c>
    </row>
    <row r="1235" spans="1:14" x14ac:dyDescent="0.2">
      <c r="A1235">
        <v>53</v>
      </c>
      <c r="B1235">
        <v>63</v>
      </c>
      <c r="C1235">
        <v>10201</v>
      </c>
      <c r="D1235" s="3">
        <v>53063010201</v>
      </c>
      <c r="E1235" s="4" t="str">
        <f t="shared" si="19"/>
        <v>1400000US53063010201</v>
      </c>
      <c r="F1235">
        <v>102.01</v>
      </c>
      <c r="G1235" t="s">
        <v>1508</v>
      </c>
      <c r="H1235" t="s">
        <v>1495</v>
      </c>
      <c r="I1235" t="s">
        <v>1496</v>
      </c>
      <c r="J1235">
        <v>208422343</v>
      </c>
      <c r="K1235">
        <v>235676</v>
      </c>
      <c r="L1235">
        <v>47.950149600000003</v>
      </c>
      <c r="M1235">
        <v>-117.2524547</v>
      </c>
      <c r="N1235">
        <v>208.6580233</v>
      </c>
    </row>
    <row r="1236" spans="1:14" x14ac:dyDescent="0.2">
      <c r="A1236">
        <v>53</v>
      </c>
      <c r="B1236">
        <v>63</v>
      </c>
      <c r="C1236">
        <v>10202</v>
      </c>
      <c r="D1236" s="3">
        <v>53063010202</v>
      </c>
      <c r="E1236" s="4" t="str">
        <f t="shared" si="19"/>
        <v>1400000US53063010202</v>
      </c>
      <c r="F1236">
        <v>102.02</v>
      </c>
      <c r="G1236" t="s">
        <v>1509</v>
      </c>
      <c r="H1236" t="s">
        <v>1495</v>
      </c>
      <c r="I1236" t="s">
        <v>1496</v>
      </c>
      <c r="J1236">
        <v>184141905</v>
      </c>
      <c r="K1236">
        <v>0</v>
      </c>
      <c r="L1236">
        <v>47.8132473</v>
      </c>
      <c r="M1236">
        <v>-117.2543268</v>
      </c>
      <c r="N1236">
        <v>184.14190880000001</v>
      </c>
    </row>
    <row r="1237" spans="1:14" x14ac:dyDescent="0.2">
      <c r="A1237">
        <v>53</v>
      </c>
      <c r="B1237">
        <v>63</v>
      </c>
      <c r="C1237">
        <v>10301</v>
      </c>
      <c r="D1237" s="3">
        <v>53063010301</v>
      </c>
      <c r="E1237" s="4" t="str">
        <f t="shared" si="19"/>
        <v>1400000US53063010301</v>
      </c>
      <c r="F1237">
        <v>103.01</v>
      </c>
      <c r="G1237" t="s">
        <v>2506</v>
      </c>
      <c r="H1237" t="s">
        <v>1495</v>
      </c>
      <c r="I1237" t="s">
        <v>1496</v>
      </c>
      <c r="J1237">
        <v>21670508</v>
      </c>
      <c r="K1237">
        <v>0</v>
      </c>
      <c r="L1237">
        <v>47.953528599999999</v>
      </c>
      <c r="M1237">
        <v>-117.4678188</v>
      </c>
      <c r="N1237">
        <v>21.670506289999999</v>
      </c>
    </row>
    <row r="1238" spans="1:14" x14ac:dyDescent="0.2">
      <c r="A1238">
        <v>53</v>
      </c>
      <c r="B1238">
        <v>63</v>
      </c>
      <c r="C1238">
        <v>10303</v>
      </c>
      <c r="D1238" s="3">
        <v>53063010303</v>
      </c>
      <c r="E1238" s="4" t="str">
        <f t="shared" si="19"/>
        <v>1400000US53063010303</v>
      </c>
      <c r="F1238">
        <v>103.03</v>
      </c>
      <c r="G1238" t="s">
        <v>2507</v>
      </c>
      <c r="H1238" t="s">
        <v>1495</v>
      </c>
      <c r="I1238" t="s">
        <v>1496</v>
      </c>
      <c r="J1238">
        <v>106946206</v>
      </c>
      <c r="K1238">
        <v>0</v>
      </c>
      <c r="L1238">
        <v>47.882722899999997</v>
      </c>
      <c r="M1238">
        <v>-117.48551930000001</v>
      </c>
      <c r="N1238">
        <v>106.9462091</v>
      </c>
    </row>
    <row r="1239" spans="1:14" x14ac:dyDescent="0.2">
      <c r="A1239">
        <v>53</v>
      </c>
      <c r="B1239">
        <v>63</v>
      </c>
      <c r="C1239">
        <v>10304</v>
      </c>
      <c r="D1239" s="3">
        <v>53063010304</v>
      </c>
      <c r="E1239" s="4" t="str">
        <f t="shared" si="19"/>
        <v>1400000US53063010304</v>
      </c>
      <c r="F1239">
        <v>103.04</v>
      </c>
      <c r="G1239" t="s">
        <v>2508</v>
      </c>
      <c r="H1239" t="s">
        <v>1495</v>
      </c>
      <c r="I1239" t="s">
        <v>1496</v>
      </c>
      <c r="J1239">
        <v>185943115</v>
      </c>
      <c r="K1239">
        <v>2809277</v>
      </c>
      <c r="L1239">
        <v>47.995125199999997</v>
      </c>
      <c r="M1239">
        <v>-117.4255675</v>
      </c>
      <c r="N1239">
        <v>188.75239099999999</v>
      </c>
    </row>
    <row r="1240" spans="1:14" x14ac:dyDescent="0.2">
      <c r="A1240">
        <v>53</v>
      </c>
      <c r="B1240">
        <v>63</v>
      </c>
      <c r="C1240">
        <v>10305</v>
      </c>
      <c r="D1240" s="3">
        <v>53063010305</v>
      </c>
      <c r="E1240" s="4" t="str">
        <f t="shared" si="19"/>
        <v>1400000US53063010305</v>
      </c>
      <c r="F1240">
        <v>103.05</v>
      </c>
      <c r="G1240" t="s">
        <v>2509</v>
      </c>
      <c r="H1240" t="s">
        <v>1495</v>
      </c>
      <c r="I1240" t="s">
        <v>1496</v>
      </c>
      <c r="J1240">
        <v>64066787</v>
      </c>
      <c r="K1240">
        <v>0</v>
      </c>
      <c r="L1240">
        <v>47.872902600000003</v>
      </c>
      <c r="M1240">
        <v>-117.37983509999999</v>
      </c>
      <c r="N1240">
        <v>64.066780890000004</v>
      </c>
    </row>
    <row r="1241" spans="1:14" x14ac:dyDescent="0.2">
      <c r="A1241">
        <v>53</v>
      </c>
      <c r="B1241">
        <v>63</v>
      </c>
      <c r="C1241">
        <v>10401</v>
      </c>
      <c r="D1241" s="3">
        <v>53063010401</v>
      </c>
      <c r="E1241" s="4" t="str">
        <f t="shared" si="19"/>
        <v>1400000US53063010401</v>
      </c>
      <c r="F1241">
        <v>104.01</v>
      </c>
      <c r="G1241" t="s">
        <v>1825</v>
      </c>
      <c r="H1241" t="s">
        <v>1495</v>
      </c>
      <c r="I1241" t="s">
        <v>1496</v>
      </c>
      <c r="J1241">
        <v>28171425</v>
      </c>
      <c r="K1241">
        <v>0</v>
      </c>
      <c r="L1241">
        <v>47.6405964</v>
      </c>
      <c r="M1241">
        <v>-117.5907217</v>
      </c>
      <c r="N1241">
        <v>28.171425849999999</v>
      </c>
    </row>
    <row r="1242" spans="1:14" x14ac:dyDescent="0.2">
      <c r="A1242">
        <v>53</v>
      </c>
      <c r="B1242">
        <v>63</v>
      </c>
      <c r="C1242">
        <v>10402</v>
      </c>
      <c r="D1242" s="3">
        <v>53063010402</v>
      </c>
      <c r="E1242" s="4" t="str">
        <f t="shared" si="19"/>
        <v>1400000US53063010402</v>
      </c>
      <c r="F1242">
        <v>104.02</v>
      </c>
      <c r="G1242" t="s">
        <v>1826</v>
      </c>
      <c r="H1242" t="s">
        <v>1495</v>
      </c>
      <c r="I1242" t="s">
        <v>1496</v>
      </c>
      <c r="J1242">
        <v>444981668</v>
      </c>
      <c r="K1242">
        <v>9963098</v>
      </c>
      <c r="L1242">
        <v>47.731321000000001</v>
      </c>
      <c r="M1242">
        <v>-117.7000917</v>
      </c>
      <c r="N1242">
        <v>454.94479910000001</v>
      </c>
    </row>
    <row r="1243" spans="1:14" x14ac:dyDescent="0.2">
      <c r="A1243">
        <v>53</v>
      </c>
      <c r="B1243">
        <v>63</v>
      </c>
      <c r="C1243">
        <v>10501</v>
      </c>
      <c r="D1243" s="3">
        <v>53063010501</v>
      </c>
      <c r="E1243" s="4" t="str">
        <f t="shared" si="19"/>
        <v>1400000US53063010501</v>
      </c>
      <c r="F1243">
        <v>105.01</v>
      </c>
      <c r="G1243" t="s">
        <v>2510</v>
      </c>
      <c r="H1243" t="s">
        <v>1495</v>
      </c>
      <c r="I1243" t="s">
        <v>1496</v>
      </c>
      <c r="J1243">
        <v>9292932</v>
      </c>
      <c r="K1243">
        <v>2941</v>
      </c>
      <c r="L1243">
        <v>47.766847800000001</v>
      </c>
      <c r="M1243">
        <v>-117.4170598</v>
      </c>
      <c r="N1243">
        <v>9.2958700449999991</v>
      </c>
    </row>
    <row r="1244" spans="1:14" x14ac:dyDescent="0.2">
      <c r="A1244">
        <v>53</v>
      </c>
      <c r="B1244">
        <v>63</v>
      </c>
      <c r="C1244">
        <v>10503</v>
      </c>
      <c r="D1244" s="3">
        <v>53063010503</v>
      </c>
      <c r="E1244" s="4" t="str">
        <f t="shared" si="19"/>
        <v>1400000US53063010503</v>
      </c>
      <c r="F1244">
        <v>105.03</v>
      </c>
      <c r="G1244" t="s">
        <v>2511</v>
      </c>
      <c r="H1244" t="s">
        <v>1495</v>
      </c>
      <c r="I1244" t="s">
        <v>1496</v>
      </c>
      <c r="J1244">
        <v>74140391</v>
      </c>
      <c r="K1244">
        <v>376272</v>
      </c>
      <c r="L1244">
        <v>47.7855761</v>
      </c>
      <c r="M1244">
        <v>-117.4522506</v>
      </c>
      <c r="N1244">
        <v>74.516671439999996</v>
      </c>
    </row>
    <row r="1245" spans="1:14" x14ac:dyDescent="0.2">
      <c r="A1245">
        <v>53</v>
      </c>
      <c r="B1245">
        <v>63</v>
      </c>
      <c r="C1245">
        <v>10504</v>
      </c>
      <c r="D1245" s="3">
        <v>53063010504</v>
      </c>
      <c r="E1245" s="4" t="str">
        <f t="shared" si="19"/>
        <v>1400000US53063010504</v>
      </c>
      <c r="F1245">
        <v>105.04</v>
      </c>
      <c r="G1245" t="s">
        <v>2512</v>
      </c>
      <c r="H1245" t="s">
        <v>1495</v>
      </c>
      <c r="I1245" t="s">
        <v>1496</v>
      </c>
      <c r="J1245">
        <v>9351744</v>
      </c>
      <c r="K1245">
        <v>0</v>
      </c>
      <c r="L1245">
        <v>47.805203499999998</v>
      </c>
      <c r="M1245">
        <v>-117.36304269999999</v>
      </c>
      <c r="N1245">
        <v>9.3517423369999992</v>
      </c>
    </row>
    <row r="1246" spans="1:14" x14ac:dyDescent="0.2">
      <c r="A1246">
        <v>53</v>
      </c>
      <c r="B1246">
        <v>63</v>
      </c>
      <c r="C1246">
        <v>10601</v>
      </c>
      <c r="D1246" s="3">
        <v>53063010601</v>
      </c>
      <c r="E1246" s="4" t="str">
        <f t="shared" si="19"/>
        <v>1400000US53063010601</v>
      </c>
      <c r="F1246">
        <v>106.01</v>
      </c>
      <c r="G1246" t="s">
        <v>2513</v>
      </c>
      <c r="H1246" t="s">
        <v>1495</v>
      </c>
      <c r="I1246" t="s">
        <v>1496</v>
      </c>
      <c r="J1246">
        <v>7497508</v>
      </c>
      <c r="K1246">
        <v>627625</v>
      </c>
      <c r="L1246">
        <v>47.731434800000002</v>
      </c>
      <c r="M1246">
        <v>-117.5056642</v>
      </c>
      <c r="N1246">
        <v>8.1251373299999994</v>
      </c>
    </row>
    <row r="1247" spans="1:14" x14ac:dyDescent="0.2">
      <c r="A1247">
        <v>53</v>
      </c>
      <c r="B1247">
        <v>63</v>
      </c>
      <c r="C1247">
        <v>10602</v>
      </c>
      <c r="D1247" s="3">
        <v>53063010602</v>
      </c>
      <c r="E1247" s="4" t="str">
        <f t="shared" si="19"/>
        <v>1400000US53063010602</v>
      </c>
      <c r="F1247">
        <v>106.02</v>
      </c>
      <c r="G1247" t="s">
        <v>2514</v>
      </c>
      <c r="H1247" t="s">
        <v>1495</v>
      </c>
      <c r="I1247" t="s">
        <v>1496</v>
      </c>
      <c r="J1247">
        <v>8223099</v>
      </c>
      <c r="K1247">
        <v>0</v>
      </c>
      <c r="L1247">
        <v>47.743224499999997</v>
      </c>
      <c r="M1247">
        <v>-117.4892883</v>
      </c>
      <c r="N1247">
        <v>8.2230988360000001</v>
      </c>
    </row>
    <row r="1248" spans="1:14" x14ac:dyDescent="0.2">
      <c r="A1248">
        <v>53</v>
      </c>
      <c r="B1248">
        <v>63</v>
      </c>
      <c r="C1248">
        <v>10700</v>
      </c>
      <c r="D1248" s="3">
        <v>53063010700</v>
      </c>
      <c r="E1248" s="4" t="str">
        <f t="shared" si="19"/>
        <v>1400000US53063010700</v>
      </c>
      <c r="F1248">
        <v>107</v>
      </c>
      <c r="G1248" t="s">
        <v>1709</v>
      </c>
      <c r="H1248" t="s">
        <v>1495</v>
      </c>
      <c r="I1248" t="s">
        <v>1496</v>
      </c>
      <c r="J1248">
        <v>12164151</v>
      </c>
      <c r="K1248">
        <v>0</v>
      </c>
      <c r="L1248">
        <v>47.741284899999997</v>
      </c>
      <c r="M1248">
        <v>-117.45211810000001</v>
      </c>
      <c r="N1248">
        <v>12.16415306</v>
      </c>
    </row>
    <row r="1249" spans="1:14" x14ac:dyDescent="0.2">
      <c r="A1249">
        <v>53</v>
      </c>
      <c r="B1249">
        <v>63</v>
      </c>
      <c r="C1249">
        <v>10800</v>
      </c>
      <c r="D1249" s="3">
        <v>53063010800</v>
      </c>
      <c r="E1249" s="4" t="str">
        <f t="shared" si="19"/>
        <v>1400000US53063010800</v>
      </c>
      <c r="F1249">
        <v>108</v>
      </c>
      <c r="G1249" t="s">
        <v>1710</v>
      </c>
      <c r="H1249" t="s">
        <v>1495</v>
      </c>
      <c r="I1249" t="s">
        <v>1496</v>
      </c>
      <c r="J1249">
        <v>1239573</v>
      </c>
      <c r="K1249">
        <v>0</v>
      </c>
      <c r="L1249">
        <v>47.750058699999997</v>
      </c>
      <c r="M1249">
        <v>-117.40837430000001</v>
      </c>
      <c r="N1249">
        <v>1.239570152</v>
      </c>
    </row>
    <row r="1250" spans="1:14" x14ac:dyDescent="0.2">
      <c r="A1250">
        <v>53</v>
      </c>
      <c r="B1250">
        <v>63</v>
      </c>
      <c r="C1250">
        <v>10900</v>
      </c>
      <c r="D1250" s="3">
        <v>53063010900</v>
      </c>
      <c r="E1250" s="4" t="str">
        <f t="shared" si="19"/>
        <v>1400000US53063010900</v>
      </c>
      <c r="F1250">
        <v>109</v>
      </c>
      <c r="G1250" t="s">
        <v>1828</v>
      </c>
      <c r="H1250" t="s">
        <v>1495</v>
      </c>
      <c r="I1250" t="s">
        <v>1496</v>
      </c>
      <c r="J1250">
        <v>4900485</v>
      </c>
      <c r="K1250">
        <v>0</v>
      </c>
      <c r="L1250">
        <v>47.740772700000001</v>
      </c>
      <c r="M1250">
        <v>-117.4218489</v>
      </c>
      <c r="N1250">
        <v>4.9004941960000004</v>
      </c>
    </row>
    <row r="1251" spans="1:14" x14ac:dyDescent="0.2">
      <c r="A1251">
        <v>53</v>
      </c>
      <c r="B1251">
        <v>63</v>
      </c>
      <c r="C1251">
        <v>11000</v>
      </c>
      <c r="D1251" s="3">
        <v>53063011000</v>
      </c>
      <c r="E1251" s="4" t="str">
        <f t="shared" si="19"/>
        <v>1400000US53063011000</v>
      </c>
      <c r="F1251">
        <v>110</v>
      </c>
      <c r="G1251" t="s">
        <v>1711</v>
      </c>
      <c r="H1251" t="s">
        <v>1495</v>
      </c>
      <c r="I1251" t="s">
        <v>1496</v>
      </c>
      <c r="J1251">
        <v>1960795</v>
      </c>
      <c r="K1251">
        <v>0</v>
      </c>
      <c r="L1251">
        <v>47.720986600000003</v>
      </c>
      <c r="M1251">
        <v>-117.423784</v>
      </c>
      <c r="N1251">
        <v>1.960795834</v>
      </c>
    </row>
    <row r="1252" spans="1:14" x14ac:dyDescent="0.2">
      <c r="A1252">
        <v>53</v>
      </c>
      <c r="B1252">
        <v>63</v>
      </c>
      <c r="C1252">
        <v>11101</v>
      </c>
      <c r="D1252" s="3">
        <v>53063011101</v>
      </c>
      <c r="E1252" s="4" t="str">
        <f t="shared" si="19"/>
        <v>1400000US53063011101</v>
      </c>
      <c r="F1252">
        <v>111.01</v>
      </c>
      <c r="G1252" t="s">
        <v>1829</v>
      </c>
      <c r="H1252" t="s">
        <v>1495</v>
      </c>
      <c r="I1252" t="s">
        <v>1496</v>
      </c>
      <c r="J1252">
        <v>1917190</v>
      </c>
      <c r="K1252">
        <v>0</v>
      </c>
      <c r="L1252">
        <v>47.722280300000001</v>
      </c>
      <c r="M1252">
        <v>-117.4033288</v>
      </c>
      <c r="N1252">
        <v>1.9171869539999999</v>
      </c>
    </row>
    <row r="1253" spans="1:14" x14ac:dyDescent="0.2">
      <c r="A1253">
        <v>53</v>
      </c>
      <c r="B1253">
        <v>63</v>
      </c>
      <c r="C1253">
        <v>11102</v>
      </c>
      <c r="D1253" s="3">
        <v>53063011102</v>
      </c>
      <c r="E1253" s="4" t="str">
        <f t="shared" si="19"/>
        <v>1400000US53063011102</v>
      </c>
      <c r="F1253">
        <v>111.02</v>
      </c>
      <c r="G1253" t="s">
        <v>1830</v>
      </c>
      <c r="H1253" t="s">
        <v>1495</v>
      </c>
      <c r="I1253" t="s">
        <v>1496</v>
      </c>
      <c r="J1253">
        <v>2391020</v>
      </c>
      <c r="K1253">
        <v>0</v>
      </c>
      <c r="L1253">
        <v>47.738751100000002</v>
      </c>
      <c r="M1253">
        <v>-117.4024276</v>
      </c>
      <c r="N1253">
        <v>2.3910169859999999</v>
      </c>
    </row>
    <row r="1254" spans="1:14" x14ac:dyDescent="0.2">
      <c r="A1254">
        <v>53</v>
      </c>
      <c r="B1254">
        <v>63</v>
      </c>
      <c r="C1254">
        <v>11201</v>
      </c>
      <c r="D1254" s="3">
        <v>53063011201</v>
      </c>
      <c r="E1254" s="4" t="str">
        <f t="shared" si="19"/>
        <v>1400000US53063011201</v>
      </c>
      <c r="F1254">
        <v>112.01</v>
      </c>
      <c r="G1254" t="s">
        <v>2515</v>
      </c>
      <c r="H1254" t="s">
        <v>1495</v>
      </c>
      <c r="I1254" t="s">
        <v>1496</v>
      </c>
      <c r="J1254">
        <v>14957728</v>
      </c>
      <c r="K1254">
        <v>0</v>
      </c>
      <c r="L1254">
        <v>47.739559700000001</v>
      </c>
      <c r="M1254">
        <v>-117.3775553</v>
      </c>
      <c r="N1254">
        <v>14.957732829999999</v>
      </c>
    </row>
    <row r="1255" spans="1:14" x14ac:dyDescent="0.2">
      <c r="A1255">
        <v>53</v>
      </c>
      <c r="B1255">
        <v>63</v>
      </c>
      <c r="C1255">
        <v>11202</v>
      </c>
      <c r="D1255" s="3">
        <v>53063011202</v>
      </c>
      <c r="E1255" s="4" t="str">
        <f t="shared" si="19"/>
        <v>1400000US53063011202</v>
      </c>
      <c r="F1255">
        <v>112.02</v>
      </c>
      <c r="G1255" t="s">
        <v>2516</v>
      </c>
      <c r="H1255" t="s">
        <v>1495</v>
      </c>
      <c r="I1255" t="s">
        <v>1496</v>
      </c>
      <c r="J1255">
        <v>33213906</v>
      </c>
      <c r="K1255">
        <v>0</v>
      </c>
      <c r="L1255">
        <v>47.741017499999998</v>
      </c>
      <c r="M1255">
        <v>-117.3331661</v>
      </c>
      <c r="N1255">
        <v>33.213903680000001</v>
      </c>
    </row>
    <row r="1256" spans="1:14" x14ac:dyDescent="0.2">
      <c r="A1256">
        <v>53</v>
      </c>
      <c r="B1256">
        <v>63</v>
      </c>
      <c r="C1256">
        <v>11300</v>
      </c>
      <c r="D1256" s="3">
        <v>53063011300</v>
      </c>
      <c r="E1256" s="4" t="str">
        <f t="shared" si="19"/>
        <v>1400000US53063011300</v>
      </c>
      <c r="F1256">
        <v>113</v>
      </c>
      <c r="G1256" t="s">
        <v>1533</v>
      </c>
      <c r="H1256" t="s">
        <v>1495</v>
      </c>
      <c r="I1256" t="s">
        <v>1496</v>
      </c>
      <c r="J1256">
        <v>18618722</v>
      </c>
      <c r="K1256">
        <v>325514</v>
      </c>
      <c r="L1256">
        <v>47.702326599999999</v>
      </c>
      <c r="M1256">
        <v>-117.2903039</v>
      </c>
      <c r="N1256">
        <v>18.944238840000001</v>
      </c>
    </row>
    <row r="1257" spans="1:14" x14ac:dyDescent="0.2">
      <c r="A1257">
        <v>53</v>
      </c>
      <c r="B1257">
        <v>63</v>
      </c>
      <c r="C1257">
        <v>11400</v>
      </c>
      <c r="D1257" s="3">
        <v>53063011400</v>
      </c>
      <c r="E1257" s="4" t="str">
        <f t="shared" si="19"/>
        <v>1400000US53063011400</v>
      </c>
      <c r="F1257">
        <v>114</v>
      </c>
      <c r="G1257" t="s">
        <v>2517</v>
      </c>
      <c r="H1257" t="s">
        <v>1495</v>
      </c>
      <c r="I1257" t="s">
        <v>1496</v>
      </c>
      <c r="J1257">
        <v>23604731</v>
      </c>
      <c r="K1257">
        <v>256250</v>
      </c>
      <c r="L1257">
        <v>47.696357300000003</v>
      </c>
      <c r="M1257">
        <v>-117.21023049999999</v>
      </c>
      <c r="N1257">
        <v>23.860983740000002</v>
      </c>
    </row>
    <row r="1258" spans="1:14" x14ac:dyDescent="0.2">
      <c r="A1258">
        <v>53</v>
      </c>
      <c r="B1258">
        <v>63</v>
      </c>
      <c r="C1258">
        <v>11500</v>
      </c>
      <c r="D1258" s="3">
        <v>53063011500</v>
      </c>
      <c r="E1258" s="4" t="str">
        <f t="shared" si="19"/>
        <v>1400000US53063011500</v>
      </c>
      <c r="F1258">
        <v>115</v>
      </c>
      <c r="G1258" t="s">
        <v>1831</v>
      </c>
      <c r="H1258" t="s">
        <v>1495</v>
      </c>
      <c r="I1258" t="s">
        <v>1496</v>
      </c>
      <c r="J1258">
        <v>1075574</v>
      </c>
      <c r="K1258">
        <v>44096</v>
      </c>
      <c r="L1258">
        <v>47.686820699999998</v>
      </c>
      <c r="M1258">
        <v>-117.29809229999999</v>
      </c>
      <c r="N1258">
        <v>1.119667709</v>
      </c>
    </row>
    <row r="1259" spans="1:14" x14ac:dyDescent="0.2">
      <c r="A1259">
        <v>53</v>
      </c>
      <c r="B1259">
        <v>63</v>
      </c>
      <c r="C1259">
        <v>11600</v>
      </c>
      <c r="D1259" s="3">
        <v>53063011600</v>
      </c>
      <c r="E1259" s="4" t="str">
        <f t="shared" si="19"/>
        <v>1400000US53063011600</v>
      </c>
      <c r="F1259">
        <v>116</v>
      </c>
      <c r="G1259" t="s">
        <v>1539</v>
      </c>
      <c r="H1259" t="s">
        <v>1495</v>
      </c>
      <c r="I1259" t="s">
        <v>1496</v>
      </c>
      <c r="J1259">
        <v>1816499</v>
      </c>
      <c r="K1259">
        <v>86770</v>
      </c>
      <c r="L1259">
        <v>47.685565599999997</v>
      </c>
      <c r="M1259">
        <v>-117.2800786</v>
      </c>
      <c r="N1259">
        <v>1.9032697359999999</v>
      </c>
    </row>
    <row r="1260" spans="1:14" x14ac:dyDescent="0.2">
      <c r="A1260">
        <v>53</v>
      </c>
      <c r="B1260">
        <v>63</v>
      </c>
      <c r="C1260">
        <v>11701</v>
      </c>
      <c r="D1260" s="3">
        <v>53063011701</v>
      </c>
      <c r="E1260" s="4" t="str">
        <f t="shared" si="19"/>
        <v>1400000US53063011701</v>
      </c>
      <c r="F1260">
        <v>117.01</v>
      </c>
      <c r="G1260" t="s">
        <v>2518</v>
      </c>
      <c r="H1260" t="s">
        <v>1495</v>
      </c>
      <c r="I1260" t="s">
        <v>1496</v>
      </c>
      <c r="J1260">
        <v>2658665</v>
      </c>
      <c r="K1260">
        <v>0</v>
      </c>
      <c r="L1260">
        <v>47.677091599999997</v>
      </c>
      <c r="M1260">
        <v>-117.2834586</v>
      </c>
      <c r="N1260">
        <v>2.6586629130000001</v>
      </c>
    </row>
    <row r="1261" spans="1:14" x14ac:dyDescent="0.2">
      <c r="A1261">
        <v>53</v>
      </c>
      <c r="B1261">
        <v>63</v>
      </c>
      <c r="C1261">
        <v>11702</v>
      </c>
      <c r="D1261" s="3">
        <v>53063011702</v>
      </c>
      <c r="E1261" s="4" t="str">
        <f t="shared" si="19"/>
        <v>1400000US53063011702</v>
      </c>
      <c r="F1261">
        <v>117.02</v>
      </c>
      <c r="G1261" t="s">
        <v>2519</v>
      </c>
      <c r="H1261" t="s">
        <v>1495</v>
      </c>
      <c r="I1261" t="s">
        <v>1496</v>
      </c>
      <c r="J1261">
        <v>7198711</v>
      </c>
      <c r="K1261">
        <v>205969</v>
      </c>
      <c r="L1261">
        <v>47.681182100000001</v>
      </c>
      <c r="M1261">
        <v>-117.23141409999999</v>
      </c>
      <c r="N1261">
        <v>7.4046842149999996</v>
      </c>
    </row>
    <row r="1262" spans="1:14" x14ac:dyDescent="0.2">
      <c r="A1262">
        <v>53</v>
      </c>
      <c r="B1262">
        <v>63</v>
      </c>
      <c r="C1262">
        <v>11800</v>
      </c>
      <c r="D1262" s="3">
        <v>53063011800</v>
      </c>
      <c r="E1262" s="4" t="str">
        <f t="shared" si="19"/>
        <v>1400000US53063011800</v>
      </c>
      <c r="F1262">
        <v>118</v>
      </c>
      <c r="G1262" t="s">
        <v>1541</v>
      </c>
      <c r="H1262" t="s">
        <v>1495</v>
      </c>
      <c r="I1262" t="s">
        <v>1496</v>
      </c>
      <c r="J1262">
        <v>2850515</v>
      </c>
      <c r="K1262">
        <v>0</v>
      </c>
      <c r="L1262">
        <v>47.665286399999999</v>
      </c>
      <c r="M1262">
        <v>-117.2296372</v>
      </c>
      <c r="N1262">
        <v>2.8505186199999999</v>
      </c>
    </row>
    <row r="1263" spans="1:14" x14ac:dyDescent="0.2">
      <c r="A1263">
        <v>53</v>
      </c>
      <c r="B1263">
        <v>63</v>
      </c>
      <c r="C1263">
        <v>11900</v>
      </c>
      <c r="D1263" s="3">
        <v>53063011900</v>
      </c>
      <c r="E1263" s="4" t="str">
        <f t="shared" si="19"/>
        <v>1400000US53063011900</v>
      </c>
      <c r="F1263">
        <v>119</v>
      </c>
      <c r="G1263" t="s">
        <v>1542</v>
      </c>
      <c r="H1263" t="s">
        <v>1495</v>
      </c>
      <c r="I1263" t="s">
        <v>1496</v>
      </c>
      <c r="J1263">
        <v>3080709</v>
      </c>
      <c r="K1263">
        <v>0</v>
      </c>
      <c r="L1263">
        <v>47.665605100000001</v>
      </c>
      <c r="M1263">
        <v>-117.25061669999999</v>
      </c>
      <c r="N1263">
        <v>3.0807078720000001</v>
      </c>
    </row>
    <row r="1264" spans="1:14" x14ac:dyDescent="0.2">
      <c r="A1264">
        <v>53</v>
      </c>
      <c r="B1264">
        <v>63</v>
      </c>
      <c r="C1264">
        <v>12000</v>
      </c>
      <c r="D1264" s="3">
        <v>53063012000</v>
      </c>
      <c r="E1264" s="4" t="str">
        <f t="shared" si="19"/>
        <v>1400000US53063012000</v>
      </c>
      <c r="F1264">
        <v>120</v>
      </c>
      <c r="G1264" t="s">
        <v>1543</v>
      </c>
      <c r="H1264" t="s">
        <v>1495</v>
      </c>
      <c r="I1264" t="s">
        <v>1496</v>
      </c>
      <c r="J1264">
        <v>3171449</v>
      </c>
      <c r="K1264">
        <v>0</v>
      </c>
      <c r="L1264">
        <v>47.665846999999999</v>
      </c>
      <c r="M1264">
        <v>-117.2719116</v>
      </c>
      <c r="N1264">
        <v>3.1714481449999998</v>
      </c>
    </row>
    <row r="1265" spans="1:14" x14ac:dyDescent="0.2">
      <c r="A1265">
        <v>53</v>
      </c>
      <c r="B1265">
        <v>63</v>
      </c>
      <c r="C1265">
        <v>12100</v>
      </c>
      <c r="D1265" s="3">
        <v>53063012100</v>
      </c>
      <c r="E1265" s="4" t="str">
        <f t="shared" si="19"/>
        <v>1400000US53063012100</v>
      </c>
      <c r="F1265">
        <v>121</v>
      </c>
      <c r="G1265" t="s">
        <v>1832</v>
      </c>
      <c r="H1265" t="s">
        <v>1495</v>
      </c>
      <c r="I1265" t="s">
        <v>1496</v>
      </c>
      <c r="J1265">
        <v>2536469</v>
      </c>
      <c r="K1265">
        <v>0</v>
      </c>
      <c r="L1265">
        <v>47.664180799999997</v>
      </c>
      <c r="M1265">
        <v>-117.29269669999999</v>
      </c>
      <c r="N1265">
        <v>2.5364672609999999</v>
      </c>
    </row>
    <row r="1266" spans="1:14" x14ac:dyDescent="0.2">
      <c r="A1266">
        <v>53</v>
      </c>
      <c r="B1266">
        <v>63</v>
      </c>
      <c r="C1266">
        <v>12200</v>
      </c>
      <c r="D1266" s="3">
        <v>53063012200</v>
      </c>
      <c r="E1266" s="4" t="str">
        <f t="shared" si="19"/>
        <v>1400000US53063012200</v>
      </c>
      <c r="F1266">
        <v>122</v>
      </c>
      <c r="G1266" t="s">
        <v>2520</v>
      </c>
      <c r="H1266" t="s">
        <v>1495</v>
      </c>
      <c r="I1266" t="s">
        <v>1496</v>
      </c>
      <c r="J1266">
        <v>10273294</v>
      </c>
      <c r="K1266">
        <v>218989</v>
      </c>
      <c r="L1266">
        <v>47.6738991</v>
      </c>
      <c r="M1266">
        <v>-117.3149784</v>
      </c>
      <c r="N1266">
        <v>10.492278929999999</v>
      </c>
    </row>
    <row r="1267" spans="1:14" x14ac:dyDescent="0.2">
      <c r="A1267">
        <v>53</v>
      </c>
      <c r="B1267">
        <v>63</v>
      </c>
      <c r="C1267">
        <v>12300</v>
      </c>
      <c r="D1267" s="3">
        <v>53063012300</v>
      </c>
      <c r="E1267" s="4" t="str">
        <f t="shared" si="19"/>
        <v>1400000US53063012300</v>
      </c>
      <c r="F1267">
        <v>123</v>
      </c>
      <c r="G1267" t="s">
        <v>2521</v>
      </c>
      <c r="H1267" t="s">
        <v>1495</v>
      </c>
      <c r="I1267" t="s">
        <v>1496</v>
      </c>
      <c r="J1267">
        <v>6123331</v>
      </c>
      <c r="K1267">
        <v>0</v>
      </c>
      <c r="L1267">
        <v>47.647983600000003</v>
      </c>
      <c r="M1267">
        <v>-117.32233720000001</v>
      </c>
      <c r="N1267">
        <v>6.1233337299999997</v>
      </c>
    </row>
    <row r="1268" spans="1:14" x14ac:dyDescent="0.2">
      <c r="A1268">
        <v>53</v>
      </c>
      <c r="B1268">
        <v>63</v>
      </c>
      <c r="C1268">
        <v>12401</v>
      </c>
      <c r="D1268" s="3">
        <v>53063012401</v>
      </c>
      <c r="E1268" s="4" t="str">
        <f t="shared" si="19"/>
        <v>1400000US53063012401</v>
      </c>
      <c r="F1268">
        <v>124.01</v>
      </c>
      <c r="G1268" t="s">
        <v>2522</v>
      </c>
      <c r="H1268" t="s">
        <v>1495</v>
      </c>
      <c r="I1268" t="s">
        <v>1496</v>
      </c>
      <c r="J1268">
        <v>15354126</v>
      </c>
      <c r="K1268">
        <v>0</v>
      </c>
      <c r="L1268">
        <v>47.627223299999997</v>
      </c>
      <c r="M1268">
        <v>-117.2775855</v>
      </c>
      <c r="N1268">
        <v>15.35413082</v>
      </c>
    </row>
    <row r="1269" spans="1:14" x14ac:dyDescent="0.2">
      <c r="A1269">
        <v>53</v>
      </c>
      <c r="B1269">
        <v>63</v>
      </c>
      <c r="C1269">
        <v>12402</v>
      </c>
      <c r="D1269" s="3">
        <v>53063012402</v>
      </c>
      <c r="E1269" s="4" t="str">
        <f t="shared" si="19"/>
        <v>1400000US53063012402</v>
      </c>
      <c r="F1269">
        <v>124.02</v>
      </c>
      <c r="G1269" t="s">
        <v>2523</v>
      </c>
      <c r="H1269" t="s">
        <v>1495</v>
      </c>
      <c r="I1269" t="s">
        <v>1496</v>
      </c>
      <c r="J1269">
        <v>31514464</v>
      </c>
      <c r="K1269">
        <v>0</v>
      </c>
      <c r="L1269">
        <v>47.598676699999999</v>
      </c>
      <c r="M1269">
        <v>-117.21752669999999</v>
      </c>
      <c r="N1269">
        <v>31.514463540000001</v>
      </c>
    </row>
    <row r="1270" spans="1:14" x14ac:dyDescent="0.2">
      <c r="A1270">
        <v>53</v>
      </c>
      <c r="B1270">
        <v>63</v>
      </c>
      <c r="C1270">
        <v>12500</v>
      </c>
      <c r="D1270" s="3">
        <v>53063012500</v>
      </c>
      <c r="E1270" s="4" t="str">
        <f t="shared" si="19"/>
        <v>1400000US53063012500</v>
      </c>
      <c r="F1270">
        <v>125</v>
      </c>
      <c r="G1270" t="s">
        <v>2524</v>
      </c>
      <c r="H1270" t="s">
        <v>1495</v>
      </c>
      <c r="I1270" t="s">
        <v>1496</v>
      </c>
      <c r="J1270">
        <v>2031118</v>
      </c>
      <c r="K1270">
        <v>0</v>
      </c>
      <c r="L1270">
        <v>47.650322500000001</v>
      </c>
      <c r="M1270">
        <v>-117.269864</v>
      </c>
      <c r="N1270">
        <v>2.0311211450000002</v>
      </c>
    </row>
    <row r="1271" spans="1:14" x14ac:dyDescent="0.2">
      <c r="A1271">
        <v>53</v>
      </c>
      <c r="B1271">
        <v>63</v>
      </c>
      <c r="C1271">
        <v>12600</v>
      </c>
      <c r="D1271" s="3">
        <v>53063012600</v>
      </c>
      <c r="E1271" s="4" t="str">
        <f t="shared" si="19"/>
        <v>1400000US53063012600</v>
      </c>
      <c r="F1271">
        <v>126</v>
      </c>
      <c r="G1271" t="s">
        <v>2525</v>
      </c>
      <c r="H1271" t="s">
        <v>1495</v>
      </c>
      <c r="I1271" t="s">
        <v>1496</v>
      </c>
      <c r="J1271">
        <v>2625437</v>
      </c>
      <c r="K1271">
        <v>0</v>
      </c>
      <c r="L1271">
        <v>47.649751000000002</v>
      </c>
      <c r="M1271">
        <v>-117.2506235</v>
      </c>
      <c r="N1271">
        <v>2.6254361949999998</v>
      </c>
    </row>
    <row r="1272" spans="1:14" x14ac:dyDescent="0.2">
      <c r="A1272">
        <v>53</v>
      </c>
      <c r="B1272">
        <v>63</v>
      </c>
      <c r="C1272">
        <v>12701</v>
      </c>
      <c r="D1272" s="3">
        <v>53063012701</v>
      </c>
      <c r="E1272" s="4" t="str">
        <f t="shared" si="19"/>
        <v>1400000US53063012701</v>
      </c>
      <c r="F1272">
        <v>127.01</v>
      </c>
      <c r="G1272" t="s">
        <v>2526</v>
      </c>
      <c r="H1272" t="s">
        <v>1495</v>
      </c>
      <c r="I1272" t="s">
        <v>1496</v>
      </c>
      <c r="J1272">
        <v>2655324</v>
      </c>
      <c r="K1272">
        <v>0</v>
      </c>
      <c r="L1272">
        <v>47.649734199999997</v>
      </c>
      <c r="M1272">
        <v>-117.2289938</v>
      </c>
      <c r="N1272">
        <v>2.6553193560000001</v>
      </c>
    </row>
    <row r="1273" spans="1:14" x14ac:dyDescent="0.2">
      <c r="A1273">
        <v>53</v>
      </c>
      <c r="B1273">
        <v>63</v>
      </c>
      <c r="C1273">
        <v>12702</v>
      </c>
      <c r="D1273" s="3">
        <v>53063012702</v>
      </c>
      <c r="E1273" s="4" t="str">
        <f t="shared" si="19"/>
        <v>1400000US53063012702</v>
      </c>
      <c r="F1273">
        <v>127.02</v>
      </c>
      <c r="G1273" t="s">
        <v>2527</v>
      </c>
      <c r="H1273" t="s">
        <v>1495</v>
      </c>
      <c r="I1273" t="s">
        <v>1496</v>
      </c>
      <c r="J1273">
        <v>1437343</v>
      </c>
      <c r="K1273">
        <v>0</v>
      </c>
      <c r="L1273">
        <v>47.636985699999997</v>
      </c>
      <c r="M1273">
        <v>-117.2252642</v>
      </c>
      <c r="N1273">
        <v>1.437338738</v>
      </c>
    </row>
    <row r="1274" spans="1:14" x14ac:dyDescent="0.2">
      <c r="A1274">
        <v>53</v>
      </c>
      <c r="B1274">
        <v>63</v>
      </c>
      <c r="C1274">
        <v>12801</v>
      </c>
      <c r="D1274" s="3">
        <v>53063012801</v>
      </c>
      <c r="E1274" s="4" t="str">
        <f t="shared" si="19"/>
        <v>1400000US53063012801</v>
      </c>
      <c r="F1274">
        <v>128.01</v>
      </c>
      <c r="G1274" t="s">
        <v>2528</v>
      </c>
      <c r="H1274" t="s">
        <v>1495</v>
      </c>
      <c r="I1274" t="s">
        <v>1496</v>
      </c>
      <c r="J1274">
        <v>2506738</v>
      </c>
      <c r="K1274">
        <v>0</v>
      </c>
      <c r="L1274">
        <v>47.634117500000002</v>
      </c>
      <c r="M1274">
        <v>-117.2396481</v>
      </c>
      <c r="N1274">
        <v>2.5067358770000001</v>
      </c>
    </row>
    <row r="1275" spans="1:14" x14ac:dyDescent="0.2">
      <c r="A1275">
        <v>53</v>
      </c>
      <c r="B1275">
        <v>63</v>
      </c>
      <c r="C1275">
        <v>12802</v>
      </c>
      <c r="D1275" s="3">
        <v>53063012802</v>
      </c>
      <c r="E1275" s="4" t="str">
        <f t="shared" si="19"/>
        <v>1400000US53063012802</v>
      </c>
      <c r="F1275">
        <v>128.02000000000001</v>
      </c>
      <c r="G1275" t="s">
        <v>2529</v>
      </c>
      <c r="H1275" t="s">
        <v>1495</v>
      </c>
      <c r="I1275" t="s">
        <v>1496</v>
      </c>
      <c r="J1275">
        <v>2233683</v>
      </c>
      <c r="K1275">
        <v>0</v>
      </c>
      <c r="L1275">
        <v>47.635672499999998</v>
      </c>
      <c r="M1275">
        <v>-117.2599472</v>
      </c>
      <c r="N1275">
        <v>2.2336848819999999</v>
      </c>
    </row>
    <row r="1276" spans="1:14" x14ac:dyDescent="0.2">
      <c r="A1276">
        <v>53</v>
      </c>
      <c r="B1276">
        <v>63</v>
      </c>
      <c r="C1276">
        <v>12901</v>
      </c>
      <c r="D1276" s="3">
        <v>53063012901</v>
      </c>
      <c r="E1276" s="4" t="str">
        <f t="shared" si="19"/>
        <v>1400000US53063012901</v>
      </c>
      <c r="F1276">
        <v>129.01</v>
      </c>
      <c r="G1276" t="s">
        <v>2530</v>
      </c>
      <c r="H1276" t="s">
        <v>1495</v>
      </c>
      <c r="I1276" t="s">
        <v>1496</v>
      </c>
      <c r="J1276">
        <v>2764373</v>
      </c>
      <c r="K1276">
        <v>0</v>
      </c>
      <c r="L1276">
        <v>47.6645732</v>
      </c>
      <c r="M1276">
        <v>-117.208769</v>
      </c>
      <c r="N1276">
        <v>2.764371578</v>
      </c>
    </row>
    <row r="1277" spans="1:14" x14ac:dyDescent="0.2">
      <c r="A1277">
        <v>53</v>
      </c>
      <c r="B1277">
        <v>63</v>
      </c>
      <c r="C1277">
        <v>12902</v>
      </c>
      <c r="D1277" s="3">
        <v>53063012902</v>
      </c>
      <c r="E1277" s="4" t="str">
        <f t="shared" si="19"/>
        <v>1400000US53063012902</v>
      </c>
      <c r="F1277">
        <v>129.02000000000001</v>
      </c>
      <c r="G1277" t="s">
        <v>2531</v>
      </c>
      <c r="H1277" t="s">
        <v>1495</v>
      </c>
      <c r="I1277" t="s">
        <v>1496</v>
      </c>
      <c r="J1277">
        <v>5261971</v>
      </c>
      <c r="K1277">
        <v>0</v>
      </c>
      <c r="L1277">
        <v>47.642447099999998</v>
      </c>
      <c r="M1277">
        <v>-117.207381</v>
      </c>
      <c r="N1277">
        <v>5.2619721699999999</v>
      </c>
    </row>
    <row r="1278" spans="1:14" x14ac:dyDescent="0.2">
      <c r="A1278">
        <v>53</v>
      </c>
      <c r="B1278">
        <v>63</v>
      </c>
      <c r="C1278">
        <v>13000</v>
      </c>
      <c r="D1278" s="3">
        <v>53063013000</v>
      </c>
      <c r="E1278" s="4" t="str">
        <f t="shared" si="19"/>
        <v>1400000US53063013000</v>
      </c>
      <c r="F1278">
        <v>130</v>
      </c>
      <c r="G1278" t="s">
        <v>2532</v>
      </c>
      <c r="H1278" t="s">
        <v>1495</v>
      </c>
      <c r="I1278" t="s">
        <v>1496</v>
      </c>
      <c r="J1278">
        <v>10803318</v>
      </c>
      <c r="K1278">
        <v>79268</v>
      </c>
      <c r="L1278">
        <v>47.648489099999999</v>
      </c>
      <c r="M1278">
        <v>-117.1817075</v>
      </c>
      <c r="N1278">
        <v>10.882585840000001</v>
      </c>
    </row>
    <row r="1279" spans="1:14" x14ac:dyDescent="0.2">
      <c r="A1279">
        <v>53</v>
      </c>
      <c r="B1279">
        <v>63</v>
      </c>
      <c r="C1279">
        <v>13100</v>
      </c>
      <c r="D1279" s="3">
        <v>53063013100</v>
      </c>
      <c r="E1279" s="4" t="str">
        <f t="shared" si="19"/>
        <v>1400000US53063013100</v>
      </c>
      <c r="F1279">
        <v>131</v>
      </c>
      <c r="G1279" t="s">
        <v>2533</v>
      </c>
      <c r="H1279" t="s">
        <v>1495</v>
      </c>
      <c r="I1279" t="s">
        <v>1496</v>
      </c>
      <c r="J1279">
        <v>24053884</v>
      </c>
      <c r="K1279">
        <v>293761</v>
      </c>
      <c r="L1279">
        <v>47.652844700000003</v>
      </c>
      <c r="M1279">
        <v>-117.14323229999999</v>
      </c>
      <c r="N1279">
        <v>24.347645</v>
      </c>
    </row>
    <row r="1280" spans="1:14" x14ac:dyDescent="0.2">
      <c r="A1280">
        <v>53</v>
      </c>
      <c r="B1280">
        <v>63</v>
      </c>
      <c r="C1280">
        <v>13201</v>
      </c>
      <c r="D1280" s="3">
        <v>53063013201</v>
      </c>
      <c r="E1280" s="4" t="str">
        <f t="shared" si="19"/>
        <v>1400000US53063013201</v>
      </c>
      <c r="F1280">
        <v>132.01</v>
      </c>
      <c r="G1280" t="s">
        <v>2534</v>
      </c>
      <c r="H1280" t="s">
        <v>1495</v>
      </c>
      <c r="I1280" t="s">
        <v>1496</v>
      </c>
      <c r="J1280">
        <v>27283276</v>
      </c>
      <c r="K1280">
        <v>450492</v>
      </c>
      <c r="L1280">
        <v>47.704788399999998</v>
      </c>
      <c r="M1280">
        <v>-117.09595</v>
      </c>
      <c r="N1280">
        <v>27.73375777</v>
      </c>
    </row>
    <row r="1281" spans="1:14" x14ac:dyDescent="0.2">
      <c r="A1281">
        <v>53</v>
      </c>
      <c r="B1281">
        <v>63</v>
      </c>
      <c r="C1281">
        <v>13202</v>
      </c>
      <c r="D1281" s="3">
        <v>53063013202</v>
      </c>
      <c r="E1281" s="4" t="str">
        <f t="shared" si="19"/>
        <v>1400000US53063013202</v>
      </c>
      <c r="F1281">
        <v>132.02000000000001</v>
      </c>
      <c r="G1281" t="s">
        <v>2535</v>
      </c>
      <c r="H1281" t="s">
        <v>1495</v>
      </c>
      <c r="I1281" t="s">
        <v>1496</v>
      </c>
      <c r="J1281">
        <v>57353451</v>
      </c>
      <c r="K1281">
        <v>3019813</v>
      </c>
      <c r="L1281">
        <v>47.657341199999998</v>
      </c>
      <c r="M1281">
        <v>-117.0576374</v>
      </c>
      <c r="N1281">
        <v>60.373263350000002</v>
      </c>
    </row>
    <row r="1282" spans="1:14" x14ac:dyDescent="0.2">
      <c r="A1282">
        <v>53</v>
      </c>
      <c r="B1282">
        <v>63</v>
      </c>
      <c r="C1282">
        <v>13300</v>
      </c>
      <c r="D1282" s="3">
        <v>53063013300</v>
      </c>
      <c r="E1282" s="4" t="str">
        <f t="shared" si="19"/>
        <v>1400000US53063013300</v>
      </c>
      <c r="F1282">
        <v>133</v>
      </c>
      <c r="G1282" t="s">
        <v>2536</v>
      </c>
      <c r="H1282" t="s">
        <v>1495</v>
      </c>
      <c r="I1282" t="s">
        <v>1496</v>
      </c>
      <c r="J1282">
        <v>203923902</v>
      </c>
      <c r="K1282">
        <v>0</v>
      </c>
      <c r="L1282">
        <v>47.554466099999999</v>
      </c>
      <c r="M1282">
        <v>-117.1765722</v>
      </c>
      <c r="N1282">
        <v>203.92390589999999</v>
      </c>
    </row>
    <row r="1283" spans="1:14" x14ac:dyDescent="0.2">
      <c r="A1283">
        <v>53</v>
      </c>
      <c r="B1283">
        <v>63</v>
      </c>
      <c r="C1283">
        <v>13401</v>
      </c>
      <c r="D1283" s="3">
        <v>53063013401</v>
      </c>
      <c r="E1283" s="4" t="str">
        <f t="shared" ref="E1283:E1346" si="20">"1400000US"&amp;D1283</f>
        <v>1400000US53063013401</v>
      </c>
      <c r="F1283">
        <v>134.01</v>
      </c>
      <c r="G1283" t="s">
        <v>2537</v>
      </c>
      <c r="H1283" t="s">
        <v>1495</v>
      </c>
      <c r="I1283" t="s">
        <v>1496</v>
      </c>
      <c r="J1283">
        <v>20088255</v>
      </c>
      <c r="K1283">
        <v>0</v>
      </c>
      <c r="L1283">
        <v>47.612855400000001</v>
      </c>
      <c r="M1283">
        <v>-117.3242831</v>
      </c>
      <c r="N1283">
        <v>20.088250339999998</v>
      </c>
    </row>
    <row r="1284" spans="1:14" x14ac:dyDescent="0.2">
      <c r="A1284">
        <v>53</v>
      </c>
      <c r="B1284">
        <v>63</v>
      </c>
      <c r="C1284">
        <v>13500</v>
      </c>
      <c r="D1284" s="3">
        <v>53063013500</v>
      </c>
      <c r="E1284" s="4" t="str">
        <f t="shared" si="20"/>
        <v>1400000US53063013500</v>
      </c>
      <c r="F1284">
        <v>135</v>
      </c>
      <c r="G1284" t="s">
        <v>2538</v>
      </c>
      <c r="H1284" t="s">
        <v>1495</v>
      </c>
      <c r="I1284" t="s">
        <v>1496</v>
      </c>
      <c r="J1284">
        <v>150397804</v>
      </c>
      <c r="K1284">
        <v>337502</v>
      </c>
      <c r="L1284">
        <v>47.547188300000002</v>
      </c>
      <c r="M1284">
        <v>-117.42258459999999</v>
      </c>
      <c r="N1284">
        <v>150.7353119</v>
      </c>
    </row>
    <row r="1285" spans="1:14" x14ac:dyDescent="0.2">
      <c r="A1285">
        <v>53</v>
      </c>
      <c r="B1285">
        <v>63</v>
      </c>
      <c r="C1285">
        <v>13600</v>
      </c>
      <c r="D1285" s="3">
        <v>53063013600</v>
      </c>
      <c r="E1285" s="4" t="str">
        <f t="shared" si="20"/>
        <v>1400000US53063013600</v>
      </c>
      <c r="F1285">
        <v>136</v>
      </c>
      <c r="G1285" t="s">
        <v>2539</v>
      </c>
      <c r="H1285" t="s">
        <v>1495</v>
      </c>
      <c r="I1285" t="s">
        <v>1496</v>
      </c>
      <c r="J1285">
        <v>31899561</v>
      </c>
      <c r="K1285">
        <v>0</v>
      </c>
      <c r="L1285">
        <v>47.605426000000001</v>
      </c>
      <c r="M1285">
        <v>-117.48358</v>
      </c>
      <c r="N1285">
        <v>31.89956501</v>
      </c>
    </row>
    <row r="1286" spans="1:14" x14ac:dyDescent="0.2">
      <c r="A1286">
        <v>53</v>
      </c>
      <c r="B1286">
        <v>63</v>
      </c>
      <c r="C1286">
        <v>13700</v>
      </c>
      <c r="D1286" s="3">
        <v>53063013700</v>
      </c>
      <c r="E1286" s="4" t="str">
        <f t="shared" si="20"/>
        <v>1400000US53063013700</v>
      </c>
      <c r="F1286">
        <v>137</v>
      </c>
      <c r="G1286" t="s">
        <v>2540</v>
      </c>
      <c r="H1286" t="s">
        <v>1495</v>
      </c>
      <c r="I1286" t="s">
        <v>1496</v>
      </c>
      <c r="J1286">
        <v>70942681</v>
      </c>
      <c r="K1286">
        <v>559436</v>
      </c>
      <c r="L1286">
        <v>47.6607719</v>
      </c>
      <c r="M1286">
        <v>-117.525426</v>
      </c>
      <c r="N1286">
        <v>71.50211487</v>
      </c>
    </row>
    <row r="1287" spans="1:14" x14ac:dyDescent="0.2">
      <c r="A1287">
        <v>53</v>
      </c>
      <c r="B1287">
        <v>63</v>
      </c>
      <c r="C1287">
        <v>13800</v>
      </c>
      <c r="D1287" s="3">
        <v>53063013800</v>
      </c>
      <c r="E1287" s="4" t="str">
        <f t="shared" si="20"/>
        <v>1400000US53063013800</v>
      </c>
      <c r="F1287">
        <v>138</v>
      </c>
      <c r="G1287" t="s">
        <v>2541</v>
      </c>
      <c r="H1287" t="s">
        <v>1495</v>
      </c>
      <c r="I1287" t="s">
        <v>1496</v>
      </c>
      <c r="J1287">
        <v>16949041</v>
      </c>
      <c r="K1287">
        <v>0</v>
      </c>
      <c r="L1287">
        <v>47.618818099999999</v>
      </c>
      <c r="M1287">
        <v>-117.6481663</v>
      </c>
      <c r="N1287">
        <v>16.949042479999999</v>
      </c>
    </row>
    <row r="1288" spans="1:14" x14ac:dyDescent="0.2">
      <c r="A1288">
        <v>53</v>
      </c>
      <c r="B1288">
        <v>63</v>
      </c>
      <c r="C1288">
        <v>13900</v>
      </c>
      <c r="D1288" s="3">
        <v>53063013900</v>
      </c>
      <c r="E1288" s="4" t="str">
        <f t="shared" si="20"/>
        <v>1400000US53063013900</v>
      </c>
      <c r="F1288">
        <v>139</v>
      </c>
      <c r="G1288" t="s">
        <v>2542</v>
      </c>
      <c r="H1288" t="s">
        <v>1495</v>
      </c>
      <c r="I1288" t="s">
        <v>1496</v>
      </c>
      <c r="J1288">
        <v>39454749</v>
      </c>
      <c r="K1288">
        <v>5644389</v>
      </c>
      <c r="L1288">
        <v>47.543708299999999</v>
      </c>
      <c r="M1288">
        <v>-117.6671308</v>
      </c>
      <c r="N1288">
        <v>45.099139209999997</v>
      </c>
    </row>
    <row r="1289" spans="1:14" x14ac:dyDescent="0.2">
      <c r="A1289">
        <v>53</v>
      </c>
      <c r="B1289">
        <v>63</v>
      </c>
      <c r="C1289">
        <v>14001</v>
      </c>
      <c r="D1289" s="3">
        <v>53063014001</v>
      </c>
      <c r="E1289" s="4" t="str">
        <f t="shared" si="20"/>
        <v>1400000US53063014001</v>
      </c>
      <c r="F1289">
        <v>140.01</v>
      </c>
      <c r="G1289" t="s">
        <v>2543</v>
      </c>
      <c r="H1289" t="s">
        <v>1495</v>
      </c>
      <c r="I1289" t="s">
        <v>1496</v>
      </c>
      <c r="J1289">
        <v>2800030</v>
      </c>
      <c r="K1289">
        <v>0</v>
      </c>
      <c r="L1289">
        <v>47.4920039</v>
      </c>
      <c r="M1289">
        <v>-117.57726820000001</v>
      </c>
      <c r="N1289">
        <v>2.8000300930000002</v>
      </c>
    </row>
    <row r="1290" spans="1:14" x14ac:dyDescent="0.2">
      <c r="A1290">
        <v>53</v>
      </c>
      <c r="B1290">
        <v>63</v>
      </c>
      <c r="C1290">
        <v>14002</v>
      </c>
      <c r="D1290" s="3">
        <v>53063014002</v>
      </c>
      <c r="E1290" s="4" t="str">
        <f t="shared" si="20"/>
        <v>1400000US53063014002</v>
      </c>
      <c r="F1290">
        <v>140.02000000000001</v>
      </c>
      <c r="G1290" t="s">
        <v>2544</v>
      </c>
      <c r="H1290" t="s">
        <v>1495</v>
      </c>
      <c r="I1290" t="s">
        <v>1496</v>
      </c>
      <c r="J1290">
        <v>26177412</v>
      </c>
      <c r="K1290">
        <v>0</v>
      </c>
      <c r="L1290">
        <v>47.502021900000003</v>
      </c>
      <c r="M1290">
        <v>-117.6043049</v>
      </c>
      <c r="N1290">
        <v>26.177413959999999</v>
      </c>
    </row>
    <row r="1291" spans="1:14" x14ac:dyDescent="0.2">
      <c r="A1291">
        <v>53</v>
      </c>
      <c r="B1291">
        <v>63</v>
      </c>
      <c r="C1291">
        <v>14100</v>
      </c>
      <c r="D1291" s="3">
        <v>53063014100</v>
      </c>
      <c r="E1291" s="4" t="str">
        <f t="shared" si="20"/>
        <v>1400000US53063014100</v>
      </c>
      <c r="F1291">
        <v>141</v>
      </c>
      <c r="G1291" t="s">
        <v>2545</v>
      </c>
      <c r="H1291" t="s">
        <v>1495</v>
      </c>
      <c r="I1291" t="s">
        <v>1496</v>
      </c>
      <c r="J1291">
        <v>280940702</v>
      </c>
      <c r="K1291">
        <v>1465006</v>
      </c>
      <c r="L1291">
        <v>47.510848600000003</v>
      </c>
      <c r="M1291">
        <v>-117.6587045</v>
      </c>
      <c r="N1291">
        <v>282.40573970000003</v>
      </c>
    </row>
    <row r="1292" spans="1:14" x14ac:dyDescent="0.2">
      <c r="A1292">
        <v>53</v>
      </c>
      <c r="B1292">
        <v>63</v>
      </c>
      <c r="C1292">
        <v>14200</v>
      </c>
      <c r="D1292" s="3">
        <v>53063014200</v>
      </c>
      <c r="E1292" s="4" t="str">
        <f t="shared" si="20"/>
        <v>1400000US53063014200</v>
      </c>
      <c r="F1292">
        <v>142</v>
      </c>
      <c r="G1292" t="s">
        <v>2546</v>
      </c>
      <c r="H1292" t="s">
        <v>1495</v>
      </c>
      <c r="I1292" t="s">
        <v>1496</v>
      </c>
      <c r="J1292">
        <v>645270383</v>
      </c>
      <c r="K1292">
        <v>10592887</v>
      </c>
      <c r="L1292">
        <v>47.366007400000001</v>
      </c>
      <c r="M1292">
        <v>-117.63077560000001</v>
      </c>
      <c r="N1292">
        <v>655.86335740000004</v>
      </c>
    </row>
    <row r="1293" spans="1:14" x14ac:dyDescent="0.2">
      <c r="A1293">
        <v>53</v>
      </c>
      <c r="B1293">
        <v>63</v>
      </c>
      <c r="C1293">
        <v>14300</v>
      </c>
      <c r="D1293" s="3">
        <v>53063014300</v>
      </c>
      <c r="E1293" s="4" t="str">
        <f t="shared" si="20"/>
        <v>1400000US53063014300</v>
      </c>
      <c r="F1293">
        <v>143</v>
      </c>
      <c r="G1293" t="s">
        <v>2547</v>
      </c>
      <c r="H1293" t="s">
        <v>1495</v>
      </c>
      <c r="I1293" t="s">
        <v>1496</v>
      </c>
      <c r="J1293">
        <v>861417225</v>
      </c>
      <c r="K1293">
        <v>0</v>
      </c>
      <c r="L1293">
        <v>47.376209799999998</v>
      </c>
      <c r="M1293">
        <v>-117.24916039999999</v>
      </c>
      <c r="N1293">
        <v>861.41727279999998</v>
      </c>
    </row>
    <row r="1294" spans="1:14" x14ac:dyDescent="0.2">
      <c r="A1294">
        <v>53</v>
      </c>
      <c r="B1294">
        <v>63</v>
      </c>
      <c r="C1294">
        <v>14400</v>
      </c>
      <c r="D1294" s="3">
        <v>53063014400</v>
      </c>
      <c r="E1294" s="4" t="str">
        <f t="shared" si="20"/>
        <v>1400000US53063014400</v>
      </c>
      <c r="F1294">
        <v>144</v>
      </c>
      <c r="G1294" t="s">
        <v>2548</v>
      </c>
      <c r="H1294" t="s">
        <v>1495</v>
      </c>
      <c r="I1294" t="s">
        <v>1496</v>
      </c>
      <c r="J1294">
        <v>6324160</v>
      </c>
      <c r="K1294">
        <v>25434</v>
      </c>
      <c r="L1294">
        <v>47.693318599999998</v>
      </c>
      <c r="M1294">
        <v>-117.35213330000001</v>
      </c>
      <c r="N1294">
        <v>6.3495964989999996</v>
      </c>
    </row>
    <row r="1295" spans="1:14" x14ac:dyDescent="0.2">
      <c r="A1295">
        <v>53</v>
      </c>
      <c r="B1295">
        <v>63</v>
      </c>
      <c r="C1295">
        <v>14500</v>
      </c>
      <c r="D1295" s="3">
        <v>53063014500</v>
      </c>
      <c r="E1295" s="4" t="str">
        <f t="shared" si="20"/>
        <v>1400000US53063014500</v>
      </c>
      <c r="F1295">
        <v>145</v>
      </c>
      <c r="G1295" t="s">
        <v>2549</v>
      </c>
      <c r="H1295" t="s">
        <v>1495</v>
      </c>
      <c r="I1295" t="s">
        <v>1496</v>
      </c>
      <c r="J1295">
        <v>7876158</v>
      </c>
      <c r="K1295">
        <v>135920</v>
      </c>
      <c r="L1295">
        <v>47.660405500000003</v>
      </c>
      <c r="M1295">
        <v>-117.3718551</v>
      </c>
      <c r="N1295">
        <v>8.0120642049999997</v>
      </c>
    </row>
    <row r="1296" spans="1:14" x14ac:dyDescent="0.2">
      <c r="A1296">
        <v>53</v>
      </c>
      <c r="B1296">
        <v>65</v>
      </c>
      <c r="C1296">
        <v>941000</v>
      </c>
      <c r="D1296" s="3">
        <v>53065941000</v>
      </c>
      <c r="E1296" s="4" t="str">
        <f t="shared" si="20"/>
        <v>1400000US53065941000</v>
      </c>
      <c r="F1296">
        <v>9410</v>
      </c>
      <c r="G1296" t="s">
        <v>2550</v>
      </c>
      <c r="H1296" t="s">
        <v>1495</v>
      </c>
      <c r="I1296" t="s">
        <v>1496</v>
      </c>
      <c r="J1296">
        <v>615335695</v>
      </c>
      <c r="K1296">
        <v>18695005</v>
      </c>
      <c r="L1296">
        <v>47.929099700000002</v>
      </c>
      <c r="M1296">
        <v>-118.0481284</v>
      </c>
      <c r="N1296">
        <v>634.03073259999996</v>
      </c>
    </row>
    <row r="1297" spans="1:14" x14ac:dyDescent="0.2">
      <c r="A1297">
        <v>53</v>
      </c>
      <c r="B1297">
        <v>65</v>
      </c>
      <c r="C1297">
        <v>950100</v>
      </c>
      <c r="D1297" s="3">
        <v>53065950100</v>
      </c>
      <c r="E1297" s="4" t="str">
        <f t="shared" si="20"/>
        <v>1400000US53065950100</v>
      </c>
      <c r="F1297">
        <v>9501</v>
      </c>
      <c r="G1297" t="s">
        <v>1494</v>
      </c>
      <c r="H1297" t="s">
        <v>1495</v>
      </c>
      <c r="I1297" t="s">
        <v>1496</v>
      </c>
      <c r="J1297">
        <v>1741564219</v>
      </c>
      <c r="K1297">
        <v>68834169</v>
      </c>
      <c r="L1297">
        <v>48.829848400000003</v>
      </c>
      <c r="M1297">
        <v>-117.87561940000001</v>
      </c>
      <c r="N1297">
        <v>1810.394344</v>
      </c>
    </row>
    <row r="1298" spans="1:14" x14ac:dyDescent="0.2">
      <c r="A1298">
        <v>53</v>
      </c>
      <c r="B1298">
        <v>65</v>
      </c>
      <c r="C1298">
        <v>950200</v>
      </c>
      <c r="D1298" s="3">
        <v>53065950200</v>
      </c>
      <c r="E1298" s="4" t="str">
        <f t="shared" si="20"/>
        <v>1400000US53065950200</v>
      </c>
      <c r="F1298">
        <v>9502</v>
      </c>
      <c r="G1298" t="s">
        <v>1497</v>
      </c>
      <c r="H1298" t="s">
        <v>1495</v>
      </c>
      <c r="I1298" t="s">
        <v>1496</v>
      </c>
      <c r="J1298">
        <v>533125701</v>
      </c>
      <c r="K1298">
        <v>773559</v>
      </c>
      <c r="L1298">
        <v>48.567894899999999</v>
      </c>
      <c r="M1298">
        <v>-117.90335880000001</v>
      </c>
      <c r="N1298">
        <v>533.89932669999996</v>
      </c>
    </row>
    <row r="1299" spans="1:14" x14ac:dyDescent="0.2">
      <c r="A1299">
        <v>53</v>
      </c>
      <c r="B1299">
        <v>65</v>
      </c>
      <c r="C1299">
        <v>950300</v>
      </c>
      <c r="D1299" s="3">
        <v>53065950300</v>
      </c>
      <c r="E1299" s="4" t="str">
        <f t="shared" si="20"/>
        <v>1400000US53065950300</v>
      </c>
      <c r="F1299">
        <v>9503</v>
      </c>
      <c r="G1299" t="s">
        <v>1498</v>
      </c>
      <c r="H1299" t="s">
        <v>1495</v>
      </c>
      <c r="I1299" t="s">
        <v>1496</v>
      </c>
      <c r="J1299">
        <v>4799392</v>
      </c>
      <c r="K1299">
        <v>0</v>
      </c>
      <c r="L1299">
        <v>48.5522238</v>
      </c>
      <c r="M1299">
        <v>-117.90311680000001</v>
      </c>
      <c r="N1299">
        <v>4.799397248</v>
      </c>
    </row>
    <row r="1300" spans="1:14" x14ac:dyDescent="0.2">
      <c r="A1300">
        <v>53</v>
      </c>
      <c r="B1300">
        <v>65</v>
      </c>
      <c r="C1300">
        <v>950500</v>
      </c>
      <c r="D1300" s="3">
        <v>53065950500</v>
      </c>
      <c r="E1300" s="4" t="str">
        <f t="shared" si="20"/>
        <v>1400000US53065950500</v>
      </c>
      <c r="F1300">
        <v>9505</v>
      </c>
      <c r="G1300" t="s">
        <v>1500</v>
      </c>
      <c r="H1300" t="s">
        <v>1495</v>
      </c>
      <c r="I1300" t="s">
        <v>1496</v>
      </c>
      <c r="J1300">
        <v>6980379</v>
      </c>
      <c r="K1300">
        <v>0</v>
      </c>
      <c r="L1300">
        <v>48.536329899999998</v>
      </c>
      <c r="M1300">
        <v>-117.8898282</v>
      </c>
      <c r="N1300">
        <v>6.9803736040000004</v>
      </c>
    </row>
    <row r="1301" spans="1:14" x14ac:dyDescent="0.2">
      <c r="A1301">
        <v>53</v>
      </c>
      <c r="B1301">
        <v>65</v>
      </c>
      <c r="C1301">
        <v>950600</v>
      </c>
      <c r="D1301" s="3">
        <v>53065950600</v>
      </c>
      <c r="E1301" s="4" t="str">
        <f t="shared" si="20"/>
        <v>1400000US53065950600</v>
      </c>
      <c r="F1301">
        <v>9506</v>
      </c>
      <c r="G1301" t="s">
        <v>1689</v>
      </c>
      <c r="H1301" t="s">
        <v>1495</v>
      </c>
      <c r="I1301" t="s">
        <v>1496</v>
      </c>
      <c r="J1301">
        <v>738368977</v>
      </c>
      <c r="K1301">
        <v>2670755</v>
      </c>
      <c r="L1301">
        <v>48.5624045</v>
      </c>
      <c r="M1301">
        <v>-117.6800061</v>
      </c>
      <c r="N1301">
        <v>741.0932401</v>
      </c>
    </row>
    <row r="1302" spans="1:14" x14ac:dyDescent="0.2">
      <c r="A1302">
        <v>53</v>
      </c>
      <c r="B1302">
        <v>65</v>
      </c>
      <c r="C1302">
        <v>950700</v>
      </c>
      <c r="D1302" s="3">
        <v>53065950700</v>
      </c>
      <c r="E1302" s="4" t="str">
        <f t="shared" si="20"/>
        <v>1400000US53065950700</v>
      </c>
      <c r="F1302">
        <v>9507</v>
      </c>
      <c r="G1302" t="s">
        <v>1690</v>
      </c>
      <c r="H1302" t="s">
        <v>1495</v>
      </c>
      <c r="I1302" t="s">
        <v>1496</v>
      </c>
      <c r="J1302">
        <v>15402928</v>
      </c>
      <c r="K1302">
        <v>0</v>
      </c>
      <c r="L1302">
        <v>48.281690400000002</v>
      </c>
      <c r="M1302">
        <v>-117.726699</v>
      </c>
      <c r="N1302">
        <v>15.402926880000001</v>
      </c>
    </row>
    <row r="1303" spans="1:14" x14ac:dyDescent="0.2">
      <c r="A1303">
        <v>53</v>
      </c>
      <c r="B1303">
        <v>65</v>
      </c>
      <c r="C1303">
        <v>950800</v>
      </c>
      <c r="D1303" s="3">
        <v>53065950800</v>
      </c>
      <c r="E1303" s="4" t="str">
        <f t="shared" si="20"/>
        <v>1400000US53065950800</v>
      </c>
      <c r="F1303">
        <v>9508</v>
      </c>
      <c r="G1303" t="s">
        <v>1691</v>
      </c>
      <c r="H1303" t="s">
        <v>1495</v>
      </c>
      <c r="I1303" t="s">
        <v>1496</v>
      </c>
      <c r="J1303">
        <v>747521091</v>
      </c>
      <c r="K1303">
        <v>426162</v>
      </c>
      <c r="L1303">
        <v>48.327302400000001</v>
      </c>
      <c r="M1303">
        <v>-117.7256221</v>
      </c>
      <c r="N1303">
        <v>778.74824769999998</v>
      </c>
    </row>
    <row r="1304" spans="1:14" x14ac:dyDescent="0.2">
      <c r="A1304">
        <v>53</v>
      </c>
      <c r="B1304">
        <v>65</v>
      </c>
      <c r="C1304">
        <v>950900</v>
      </c>
      <c r="D1304" s="3">
        <v>53065950900</v>
      </c>
      <c r="E1304" s="4" t="str">
        <f t="shared" si="20"/>
        <v>1400000US53065950900</v>
      </c>
      <c r="F1304">
        <v>9509</v>
      </c>
      <c r="G1304" t="s">
        <v>2338</v>
      </c>
      <c r="H1304" t="s">
        <v>1495</v>
      </c>
      <c r="I1304" t="s">
        <v>1496</v>
      </c>
      <c r="J1304">
        <v>678573744</v>
      </c>
      <c r="K1304">
        <v>48897325</v>
      </c>
      <c r="L1304">
        <v>48.183848300000001</v>
      </c>
      <c r="M1304">
        <v>-118.1229472</v>
      </c>
      <c r="N1304">
        <v>727.46561389999999</v>
      </c>
    </row>
    <row r="1305" spans="1:14" x14ac:dyDescent="0.2">
      <c r="A1305">
        <v>53</v>
      </c>
      <c r="B1305">
        <v>65</v>
      </c>
      <c r="C1305">
        <v>951100</v>
      </c>
      <c r="D1305" s="3">
        <v>53065951100</v>
      </c>
      <c r="E1305" s="4" t="str">
        <f t="shared" si="20"/>
        <v>1400000US53065951100</v>
      </c>
      <c r="F1305">
        <v>9511</v>
      </c>
      <c r="G1305" t="s">
        <v>2340</v>
      </c>
      <c r="H1305" t="s">
        <v>1495</v>
      </c>
      <c r="I1305" t="s">
        <v>1496</v>
      </c>
      <c r="J1305">
        <v>611273592</v>
      </c>
      <c r="K1305">
        <v>2527673</v>
      </c>
      <c r="L1305">
        <v>48.101364599999997</v>
      </c>
      <c r="M1305">
        <v>-117.85435099999999</v>
      </c>
      <c r="N1305">
        <v>613.80125629999998</v>
      </c>
    </row>
    <row r="1306" spans="1:14" x14ac:dyDescent="0.2">
      <c r="A1306">
        <v>53</v>
      </c>
      <c r="B1306">
        <v>65</v>
      </c>
      <c r="C1306">
        <v>951300</v>
      </c>
      <c r="D1306" s="3">
        <v>53065951300</v>
      </c>
      <c r="E1306" s="4" t="str">
        <f t="shared" si="20"/>
        <v>1400000US53065951300</v>
      </c>
      <c r="F1306">
        <v>9513</v>
      </c>
      <c r="G1306" t="s">
        <v>2342</v>
      </c>
      <c r="H1306" t="s">
        <v>1495</v>
      </c>
      <c r="I1306" t="s">
        <v>1496</v>
      </c>
      <c r="J1306">
        <v>474879903</v>
      </c>
      <c r="K1306">
        <v>9730054</v>
      </c>
      <c r="L1306">
        <v>48.083424399999998</v>
      </c>
      <c r="M1306">
        <v>-117.592759</v>
      </c>
      <c r="N1306">
        <v>484.61000710000002</v>
      </c>
    </row>
    <row r="1307" spans="1:14" x14ac:dyDescent="0.2">
      <c r="A1307">
        <v>53</v>
      </c>
      <c r="B1307">
        <v>65</v>
      </c>
      <c r="C1307">
        <v>951400</v>
      </c>
      <c r="D1307" s="3">
        <v>53065951400</v>
      </c>
      <c r="E1307" s="4" t="str">
        <f t="shared" si="20"/>
        <v>1400000US53065951400</v>
      </c>
      <c r="F1307">
        <v>9514</v>
      </c>
      <c r="G1307" t="s">
        <v>2343</v>
      </c>
      <c r="H1307" t="s">
        <v>1495</v>
      </c>
      <c r="I1307" t="s">
        <v>1496</v>
      </c>
      <c r="J1307">
        <v>249474501</v>
      </c>
      <c r="K1307">
        <v>10547098</v>
      </c>
      <c r="L1307">
        <v>47.903559600000001</v>
      </c>
      <c r="M1307">
        <v>-117.70904280000001</v>
      </c>
      <c r="N1307">
        <v>260.02162970000001</v>
      </c>
    </row>
    <row r="1308" spans="1:14" x14ac:dyDescent="0.2">
      <c r="A1308">
        <v>53</v>
      </c>
      <c r="B1308">
        <v>67</v>
      </c>
      <c r="C1308">
        <v>10100</v>
      </c>
      <c r="D1308" s="3">
        <v>53067010100</v>
      </c>
      <c r="E1308" s="4" t="str">
        <f t="shared" si="20"/>
        <v>1400000US53067010100</v>
      </c>
      <c r="F1308">
        <v>101</v>
      </c>
      <c r="G1308" t="s">
        <v>1507</v>
      </c>
      <c r="H1308" t="s">
        <v>1495</v>
      </c>
      <c r="I1308" t="s">
        <v>1496</v>
      </c>
      <c r="J1308">
        <v>3187283</v>
      </c>
      <c r="K1308">
        <v>1817648</v>
      </c>
      <c r="L1308">
        <v>47.045275500000002</v>
      </c>
      <c r="M1308">
        <v>-122.90235370000001</v>
      </c>
      <c r="N1308">
        <v>5.0049341329999999</v>
      </c>
    </row>
    <row r="1309" spans="1:14" x14ac:dyDescent="0.2">
      <c r="A1309">
        <v>53</v>
      </c>
      <c r="B1309">
        <v>67</v>
      </c>
      <c r="C1309">
        <v>10200</v>
      </c>
      <c r="D1309" s="3">
        <v>53067010200</v>
      </c>
      <c r="E1309" s="4" t="str">
        <f t="shared" si="20"/>
        <v>1400000US53067010200</v>
      </c>
      <c r="F1309">
        <v>102</v>
      </c>
      <c r="G1309" t="s">
        <v>1708</v>
      </c>
      <c r="H1309" t="s">
        <v>1495</v>
      </c>
      <c r="I1309" t="s">
        <v>1496</v>
      </c>
      <c r="J1309">
        <v>5796266</v>
      </c>
      <c r="K1309">
        <v>900370</v>
      </c>
      <c r="L1309">
        <v>47.061040400000003</v>
      </c>
      <c r="M1309">
        <v>-122.88128589999999</v>
      </c>
      <c r="N1309">
        <v>6.6966322979999999</v>
      </c>
    </row>
    <row r="1310" spans="1:14" x14ac:dyDescent="0.2">
      <c r="A1310">
        <v>53</v>
      </c>
      <c r="B1310">
        <v>67</v>
      </c>
      <c r="C1310">
        <v>10300</v>
      </c>
      <c r="D1310" s="3">
        <v>53067010300</v>
      </c>
      <c r="E1310" s="4" t="str">
        <f t="shared" si="20"/>
        <v>1400000US53067010300</v>
      </c>
      <c r="F1310">
        <v>103</v>
      </c>
      <c r="G1310" t="s">
        <v>1510</v>
      </c>
      <c r="H1310" t="s">
        <v>1495</v>
      </c>
      <c r="I1310" t="s">
        <v>1496</v>
      </c>
      <c r="J1310">
        <v>3970065</v>
      </c>
      <c r="K1310">
        <v>712</v>
      </c>
      <c r="L1310">
        <v>47.0447883</v>
      </c>
      <c r="M1310">
        <v>-122.87345329999999</v>
      </c>
      <c r="N1310">
        <v>3.9707783779999999</v>
      </c>
    </row>
    <row r="1311" spans="1:14" x14ac:dyDescent="0.2">
      <c r="A1311">
        <v>53</v>
      </c>
      <c r="B1311">
        <v>67</v>
      </c>
      <c r="C1311">
        <v>10400</v>
      </c>
      <c r="D1311" s="3">
        <v>53067010400</v>
      </c>
      <c r="E1311" s="4" t="str">
        <f t="shared" si="20"/>
        <v>1400000US53067010400</v>
      </c>
      <c r="F1311">
        <v>104</v>
      </c>
      <c r="G1311" t="s">
        <v>1511</v>
      </c>
      <c r="H1311" t="s">
        <v>1495</v>
      </c>
      <c r="I1311" t="s">
        <v>1496</v>
      </c>
      <c r="J1311">
        <v>4094334</v>
      </c>
      <c r="K1311">
        <v>143620</v>
      </c>
      <c r="L1311">
        <v>47.024277099999999</v>
      </c>
      <c r="M1311">
        <v>-122.88430200000001</v>
      </c>
      <c r="N1311">
        <v>4.2379510170000003</v>
      </c>
    </row>
    <row r="1312" spans="1:14" x14ac:dyDescent="0.2">
      <c r="A1312">
        <v>53</v>
      </c>
      <c r="B1312">
        <v>67</v>
      </c>
      <c r="C1312">
        <v>10510</v>
      </c>
      <c r="D1312" s="3">
        <v>53067010510</v>
      </c>
      <c r="E1312" s="4" t="str">
        <f t="shared" si="20"/>
        <v>1400000US53067010510</v>
      </c>
      <c r="F1312">
        <v>105.1</v>
      </c>
      <c r="G1312" t="s">
        <v>2551</v>
      </c>
      <c r="H1312" t="s">
        <v>1495</v>
      </c>
      <c r="I1312" t="s">
        <v>1496</v>
      </c>
      <c r="J1312">
        <v>2686573</v>
      </c>
      <c r="K1312">
        <v>0</v>
      </c>
      <c r="L1312">
        <v>47.041721799999998</v>
      </c>
      <c r="M1312">
        <v>-122.9441939</v>
      </c>
      <c r="N1312">
        <v>2.6865765019999999</v>
      </c>
    </row>
    <row r="1313" spans="1:14" x14ac:dyDescent="0.2">
      <c r="A1313">
        <v>53</v>
      </c>
      <c r="B1313">
        <v>67</v>
      </c>
      <c r="C1313">
        <v>10520</v>
      </c>
      <c r="D1313" s="3">
        <v>53067010520</v>
      </c>
      <c r="E1313" s="4" t="str">
        <f t="shared" si="20"/>
        <v>1400000US53067010520</v>
      </c>
      <c r="F1313">
        <v>105.2</v>
      </c>
      <c r="G1313" t="s">
        <v>2552</v>
      </c>
      <c r="H1313" t="s">
        <v>1495</v>
      </c>
      <c r="I1313" t="s">
        <v>1496</v>
      </c>
      <c r="J1313">
        <v>3715156</v>
      </c>
      <c r="K1313">
        <v>586045</v>
      </c>
      <c r="L1313">
        <v>47.037590799999997</v>
      </c>
      <c r="M1313">
        <v>-122.9174763</v>
      </c>
      <c r="N1313">
        <v>4.3011997409999996</v>
      </c>
    </row>
    <row r="1314" spans="1:14" x14ac:dyDescent="0.2">
      <c r="A1314">
        <v>53</v>
      </c>
      <c r="B1314">
        <v>67</v>
      </c>
      <c r="C1314">
        <v>10600</v>
      </c>
      <c r="D1314" s="3">
        <v>53067010600</v>
      </c>
      <c r="E1314" s="4" t="str">
        <f t="shared" si="20"/>
        <v>1400000US53067010600</v>
      </c>
      <c r="F1314">
        <v>106</v>
      </c>
      <c r="G1314" t="s">
        <v>1513</v>
      </c>
      <c r="H1314" t="s">
        <v>1495</v>
      </c>
      <c r="I1314" t="s">
        <v>1496</v>
      </c>
      <c r="J1314">
        <v>4144602</v>
      </c>
      <c r="K1314">
        <v>389525</v>
      </c>
      <c r="L1314">
        <v>47.055216000000001</v>
      </c>
      <c r="M1314">
        <v>-122.9244932</v>
      </c>
      <c r="N1314">
        <v>4.5341279109999997</v>
      </c>
    </row>
    <row r="1315" spans="1:14" x14ac:dyDescent="0.2">
      <c r="A1315">
        <v>53</v>
      </c>
      <c r="B1315">
        <v>67</v>
      </c>
      <c r="C1315">
        <v>10700</v>
      </c>
      <c r="D1315" s="3">
        <v>53067010700</v>
      </c>
      <c r="E1315" s="4" t="str">
        <f t="shared" si="20"/>
        <v>1400000US53067010700</v>
      </c>
      <c r="F1315">
        <v>107</v>
      </c>
      <c r="G1315" t="s">
        <v>1709</v>
      </c>
      <c r="H1315" t="s">
        <v>1495</v>
      </c>
      <c r="I1315" t="s">
        <v>1496</v>
      </c>
      <c r="J1315">
        <v>5263917</v>
      </c>
      <c r="K1315">
        <v>17669</v>
      </c>
      <c r="L1315">
        <v>47.028748299999997</v>
      </c>
      <c r="M1315">
        <v>-122.86079890000001</v>
      </c>
      <c r="N1315">
        <v>5.2815907060000002</v>
      </c>
    </row>
    <row r="1316" spans="1:14" x14ac:dyDescent="0.2">
      <c r="A1316">
        <v>53</v>
      </c>
      <c r="B1316">
        <v>67</v>
      </c>
      <c r="C1316">
        <v>10800</v>
      </c>
      <c r="D1316" s="3">
        <v>53067010800</v>
      </c>
      <c r="E1316" s="4" t="str">
        <f t="shared" si="20"/>
        <v>1400000US53067010800</v>
      </c>
      <c r="F1316">
        <v>108</v>
      </c>
      <c r="G1316" t="s">
        <v>1710</v>
      </c>
      <c r="H1316" t="s">
        <v>1495</v>
      </c>
      <c r="I1316" t="s">
        <v>1496</v>
      </c>
      <c r="J1316">
        <v>16568343</v>
      </c>
      <c r="K1316">
        <v>188447</v>
      </c>
      <c r="L1316">
        <v>46.987130399999998</v>
      </c>
      <c r="M1316">
        <v>-122.9051948</v>
      </c>
      <c r="N1316">
        <v>16.75678619</v>
      </c>
    </row>
    <row r="1317" spans="1:14" x14ac:dyDescent="0.2">
      <c r="A1317">
        <v>53</v>
      </c>
      <c r="B1317">
        <v>67</v>
      </c>
      <c r="C1317">
        <v>10910</v>
      </c>
      <c r="D1317" s="3">
        <v>53067010910</v>
      </c>
      <c r="E1317" s="4" t="str">
        <f t="shared" si="20"/>
        <v>1400000US53067010910</v>
      </c>
      <c r="F1317">
        <v>109.1</v>
      </c>
      <c r="G1317" t="s">
        <v>2553</v>
      </c>
      <c r="H1317" t="s">
        <v>1495</v>
      </c>
      <c r="I1317" t="s">
        <v>1496</v>
      </c>
      <c r="J1317">
        <v>6285670</v>
      </c>
      <c r="K1317">
        <v>6220</v>
      </c>
      <c r="L1317">
        <v>47.015084000000002</v>
      </c>
      <c r="M1317">
        <v>-122.9280708</v>
      </c>
      <c r="N1317">
        <v>6.2918943540000001</v>
      </c>
    </row>
    <row r="1318" spans="1:14" x14ac:dyDescent="0.2">
      <c r="A1318">
        <v>53</v>
      </c>
      <c r="B1318">
        <v>67</v>
      </c>
      <c r="C1318">
        <v>10920</v>
      </c>
      <c r="D1318" s="3">
        <v>53067010920</v>
      </c>
      <c r="E1318" s="4" t="str">
        <f t="shared" si="20"/>
        <v>1400000US53067010920</v>
      </c>
      <c r="F1318">
        <v>109.2</v>
      </c>
      <c r="G1318" t="s">
        <v>2554</v>
      </c>
      <c r="H1318" t="s">
        <v>1495</v>
      </c>
      <c r="I1318" t="s">
        <v>1496</v>
      </c>
      <c r="J1318">
        <v>9242477</v>
      </c>
      <c r="K1318">
        <v>115582</v>
      </c>
      <c r="L1318">
        <v>46.997479400000003</v>
      </c>
      <c r="M1318">
        <v>-122.93736509999999</v>
      </c>
      <c r="N1318">
        <v>9.3580589730000003</v>
      </c>
    </row>
    <row r="1319" spans="1:14" x14ac:dyDescent="0.2">
      <c r="A1319">
        <v>53</v>
      </c>
      <c r="B1319">
        <v>67</v>
      </c>
      <c r="C1319">
        <v>11000</v>
      </c>
      <c r="D1319" s="3">
        <v>53067011000</v>
      </c>
      <c r="E1319" s="4" t="str">
        <f t="shared" si="20"/>
        <v>1400000US53067011000</v>
      </c>
      <c r="F1319">
        <v>110</v>
      </c>
      <c r="G1319" t="s">
        <v>1711</v>
      </c>
      <c r="H1319" t="s">
        <v>1495</v>
      </c>
      <c r="I1319" t="s">
        <v>1496</v>
      </c>
      <c r="J1319">
        <v>27944348</v>
      </c>
      <c r="K1319">
        <v>2553202</v>
      </c>
      <c r="L1319">
        <v>46.991984799999997</v>
      </c>
      <c r="M1319">
        <v>-122.97183769999999</v>
      </c>
      <c r="N1319">
        <v>30.49755248</v>
      </c>
    </row>
    <row r="1320" spans="1:14" x14ac:dyDescent="0.2">
      <c r="A1320">
        <v>53</v>
      </c>
      <c r="B1320">
        <v>67</v>
      </c>
      <c r="C1320">
        <v>11100</v>
      </c>
      <c r="D1320" s="3">
        <v>53067011100</v>
      </c>
      <c r="E1320" s="4" t="str">
        <f t="shared" si="20"/>
        <v>1400000US53067011100</v>
      </c>
      <c r="F1320">
        <v>111</v>
      </c>
      <c r="G1320" t="s">
        <v>1531</v>
      </c>
      <c r="H1320" t="s">
        <v>1495</v>
      </c>
      <c r="I1320" t="s">
        <v>1496</v>
      </c>
      <c r="J1320">
        <v>6724027</v>
      </c>
      <c r="K1320">
        <v>2210276</v>
      </c>
      <c r="L1320">
        <v>47.067023499999998</v>
      </c>
      <c r="M1320">
        <v>-122.93640120000001</v>
      </c>
      <c r="N1320">
        <v>8.9343014610000004</v>
      </c>
    </row>
    <row r="1321" spans="1:14" x14ac:dyDescent="0.2">
      <c r="A1321">
        <v>53</v>
      </c>
      <c r="B1321">
        <v>67</v>
      </c>
      <c r="C1321">
        <v>11200</v>
      </c>
      <c r="D1321" s="3">
        <v>53067011200</v>
      </c>
      <c r="E1321" s="4" t="str">
        <f t="shared" si="20"/>
        <v>1400000US53067011200</v>
      </c>
      <c r="F1321">
        <v>112</v>
      </c>
      <c r="G1321" t="s">
        <v>1532</v>
      </c>
      <c r="H1321" t="s">
        <v>1495</v>
      </c>
      <c r="I1321" t="s">
        <v>1496</v>
      </c>
      <c r="J1321">
        <v>6775251</v>
      </c>
      <c r="K1321">
        <v>50357</v>
      </c>
      <c r="L1321">
        <v>47.046560100000001</v>
      </c>
      <c r="M1321">
        <v>-122.8161738</v>
      </c>
      <c r="N1321">
        <v>6.825610223</v>
      </c>
    </row>
    <row r="1322" spans="1:14" x14ac:dyDescent="0.2">
      <c r="A1322">
        <v>53</v>
      </c>
      <c r="B1322">
        <v>67</v>
      </c>
      <c r="C1322">
        <v>11300</v>
      </c>
      <c r="D1322" s="3">
        <v>53067011300</v>
      </c>
      <c r="E1322" s="4" t="str">
        <f t="shared" si="20"/>
        <v>1400000US53067011300</v>
      </c>
      <c r="F1322">
        <v>113</v>
      </c>
      <c r="G1322" t="s">
        <v>1533</v>
      </c>
      <c r="H1322" t="s">
        <v>1495</v>
      </c>
      <c r="I1322" t="s">
        <v>1496</v>
      </c>
      <c r="J1322">
        <v>3321352</v>
      </c>
      <c r="K1322">
        <v>518484</v>
      </c>
      <c r="L1322">
        <v>47.024969499999997</v>
      </c>
      <c r="M1322">
        <v>-122.8350725</v>
      </c>
      <c r="N1322">
        <v>3.8398395440000002</v>
      </c>
    </row>
    <row r="1323" spans="1:14" x14ac:dyDescent="0.2">
      <c r="A1323">
        <v>53</v>
      </c>
      <c r="B1323">
        <v>67</v>
      </c>
      <c r="C1323">
        <v>11410</v>
      </c>
      <c r="D1323" s="3">
        <v>53067011410</v>
      </c>
      <c r="E1323" s="4" t="str">
        <f t="shared" si="20"/>
        <v>1400000US53067011410</v>
      </c>
      <c r="F1323">
        <v>114.1</v>
      </c>
      <c r="G1323" t="s">
        <v>2555</v>
      </c>
      <c r="H1323" t="s">
        <v>1495</v>
      </c>
      <c r="I1323" t="s">
        <v>1496</v>
      </c>
      <c r="J1323">
        <v>2648011</v>
      </c>
      <c r="K1323">
        <v>0</v>
      </c>
      <c r="L1323">
        <v>47.029879600000001</v>
      </c>
      <c r="M1323">
        <v>-122.80925910000001</v>
      </c>
      <c r="N1323">
        <v>2.64801274</v>
      </c>
    </row>
    <row r="1324" spans="1:14" x14ac:dyDescent="0.2">
      <c r="A1324">
        <v>53</v>
      </c>
      <c r="B1324">
        <v>67</v>
      </c>
      <c r="C1324">
        <v>11420</v>
      </c>
      <c r="D1324" s="3">
        <v>53067011420</v>
      </c>
      <c r="E1324" s="4" t="str">
        <f t="shared" si="20"/>
        <v>1400000US53067011420</v>
      </c>
      <c r="F1324">
        <v>114.2</v>
      </c>
      <c r="G1324" t="s">
        <v>2556</v>
      </c>
      <c r="H1324" t="s">
        <v>1495</v>
      </c>
      <c r="I1324" t="s">
        <v>1496</v>
      </c>
      <c r="J1324">
        <v>5632094</v>
      </c>
      <c r="K1324">
        <v>691557</v>
      </c>
      <c r="L1324">
        <v>47.010742299999997</v>
      </c>
      <c r="M1324">
        <v>-122.7992162</v>
      </c>
      <c r="N1324">
        <v>6.323649133</v>
      </c>
    </row>
    <row r="1325" spans="1:14" x14ac:dyDescent="0.2">
      <c r="A1325">
        <v>53</v>
      </c>
      <c r="B1325">
        <v>67</v>
      </c>
      <c r="C1325">
        <v>11500</v>
      </c>
      <c r="D1325" s="3">
        <v>53067011500</v>
      </c>
      <c r="E1325" s="4" t="str">
        <f t="shared" si="20"/>
        <v>1400000US53067011500</v>
      </c>
      <c r="F1325">
        <v>115</v>
      </c>
      <c r="G1325" t="s">
        <v>1831</v>
      </c>
      <c r="H1325" t="s">
        <v>1495</v>
      </c>
      <c r="I1325" t="s">
        <v>1496</v>
      </c>
      <c r="J1325">
        <v>4455290</v>
      </c>
      <c r="K1325">
        <v>0</v>
      </c>
      <c r="L1325">
        <v>47.0528069</v>
      </c>
      <c r="M1325">
        <v>-122.7795308</v>
      </c>
      <c r="N1325">
        <v>4.4552887280000002</v>
      </c>
    </row>
    <row r="1326" spans="1:14" x14ac:dyDescent="0.2">
      <c r="A1326">
        <v>53</v>
      </c>
      <c r="B1326">
        <v>67</v>
      </c>
      <c r="C1326">
        <v>11610</v>
      </c>
      <c r="D1326" s="3">
        <v>53067011610</v>
      </c>
      <c r="E1326" s="4" t="str">
        <f t="shared" si="20"/>
        <v>1400000US53067011610</v>
      </c>
      <c r="F1326">
        <v>116.1</v>
      </c>
      <c r="G1326" t="s">
        <v>2557</v>
      </c>
      <c r="H1326" t="s">
        <v>1495</v>
      </c>
      <c r="I1326" t="s">
        <v>1496</v>
      </c>
      <c r="J1326">
        <v>8000935</v>
      </c>
      <c r="K1326">
        <v>1340687</v>
      </c>
      <c r="L1326">
        <v>47.031929499999997</v>
      </c>
      <c r="M1326">
        <v>-122.7795945</v>
      </c>
      <c r="N1326">
        <v>9.3416244580000001</v>
      </c>
    </row>
    <row r="1327" spans="1:14" x14ac:dyDescent="0.2">
      <c r="A1327">
        <v>53</v>
      </c>
      <c r="B1327">
        <v>67</v>
      </c>
      <c r="C1327">
        <v>11621</v>
      </c>
      <c r="D1327" s="3">
        <v>53067011621</v>
      </c>
      <c r="E1327" s="4" t="str">
        <f t="shared" si="20"/>
        <v>1400000US53067011621</v>
      </c>
      <c r="F1327">
        <v>116.21</v>
      </c>
      <c r="G1327" t="s">
        <v>2558</v>
      </c>
      <c r="H1327" t="s">
        <v>1495</v>
      </c>
      <c r="I1327" t="s">
        <v>1496</v>
      </c>
      <c r="J1327">
        <v>4525261</v>
      </c>
      <c r="K1327">
        <v>94358</v>
      </c>
      <c r="L1327">
        <v>46.997610899999998</v>
      </c>
      <c r="M1327">
        <v>-122.8323195</v>
      </c>
      <c r="N1327">
        <v>4.6196185209999996</v>
      </c>
    </row>
    <row r="1328" spans="1:14" x14ac:dyDescent="0.2">
      <c r="A1328">
        <v>53</v>
      </c>
      <c r="B1328">
        <v>67</v>
      </c>
      <c r="C1328">
        <v>11622</v>
      </c>
      <c r="D1328" s="3">
        <v>53067011622</v>
      </c>
      <c r="E1328" s="4" t="str">
        <f t="shared" si="20"/>
        <v>1400000US53067011622</v>
      </c>
      <c r="F1328">
        <v>116.22</v>
      </c>
      <c r="G1328" t="s">
        <v>2559</v>
      </c>
      <c r="H1328" t="s">
        <v>1495</v>
      </c>
      <c r="I1328" t="s">
        <v>1496</v>
      </c>
      <c r="J1328">
        <v>2159350</v>
      </c>
      <c r="K1328">
        <v>467643</v>
      </c>
      <c r="L1328">
        <v>46.998772500000001</v>
      </c>
      <c r="M1328">
        <v>-122.7991135</v>
      </c>
      <c r="N1328">
        <v>2.6269960860000001</v>
      </c>
    </row>
    <row r="1329" spans="1:14" x14ac:dyDescent="0.2">
      <c r="A1329">
        <v>53</v>
      </c>
      <c r="B1329">
        <v>67</v>
      </c>
      <c r="C1329">
        <v>11623</v>
      </c>
      <c r="D1329" s="3">
        <v>53067011623</v>
      </c>
      <c r="E1329" s="4" t="str">
        <f t="shared" si="20"/>
        <v>1400000US53067011623</v>
      </c>
      <c r="F1329">
        <v>116.23</v>
      </c>
      <c r="G1329" t="s">
        <v>2560</v>
      </c>
      <c r="H1329" t="s">
        <v>1495</v>
      </c>
      <c r="I1329" t="s">
        <v>1496</v>
      </c>
      <c r="J1329">
        <v>3031368</v>
      </c>
      <c r="K1329">
        <v>6984</v>
      </c>
      <c r="L1329">
        <v>46.992259199999999</v>
      </c>
      <c r="M1329">
        <v>-122.8142443</v>
      </c>
      <c r="N1329">
        <v>3.0383527639999999</v>
      </c>
    </row>
    <row r="1330" spans="1:14" x14ac:dyDescent="0.2">
      <c r="A1330">
        <v>53</v>
      </c>
      <c r="B1330">
        <v>67</v>
      </c>
      <c r="C1330">
        <v>11624</v>
      </c>
      <c r="D1330" s="3">
        <v>53067011624</v>
      </c>
      <c r="E1330" s="4" t="str">
        <f t="shared" si="20"/>
        <v>1400000US53067011624</v>
      </c>
      <c r="F1330">
        <v>116.24</v>
      </c>
      <c r="G1330" t="s">
        <v>2561</v>
      </c>
      <c r="H1330" t="s">
        <v>1495</v>
      </c>
      <c r="I1330" t="s">
        <v>1496</v>
      </c>
      <c r="J1330">
        <v>10230589</v>
      </c>
      <c r="K1330">
        <v>778734</v>
      </c>
      <c r="L1330">
        <v>46.995795899999997</v>
      </c>
      <c r="M1330">
        <v>-122.7683928</v>
      </c>
      <c r="N1330">
        <v>11.00932459</v>
      </c>
    </row>
    <row r="1331" spans="1:14" x14ac:dyDescent="0.2">
      <c r="A1331">
        <v>53</v>
      </c>
      <c r="B1331">
        <v>67</v>
      </c>
      <c r="C1331">
        <v>11710</v>
      </c>
      <c r="D1331" s="3">
        <v>53067011710</v>
      </c>
      <c r="E1331" s="4" t="str">
        <f t="shared" si="20"/>
        <v>1400000US53067011710</v>
      </c>
      <c r="F1331">
        <v>117.1</v>
      </c>
      <c r="G1331" t="s">
        <v>2562</v>
      </c>
      <c r="H1331" t="s">
        <v>1495</v>
      </c>
      <c r="I1331" t="s">
        <v>1496</v>
      </c>
      <c r="J1331">
        <v>9053407</v>
      </c>
      <c r="K1331">
        <v>484780</v>
      </c>
      <c r="L1331">
        <v>47.002109699999998</v>
      </c>
      <c r="M1331">
        <v>-122.8571915</v>
      </c>
      <c r="N1331">
        <v>9.5381920089999994</v>
      </c>
    </row>
    <row r="1332" spans="1:14" x14ac:dyDescent="0.2">
      <c r="A1332">
        <v>53</v>
      </c>
      <c r="B1332">
        <v>67</v>
      </c>
      <c r="C1332">
        <v>11720</v>
      </c>
      <c r="D1332" s="3">
        <v>53067011720</v>
      </c>
      <c r="E1332" s="4" t="str">
        <f t="shared" si="20"/>
        <v>1400000US53067011720</v>
      </c>
      <c r="F1332">
        <v>117.2</v>
      </c>
      <c r="G1332" t="s">
        <v>2563</v>
      </c>
      <c r="H1332" t="s">
        <v>1495</v>
      </c>
      <c r="I1332" t="s">
        <v>1496</v>
      </c>
      <c r="J1332">
        <v>20111687</v>
      </c>
      <c r="K1332">
        <v>644139</v>
      </c>
      <c r="L1332">
        <v>46.968857499999999</v>
      </c>
      <c r="M1332">
        <v>-122.8534087</v>
      </c>
      <c r="N1332">
        <v>20.75582133</v>
      </c>
    </row>
    <row r="1333" spans="1:14" x14ac:dyDescent="0.2">
      <c r="A1333">
        <v>53</v>
      </c>
      <c r="B1333">
        <v>67</v>
      </c>
      <c r="C1333">
        <v>11810</v>
      </c>
      <c r="D1333" s="3">
        <v>53067011810</v>
      </c>
      <c r="E1333" s="4" t="str">
        <f t="shared" si="20"/>
        <v>1400000US53067011810</v>
      </c>
      <c r="F1333">
        <v>118.1</v>
      </c>
      <c r="G1333" t="s">
        <v>2564</v>
      </c>
      <c r="H1333" t="s">
        <v>1495</v>
      </c>
      <c r="I1333" t="s">
        <v>1496</v>
      </c>
      <c r="J1333">
        <v>189184974</v>
      </c>
      <c r="K1333">
        <v>340454</v>
      </c>
      <c r="L1333">
        <v>46.962612900000003</v>
      </c>
      <c r="M1333">
        <v>-123.0848245</v>
      </c>
      <c r="N1333">
        <v>189.52543399999999</v>
      </c>
    </row>
    <row r="1334" spans="1:14" x14ac:dyDescent="0.2">
      <c r="A1334">
        <v>53</v>
      </c>
      <c r="B1334">
        <v>67</v>
      </c>
      <c r="C1334">
        <v>11821</v>
      </c>
      <c r="D1334" s="3">
        <v>53067011821</v>
      </c>
      <c r="E1334" s="4" t="str">
        <f t="shared" si="20"/>
        <v>1400000US53067011821</v>
      </c>
      <c r="F1334">
        <v>118.21</v>
      </c>
      <c r="G1334" t="s">
        <v>2565</v>
      </c>
      <c r="H1334" t="s">
        <v>1495</v>
      </c>
      <c r="I1334" t="s">
        <v>1496</v>
      </c>
      <c r="J1334">
        <v>33576682</v>
      </c>
      <c r="K1334">
        <v>795715</v>
      </c>
      <c r="L1334">
        <v>46.929907900000003</v>
      </c>
      <c r="M1334">
        <v>-122.9227614</v>
      </c>
      <c r="N1334">
        <v>34.372404600000003</v>
      </c>
    </row>
    <row r="1335" spans="1:14" x14ac:dyDescent="0.2">
      <c r="A1335">
        <v>53</v>
      </c>
      <c r="B1335">
        <v>67</v>
      </c>
      <c r="C1335">
        <v>11822</v>
      </c>
      <c r="D1335" s="3">
        <v>53067011822</v>
      </c>
      <c r="E1335" s="4" t="str">
        <f t="shared" si="20"/>
        <v>1400000US53067011822</v>
      </c>
      <c r="F1335">
        <v>118.22</v>
      </c>
      <c r="G1335" t="s">
        <v>2566</v>
      </c>
      <c r="H1335" t="s">
        <v>1495</v>
      </c>
      <c r="I1335" t="s">
        <v>1496</v>
      </c>
      <c r="J1335">
        <v>35970620</v>
      </c>
      <c r="K1335">
        <v>343851</v>
      </c>
      <c r="L1335">
        <v>46.937218899999998</v>
      </c>
      <c r="M1335">
        <v>-122.9755025</v>
      </c>
      <c r="N1335">
        <v>36.314472109999997</v>
      </c>
    </row>
    <row r="1336" spans="1:14" x14ac:dyDescent="0.2">
      <c r="A1336">
        <v>53</v>
      </c>
      <c r="B1336">
        <v>67</v>
      </c>
      <c r="C1336">
        <v>11900</v>
      </c>
      <c r="D1336" s="3">
        <v>53067011900</v>
      </c>
      <c r="E1336" s="4" t="str">
        <f t="shared" si="20"/>
        <v>1400000US53067011900</v>
      </c>
      <c r="F1336">
        <v>119</v>
      </c>
      <c r="G1336" t="s">
        <v>1542</v>
      </c>
      <c r="H1336" t="s">
        <v>1495</v>
      </c>
      <c r="I1336" t="s">
        <v>1496</v>
      </c>
      <c r="J1336">
        <v>135812617</v>
      </c>
      <c r="K1336">
        <v>24609904</v>
      </c>
      <c r="L1336">
        <v>47.079576000000003</v>
      </c>
      <c r="M1336">
        <v>-123.06525310000001</v>
      </c>
      <c r="N1336">
        <v>160.4225266</v>
      </c>
    </row>
    <row r="1337" spans="1:14" x14ac:dyDescent="0.2">
      <c r="A1337">
        <v>53</v>
      </c>
      <c r="B1337">
        <v>67</v>
      </c>
      <c r="C1337">
        <v>12000</v>
      </c>
      <c r="D1337" s="3">
        <v>53067012000</v>
      </c>
      <c r="E1337" s="4" t="str">
        <f t="shared" si="20"/>
        <v>1400000US53067012000</v>
      </c>
      <c r="F1337">
        <v>120</v>
      </c>
      <c r="G1337" t="s">
        <v>1543</v>
      </c>
      <c r="H1337" t="s">
        <v>1495</v>
      </c>
      <c r="I1337" t="s">
        <v>1496</v>
      </c>
      <c r="J1337">
        <v>23576359</v>
      </c>
      <c r="K1337">
        <v>15693041</v>
      </c>
      <c r="L1337">
        <v>47.088151099999997</v>
      </c>
      <c r="M1337">
        <v>-122.95939509999999</v>
      </c>
      <c r="N1337">
        <v>39.26940046</v>
      </c>
    </row>
    <row r="1338" spans="1:14" x14ac:dyDescent="0.2">
      <c r="A1338">
        <v>53</v>
      </c>
      <c r="B1338">
        <v>67</v>
      </c>
      <c r="C1338">
        <v>12100</v>
      </c>
      <c r="D1338" s="3">
        <v>53067012100</v>
      </c>
      <c r="E1338" s="4" t="str">
        <f t="shared" si="20"/>
        <v>1400000US53067012100</v>
      </c>
      <c r="F1338">
        <v>121</v>
      </c>
      <c r="G1338" t="s">
        <v>1832</v>
      </c>
      <c r="H1338" t="s">
        <v>1495</v>
      </c>
      <c r="I1338" t="s">
        <v>1496</v>
      </c>
      <c r="J1338">
        <v>29109438</v>
      </c>
      <c r="K1338">
        <v>16599585</v>
      </c>
      <c r="L1338">
        <v>47.135524699999998</v>
      </c>
      <c r="M1338">
        <v>-122.87499080000001</v>
      </c>
      <c r="N1338">
        <v>45.709021399999997</v>
      </c>
    </row>
    <row r="1339" spans="1:14" x14ac:dyDescent="0.2">
      <c r="A1339">
        <v>53</v>
      </c>
      <c r="B1339">
        <v>67</v>
      </c>
      <c r="C1339">
        <v>12211</v>
      </c>
      <c r="D1339" s="3">
        <v>53067012211</v>
      </c>
      <c r="E1339" s="4" t="str">
        <f t="shared" si="20"/>
        <v>1400000US53067012211</v>
      </c>
      <c r="F1339">
        <v>122.11</v>
      </c>
      <c r="G1339" t="s">
        <v>2567</v>
      </c>
      <c r="H1339" t="s">
        <v>1495</v>
      </c>
      <c r="I1339" t="s">
        <v>1496</v>
      </c>
      <c r="J1339">
        <v>18575404</v>
      </c>
      <c r="K1339">
        <v>1189719</v>
      </c>
      <c r="L1339">
        <v>47.095212400000001</v>
      </c>
      <c r="M1339">
        <v>-122.8470406</v>
      </c>
      <c r="N1339">
        <v>19.765120700000001</v>
      </c>
    </row>
    <row r="1340" spans="1:14" x14ac:dyDescent="0.2">
      <c r="A1340">
        <v>53</v>
      </c>
      <c r="B1340">
        <v>67</v>
      </c>
      <c r="C1340">
        <v>12212</v>
      </c>
      <c r="D1340" s="3">
        <v>53067012212</v>
      </c>
      <c r="E1340" s="4" t="str">
        <f t="shared" si="20"/>
        <v>1400000US53067012212</v>
      </c>
      <c r="F1340">
        <v>122.12</v>
      </c>
      <c r="G1340" t="s">
        <v>2568</v>
      </c>
      <c r="H1340" t="s">
        <v>1495</v>
      </c>
      <c r="I1340" t="s">
        <v>1496</v>
      </c>
      <c r="J1340">
        <v>10039184</v>
      </c>
      <c r="K1340">
        <v>0</v>
      </c>
      <c r="L1340">
        <v>47.058374700000002</v>
      </c>
      <c r="M1340">
        <v>-122.83525179999999</v>
      </c>
      <c r="N1340">
        <v>10.0391855</v>
      </c>
    </row>
    <row r="1341" spans="1:14" x14ac:dyDescent="0.2">
      <c r="A1341">
        <v>53</v>
      </c>
      <c r="B1341">
        <v>67</v>
      </c>
      <c r="C1341">
        <v>12221</v>
      </c>
      <c r="D1341" s="3">
        <v>53067012221</v>
      </c>
      <c r="E1341" s="4" t="str">
        <f t="shared" si="20"/>
        <v>1400000US53067012221</v>
      </c>
      <c r="F1341">
        <v>122.21</v>
      </c>
      <c r="G1341" t="s">
        <v>2569</v>
      </c>
      <c r="H1341" t="s">
        <v>1495</v>
      </c>
      <c r="I1341" t="s">
        <v>1496</v>
      </c>
      <c r="J1341">
        <v>34810523</v>
      </c>
      <c r="K1341">
        <v>5244803</v>
      </c>
      <c r="L1341">
        <v>47.113768299999997</v>
      </c>
      <c r="M1341">
        <v>-122.80647829999999</v>
      </c>
      <c r="N1341">
        <v>40.055325259999996</v>
      </c>
    </row>
    <row r="1342" spans="1:14" x14ac:dyDescent="0.2">
      <c r="A1342">
        <v>53</v>
      </c>
      <c r="B1342">
        <v>67</v>
      </c>
      <c r="C1342">
        <v>12222</v>
      </c>
      <c r="D1342" s="3">
        <v>53067012222</v>
      </c>
      <c r="E1342" s="4" t="str">
        <f t="shared" si="20"/>
        <v>1400000US53067012222</v>
      </c>
      <c r="F1342">
        <v>122.22</v>
      </c>
      <c r="G1342" t="s">
        <v>2570</v>
      </c>
      <c r="H1342" t="s">
        <v>1495</v>
      </c>
      <c r="I1342" t="s">
        <v>1496</v>
      </c>
      <c r="J1342">
        <v>26752642</v>
      </c>
      <c r="K1342">
        <v>4591130</v>
      </c>
      <c r="L1342">
        <v>47.093426000000001</v>
      </c>
      <c r="M1342">
        <v>-122.7485775</v>
      </c>
      <c r="N1342">
        <v>31.343766200000001</v>
      </c>
    </row>
    <row r="1343" spans="1:14" x14ac:dyDescent="0.2">
      <c r="A1343">
        <v>53</v>
      </c>
      <c r="B1343">
        <v>67</v>
      </c>
      <c r="C1343">
        <v>12310</v>
      </c>
      <c r="D1343" s="3">
        <v>53067012310</v>
      </c>
      <c r="E1343" s="4" t="str">
        <f t="shared" si="20"/>
        <v>1400000US53067012310</v>
      </c>
      <c r="F1343">
        <v>123.1</v>
      </c>
      <c r="G1343" t="s">
        <v>2571</v>
      </c>
      <c r="H1343" t="s">
        <v>1495</v>
      </c>
      <c r="I1343" t="s">
        <v>1496</v>
      </c>
      <c r="J1343">
        <v>13239660</v>
      </c>
      <c r="K1343">
        <v>18124</v>
      </c>
      <c r="L1343">
        <v>47.027619399999999</v>
      </c>
      <c r="M1343">
        <v>-122.75112660000001</v>
      </c>
      <c r="N1343">
        <v>13.257786490000001</v>
      </c>
    </row>
    <row r="1344" spans="1:14" x14ac:dyDescent="0.2">
      <c r="A1344">
        <v>53</v>
      </c>
      <c r="B1344">
        <v>67</v>
      </c>
      <c r="C1344">
        <v>12320</v>
      </c>
      <c r="D1344" s="3">
        <v>53067012320</v>
      </c>
      <c r="E1344" s="4" t="str">
        <f t="shared" si="20"/>
        <v>1400000US53067012320</v>
      </c>
      <c r="F1344">
        <v>123.2</v>
      </c>
      <c r="G1344" t="s">
        <v>2572</v>
      </c>
      <c r="H1344" t="s">
        <v>1495</v>
      </c>
      <c r="I1344" t="s">
        <v>1496</v>
      </c>
      <c r="J1344">
        <v>29846994</v>
      </c>
      <c r="K1344">
        <v>217932</v>
      </c>
      <c r="L1344">
        <v>47.027566</v>
      </c>
      <c r="M1344">
        <v>-122.68390650000001</v>
      </c>
      <c r="N1344">
        <v>30.06492897</v>
      </c>
    </row>
    <row r="1345" spans="1:14" x14ac:dyDescent="0.2">
      <c r="A1345">
        <v>53</v>
      </c>
      <c r="B1345">
        <v>67</v>
      </c>
      <c r="C1345">
        <v>12330</v>
      </c>
      <c r="D1345" s="3">
        <v>53067012330</v>
      </c>
      <c r="E1345" s="4" t="str">
        <f t="shared" si="20"/>
        <v>1400000US53067012330</v>
      </c>
      <c r="F1345">
        <v>123.3</v>
      </c>
      <c r="G1345" t="s">
        <v>2573</v>
      </c>
      <c r="H1345" t="s">
        <v>1495</v>
      </c>
      <c r="I1345" t="s">
        <v>1496</v>
      </c>
      <c r="J1345">
        <v>3170180</v>
      </c>
      <c r="K1345">
        <v>0</v>
      </c>
      <c r="L1345">
        <v>47.057135799999998</v>
      </c>
      <c r="M1345">
        <v>-122.75324259999999</v>
      </c>
      <c r="N1345">
        <v>3.170182697</v>
      </c>
    </row>
    <row r="1346" spans="1:14" x14ac:dyDescent="0.2">
      <c r="A1346">
        <v>53</v>
      </c>
      <c r="B1346">
        <v>67</v>
      </c>
      <c r="C1346">
        <v>12411</v>
      </c>
      <c r="D1346" s="3">
        <v>53067012411</v>
      </c>
      <c r="E1346" s="4" t="str">
        <f t="shared" si="20"/>
        <v>1400000US53067012411</v>
      </c>
      <c r="F1346">
        <v>124.11</v>
      </c>
      <c r="G1346" t="s">
        <v>2574</v>
      </c>
      <c r="H1346" t="s">
        <v>1495</v>
      </c>
      <c r="I1346" t="s">
        <v>1496</v>
      </c>
      <c r="J1346">
        <v>24751035</v>
      </c>
      <c r="K1346">
        <v>185434</v>
      </c>
      <c r="L1346">
        <v>46.948569399999997</v>
      </c>
      <c r="M1346">
        <v>-122.6245069</v>
      </c>
      <c r="N1346">
        <v>24.936469070000001</v>
      </c>
    </row>
    <row r="1347" spans="1:14" x14ac:dyDescent="0.2">
      <c r="A1347">
        <v>53</v>
      </c>
      <c r="B1347">
        <v>67</v>
      </c>
      <c r="C1347">
        <v>12412</v>
      </c>
      <c r="D1347" s="3">
        <v>53067012412</v>
      </c>
      <c r="E1347" s="4" t="str">
        <f t="shared" ref="E1347:E1410" si="21">"1400000US"&amp;D1347</f>
        <v>1400000US53067012412</v>
      </c>
      <c r="F1347">
        <v>124.12</v>
      </c>
      <c r="G1347" t="s">
        <v>2575</v>
      </c>
      <c r="H1347" t="s">
        <v>1495</v>
      </c>
      <c r="I1347" t="s">
        <v>1496</v>
      </c>
      <c r="J1347">
        <v>21935601</v>
      </c>
      <c r="K1347">
        <v>105963</v>
      </c>
      <c r="L1347">
        <v>46.929495500000002</v>
      </c>
      <c r="M1347">
        <v>-122.5974377</v>
      </c>
      <c r="N1347">
        <v>22.041564139999998</v>
      </c>
    </row>
    <row r="1348" spans="1:14" x14ac:dyDescent="0.2">
      <c r="A1348">
        <v>53</v>
      </c>
      <c r="B1348">
        <v>67</v>
      </c>
      <c r="C1348">
        <v>12420</v>
      </c>
      <c r="D1348" s="3">
        <v>53067012420</v>
      </c>
      <c r="E1348" s="4" t="str">
        <f t="shared" si="21"/>
        <v>1400000US53067012420</v>
      </c>
      <c r="F1348">
        <v>124.2</v>
      </c>
      <c r="G1348" t="s">
        <v>2576</v>
      </c>
      <c r="H1348" t="s">
        <v>1495</v>
      </c>
      <c r="I1348" t="s">
        <v>1496</v>
      </c>
      <c r="J1348">
        <v>87318005</v>
      </c>
      <c r="K1348">
        <v>1700616</v>
      </c>
      <c r="L1348">
        <v>46.956472699999999</v>
      </c>
      <c r="M1348">
        <v>-122.71688159999999</v>
      </c>
      <c r="N1348">
        <v>89.018614999999997</v>
      </c>
    </row>
    <row r="1349" spans="1:14" x14ac:dyDescent="0.2">
      <c r="A1349">
        <v>53</v>
      </c>
      <c r="B1349">
        <v>67</v>
      </c>
      <c r="C1349">
        <v>12510</v>
      </c>
      <c r="D1349" s="3">
        <v>53067012510</v>
      </c>
      <c r="E1349" s="4" t="str">
        <f t="shared" si="21"/>
        <v>1400000US53067012510</v>
      </c>
      <c r="F1349">
        <v>125.1</v>
      </c>
      <c r="G1349" t="s">
        <v>2577</v>
      </c>
      <c r="H1349" t="s">
        <v>1495</v>
      </c>
      <c r="I1349" t="s">
        <v>1496</v>
      </c>
      <c r="J1349">
        <v>140530332</v>
      </c>
      <c r="K1349">
        <v>6866096</v>
      </c>
      <c r="L1349">
        <v>46.804145800000001</v>
      </c>
      <c r="M1349">
        <v>-122.4064625</v>
      </c>
      <c r="N1349">
        <v>147.3964335</v>
      </c>
    </row>
    <row r="1350" spans="1:14" x14ac:dyDescent="0.2">
      <c r="A1350">
        <v>53</v>
      </c>
      <c r="B1350">
        <v>67</v>
      </c>
      <c r="C1350">
        <v>12520</v>
      </c>
      <c r="D1350" s="3">
        <v>53067012520</v>
      </c>
      <c r="E1350" s="4" t="str">
        <f t="shared" si="21"/>
        <v>1400000US53067012520</v>
      </c>
      <c r="F1350">
        <v>125.2</v>
      </c>
      <c r="G1350" t="s">
        <v>2578</v>
      </c>
      <c r="H1350" t="s">
        <v>1495</v>
      </c>
      <c r="I1350" t="s">
        <v>1496</v>
      </c>
      <c r="J1350">
        <v>253151324</v>
      </c>
      <c r="K1350">
        <v>5191097</v>
      </c>
      <c r="L1350">
        <v>46.829364300000002</v>
      </c>
      <c r="M1350">
        <v>-122.6069969</v>
      </c>
      <c r="N1350">
        <v>258.34244489999998</v>
      </c>
    </row>
    <row r="1351" spans="1:14" x14ac:dyDescent="0.2">
      <c r="A1351">
        <v>53</v>
      </c>
      <c r="B1351">
        <v>67</v>
      </c>
      <c r="C1351">
        <v>12530</v>
      </c>
      <c r="D1351" s="3">
        <v>53067012530</v>
      </c>
      <c r="E1351" s="4" t="str">
        <f t="shared" si="21"/>
        <v>1400000US53067012530</v>
      </c>
      <c r="F1351">
        <v>125.3</v>
      </c>
      <c r="G1351" t="s">
        <v>2579</v>
      </c>
      <c r="H1351" t="s">
        <v>1495</v>
      </c>
      <c r="I1351" t="s">
        <v>1496</v>
      </c>
      <c r="J1351">
        <v>67901933</v>
      </c>
      <c r="K1351">
        <v>576890</v>
      </c>
      <c r="L1351">
        <v>46.892214699999997</v>
      </c>
      <c r="M1351">
        <v>-122.7219396</v>
      </c>
      <c r="N1351">
        <v>68.478829820000001</v>
      </c>
    </row>
    <row r="1352" spans="1:14" x14ac:dyDescent="0.2">
      <c r="A1352">
        <v>53</v>
      </c>
      <c r="B1352">
        <v>67</v>
      </c>
      <c r="C1352">
        <v>12610</v>
      </c>
      <c r="D1352" s="3">
        <v>53067012610</v>
      </c>
      <c r="E1352" s="4" t="str">
        <f t="shared" si="21"/>
        <v>1400000US53067012610</v>
      </c>
      <c r="F1352">
        <v>126.1</v>
      </c>
      <c r="G1352" t="s">
        <v>2580</v>
      </c>
      <c r="H1352" t="s">
        <v>1495</v>
      </c>
      <c r="I1352" t="s">
        <v>1496</v>
      </c>
      <c r="J1352">
        <v>128454391</v>
      </c>
      <c r="K1352">
        <v>3317259</v>
      </c>
      <c r="L1352">
        <v>46.883975499999998</v>
      </c>
      <c r="M1352">
        <v>-122.8683973</v>
      </c>
      <c r="N1352">
        <v>131.771647</v>
      </c>
    </row>
    <row r="1353" spans="1:14" x14ac:dyDescent="0.2">
      <c r="A1353">
        <v>53</v>
      </c>
      <c r="B1353">
        <v>67</v>
      </c>
      <c r="C1353">
        <v>12620</v>
      </c>
      <c r="D1353" s="3">
        <v>53067012620</v>
      </c>
      <c r="E1353" s="4" t="str">
        <f t="shared" si="21"/>
        <v>1400000US53067012620</v>
      </c>
      <c r="F1353">
        <v>126.2</v>
      </c>
      <c r="G1353" t="s">
        <v>2581</v>
      </c>
      <c r="H1353" t="s">
        <v>1495</v>
      </c>
      <c r="I1353" t="s">
        <v>1496</v>
      </c>
      <c r="J1353">
        <v>153939311</v>
      </c>
      <c r="K1353">
        <v>2276092</v>
      </c>
      <c r="L1353">
        <v>46.815339000000002</v>
      </c>
      <c r="M1353">
        <v>-122.820482</v>
      </c>
      <c r="N1353">
        <v>156.21541289999999</v>
      </c>
    </row>
    <row r="1354" spans="1:14" x14ac:dyDescent="0.2">
      <c r="A1354">
        <v>53</v>
      </c>
      <c r="B1354">
        <v>67</v>
      </c>
      <c r="C1354">
        <v>12710</v>
      </c>
      <c r="D1354" s="3">
        <v>53067012710</v>
      </c>
      <c r="E1354" s="4" t="str">
        <f t="shared" si="21"/>
        <v>1400000US53067012710</v>
      </c>
      <c r="F1354">
        <v>127.1</v>
      </c>
      <c r="G1354" t="s">
        <v>2582</v>
      </c>
      <c r="H1354" t="s">
        <v>1495</v>
      </c>
      <c r="I1354" t="s">
        <v>1496</v>
      </c>
      <c r="J1354">
        <v>41526030</v>
      </c>
      <c r="K1354">
        <v>96049</v>
      </c>
      <c r="L1354">
        <v>46.796900000000001</v>
      </c>
      <c r="M1354">
        <v>-122.9554388</v>
      </c>
      <c r="N1354">
        <v>41.622080760000003</v>
      </c>
    </row>
    <row r="1355" spans="1:14" x14ac:dyDescent="0.2">
      <c r="A1355">
        <v>53</v>
      </c>
      <c r="B1355">
        <v>67</v>
      </c>
      <c r="C1355">
        <v>12720</v>
      </c>
      <c r="D1355" s="3">
        <v>53067012720</v>
      </c>
      <c r="E1355" s="4" t="str">
        <f t="shared" si="21"/>
        <v>1400000US53067012720</v>
      </c>
      <c r="F1355">
        <v>127.2</v>
      </c>
      <c r="G1355" t="s">
        <v>2583</v>
      </c>
      <c r="H1355" t="s">
        <v>1495</v>
      </c>
      <c r="I1355" t="s">
        <v>1496</v>
      </c>
      <c r="J1355">
        <v>77584948</v>
      </c>
      <c r="K1355">
        <v>1514811</v>
      </c>
      <c r="L1355">
        <v>46.786866400000001</v>
      </c>
      <c r="M1355">
        <v>-123.0756319</v>
      </c>
      <c r="N1355">
        <v>79.099764809999996</v>
      </c>
    </row>
    <row r="1356" spans="1:14" x14ac:dyDescent="0.2">
      <c r="A1356">
        <v>53</v>
      </c>
      <c r="B1356">
        <v>67</v>
      </c>
      <c r="C1356">
        <v>12730</v>
      </c>
      <c r="D1356" s="3">
        <v>53067012730</v>
      </c>
      <c r="E1356" s="4" t="str">
        <f t="shared" si="21"/>
        <v>1400000US53067012730</v>
      </c>
      <c r="F1356">
        <v>127.3</v>
      </c>
      <c r="G1356" t="s">
        <v>2584</v>
      </c>
      <c r="H1356" t="s">
        <v>1495</v>
      </c>
      <c r="I1356" t="s">
        <v>1496</v>
      </c>
      <c r="J1356">
        <v>109644029</v>
      </c>
      <c r="K1356">
        <v>1077314</v>
      </c>
      <c r="L1356">
        <v>46.858463399999998</v>
      </c>
      <c r="M1356">
        <v>-123.0587925</v>
      </c>
      <c r="N1356">
        <v>110.7213543</v>
      </c>
    </row>
    <row r="1357" spans="1:14" x14ac:dyDescent="0.2">
      <c r="A1357">
        <v>53</v>
      </c>
      <c r="B1357">
        <v>67</v>
      </c>
      <c r="C1357">
        <v>990100</v>
      </c>
      <c r="D1357" s="3">
        <v>53067990100</v>
      </c>
      <c r="E1357" s="4" t="str">
        <f t="shared" si="21"/>
        <v>1400000US53067990100</v>
      </c>
      <c r="F1357">
        <v>9901</v>
      </c>
      <c r="G1357" t="s">
        <v>1573</v>
      </c>
      <c r="H1357" t="s">
        <v>1495</v>
      </c>
      <c r="I1357" t="s">
        <v>1496</v>
      </c>
      <c r="J1357">
        <v>0</v>
      </c>
      <c r="K1357">
        <v>26834260</v>
      </c>
      <c r="L1357">
        <v>47.143315399999999</v>
      </c>
      <c r="M1357">
        <v>-122.7741173</v>
      </c>
      <c r="N1357">
        <v>26.834262500000001</v>
      </c>
    </row>
    <row r="1358" spans="1:14" x14ac:dyDescent="0.2">
      <c r="A1358">
        <v>53</v>
      </c>
      <c r="B1358">
        <v>69</v>
      </c>
      <c r="C1358">
        <v>950100</v>
      </c>
      <c r="D1358" s="3">
        <v>53069950100</v>
      </c>
      <c r="E1358" s="4" t="str">
        <f t="shared" si="21"/>
        <v>1400000US53069950100</v>
      </c>
      <c r="F1358">
        <v>9501</v>
      </c>
      <c r="G1358" t="s">
        <v>1494</v>
      </c>
      <c r="H1358" t="s">
        <v>1495</v>
      </c>
      <c r="I1358" t="s">
        <v>1496</v>
      </c>
      <c r="J1358">
        <v>682138834</v>
      </c>
      <c r="K1358">
        <v>61658247</v>
      </c>
      <c r="L1358">
        <v>46.294637700000003</v>
      </c>
      <c r="M1358">
        <v>-123.4244583</v>
      </c>
      <c r="N1358">
        <v>743.7971364</v>
      </c>
    </row>
    <row r="1359" spans="1:14" x14ac:dyDescent="0.2">
      <c r="A1359">
        <v>53</v>
      </c>
      <c r="B1359">
        <v>71</v>
      </c>
      <c r="C1359">
        <v>920000</v>
      </c>
      <c r="D1359" s="3">
        <v>53071920000</v>
      </c>
      <c r="E1359" s="4" t="str">
        <f t="shared" si="21"/>
        <v>1400000US53071920000</v>
      </c>
      <c r="F1359">
        <v>9200</v>
      </c>
      <c r="G1359" t="s">
        <v>2585</v>
      </c>
      <c r="H1359" t="s">
        <v>1495</v>
      </c>
      <c r="I1359" t="s">
        <v>1496</v>
      </c>
      <c r="J1359">
        <v>1636323685</v>
      </c>
      <c r="K1359">
        <v>74515027</v>
      </c>
      <c r="L1359">
        <v>46.355335400000001</v>
      </c>
      <c r="M1359">
        <v>-118.57933629999999</v>
      </c>
      <c r="N1359">
        <v>1710.8509120000001</v>
      </c>
    </row>
    <row r="1360" spans="1:14" x14ac:dyDescent="0.2">
      <c r="A1360">
        <v>53</v>
      </c>
      <c r="B1360">
        <v>71</v>
      </c>
      <c r="C1360">
        <v>920100</v>
      </c>
      <c r="D1360" s="3">
        <v>53071920100</v>
      </c>
      <c r="E1360" s="4" t="str">
        <f t="shared" si="21"/>
        <v>1400000US53071920100</v>
      </c>
      <c r="F1360">
        <v>9201</v>
      </c>
      <c r="G1360" t="s">
        <v>2586</v>
      </c>
      <c r="H1360" t="s">
        <v>1495</v>
      </c>
      <c r="I1360" t="s">
        <v>1496</v>
      </c>
      <c r="J1360">
        <v>1471836691</v>
      </c>
      <c r="K1360">
        <v>12137</v>
      </c>
      <c r="L1360">
        <v>46.142704000000002</v>
      </c>
      <c r="M1360">
        <v>-118.3602231</v>
      </c>
      <c r="N1360">
        <v>1471.849003</v>
      </c>
    </row>
    <row r="1361" spans="1:14" x14ac:dyDescent="0.2">
      <c r="A1361">
        <v>53</v>
      </c>
      <c r="B1361">
        <v>71</v>
      </c>
      <c r="C1361">
        <v>920200</v>
      </c>
      <c r="D1361" s="3">
        <v>53071920200</v>
      </c>
      <c r="E1361" s="4" t="str">
        <f t="shared" si="21"/>
        <v>1400000US53071920200</v>
      </c>
      <c r="F1361">
        <v>9202</v>
      </c>
      <c r="G1361" t="s">
        <v>2587</v>
      </c>
      <c r="H1361" t="s">
        <v>1495</v>
      </c>
      <c r="I1361" t="s">
        <v>1496</v>
      </c>
      <c r="J1361">
        <v>70541660</v>
      </c>
      <c r="K1361">
        <v>49629</v>
      </c>
      <c r="L1361">
        <v>46.087606999999998</v>
      </c>
      <c r="M1361">
        <v>-118.4008748</v>
      </c>
      <c r="N1361">
        <v>70.591277270000006</v>
      </c>
    </row>
    <row r="1362" spans="1:14" x14ac:dyDescent="0.2">
      <c r="A1362">
        <v>53</v>
      </c>
      <c r="B1362">
        <v>71</v>
      </c>
      <c r="C1362">
        <v>920300</v>
      </c>
      <c r="D1362" s="3">
        <v>53071920300</v>
      </c>
      <c r="E1362" s="4" t="str">
        <f t="shared" si="21"/>
        <v>1400000US53071920300</v>
      </c>
      <c r="F1362">
        <v>9203</v>
      </c>
      <c r="G1362" t="s">
        <v>2588</v>
      </c>
      <c r="H1362" t="s">
        <v>1495</v>
      </c>
      <c r="I1362" t="s">
        <v>1496</v>
      </c>
      <c r="J1362">
        <v>5531805</v>
      </c>
      <c r="K1362">
        <v>0</v>
      </c>
      <c r="L1362">
        <v>46.046616999999998</v>
      </c>
      <c r="M1362">
        <v>-118.3804964</v>
      </c>
      <c r="N1362">
        <v>5.5318106409999999</v>
      </c>
    </row>
    <row r="1363" spans="1:14" x14ac:dyDescent="0.2">
      <c r="A1363">
        <v>53</v>
      </c>
      <c r="B1363">
        <v>71</v>
      </c>
      <c r="C1363">
        <v>920400</v>
      </c>
      <c r="D1363" s="3">
        <v>53071920400</v>
      </c>
      <c r="E1363" s="4" t="str">
        <f t="shared" si="21"/>
        <v>1400000US53071920400</v>
      </c>
      <c r="F1363">
        <v>9204</v>
      </c>
      <c r="G1363" t="s">
        <v>2589</v>
      </c>
      <c r="H1363" t="s">
        <v>1495</v>
      </c>
      <c r="I1363" t="s">
        <v>1496</v>
      </c>
      <c r="J1363">
        <v>2316678</v>
      </c>
      <c r="K1363">
        <v>0</v>
      </c>
      <c r="L1363">
        <v>46.079602199999997</v>
      </c>
      <c r="M1363">
        <v>-118.3684483</v>
      </c>
      <c r="N1363">
        <v>2.316679997</v>
      </c>
    </row>
    <row r="1364" spans="1:14" x14ac:dyDescent="0.2">
      <c r="A1364">
        <v>53</v>
      </c>
      <c r="B1364">
        <v>71</v>
      </c>
      <c r="C1364">
        <v>920500</v>
      </c>
      <c r="D1364" s="3">
        <v>53071920500</v>
      </c>
      <c r="E1364" s="4" t="str">
        <f t="shared" si="21"/>
        <v>1400000US53071920500</v>
      </c>
      <c r="F1364">
        <v>9205</v>
      </c>
      <c r="G1364" t="s">
        <v>2590</v>
      </c>
      <c r="H1364" t="s">
        <v>1495</v>
      </c>
      <c r="I1364" t="s">
        <v>1496</v>
      </c>
      <c r="J1364">
        <v>3792746</v>
      </c>
      <c r="K1364">
        <v>0</v>
      </c>
      <c r="L1364">
        <v>46.073283600000003</v>
      </c>
      <c r="M1364">
        <v>-118.3479232</v>
      </c>
      <c r="N1364">
        <v>3.7927422420000001</v>
      </c>
    </row>
    <row r="1365" spans="1:14" x14ac:dyDescent="0.2">
      <c r="A1365">
        <v>53</v>
      </c>
      <c r="B1365">
        <v>71</v>
      </c>
      <c r="C1365">
        <v>920600</v>
      </c>
      <c r="D1365" s="3">
        <v>53071920600</v>
      </c>
      <c r="E1365" s="4" t="str">
        <f t="shared" si="21"/>
        <v>1400000US53071920600</v>
      </c>
      <c r="F1365">
        <v>9206</v>
      </c>
      <c r="G1365" t="s">
        <v>2591</v>
      </c>
      <c r="H1365" t="s">
        <v>1495</v>
      </c>
      <c r="I1365" t="s">
        <v>1496</v>
      </c>
      <c r="J1365">
        <v>6707150</v>
      </c>
      <c r="K1365">
        <v>0</v>
      </c>
      <c r="L1365">
        <v>46.053049100000003</v>
      </c>
      <c r="M1365">
        <v>-118.35196259999999</v>
      </c>
      <c r="N1365">
        <v>6.7071496540000002</v>
      </c>
    </row>
    <row r="1366" spans="1:14" x14ac:dyDescent="0.2">
      <c r="A1366">
        <v>53</v>
      </c>
      <c r="B1366">
        <v>71</v>
      </c>
      <c r="C1366">
        <v>920701</v>
      </c>
      <c r="D1366" s="3">
        <v>53071920701</v>
      </c>
      <c r="E1366" s="4" t="str">
        <f t="shared" si="21"/>
        <v>1400000US53071920701</v>
      </c>
      <c r="F1366">
        <v>9207.01</v>
      </c>
      <c r="G1366" t="s">
        <v>2592</v>
      </c>
      <c r="H1366" t="s">
        <v>1495</v>
      </c>
      <c r="I1366" t="s">
        <v>1496</v>
      </c>
      <c r="J1366">
        <v>1853529</v>
      </c>
      <c r="K1366">
        <v>0</v>
      </c>
      <c r="L1366">
        <v>46.059717599999999</v>
      </c>
      <c r="M1366">
        <v>-118.3304478</v>
      </c>
      <c r="N1366">
        <v>1.8535245869999999</v>
      </c>
    </row>
    <row r="1367" spans="1:14" x14ac:dyDescent="0.2">
      <c r="A1367">
        <v>53</v>
      </c>
      <c r="B1367">
        <v>71</v>
      </c>
      <c r="C1367">
        <v>920702</v>
      </c>
      <c r="D1367" s="3">
        <v>53071920702</v>
      </c>
      <c r="E1367" s="4" t="str">
        <f t="shared" si="21"/>
        <v>1400000US53071920702</v>
      </c>
      <c r="F1367">
        <v>9207.02</v>
      </c>
      <c r="G1367" t="s">
        <v>2593</v>
      </c>
      <c r="H1367" t="s">
        <v>1495</v>
      </c>
      <c r="I1367" t="s">
        <v>1496</v>
      </c>
      <c r="J1367">
        <v>3550703</v>
      </c>
      <c r="K1367">
        <v>59</v>
      </c>
      <c r="L1367">
        <v>46.055203599999999</v>
      </c>
      <c r="M1367">
        <v>-118.3205873</v>
      </c>
      <c r="N1367">
        <v>3.5507586629999999</v>
      </c>
    </row>
    <row r="1368" spans="1:14" x14ac:dyDescent="0.2">
      <c r="A1368">
        <v>53</v>
      </c>
      <c r="B1368">
        <v>71</v>
      </c>
      <c r="C1368">
        <v>920801</v>
      </c>
      <c r="D1368" s="3">
        <v>53071920801</v>
      </c>
      <c r="E1368" s="4" t="str">
        <f t="shared" si="21"/>
        <v>1400000US53071920801</v>
      </c>
      <c r="F1368">
        <v>9208.01</v>
      </c>
      <c r="G1368" t="s">
        <v>2594</v>
      </c>
      <c r="H1368" t="s">
        <v>1495</v>
      </c>
      <c r="I1368" t="s">
        <v>1496</v>
      </c>
      <c r="J1368">
        <v>3682577</v>
      </c>
      <c r="K1368">
        <v>61855</v>
      </c>
      <c r="L1368">
        <v>46.0779292</v>
      </c>
      <c r="M1368">
        <v>-118.3053858</v>
      </c>
      <c r="N1368">
        <v>3.744429797</v>
      </c>
    </row>
    <row r="1369" spans="1:14" x14ac:dyDescent="0.2">
      <c r="A1369">
        <v>53</v>
      </c>
      <c r="B1369">
        <v>71</v>
      </c>
      <c r="C1369">
        <v>920802</v>
      </c>
      <c r="D1369" s="3">
        <v>53071920802</v>
      </c>
      <c r="E1369" s="4" t="str">
        <f t="shared" si="21"/>
        <v>1400000US53071920802</v>
      </c>
      <c r="F1369">
        <v>9208.02</v>
      </c>
      <c r="G1369" t="s">
        <v>2595</v>
      </c>
      <c r="H1369" t="s">
        <v>1495</v>
      </c>
      <c r="I1369" t="s">
        <v>1496</v>
      </c>
      <c r="J1369">
        <v>1304518</v>
      </c>
      <c r="K1369">
        <v>0</v>
      </c>
      <c r="L1369">
        <v>46.072377899999999</v>
      </c>
      <c r="M1369">
        <v>-118.32593989999999</v>
      </c>
      <c r="N1369">
        <v>1.30452313</v>
      </c>
    </row>
    <row r="1370" spans="1:14" x14ac:dyDescent="0.2">
      <c r="A1370">
        <v>53</v>
      </c>
      <c r="B1370">
        <v>71</v>
      </c>
      <c r="C1370">
        <v>920900</v>
      </c>
      <c r="D1370" s="3">
        <v>53071920900</v>
      </c>
      <c r="E1370" s="4" t="str">
        <f t="shared" si="21"/>
        <v>1400000US53071920900</v>
      </c>
      <c r="F1370">
        <v>9209</v>
      </c>
      <c r="G1370" t="s">
        <v>2596</v>
      </c>
      <c r="H1370" t="s">
        <v>1495</v>
      </c>
      <c r="I1370" t="s">
        <v>1496</v>
      </c>
      <c r="J1370">
        <v>82173024</v>
      </c>
      <c r="K1370">
        <v>189084</v>
      </c>
      <c r="L1370">
        <v>46.030535499999999</v>
      </c>
      <c r="M1370">
        <v>-118.29576950000001</v>
      </c>
      <c r="N1370">
        <v>82.36210706</v>
      </c>
    </row>
    <row r="1371" spans="1:14" x14ac:dyDescent="0.2">
      <c r="A1371">
        <v>53</v>
      </c>
      <c r="B1371">
        <v>73</v>
      </c>
      <c r="C1371">
        <v>100</v>
      </c>
      <c r="D1371" s="3">
        <v>53073000100</v>
      </c>
      <c r="E1371" s="4" t="str">
        <f t="shared" si="21"/>
        <v>1400000US53073000100</v>
      </c>
      <c r="F1371">
        <v>1</v>
      </c>
      <c r="G1371" t="s">
        <v>1737</v>
      </c>
      <c r="H1371" t="s">
        <v>1495</v>
      </c>
      <c r="I1371" t="s">
        <v>1496</v>
      </c>
      <c r="J1371">
        <v>86768372</v>
      </c>
      <c r="K1371">
        <v>362478</v>
      </c>
      <c r="L1371">
        <v>48.790458999999998</v>
      </c>
      <c r="M1371">
        <v>-122.3711069</v>
      </c>
      <c r="N1371">
        <v>87.130853549999998</v>
      </c>
    </row>
    <row r="1372" spans="1:14" x14ac:dyDescent="0.2">
      <c r="A1372">
        <v>53</v>
      </c>
      <c r="B1372">
        <v>73</v>
      </c>
      <c r="C1372">
        <v>200</v>
      </c>
      <c r="D1372" s="3">
        <v>53073000200</v>
      </c>
      <c r="E1372" s="4" t="str">
        <f t="shared" si="21"/>
        <v>1400000US53073000200</v>
      </c>
      <c r="F1372">
        <v>2</v>
      </c>
      <c r="G1372" t="s">
        <v>1552</v>
      </c>
      <c r="H1372" t="s">
        <v>1495</v>
      </c>
      <c r="I1372" t="s">
        <v>1496</v>
      </c>
      <c r="J1372">
        <v>42714550</v>
      </c>
      <c r="K1372">
        <v>2868568</v>
      </c>
      <c r="L1372">
        <v>48.804253299999999</v>
      </c>
      <c r="M1372">
        <v>-122.5426162</v>
      </c>
      <c r="N1372">
        <v>45.58311595</v>
      </c>
    </row>
    <row r="1373" spans="1:14" x14ac:dyDescent="0.2">
      <c r="A1373">
        <v>53</v>
      </c>
      <c r="B1373">
        <v>73</v>
      </c>
      <c r="C1373">
        <v>300</v>
      </c>
      <c r="D1373" s="3">
        <v>53073000300</v>
      </c>
      <c r="E1373" s="4" t="str">
        <f t="shared" si="21"/>
        <v>1400000US53073000300</v>
      </c>
      <c r="F1373">
        <v>3</v>
      </c>
      <c r="G1373" t="s">
        <v>1553</v>
      </c>
      <c r="H1373" t="s">
        <v>1495</v>
      </c>
      <c r="I1373" t="s">
        <v>1496</v>
      </c>
      <c r="J1373">
        <v>6430224</v>
      </c>
      <c r="K1373">
        <v>1305482</v>
      </c>
      <c r="L1373">
        <v>48.7752634</v>
      </c>
      <c r="M1373">
        <v>-122.5116783</v>
      </c>
      <c r="N1373">
        <v>7.735699372</v>
      </c>
    </row>
    <row r="1374" spans="1:14" x14ac:dyDescent="0.2">
      <c r="A1374">
        <v>53</v>
      </c>
      <c r="B1374">
        <v>73</v>
      </c>
      <c r="C1374">
        <v>400</v>
      </c>
      <c r="D1374" s="3">
        <v>53073000400</v>
      </c>
      <c r="E1374" s="4" t="str">
        <f t="shared" si="21"/>
        <v>1400000US53073000400</v>
      </c>
      <c r="F1374">
        <v>4</v>
      </c>
      <c r="G1374" t="s">
        <v>1554</v>
      </c>
      <c r="H1374" t="s">
        <v>1495</v>
      </c>
      <c r="I1374" t="s">
        <v>1496</v>
      </c>
      <c r="J1374">
        <v>4625370</v>
      </c>
      <c r="K1374">
        <v>502177</v>
      </c>
      <c r="L1374">
        <v>48.767561700000002</v>
      </c>
      <c r="M1374">
        <v>-122.4877903</v>
      </c>
      <c r="N1374">
        <v>5.1275429270000004</v>
      </c>
    </row>
    <row r="1375" spans="1:14" x14ac:dyDescent="0.2">
      <c r="A1375">
        <v>53</v>
      </c>
      <c r="B1375">
        <v>73</v>
      </c>
      <c r="C1375">
        <v>501</v>
      </c>
      <c r="D1375" s="3">
        <v>53073000501</v>
      </c>
      <c r="E1375" s="4" t="str">
        <f t="shared" si="21"/>
        <v>1400000US53073000501</v>
      </c>
      <c r="F1375">
        <v>5.01</v>
      </c>
      <c r="G1375" t="s">
        <v>1678</v>
      </c>
      <c r="H1375" t="s">
        <v>1495</v>
      </c>
      <c r="I1375" t="s">
        <v>1496</v>
      </c>
      <c r="J1375">
        <v>2541847</v>
      </c>
      <c r="K1375">
        <v>0</v>
      </c>
      <c r="L1375">
        <v>48.756388700000002</v>
      </c>
      <c r="M1375">
        <v>-122.4683045</v>
      </c>
      <c r="N1375">
        <v>2.5418463419999999</v>
      </c>
    </row>
    <row r="1376" spans="1:14" x14ac:dyDescent="0.2">
      <c r="A1376">
        <v>53</v>
      </c>
      <c r="B1376">
        <v>73</v>
      </c>
      <c r="C1376">
        <v>502</v>
      </c>
      <c r="D1376" s="3">
        <v>53073000502</v>
      </c>
      <c r="E1376" s="4" t="str">
        <f t="shared" si="21"/>
        <v>1400000US53073000502</v>
      </c>
      <c r="F1376">
        <v>5.0199999999999996</v>
      </c>
      <c r="G1376" t="s">
        <v>1679</v>
      </c>
      <c r="H1376" t="s">
        <v>1495</v>
      </c>
      <c r="I1376" t="s">
        <v>1496</v>
      </c>
      <c r="J1376">
        <v>1247203</v>
      </c>
      <c r="K1376">
        <v>422756</v>
      </c>
      <c r="L1376">
        <v>48.7557197</v>
      </c>
      <c r="M1376">
        <v>-122.4860422</v>
      </c>
      <c r="N1376">
        <v>1.669946218</v>
      </c>
    </row>
    <row r="1377" spans="1:14" x14ac:dyDescent="0.2">
      <c r="A1377">
        <v>53</v>
      </c>
      <c r="B1377">
        <v>73</v>
      </c>
      <c r="C1377">
        <v>600</v>
      </c>
      <c r="D1377" s="3">
        <v>53073000600</v>
      </c>
      <c r="E1377" s="4" t="str">
        <f t="shared" si="21"/>
        <v>1400000US53073000600</v>
      </c>
      <c r="F1377">
        <v>6</v>
      </c>
      <c r="G1377" t="s">
        <v>1555</v>
      </c>
      <c r="H1377" t="s">
        <v>1495</v>
      </c>
      <c r="I1377" t="s">
        <v>1496</v>
      </c>
      <c r="J1377">
        <v>1063020</v>
      </c>
      <c r="K1377">
        <v>157711</v>
      </c>
      <c r="L1377">
        <v>48.7478908</v>
      </c>
      <c r="M1377">
        <v>-122.48595880000001</v>
      </c>
      <c r="N1377">
        <v>1.220731732</v>
      </c>
    </row>
    <row r="1378" spans="1:14" x14ac:dyDescent="0.2">
      <c r="A1378">
        <v>53</v>
      </c>
      <c r="B1378">
        <v>73</v>
      </c>
      <c r="C1378">
        <v>700</v>
      </c>
      <c r="D1378" s="3">
        <v>53073000700</v>
      </c>
      <c r="E1378" s="4" t="str">
        <f t="shared" si="21"/>
        <v>1400000US53073000700</v>
      </c>
      <c r="F1378">
        <v>7</v>
      </c>
      <c r="G1378" t="s">
        <v>1556</v>
      </c>
      <c r="H1378" t="s">
        <v>1495</v>
      </c>
      <c r="I1378" t="s">
        <v>1496</v>
      </c>
      <c r="J1378">
        <v>3158690</v>
      </c>
      <c r="K1378">
        <v>0</v>
      </c>
      <c r="L1378">
        <v>48.764011799999999</v>
      </c>
      <c r="M1378">
        <v>-122.44989200000001</v>
      </c>
      <c r="N1378">
        <v>3.1586928150000002</v>
      </c>
    </row>
    <row r="1379" spans="1:14" x14ac:dyDescent="0.2">
      <c r="A1379">
        <v>53</v>
      </c>
      <c r="B1379">
        <v>73</v>
      </c>
      <c r="C1379">
        <v>803</v>
      </c>
      <c r="D1379" s="3">
        <v>53073000803</v>
      </c>
      <c r="E1379" s="4" t="str">
        <f t="shared" si="21"/>
        <v>1400000US53073000803</v>
      </c>
      <c r="F1379">
        <v>8.0299999999999994</v>
      </c>
      <c r="G1379" t="s">
        <v>2597</v>
      </c>
      <c r="H1379" t="s">
        <v>1495</v>
      </c>
      <c r="I1379" t="s">
        <v>1496</v>
      </c>
      <c r="J1379">
        <v>4589024</v>
      </c>
      <c r="K1379">
        <v>13979</v>
      </c>
      <c r="L1379">
        <v>48.772086600000002</v>
      </c>
      <c r="M1379">
        <v>-122.43347989999999</v>
      </c>
      <c r="N1379">
        <v>4.6030074780000003</v>
      </c>
    </row>
    <row r="1380" spans="1:14" x14ac:dyDescent="0.2">
      <c r="A1380">
        <v>53</v>
      </c>
      <c r="B1380">
        <v>73</v>
      </c>
      <c r="C1380">
        <v>804</v>
      </c>
      <c r="D1380" s="3">
        <v>53073000804</v>
      </c>
      <c r="E1380" s="4" t="str">
        <f t="shared" si="21"/>
        <v>1400000US53073000804</v>
      </c>
      <c r="F1380">
        <v>8.0399999999999991</v>
      </c>
      <c r="G1380" t="s">
        <v>2598</v>
      </c>
      <c r="H1380" t="s">
        <v>1495</v>
      </c>
      <c r="I1380" t="s">
        <v>1496</v>
      </c>
      <c r="J1380">
        <v>11084397</v>
      </c>
      <c r="K1380">
        <v>3295520</v>
      </c>
      <c r="L1380">
        <v>48.764754600000003</v>
      </c>
      <c r="M1380">
        <v>-122.3945933</v>
      </c>
      <c r="N1380">
        <v>14.379915970000001</v>
      </c>
    </row>
    <row r="1381" spans="1:14" x14ac:dyDescent="0.2">
      <c r="A1381">
        <v>53</v>
      </c>
      <c r="B1381">
        <v>73</v>
      </c>
      <c r="C1381">
        <v>805</v>
      </c>
      <c r="D1381" s="3">
        <v>53073000805</v>
      </c>
      <c r="E1381" s="4" t="str">
        <f t="shared" si="21"/>
        <v>1400000US53073000805</v>
      </c>
      <c r="F1381">
        <v>8.0500000000000007</v>
      </c>
      <c r="G1381" t="s">
        <v>2599</v>
      </c>
      <c r="H1381" t="s">
        <v>1495</v>
      </c>
      <c r="I1381" t="s">
        <v>1496</v>
      </c>
      <c r="J1381">
        <v>26710966</v>
      </c>
      <c r="K1381">
        <v>1158596</v>
      </c>
      <c r="L1381">
        <v>48.726098299999997</v>
      </c>
      <c r="M1381">
        <v>-122.3888087</v>
      </c>
      <c r="N1381">
        <v>27.869566930000001</v>
      </c>
    </row>
    <row r="1382" spans="1:14" x14ac:dyDescent="0.2">
      <c r="A1382">
        <v>53</v>
      </c>
      <c r="B1382">
        <v>73</v>
      </c>
      <c r="C1382">
        <v>806</v>
      </c>
      <c r="D1382" s="3">
        <v>53073000806</v>
      </c>
      <c r="E1382" s="4" t="str">
        <f t="shared" si="21"/>
        <v>1400000US53073000806</v>
      </c>
      <c r="F1382">
        <v>8.06</v>
      </c>
      <c r="G1382" t="s">
        <v>2600</v>
      </c>
      <c r="H1382" t="s">
        <v>1495</v>
      </c>
      <c r="I1382" t="s">
        <v>1496</v>
      </c>
      <c r="J1382">
        <v>94953349</v>
      </c>
      <c r="K1382">
        <v>15573146</v>
      </c>
      <c r="L1382">
        <v>48.692166</v>
      </c>
      <c r="M1382">
        <v>-122.26528519999999</v>
      </c>
      <c r="N1382">
        <v>110.5265003</v>
      </c>
    </row>
    <row r="1383" spans="1:14" x14ac:dyDescent="0.2">
      <c r="A1383">
        <v>53</v>
      </c>
      <c r="B1383">
        <v>73</v>
      </c>
      <c r="C1383">
        <v>901</v>
      </c>
      <c r="D1383" s="3">
        <v>53073000901</v>
      </c>
      <c r="E1383" s="4" t="str">
        <f t="shared" si="21"/>
        <v>1400000US53073000901</v>
      </c>
      <c r="F1383">
        <v>9.01</v>
      </c>
      <c r="G1383" t="s">
        <v>2601</v>
      </c>
      <c r="H1383" t="s">
        <v>1495</v>
      </c>
      <c r="I1383" t="s">
        <v>1496</v>
      </c>
      <c r="J1383">
        <v>5284311</v>
      </c>
      <c r="K1383">
        <v>0</v>
      </c>
      <c r="L1383">
        <v>48.745184799999997</v>
      </c>
      <c r="M1383">
        <v>-122.448307</v>
      </c>
      <c r="N1383">
        <v>5.2843128640000003</v>
      </c>
    </row>
    <row r="1384" spans="1:14" x14ac:dyDescent="0.2">
      <c r="A1384">
        <v>53</v>
      </c>
      <c r="B1384">
        <v>73</v>
      </c>
      <c r="C1384">
        <v>902</v>
      </c>
      <c r="D1384" s="3">
        <v>53073000902</v>
      </c>
      <c r="E1384" s="4" t="str">
        <f t="shared" si="21"/>
        <v>1400000US53073000902</v>
      </c>
      <c r="F1384">
        <v>9.02</v>
      </c>
      <c r="G1384" t="s">
        <v>2602</v>
      </c>
      <c r="H1384" t="s">
        <v>1495</v>
      </c>
      <c r="I1384" t="s">
        <v>1496</v>
      </c>
      <c r="J1384">
        <v>16470294</v>
      </c>
      <c r="K1384">
        <v>584593</v>
      </c>
      <c r="L1384">
        <v>48.715415100000001</v>
      </c>
      <c r="M1384">
        <v>-122.448098</v>
      </c>
      <c r="N1384">
        <v>17.054887220000001</v>
      </c>
    </row>
    <row r="1385" spans="1:14" x14ac:dyDescent="0.2">
      <c r="A1385">
        <v>53</v>
      </c>
      <c r="B1385">
        <v>73</v>
      </c>
      <c r="C1385">
        <v>1000</v>
      </c>
      <c r="D1385" s="3">
        <v>53073001000</v>
      </c>
      <c r="E1385" s="4" t="str">
        <f t="shared" si="21"/>
        <v>1400000US53073001000</v>
      </c>
      <c r="F1385">
        <v>10</v>
      </c>
      <c r="G1385" t="s">
        <v>1559</v>
      </c>
      <c r="H1385" t="s">
        <v>1495</v>
      </c>
      <c r="I1385" t="s">
        <v>1496</v>
      </c>
      <c r="J1385">
        <v>2481592</v>
      </c>
      <c r="K1385">
        <v>0</v>
      </c>
      <c r="L1385">
        <v>48.736921700000003</v>
      </c>
      <c r="M1385">
        <v>-122.4797992</v>
      </c>
      <c r="N1385">
        <v>2.4815959639999998</v>
      </c>
    </row>
    <row r="1386" spans="1:14" x14ac:dyDescent="0.2">
      <c r="A1386">
        <v>53</v>
      </c>
      <c r="B1386">
        <v>73</v>
      </c>
      <c r="C1386">
        <v>1100</v>
      </c>
      <c r="D1386" s="3">
        <v>53073001100</v>
      </c>
      <c r="E1386" s="4" t="str">
        <f t="shared" si="21"/>
        <v>1400000US53073001100</v>
      </c>
      <c r="F1386">
        <v>11</v>
      </c>
      <c r="G1386" t="s">
        <v>1560</v>
      </c>
      <c r="H1386" t="s">
        <v>1495</v>
      </c>
      <c r="I1386" t="s">
        <v>1496</v>
      </c>
      <c r="J1386">
        <v>5694085</v>
      </c>
      <c r="K1386">
        <v>66866639</v>
      </c>
      <c r="L1386">
        <v>48.715019499999997</v>
      </c>
      <c r="M1386">
        <v>-122.51879750000001</v>
      </c>
      <c r="N1386">
        <v>72.560736070000004</v>
      </c>
    </row>
    <row r="1387" spans="1:14" x14ac:dyDescent="0.2">
      <c r="A1387">
        <v>53</v>
      </c>
      <c r="B1387">
        <v>73</v>
      </c>
      <c r="C1387">
        <v>1201</v>
      </c>
      <c r="D1387" s="3">
        <v>53073001201</v>
      </c>
      <c r="E1387" s="4" t="str">
        <f t="shared" si="21"/>
        <v>1400000US53073001201</v>
      </c>
      <c r="F1387">
        <v>12.01</v>
      </c>
      <c r="G1387" t="s">
        <v>2603</v>
      </c>
      <c r="H1387" t="s">
        <v>1495</v>
      </c>
      <c r="I1387" t="s">
        <v>1496</v>
      </c>
      <c r="J1387">
        <v>2468899</v>
      </c>
      <c r="K1387">
        <v>0</v>
      </c>
      <c r="L1387">
        <v>48.7219184</v>
      </c>
      <c r="M1387">
        <v>-122.4831149</v>
      </c>
      <c r="N1387">
        <v>2.4688950620000001</v>
      </c>
    </row>
    <row r="1388" spans="1:14" x14ac:dyDescent="0.2">
      <c r="A1388">
        <v>53</v>
      </c>
      <c r="B1388">
        <v>73</v>
      </c>
      <c r="C1388">
        <v>1202</v>
      </c>
      <c r="D1388" s="3">
        <v>53073001202</v>
      </c>
      <c r="E1388" s="4" t="str">
        <f t="shared" si="21"/>
        <v>1400000US53073001202</v>
      </c>
      <c r="F1388">
        <v>12.02</v>
      </c>
      <c r="G1388" t="s">
        <v>2604</v>
      </c>
      <c r="H1388" t="s">
        <v>1495</v>
      </c>
      <c r="I1388" t="s">
        <v>1496</v>
      </c>
      <c r="J1388">
        <v>57639225</v>
      </c>
      <c r="K1388">
        <v>30195136</v>
      </c>
      <c r="L1388">
        <v>48.659841</v>
      </c>
      <c r="M1388">
        <v>-122.4547075</v>
      </c>
      <c r="N1388">
        <v>87.834373049999996</v>
      </c>
    </row>
    <row r="1389" spans="1:14" x14ac:dyDescent="0.2">
      <c r="A1389">
        <v>53</v>
      </c>
      <c r="B1389">
        <v>73</v>
      </c>
      <c r="C1389">
        <v>10100</v>
      </c>
      <c r="D1389" s="3">
        <v>53073010100</v>
      </c>
      <c r="E1389" s="4" t="str">
        <f t="shared" si="21"/>
        <v>1400000US53073010100</v>
      </c>
      <c r="F1389">
        <v>101</v>
      </c>
      <c r="G1389" t="s">
        <v>1507</v>
      </c>
      <c r="H1389" t="s">
        <v>1495</v>
      </c>
      <c r="I1389" t="s">
        <v>1496</v>
      </c>
      <c r="J1389">
        <v>4232550397</v>
      </c>
      <c r="K1389">
        <v>109459194</v>
      </c>
      <c r="L1389">
        <v>48.849891499999998</v>
      </c>
      <c r="M1389">
        <v>-121.4903838</v>
      </c>
      <c r="N1389">
        <v>4341.9931919999999</v>
      </c>
    </row>
    <row r="1390" spans="1:14" x14ac:dyDescent="0.2">
      <c r="A1390">
        <v>53</v>
      </c>
      <c r="B1390">
        <v>73</v>
      </c>
      <c r="C1390">
        <v>10200</v>
      </c>
      <c r="D1390" s="3">
        <v>53073010200</v>
      </c>
      <c r="E1390" s="4" t="str">
        <f t="shared" si="21"/>
        <v>1400000US53073010200</v>
      </c>
      <c r="F1390">
        <v>102</v>
      </c>
      <c r="G1390" t="s">
        <v>1708</v>
      </c>
      <c r="H1390" t="s">
        <v>1495</v>
      </c>
      <c r="I1390" t="s">
        <v>1496</v>
      </c>
      <c r="J1390">
        <v>181256665</v>
      </c>
      <c r="K1390">
        <v>2967446</v>
      </c>
      <c r="L1390">
        <v>48.9380168</v>
      </c>
      <c r="M1390">
        <v>-122.30436880000001</v>
      </c>
      <c r="N1390">
        <v>184.2241167</v>
      </c>
    </row>
    <row r="1391" spans="1:14" x14ac:dyDescent="0.2">
      <c r="A1391">
        <v>53</v>
      </c>
      <c r="B1391">
        <v>73</v>
      </c>
      <c r="C1391">
        <v>10301</v>
      </c>
      <c r="D1391" s="3">
        <v>53073010301</v>
      </c>
      <c r="E1391" s="4" t="str">
        <f t="shared" si="21"/>
        <v>1400000US53073010301</v>
      </c>
      <c r="F1391">
        <v>103.01</v>
      </c>
      <c r="G1391" t="s">
        <v>2506</v>
      </c>
      <c r="H1391" t="s">
        <v>1495</v>
      </c>
      <c r="I1391" t="s">
        <v>1496</v>
      </c>
      <c r="J1391">
        <v>93202936</v>
      </c>
      <c r="K1391">
        <v>696426</v>
      </c>
      <c r="L1391">
        <v>48.957378400000003</v>
      </c>
      <c r="M1391">
        <v>-122.521294</v>
      </c>
      <c r="N1391">
        <v>93.899370210000001</v>
      </c>
    </row>
    <row r="1392" spans="1:14" x14ac:dyDescent="0.2">
      <c r="A1392">
        <v>53</v>
      </c>
      <c r="B1392">
        <v>73</v>
      </c>
      <c r="C1392">
        <v>10302</v>
      </c>
      <c r="D1392" s="3">
        <v>53073010302</v>
      </c>
      <c r="E1392" s="4" t="str">
        <f t="shared" si="21"/>
        <v>1400000US53073010302</v>
      </c>
      <c r="F1392">
        <v>103.02</v>
      </c>
      <c r="G1392" t="s">
        <v>2605</v>
      </c>
      <c r="H1392" t="s">
        <v>1495</v>
      </c>
      <c r="I1392" t="s">
        <v>1496</v>
      </c>
      <c r="J1392">
        <v>4256920</v>
      </c>
      <c r="K1392">
        <v>126976</v>
      </c>
      <c r="L1392">
        <v>48.949964799999997</v>
      </c>
      <c r="M1392">
        <v>-122.4548298</v>
      </c>
      <c r="N1392">
        <v>4.3838951120000003</v>
      </c>
    </row>
    <row r="1393" spans="1:14" x14ac:dyDescent="0.2">
      <c r="A1393">
        <v>53</v>
      </c>
      <c r="B1393">
        <v>73</v>
      </c>
      <c r="C1393">
        <v>10303</v>
      </c>
      <c r="D1393" s="3">
        <v>53073010303</v>
      </c>
      <c r="E1393" s="4" t="str">
        <f t="shared" si="21"/>
        <v>1400000US53073010303</v>
      </c>
      <c r="F1393">
        <v>103.03</v>
      </c>
      <c r="G1393" t="s">
        <v>2507</v>
      </c>
      <c r="H1393" t="s">
        <v>1495</v>
      </c>
      <c r="I1393" t="s">
        <v>1496</v>
      </c>
      <c r="J1393">
        <v>22856318</v>
      </c>
      <c r="K1393">
        <v>71244</v>
      </c>
      <c r="L1393">
        <v>48.971577799999999</v>
      </c>
      <c r="M1393">
        <v>-122.4351806</v>
      </c>
      <c r="N1393">
        <v>22.927561919999999</v>
      </c>
    </row>
    <row r="1394" spans="1:14" x14ac:dyDescent="0.2">
      <c r="A1394">
        <v>53</v>
      </c>
      <c r="B1394">
        <v>73</v>
      </c>
      <c r="C1394">
        <v>10401</v>
      </c>
      <c r="D1394" s="3">
        <v>53073010401</v>
      </c>
      <c r="E1394" s="4" t="str">
        <f t="shared" si="21"/>
        <v>1400000US53073010401</v>
      </c>
      <c r="F1394">
        <v>104.01</v>
      </c>
      <c r="G1394" t="s">
        <v>1825</v>
      </c>
      <c r="H1394" t="s">
        <v>1495</v>
      </c>
      <c r="I1394" t="s">
        <v>1496</v>
      </c>
      <c r="J1394">
        <v>79708697</v>
      </c>
      <c r="K1394">
        <v>4927739</v>
      </c>
      <c r="L1394">
        <v>48.973460099999997</v>
      </c>
      <c r="M1394">
        <v>-122.669566</v>
      </c>
      <c r="N1394">
        <v>84.636438209999994</v>
      </c>
    </row>
    <row r="1395" spans="1:14" x14ac:dyDescent="0.2">
      <c r="A1395">
        <v>53</v>
      </c>
      <c r="B1395">
        <v>73</v>
      </c>
      <c r="C1395">
        <v>10403</v>
      </c>
      <c r="D1395" s="3">
        <v>53073010403</v>
      </c>
      <c r="E1395" s="4" t="str">
        <f t="shared" si="21"/>
        <v>1400000US53073010403</v>
      </c>
      <c r="F1395">
        <v>104.03</v>
      </c>
      <c r="G1395" t="s">
        <v>2606</v>
      </c>
      <c r="H1395" t="s">
        <v>1495</v>
      </c>
      <c r="I1395" t="s">
        <v>1496</v>
      </c>
      <c r="J1395">
        <v>21282604</v>
      </c>
      <c r="K1395">
        <v>39615827</v>
      </c>
      <c r="L1395">
        <v>48.9617589</v>
      </c>
      <c r="M1395">
        <v>-122.8079958</v>
      </c>
      <c r="N1395">
        <v>60.898442590000002</v>
      </c>
    </row>
    <row r="1396" spans="1:14" x14ac:dyDescent="0.2">
      <c r="A1396">
        <v>53</v>
      </c>
      <c r="B1396">
        <v>73</v>
      </c>
      <c r="C1396">
        <v>10404</v>
      </c>
      <c r="D1396" s="3">
        <v>53073010404</v>
      </c>
      <c r="E1396" s="4" t="str">
        <f t="shared" si="21"/>
        <v>1400000US53073010404</v>
      </c>
      <c r="F1396">
        <v>104.04</v>
      </c>
      <c r="G1396" t="s">
        <v>2607</v>
      </c>
      <c r="H1396" t="s">
        <v>1495</v>
      </c>
      <c r="I1396" t="s">
        <v>1496</v>
      </c>
      <c r="J1396">
        <v>59630877</v>
      </c>
      <c r="K1396">
        <v>125875005</v>
      </c>
      <c r="L1396">
        <v>48.902148400000002</v>
      </c>
      <c r="M1396">
        <v>-122.76444720000001</v>
      </c>
      <c r="N1396">
        <v>185.50587590000001</v>
      </c>
    </row>
    <row r="1397" spans="1:14" x14ac:dyDescent="0.2">
      <c r="A1397">
        <v>53</v>
      </c>
      <c r="B1397">
        <v>73</v>
      </c>
      <c r="C1397">
        <v>10501</v>
      </c>
      <c r="D1397" s="3">
        <v>53073010501</v>
      </c>
      <c r="E1397" s="4" t="str">
        <f t="shared" si="21"/>
        <v>1400000US53073010501</v>
      </c>
      <c r="F1397">
        <v>105.01</v>
      </c>
      <c r="G1397" t="s">
        <v>2510</v>
      </c>
      <c r="H1397" t="s">
        <v>1495</v>
      </c>
      <c r="I1397" t="s">
        <v>1496</v>
      </c>
      <c r="J1397">
        <v>82430687</v>
      </c>
      <c r="K1397">
        <v>75434409</v>
      </c>
      <c r="L1397">
        <v>48.8889116</v>
      </c>
      <c r="M1397">
        <v>-122.7854839</v>
      </c>
      <c r="N1397">
        <v>157.8650882</v>
      </c>
    </row>
    <row r="1398" spans="1:14" x14ac:dyDescent="0.2">
      <c r="A1398">
        <v>53</v>
      </c>
      <c r="B1398">
        <v>73</v>
      </c>
      <c r="C1398">
        <v>10502</v>
      </c>
      <c r="D1398" s="3">
        <v>53073010502</v>
      </c>
      <c r="E1398" s="4" t="str">
        <f t="shared" si="21"/>
        <v>1400000US53073010502</v>
      </c>
      <c r="F1398">
        <v>105.02</v>
      </c>
      <c r="G1398" t="s">
        <v>2608</v>
      </c>
      <c r="H1398" t="s">
        <v>1495</v>
      </c>
      <c r="I1398" t="s">
        <v>1496</v>
      </c>
      <c r="J1398">
        <v>19548118</v>
      </c>
      <c r="K1398">
        <v>610070</v>
      </c>
      <c r="L1398">
        <v>48.8735468</v>
      </c>
      <c r="M1398">
        <v>-122.5865439</v>
      </c>
      <c r="N1398">
        <v>20.158195880000001</v>
      </c>
    </row>
    <row r="1399" spans="1:14" x14ac:dyDescent="0.2">
      <c r="A1399">
        <v>53</v>
      </c>
      <c r="B1399">
        <v>73</v>
      </c>
      <c r="C1399">
        <v>10600</v>
      </c>
      <c r="D1399" s="3">
        <v>53073010600</v>
      </c>
      <c r="E1399" s="4" t="str">
        <f t="shared" si="21"/>
        <v>1400000US53073010600</v>
      </c>
      <c r="F1399">
        <v>106</v>
      </c>
      <c r="G1399" t="s">
        <v>1513</v>
      </c>
      <c r="H1399" t="s">
        <v>1495</v>
      </c>
      <c r="I1399" t="s">
        <v>1496</v>
      </c>
      <c r="J1399">
        <v>49666980</v>
      </c>
      <c r="K1399">
        <v>975495</v>
      </c>
      <c r="L1399">
        <v>48.865307199999997</v>
      </c>
      <c r="M1399">
        <v>-122.524321</v>
      </c>
      <c r="N1399">
        <v>50.642477759999998</v>
      </c>
    </row>
    <row r="1400" spans="1:14" x14ac:dyDescent="0.2">
      <c r="A1400">
        <v>53</v>
      </c>
      <c r="B1400">
        <v>73</v>
      </c>
      <c r="C1400">
        <v>10701</v>
      </c>
      <c r="D1400" s="3">
        <v>53073010701</v>
      </c>
      <c r="E1400" s="4" t="str">
        <f t="shared" si="21"/>
        <v>1400000US53073010701</v>
      </c>
      <c r="F1400">
        <v>107.01</v>
      </c>
      <c r="G1400" t="s">
        <v>1514</v>
      </c>
      <c r="H1400" t="s">
        <v>1495</v>
      </c>
      <c r="I1400" t="s">
        <v>1496</v>
      </c>
      <c r="J1400">
        <v>85518919</v>
      </c>
      <c r="K1400">
        <v>1486501</v>
      </c>
      <c r="L1400">
        <v>48.882548800000002</v>
      </c>
      <c r="M1400">
        <v>-122.4248438</v>
      </c>
      <c r="N1400">
        <v>87.005416479999994</v>
      </c>
    </row>
    <row r="1401" spans="1:14" x14ac:dyDescent="0.2">
      <c r="A1401">
        <v>53</v>
      </c>
      <c r="B1401">
        <v>73</v>
      </c>
      <c r="C1401">
        <v>10702</v>
      </c>
      <c r="D1401" s="3">
        <v>53073010702</v>
      </c>
      <c r="E1401" s="4" t="str">
        <f t="shared" si="21"/>
        <v>1400000US53073010702</v>
      </c>
      <c r="F1401">
        <v>107.02</v>
      </c>
      <c r="G1401" t="s">
        <v>1827</v>
      </c>
      <c r="H1401" t="s">
        <v>1495</v>
      </c>
      <c r="I1401" t="s">
        <v>1496</v>
      </c>
      <c r="J1401">
        <v>58516016</v>
      </c>
      <c r="K1401">
        <v>891630</v>
      </c>
      <c r="L1401">
        <v>48.842113400000002</v>
      </c>
      <c r="M1401">
        <v>-122.3180526</v>
      </c>
      <c r="N1401">
        <v>59.407649390000003</v>
      </c>
    </row>
    <row r="1402" spans="1:14" x14ac:dyDescent="0.2">
      <c r="A1402">
        <v>53</v>
      </c>
      <c r="B1402">
        <v>73</v>
      </c>
      <c r="C1402">
        <v>10900</v>
      </c>
      <c r="D1402" s="3">
        <v>53073010900</v>
      </c>
      <c r="E1402" s="4" t="str">
        <f t="shared" si="21"/>
        <v>1400000US53073010900</v>
      </c>
      <c r="F1402">
        <v>109</v>
      </c>
      <c r="G1402" t="s">
        <v>1828</v>
      </c>
      <c r="H1402" t="s">
        <v>1495</v>
      </c>
      <c r="I1402" t="s">
        <v>1496</v>
      </c>
      <c r="J1402">
        <v>23970353</v>
      </c>
      <c r="K1402">
        <v>163033681</v>
      </c>
      <c r="L1402">
        <v>48.693426299999999</v>
      </c>
      <c r="M1402">
        <v>-122.67947049999999</v>
      </c>
      <c r="N1402">
        <v>187.00546919999999</v>
      </c>
    </row>
    <row r="1403" spans="1:14" x14ac:dyDescent="0.2">
      <c r="A1403">
        <v>53</v>
      </c>
      <c r="B1403">
        <v>73</v>
      </c>
      <c r="C1403">
        <v>11000</v>
      </c>
      <c r="D1403" s="3">
        <v>53073011000</v>
      </c>
      <c r="E1403" s="4" t="str">
        <f t="shared" si="21"/>
        <v>1400000US53073011000</v>
      </c>
      <c r="F1403">
        <v>110</v>
      </c>
      <c r="G1403" t="s">
        <v>1711</v>
      </c>
      <c r="H1403" t="s">
        <v>1495</v>
      </c>
      <c r="I1403" t="s">
        <v>1496</v>
      </c>
      <c r="J1403">
        <v>12652233</v>
      </c>
      <c r="K1403">
        <v>336186561</v>
      </c>
      <c r="L1403">
        <v>48.980787800000002</v>
      </c>
      <c r="M1403">
        <v>-123.0297037</v>
      </c>
      <c r="N1403">
        <v>348.83870389999998</v>
      </c>
    </row>
    <row r="1404" spans="1:14" x14ac:dyDescent="0.2">
      <c r="A1404">
        <v>53</v>
      </c>
      <c r="B1404">
        <v>73</v>
      </c>
      <c r="C1404">
        <v>940000</v>
      </c>
      <c r="D1404" s="3">
        <v>53073940000</v>
      </c>
      <c r="E1404" s="4" t="str">
        <f t="shared" si="21"/>
        <v>1400000US53073940000</v>
      </c>
      <c r="F1404">
        <v>9400</v>
      </c>
      <c r="G1404" t="s">
        <v>1572</v>
      </c>
      <c r="H1404" t="s">
        <v>1495</v>
      </c>
      <c r="I1404" t="s">
        <v>1496</v>
      </c>
      <c r="J1404">
        <v>53520327</v>
      </c>
      <c r="K1404">
        <v>41464401</v>
      </c>
      <c r="L1404">
        <v>48.767361600000001</v>
      </c>
      <c r="M1404">
        <v>-122.6378452</v>
      </c>
      <c r="N1404">
        <v>94.984727359999994</v>
      </c>
    </row>
    <row r="1405" spans="1:14" x14ac:dyDescent="0.2">
      <c r="A1405">
        <v>53</v>
      </c>
      <c r="B1405">
        <v>75</v>
      </c>
      <c r="C1405">
        <v>100</v>
      </c>
      <c r="D1405" s="3">
        <v>53075000100</v>
      </c>
      <c r="E1405" s="4" t="str">
        <f t="shared" si="21"/>
        <v>1400000US53075000100</v>
      </c>
      <c r="F1405">
        <v>1</v>
      </c>
      <c r="G1405" t="s">
        <v>1737</v>
      </c>
      <c r="H1405" t="s">
        <v>1495</v>
      </c>
      <c r="I1405" t="s">
        <v>1496</v>
      </c>
      <c r="J1405">
        <v>1461456</v>
      </c>
      <c r="K1405">
        <v>0</v>
      </c>
      <c r="L1405">
        <v>46.7328087</v>
      </c>
      <c r="M1405">
        <v>-117.1686493</v>
      </c>
      <c r="N1405">
        <v>1.461458369</v>
      </c>
    </row>
    <row r="1406" spans="1:14" x14ac:dyDescent="0.2">
      <c r="A1406">
        <v>53</v>
      </c>
      <c r="B1406">
        <v>75</v>
      </c>
      <c r="C1406">
        <v>200</v>
      </c>
      <c r="D1406" s="3">
        <v>53075000200</v>
      </c>
      <c r="E1406" s="4" t="str">
        <f t="shared" si="21"/>
        <v>1400000US53075000200</v>
      </c>
      <c r="F1406">
        <v>2</v>
      </c>
      <c r="G1406" t="s">
        <v>1552</v>
      </c>
      <c r="H1406" t="s">
        <v>1495</v>
      </c>
      <c r="I1406" t="s">
        <v>1496</v>
      </c>
      <c r="J1406">
        <v>109088796</v>
      </c>
      <c r="K1406">
        <v>0</v>
      </c>
      <c r="L1406">
        <v>46.7933661</v>
      </c>
      <c r="M1406">
        <v>-117.224018</v>
      </c>
      <c r="N1406">
        <v>109.08879779999999</v>
      </c>
    </row>
    <row r="1407" spans="1:14" x14ac:dyDescent="0.2">
      <c r="A1407">
        <v>53</v>
      </c>
      <c r="B1407">
        <v>75</v>
      </c>
      <c r="C1407">
        <v>300</v>
      </c>
      <c r="D1407" s="3">
        <v>53075000300</v>
      </c>
      <c r="E1407" s="4" t="str">
        <f t="shared" si="21"/>
        <v>1400000US53075000300</v>
      </c>
      <c r="F1407">
        <v>3</v>
      </c>
      <c r="G1407" t="s">
        <v>1553</v>
      </c>
      <c r="H1407" t="s">
        <v>1495</v>
      </c>
      <c r="I1407" t="s">
        <v>1496</v>
      </c>
      <c r="J1407">
        <v>161946294</v>
      </c>
      <c r="K1407">
        <v>0</v>
      </c>
      <c r="L1407">
        <v>46.702023799999999</v>
      </c>
      <c r="M1407">
        <v>-117.2670006</v>
      </c>
      <c r="N1407">
        <v>161.9462916</v>
      </c>
    </row>
    <row r="1408" spans="1:14" x14ac:dyDescent="0.2">
      <c r="A1408">
        <v>53</v>
      </c>
      <c r="B1408">
        <v>75</v>
      </c>
      <c r="C1408">
        <v>400</v>
      </c>
      <c r="D1408" s="3">
        <v>53075000400</v>
      </c>
      <c r="E1408" s="4" t="str">
        <f t="shared" si="21"/>
        <v>1400000US53075000400</v>
      </c>
      <c r="F1408">
        <v>4</v>
      </c>
      <c r="G1408" t="s">
        <v>1554</v>
      </c>
      <c r="H1408" t="s">
        <v>1495</v>
      </c>
      <c r="I1408" t="s">
        <v>1496</v>
      </c>
      <c r="J1408">
        <v>137019371</v>
      </c>
      <c r="K1408">
        <v>0</v>
      </c>
      <c r="L1408">
        <v>46.676921</v>
      </c>
      <c r="M1408">
        <v>-117.1130744</v>
      </c>
      <c r="N1408">
        <v>137.01938630000001</v>
      </c>
    </row>
    <row r="1409" spans="1:14" x14ac:dyDescent="0.2">
      <c r="A1409">
        <v>53</v>
      </c>
      <c r="B1409">
        <v>75</v>
      </c>
      <c r="C1409">
        <v>500</v>
      </c>
      <c r="D1409" s="3">
        <v>53075000500</v>
      </c>
      <c r="E1409" s="4" t="str">
        <f t="shared" si="21"/>
        <v>1400000US53075000500</v>
      </c>
      <c r="F1409">
        <v>5</v>
      </c>
      <c r="G1409" t="s">
        <v>1712</v>
      </c>
      <c r="H1409" t="s">
        <v>1495</v>
      </c>
      <c r="I1409" t="s">
        <v>1496</v>
      </c>
      <c r="J1409">
        <v>1473238</v>
      </c>
      <c r="K1409">
        <v>0</v>
      </c>
      <c r="L1409">
        <v>46.725714400000001</v>
      </c>
      <c r="M1409">
        <v>-117.153763</v>
      </c>
      <c r="N1409">
        <v>1.473238968</v>
      </c>
    </row>
    <row r="1410" spans="1:14" x14ac:dyDescent="0.2">
      <c r="A1410">
        <v>53</v>
      </c>
      <c r="B1410">
        <v>75</v>
      </c>
      <c r="C1410">
        <v>600</v>
      </c>
      <c r="D1410" s="3">
        <v>53075000600</v>
      </c>
      <c r="E1410" s="4" t="str">
        <f t="shared" si="21"/>
        <v>1400000US53075000600</v>
      </c>
      <c r="F1410">
        <v>6</v>
      </c>
      <c r="G1410" t="s">
        <v>1555</v>
      </c>
      <c r="H1410" t="s">
        <v>1495</v>
      </c>
      <c r="I1410" t="s">
        <v>1496</v>
      </c>
      <c r="J1410">
        <v>84136491</v>
      </c>
      <c r="K1410">
        <v>0</v>
      </c>
      <c r="L1410">
        <v>46.770873000000002</v>
      </c>
      <c r="M1410">
        <v>-117.09969</v>
      </c>
      <c r="N1410">
        <v>84.136503869999999</v>
      </c>
    </row>
    <row r="1411" spans="1:14" x14ac:dyDescent="0.2">
      <c r="A1411">
        <v>53</v>
      </c>
      <c r="B1411">
        <v>75</v>
      </c>
      <c r="C1411">
        <v>700</v>
      </c>
      <c r="D1411" s="3">
        <v>53075000700</v>
      </c>
      <c r="E1411" s="4" t="str">
        <f t="shared" ref="E1411:E1459" si="22">"1400000US"&amp;D1411</f>
        <v>1400000US53075000700</v>
      </c>
      <c r="F1411">
        <v>7</v>
      </c>
      <c r="G1411" t="s">
        <v>1556</v>
      </c>
      <c r="H1411" t="s">
        <v>1495</v>
      </c>
      <c r="I1411" t="s">
        <v>1496</v>
      </c>
      <c r="J1411">
        <v>903259443</v>
      </c>
      <c r="K1411">
        <v>2631</v>
      </c>
      <c r="L1411">
        <v>47.007262500000003</v>
      </c>
      <c r="M1411">
        <v>-117.21670659999999</v>
      </c>
      <c r="N1411">
        <v>903.26214140000002</v>
      </c>
    </row>
    <row r="1412" spans="1:14" x14ac:dyDescent="0.2">
      <c r="A1412">
        <v>53</v>
      </c>
      <c r="B1412">
        <v>75</v>
      </c>
      <c r="C1412">
        <v>800</v>
      </c>
      <c r="D1412" s="3">
        <v>53075000800</v>
      </c>
      <c r="E1412" s="4" t="str">
        <f t="shared" si="22"/>
        <v>1400000US53075000800</v>
      </c>
      <c r="F1412">
        <v>8</v>
      </c>
      <c r="G1412" t="s">
        <v>1557</v>
      </c>
      <c r="H1412" t="s">
        <v>1495</v>
      </c>
      <c r="I1412" t="s">
        <v>1496</v>
      </c>
      <c r="J1412">
        <v>354819996</v>
      </c>
      <c r="K1412">
        <v>8267</v>
      </c>
      <c r="L1412">
        <v>46.8834765</v>
      </c>
      <c r="M1412">
        <v>-117.42754119999999</v>
      </c>
      <c r="N1412">
        <v>354.82830430000001</v>
      </c>
    </row>
    <row r="1413" spans="1:14" x14ac:dyDescent="0.2">
      <c r="A1413">
        <v>53</v>
      </c>
      <c r="B1413">
        <v>75</v>
      </c>
      <c r="C1413">
        <v>900</v>
      </c>
      <c r="D1413" s="3">
        <v>53075000900</v>
      </c>
      <c r="E1413" s="4" t="str">
        <f t="shared" si="22"/>
        <v>1400000US53075000900</v>
      </c>
      <c r="F1413">
        <v>9</v>
      </c>
      <c r="G1413" t="s">
        <v>1558</v>
      </c>
      <c r="H1413" t="s">
        <v>1495</v>
      </c>
      <c r="I1413" t="s">
        <v>1496</v>
      </c>
      <c r="J1413">
        <v>2052995224</v>
      </c>
      <c r="K1413">
        <v>11719848</v>
      </c>
      <c r="L1413">
        <v>47.096765900000001</v>
      </c>
      <c r="M1413">
        <v>-117.62357900000001</v>
      </c>
      <c r="N1413">
        <v>2064.7153349999999</v>
      </c>
    </row>
    <row r="1414" spans="1:14" x14ac:dyDescent="0.2">
      <c r="A1414">
        <v>53</v>
      </c>
      <c r="B1414">
        <v>75</v>
      </c>
      <c r="C1414">
        <v>1000</v>
      </c>
      <c r="D1414" s="3">
        <v>53075001000</v>
      </c>
      <c r="E1414" s="4" t="str">
        <f t="shared" si="22"/>
        <v>1400000US53075001000</v>
      </c>
      <c r="F1414">
        <v>10</v>
      </c>
      <c r="G1414" t="s">
        <v>1559</v>
      </c>
      <c r="H1414" t="s">
        <v>1495</v>
      </c>
      <c r="I1414" t="s">
        <v>1496</v>
      </c>
      <c r="J1414">
        <v>1785799232</v>
      </c>
      <c r="K1414">
        <v>36208528</v>
      </c>
      <c r="L1414">
        <v>46.734602899999999</v>
      </c>
      <c r="M1414">
        <v>-117.9899592</v>
      </c>
      <c r="N1414">
        <v>1822.014909</v>
      </c>
    </row>
    <row r="1415" spans="1:14" x14ac:dyDescent="0.2">
      <c r="A1415">
        <v>53</v>
      </c>
      <c r="B1415">
        <v>77</v>
      </c>
      <c r="C1415">
        <v>100</v>
      </c>
      <c r="D1415" s="3">
        <v>53077000100</v>
      </c>
      <c r="E1415" s="4" t="str">
        <f t="shared" si="22"/>
        <v>1400000US53077000100</v>
      </c>
      <c r="F1415">
        <v>1</v>
      </c>
      <c r="G1415" t="s">
        <v>1737</v>
      </c>
      <c r="H1415" t="s">
        <v>1495</v>
      </c>
      <c r="I1415" t="s">
        <v>1496</v>
      </c>
      <c r="J1415">
        <v>2942749</v>
      </c>
      <c r="K1415">
        <v>0</v>
      </c>
      <c r="L1415">
        <v>46.5989316</v>
      </c>
      <c r="M1415">
        <v>-120.5056287</v>
      </c>
      <c r="N1415">
        <v>2.9427513859999999</v>
      </c>
    </row>
    <row r="1416" spans="1:14" x14ac:dyDescent="0.2">
      <c r="A1416">
        <v>53</v>
      </c>
      <c r="B1416">
        <v>77</v>
      </c>
      <c r="C1416">
        <v>200</v>
      </c>
      <c r="D1416" s="3">
        <v>53077000200</v>
      </c>
      <c r="E1416" s="4" t="str">
        <f t="shared" si="22"/>
        <v>1400000US53077000200</v>
      </c>
      <c r="F1416">
        <v>2</v>
      </c>
      <c r="G1416" t="s">
        <v>1552</v>
      </c>
      <c r="H1416" t="s">
        <v>1495</v>
      </c>
      <c r="I1416" t="s">
        <v>1496</v>
      </c>
      <c r="J1416">
        <v>3561044</v>
      </c>
      <c r="K1416">
        <v>0</v>
      </c>
      <c r="L1416">
        <v>46.614935899999999</v>
      </c>
      <c r="M1416">
        <v>-120.50215710000001</v>
      </c>
      <c r="N1416">
        <v>3.5610450440000001</v>
      </c>
    </row>
    <row r="1417" spans="1:14" x14ac:dyDescent="0.2">
      <c r="A1417">
        <v>53</v>
      </c>
      <c r="B1417">
        <v>77</v>
      </c>
      <c r="C1417">
        <v>300</v>
      </c>
      <c r="D1417" s="3">
        <v>53077000300</v>
      </c>
      <c r="E1417" s="4" t="str">
        <f t="shared" si="22"/>
        <v>1400000US53077000300</v>
      </c>
      <c r="F1417">
        <v>3</v>
      </c>
      <c r="G1417" t="s">
        <v>1553</v>
      </c>
      <c r="H1417" t="s">
        <v>1495</v>
      </c>
      <c r="I1417" t="s">
        <v>1496</v>
      </c>
      <c r="J1417">
        <v>4888502</v>
      </c>
      <c r="K1417">
        <v>265584</v>
      </c>
      <c r="L1417">
        <v>46.617046000000002</v>
      </c>
      <c r="M1417">
        <v>-120.542333</v>
      </c>
      <c r="N1417">
        <v>5.1540827079999998</v>
      </c>
    </row>
    <row r="1418" spans="1:14" x14ac:dyDescent="0.2">
      <c r="A1418">
        <v>53</v>
      </c>
      <c r="B1418">
        <v>77</v>
      </c>
      <c r="C1418">
        <v>400</v>
      </c>
      <c r="D1418" s="3">
        <v>53077000400</v>
      </c>
      <c r="E1418" s="4" t="str">
        <f t="shared" si="22"/>
        <v>1400000US53077000400</v>
      </c>
      <c r="F1418">
        <v>4</v>
      </c>
      <c r="G1418" t="s">
        <v>1554</v>
      </c>
      <c r="H1418" t="s">
        <v>1495</v>
      </c>
      <c r="I1418" t="s">
        <v>1496</v>
      </c>
      <c r="J1418">
        <v>10619229</v>
      </c>
      <c r="K1418">
        <v>0</v>
      </c>
      <c r="L1418">
        <v>46.610035500000002</v>
      </c>
      <c r="M1418">
        <v>-120.59079180000001</v>
      </c>
      <c r="N1418">
        <v>10.619234759999999</v>
      </c>
    </row>
    <row r="1419" spans="1:14" x14ac:dyDescent="0.2">
      <c r="A1419">
        <v>53</v>
      </c>
      <c r="B1419">
        <v>77</v>
      </c>
      <c r="C1419">
        <v>500</v>
      </c>
      <c r="D1419" s="3">
        <v>53077000500</v>
      </c>
      <c r="E1419" s="4" t="str">
        <f t="shared" si="22"/>
        <v>1400000US53077000500</v>
      </c>
      <c r="F1419">
        <v>5</v>
      </c>
      <c r="G1419" t="s">
        <v>1712</v>
      </c>
      <c r="H1419" t="s">
        <v>1495</v>
      </c>
      <c r="I1419" t="s">
        <v>1496</v>
      </c>
      <c r="J1419">
        <v>2487752</v>
      </c>
      <c r="K1419">
        <v>0</v>
      </c>
      <c r="L1419">
        <v>46.604893500000003</v>
      </c>
      <c r="M1419">
        <v>-120.5440076</v>
      </c>
      <c r="N1419">
        <v>2.487750852</v>
      </c>
    </row>
    <row r="1420" spans="1:14" x14ac:dyDescent="0.2">
      <c r="A1420">
        <v>53</v>
      </c>
      <c r="B1420">
        <v>77</v>
      </c>
      <c r="C1420">
        <v>600</v>
      </c>
      <c r="D1420" s="3">
        <v>53077000600</v>
      </c>
      <c r="E1420" s="4" t="str">
        <f t="shared" si="22"/>
        <v>1400000US53077000600</v>
      </c>
      <c r="F1420">
        <v>6</v>
      </c>
      <c r="G1420" t="s">
        <v>1555</v>
      </c>
      <c r="H1420" t="s">
        <v>1495</v>
      </c>
      <c r="I1420" t="s">
        <v>1496</v>
      </c>
      <c r="J1420">
        <v>1530446</v>
      </c>
      <c r="K1420">
        <v>0</v>
      </c>
      <c r="L1420">
        <v>46.607484800000002</v>
      </c>
      <c r="M1420">
        <v>-120.52267860000001</v>
      </c>
      <c r="N1420">
        <v>1.5304413079999999</v>
      </c>
    </row>
    <row r="1421" spans="1:14" x14ac:dyDescent="0.2">
      <c r="A1421">
        <v>53</v>
      </c>
      <c r="B1421">
        <v>77</v>
      </c>
      <c r="C1421">
        <v>700</v>
      </c>
      <c r="D1421" s="3">
        <v>53077000700</v>
      </c>
      <c r="E1421" s="4" t="str">
        <f t="shared" si="22"/>
        <v>1400000US53077000700</v>
      </c>
      <c r="F1421">
        <v>7</v>
      </c>
      <c r="G1421" t="s">
        <v>1556</v>
      </c>
      <c r="H1421" t="s">
        <v>1495</v>
      </c>
      <c r="I1421" t="s">
        <v>1496</v>
      </c>
      <c r="J1421">
        <v>2930012</v>
      </c>
      <c r="K1421">
        <v>0</v>
      </c>
      <c r="L1421">
        <v>46.5920019</v>
      </c>
      <c r="M1421">
        <v>-120.5185173</v>
      </c>
      <c r="N1421">
        <v>2.930009868</v>
      </c>
    </row>
    <row r="1422" spans="1:14" x14ac:dyDescent="0.2">
      <c r="A1422">
        <v>53</v>
      </c>
      <c r="B1422">
        <v>77</v>
      </c>
      <c r="C1422">
        <v>800</v>
      </c>
      <c r="D1422" s="3">
        <v>53077000800</v>
      </c>
      <c r="E1422" s="4" t="str">
        <f t="shared" si="22"/>
        <v>1400000US53077000800</v>
      </c>
      <c r="F1422">
        <v>8</v>
      </c>
      <c r="G1422" t="s">
        <v>1557</v>
      </c>
      <c r="H1422" t="s">
        <v>1495</v>
      </c>
      <c r="I1422" t="s">
        <v>1496</v>
      </c>
      <c r="J1422">
        <v>2582077</v>
      </c>
      <c r="K1422">
        <v>0</v>
      </c>
      <c r="L1422">
        <v>46.596276500000002</v>
      </c>
      <c r="M1422">
        <v>-120.55135730000001</v>
      </c>
      <c r="N1422">
        <v>2.5820740240000002</v>
      </c>
    </row>
    <row r="1423" spans="1:14" x14ac:dyDescent="0.2">
      <c r="A1423">
        <v>53</v>
      </c>
      <c r="B1423">
        <v>77</v>
      </c>
      <c r="C1423">
        <v>901</v>
      </c>
      <c r="D1423" s="3">
        <v>53077000901</v>
      </c>
      <c r="E1423" s="4" t="str">
        <f t="shared" si="22"/>
        <v>1400000US53077000901</v>
      </c>
      <c r="F1423">
        <v>9.01</v>
      </c>
      <c r="G1423" t="s">
        <v>2601</v>
      </c>
      <c r="H1423" t="s">
        <v>1495</v>
      </c>
      <c r="I1423" t="s">
        <v>1496</v>
      </c>
      <c r="J1423">
        <v>5874538</v>
      </c>
      <c r="K1423">
        <v>0</v>
      </c>
      <c r="L1423">
        <v>46.593264900000001</v>
      </c>
      <c r="M1423">
        <v>-120.5964548</v>
      </c>
      <c r="N1423">
        <v>5.874533842</v>
      </c>
    </row>
    <row r="1424" spans="1:14" x14ac:dyDescent="0.2">
      <c r="A1424">
        <v>53</v>
      </c>
      <c r="B1424">
        <v>77</v>
      </c>
      <c r="C1424">
        <v>902</v>
      </c>
      <c r="D1424" s="3">
        <v>53077000902</v>
      </c>
      <c r="E1424" s="4" t="str">
        <f t="shared" si="22"/>
        <v>1400000US53077000902</v>
      </c>
      <c r="F1424">
        <v>9.02</v>
      </c>
      <c r="G1424" t="s">
        <v>2602</v>
      </c>
      <c r="H1424" t="s">
        <v>1495</v>
      </c>
      <c r="I1424" t="s">
        <v>1496</v>
      </c>
      <c r="J1424">
        <v>4932094</v>
      </c>
      <c r="K1424">
        <v>0</v>
      </c>
      <c r="L1424">
        <v>46.578702399999997</v>
      </c>
      <c r="M1424">
        <v>-120.59259520000001</v>
      </c>
      <c r="N1424">
        <v>4.9320984010000002</v>
      </c>
    </row>
    <row r="1425" spans="1:14" x14ac:dyDescent="0.2">
      <c r="A1425">
        <v>53</v>
      </c>
      <c r="B1425">
        <v>77</v>
      </c>
      <c r="C1425">
        <v>1000</v>
      </c>
      <c r="D1425" s="3">
        <v>53077001000</v>
      </c>
      <c r="E1425" s="4" t="str">
        <f t="shared" si="22"/>
        <v>1400000US53077001000</v>
      </c>
      <c r="F1425">
        <v>10</v>
      </c>
      <c r="G1425" t="s">
        <v>1559</v>
      </c>
      <c r="H1425" t="s">
        <v>1495</v>
      </c>
      <c r="I1425" t="s">
        <v>1496</v>
      </c>
      <c r="J1425">
        <v>2600922</v>
      </c>
      <c r="K1425">
        <v>0</v>
      </c>
      <c r="L1425">
        <v>46.589030800000003</v>
      </c>
      <c r="M1425">
        <v>-120.5513369</v>
      </c>
      <c r="N1425">
        <v>2.6009232550000001</v>
      </c>
    </row>
    <row r="1426" spans="1:14" x14ac:dyDescent="0.2">
      <c r="A1426">
        <v>53</v>
      </c>
      <c r="B1426">
        <v>77</v>
      </c>
      <c r="C1426">
        <v>1100</v>
      </c>
      <c r="D1426" s="3">
        <v>53077001100</v>
      </c>
      <c r="E1426" s="4" t="str">
        <f t="shared" si="22"/>
        <v>1400000US53077001100</v>
      </c>
      <c r="F1426">
        <v>11</v>
      </c>
      <c r="G1426" t="s">
        <v>1560</v>
      </c>
      <c r="H1426" t="s">
        <v>1495</v>
      </c>
      <c r="I1426" t="s">
        <v>1496</v>
      </c>
      <c r="J1426">
        <v>12739205</v>
      </c>
      <c r="K1426">
        <v>0</v>
      </c>
      <c r="L1426">
        <v>46.568355199999999</v>
      </c>
      <c r="M1426">
        <v>-120.55149780000001</v>
      </c>
      <c r="N1426">
        <v>12.739203590000001</v>
      </c>
    </row>
    <row r="1427" spans="1:14" x14ac:dyDescent="0.2">
      <c r="A1427">
        <v>53</v>
      </c>
      <c r="B1427">
        <v>77</v>
      </c>
      <c r="C1427">
        <v>1201</v>
      </c>
      <c r="D1427" s="3">
        <v>53077001201</v>
      </c>
      <c r="E1427" s="4" t="str">
        <f t="shared" si="22"/>
        <v>1400000US53077001201</v>
      </c>
      <c r="F1427">
        <v>12.01</v>
      </c>
      <c r="G1427" t="s">
        <v>2603</v>
      </c>
      <c r="H1427" t="s">
        <v>1495</v>
      </c>
      <c r="I1427" t="s">
        <v>1496</v>
      </c>
      <c r="J1427">
        <v>1272259</v>
      </c>
      <c r="K1427">
        <v>0</v>
      </c>
      <c r="L1427">
        <v>46.578058300000002</v>
      </c>
      <c r="M1427">
        <v>-120.525125</v>
      </c>
      <c r="N1427">
        <v>1.272258084</v>
      </c>
    </row>
    <row r="1428" spans="1:14" x14ac:dyDescent="0.2">
      <c r="A1428">
        <v>53</v>
      </c>
      <c r="B1428">
        <v>77</v>
      </c>
      <c r="C1428">
        <v>1202</v>
      </c>
      <c r="D1428" s="3">
        <v>53077001202</v>
      </c>
      <c r="E1428" s="4" t="str">
        <f t="shared" si="22"/>
        <v>1400000US53077001202</v>
      </c>
      <c r="F1428">
        <v>12.02</v>
      </c>
      <c r="G1428" t="s">
        <v>2604</v>
      </c>
      <c r="H1428" t="s">
        <v>1495</v>
      </c>
      <c r="I1428" t="s">
        <v>1496</v>
      </c>
      <c r="J1428">
        <v>2787810</v>
      </c>
      <c r="K1428">
        <v>0</v>
      </c>
      <c r="L1428">
        <v>46.577580400000002</v>
      </c>
      <c r="M1428">
        <v>-120.5085831</v>
      </c>
      <c r="N1428">
        <v>2.787810533</v>
      </c>
    </row>
    <row r="1429" spans="1:14" x14ac:dyDescent="0.2">
      <c r="A1429">
        <v>53</v>
      </c>
      <c r="B1429">
        <v>77</v>
      </c>
      <c r="C1429">
        <v>1300</v>
      </c>
      <c r="D1429" s="3">
        <v>53077001300</v>
      </c>
      <c r="E1429" s="4" t="str">
        <f t="shared" si="22"/>
        <v>1400000US53077001300</v>
      </c>
      <c r="F1429">
        <v>13</v>
      </c>
      <c r="G1429" t="s">
        <v>1562</v>
      </c>
      <c r="H1429" t="s">
        <v>1495</v>
      </c>
      <c r="I1429" t="s">
        <v>1496</v>
      </c>
      <c r="J1429">
        <v>8097764</v>
      </c>
      <c r="K1429">
        <v>0</v>
      </c>
      <c r="L1429">
        <v>46.557821400000002</v>
      </c>
      <c r="M1429">
        <v>-120.50506900000001</v>
      </c>
      <c r="N1429">
        <v>8.0977630989999998</v>
      </c>
    </row>
    <row r="1430" spans="1:14" x14ac:dyDescent="0.2">
      <c r="A1430">
        <v>53</v>
      </c>
      <c r="B1430">
        <v>77</v>
      </c>
      <c r="C1430">
        <v>1400</v>
      </c>
      <c r="D1430" s="3">
        <v>53077001400</v>
      </c>
      <c r="E1430" s="4" t="str">
        <f t="shared" si="22"/>
        <v>1400000US53077001400</v>
      </c>
      <c r="F1430">
        <v>14</v>
      </c>
      <c r="G1430" t="s">
        <v>1563</v>
      </c>
      <c r="H1430" t="s">
        <v>1495</v>
      </c>
      <c r="I1430" t="s">
        <v>1496</v>
      </c>
      <c r="J1430">
        <v>5539743</v>
      </c>
      <c r="K1430">
        <v>0</v>
      </c>
      <c r="L1430">
        <v>46.561681700000001</v>
      </c>
      <c r="M1430">
        <v>-120.4803555</v>
      </c>
      <c r="N1430">
        <v>5.5397438640000001</v>
      </c>
    </row>
    <row r="1431" spans="1:14" x14ac:dyDescent="0.2">
      <c r="A1431">
        <v>53</v>
      </c>
      <c r="B1431">
        <v>77</v>
      </c>
      <c r="C1431">
        <v>1501</v>
      </c>
      <c r="D1431" s="3">
        <v>53077001501</v>
      </c>
      <c r="E1431" s="4" t="str">
        <f t="shared" si="22"/>
        <v>1400000US53077001501</v>
      </c>
      <c r="F1431">
        <v>15.01</v>
      </c>
      <c r="G1431" t="s">
        <v>1685</v>
      </c>
      <c r="H1431" t="s">
        <v>1495</v>
      </c>
      <c r="I1431" t="s">
        <v>1496</v>
      </c>
      <c r="J1431">
        <v>2999152</v>
      </c>
      <c r="K1431">
        <v>0</v>
      </c>
      <c r="L1431">
        <v>46.593851999999998</v>
      </c>
      <c r="M1431">
        <v>-120.4881209</v>
      </c>
      <c r="N1431">
        <v>2.9991484150000001</v>
      </c>
    </row>
    <row r="1432" spans="1:14" x14ac:dyDescent="0.2">
      <c r="A1432">
        <v>53</v>
      </c>
      <c r="B1432">
        <v>77</v>
      </c>
      <c r="C1432">
        <v>1502</v>
      </c>
      <c r="D1432" s="3">
        <v>53077001502</v>
      </c>
      <c r="E1432" s="4" t="str">
        <f t="shared" si="22"/>
        <v>1400000US53077001502</v>
      </c>
      <c r="F1432">
        <v>15.02</v>
      </c>
      <c r="G1432" t="s">
        <v>1686</v>
      </c>
      <c r="H1432" t="s">
        <v>1495</v>
      </c>
      <c r="I1432" t="s">
        <v>1496</v>
      </c>
      <c r="J1432">
        <v>1685601</v>
      </c>
      <c r="K1432">
        <v>0</v>
      </c>
      <c r="L1432">
        <v>46.582463599999997</v>
      </c>
      <c r="M1432">
        <v>-120.4848233</v>
      </c>
      <c r="N1432">
        <v>1.685596678</v>
      </c>
    </row>
    <row r="1433" spans="1:14" x14ac:dyDescent="0.2">
      <c r="A1433">
        <v>53</v>
      </c>
      <c r="B1433">
        <v>77</v>
      </c>
      <c r="C1433">
        <v>1601</v>
      </c>
      <c r="D1433" s="3">
        <v>53077001601</v>
      </c>
      <c r="E1433" s="4" t="str">
        <f t="shared" si="22"/>
        <v>1400000US53077001601</v>
      </c>
      <c r="F1433">
        <v>16.010000000000002</v>
      </c>
      <c r="G1433" t="s">
        <v>2609</v>
      </c>
      <c r="H1433" t="s">
        <v>1495</v>
      </c>
      <c r="I1433" t="s">
        <v>1496</v>
      </c>
      <c r="J1433">
        <v>76992802</v>
      </c>
      <c r="K1433">
        <v>81574</v>
      </c>
      <c r="L1433">
        <v>46.622688099999998</v>
      </c>
      <c r="M1433">
        <v>-120.4080484</v>
      </c>
      <c r="N1433">
        <v>77.074380120000001</v>
      </c>
    </row>
    <row r="1434" spans="1:14" x14ac:dyDescent="0.2">
      <c r="A1434">
        <v>53</v>
      </c>
      <c r="B1434">
        <v>77</v>
      </c>
      <c r="C1434">
        <v>1602</v>
      </c>
      <c r="D1434" s="3">
        <v>53077001602</v>
      </c>
      <c r="E1434" s="4" t="str">
        <f t="shared" si="22"/>
        <v>1400000US53077001602</v>
      </c>
      <c r="F1434">
        <v>16.02</v>
      </c>
      <c r="G1434" t="s">
        <v>2610</v>
      </c>
      <c r="H1434" t="s">
        <v>1495</v>
      </c>
      <c r="I1434" t="s">
        <v>1496</v>
      </c>
      <c r="J1434">
        <v>20522681</v>
      </c>
      <c r="K1434">
        <v>1428200</v>
      </c>
      <c r="L1434">
        <v>46.602684199999999</v>
      </c>
      <c r="M1434">
        <v>-120.449077</v>
      </c>
      <c r="N1434">
        <v>21.950878150000001</v>
      </c>
    </row>
    <row r="1435" spans="1:14" x14ac:dyDescent="0.2">
      <c r="A1435">
        <v>53</v>
      </c>
      <c r="B1435">
        <v>77</v>
      </c>
      <c r="C1435">
        <v>1701</v>
      </c>
      <c r="D1435" s="3">
        <v>53077001701</v>
      </c>
      <c r="E1435" s="4" t="str">
        <f t="shared" si="22"/>
        <v>1400000US53077001701</v>
      </c>
      <c r="F1435">
        <v>17.010000000000002</v>
      </c>
      <c r="G1435" t="s">
        <v>1740</v>
      </c>
      <c r="H1435" t="s">
        <v>1495</v>
      </c>
      <c r="I1435" t="s">
        <v>1496</v>
      </c>
      <c r="J1435">
        <v>1025233501</v>
      </c>
      <c r="K1435">
        <v>9059728</v>
      </c>
      <c r="L1435">
        <v>46.609332000000002</v>
      </c>
      <c r="M1435">
        <v>-120.12750080000001</v>
      </c>
      <c r="N1435">
        <v>1034.299849</v>
      </c>
    </row>
    <row r="1436" spans="1:14" x14ac:dyDescent="0.2">
      <c r="A1436">
        <v>53</v>
      </c>
      <c r="B1436">
        <v>77</v>
      </c>
      <c r="C1436">
        <v>1702</v>
      </c>
      <c r="D1436" s="3">
        <v>53077001702</v>
      </c>
      <c r="E1436" s="4" t="str">
        <f t="shared" si="22"/>
        <v>1400000US53077001702</v>
      </c>
      <c r="F1436">
        <v>17.02</v>
      </c>
      <c r="G1436" t="s">
        <v>1741</v>
      </c>
      <c r="H1436" t="s">
        <v>1495</v>
      </c>
      <c r="I1436" t="s">
        <v>1496</v>
      </c>
      <c r="J1436">
        <v>82656611</v>
      </c>
      <c r="K1436">
        <v>967784</v>
      </c>
      <c r="L1436">
        <v>46.536589999999997</v>
      </c>
      <c r="M1436">
        <v>-120.41720429999999</v>
      </c>
      <c r="N1436">
        <v>83.624388100000004</v>
      </c>
    </row>
    <row r="1437" spans="1:14" x14ac:dyDescent="0.2">
      <c r="A1437">
        <v>53</v>
      </c>
      <c r="B1437">
        <v>77</v>
      </c>
      <c r="C1437">
        <v>1800</v>
      </c>
      <c r="D1437" s="3">
        <v>53077001800</v>
      </c>
      <c r="E1437" s="4" t="str">
        <f t="shared" si="22"/>
        <v>1400000US53077001800</v>
      </c>
      <c r="F1437">
        <v>18</v>
      </c>
      <c r="G1437" t="s">
        <v>1567</v>
      </c>
      <c r="H1437" t="s">
        <v>1495</v>
      </c>
      <c r="I1437" t="s">
        <v>1496</v>
      </c>
      <c r="J1437">
        <v>245442416</v>
      </c>
      <c r="K1437">
        <v>1826613</v>
      </c>
      <c r="L1437">
        <v>46.3388353</v>
      </c>
      <c r="M1437">
        <v>-119.93173609999999</v>
      </c>
      <c r="N1437">
        <v>267.48411950000002</v>
      </c>
    </row>
    <row r="1438" spans="1:14" x14ac:dyDescent="0.2">
      <c r="A1438">
        <v>53</v>
      </c>
      <c r="B1438">
        <v>77</v>
      </c>
      <c r="C1438">
        <v>1901</v>
      </c>
      <c r="D1438" s="3">
        <v>53077001901</v>
      </c>
      <c r="E1438" s="4" t="str">
        <f t="shared" si="22"/>
        <v>1400000US53077001901</v>
      </c>
      <c r="F1438">
        <v>19.010000000000002</v>
      </c>
      <c r="G1438" t="s">
        <v>2611</v>
      </c>
      <c r="H1438" t="s">
        <v>1495</v>
      </c>
      <c r="I1438" t="s">
        <v>1496</v>
      </c>
      <c r="J1438">
        <v>5280433</v>
      </c>
      <c r="K1438">
        <v>0</v>
      </c>
      <c r="L1438">
        <v>46.2601139</v>
      </c>
      <c r="M1438">
        <v>-119.89469649999999</v>
      </c>
      <c r="N1438">
        <v>5.2804323540000002</v>
      </c>
    </row>
    <row r="1439" spans="1:14" x14ac:dyDescent="0.2">
      <c r="A1439">
        <v>53</v>
      </c>
      <c r="B1439">
        <v>77</v>
      </c>
      <c r="C1439">
        <v>1902</v>
      </c>
      <c r="D1439" s="3">
        <v>53077001902</v>
      </c>
      <c r="E1439" s="4" t="str">
        <f t="shared" si="22"/>
        <v>1400000US53077001902</v>
      </c>
      <c r="F1439">
        <v>19.02</v>
      </c>
      <c r="G1439" t="s">
        <v>2612</v>
      </c>
      <c r="H1439" t="s">
        <v>1495</v>
      </c>
      <c r="I1439" t="s">
        <v>1496</v>
      </c>
      <c r="J1439">
        <v>4827109</v>
      </c>
      <c r="K1439">
        <v>0</v>
      </c>
      <c r="L1439">
        <v>46.250187799999999</v>
      </c>
      <c r="M1439">
        <v>-119.918712</v>
      </c>
      <c r="N1439">
        <v>4.8271105060000004</v>
      </c>
    </row>
    <row r="1440" spans="1:14" x14ac:dyDescent="0.2">
      <c r="A1440">
        <v>53</v>
      </c>
      <c r="B1440">
        <v>77</v>
      </c>
      <c r="C1440">
        <v>2001</v>
      </c>
      <c r="D1440" s="3">
        <v>53077002001</v>
      </c>
      <c r="E1440" s="4" t="str">
        <f t="shared" si="22"/>
        <v>1400000US53077002001</v>
      </c>
      <c r="F1440">
        <v>20.010000000000002</v>
      </c>
      <c r="G1440" t="s">
        <v>1687</v>
      </c>
      <c r="H1440" t="s">
        <v>1495</v>
      </c>
      <c r="I1440" t="s">
        <v>1496</v>
      </c>
      <c r="J1440">
        <v>8655703</v>
      </c>
      <c r="K1440">
        <v>0</v>
      </c>
      <c r="L1440">
        <v>46.329039399999999</v>
      </c>
      <c r="M1440">
        <v>-120.00751870000001</v>
      </c>
      <c r="N1440">
        <v>8.6557016470000008</v>
      </c>
    </row>
    <row r="1441" spans="1:14" x14ac:dyDescent="0.2">
      <c r="A1441">
        <v>53</v>
      </c>
      <c r="B1441">
        <v>77</v>
      </c>
      <c r="C1441">
        <v>2002</v>
      </c>
      <c r="D1441" s="3">
        <v>53077002002</v>
      </c>
      <c r="E1441" s="4" t="str">
        <f t="shared" si="22"/>
        <v>1400000US53077002002</v>
      </c>
      <c r="F1441">
        <v>20.02</v>
      </c>
      <c r="G1441" t="s">
        <v>1688</v>
      </c>
      <c r="H1441" t="s">
        <v>1495</v>
      </c>
      <c r="I1441" t="s">
        <v>1496</v>
      </c>
      <c r="J1441">
        <v>9359329</v>
      </c>
      <c r="K1441">
        <v>0</v>
      </c>
      <c r="L1441">
        <v>46.312899799999997</v>
      </c>
      <c r="M1441">
        <v>-120.0127521</v>
      </c>
      <c r="N1441">
        <v>9.3593347950000005</v>
      </c>
    </row>
    <row r="1442" spans="1:14" x14ac:dyDescent="0.2">
      <c r="A1442">
        <v>53</v>
      </c>
      <c r="B1442">
        <v>77</v>
      </c>
      <c r="C1442">
        <v>2101</v>
      </c>
      <c r="D1442" s="3">
        <v>53077002101</v>
      </c>
      <c r="E1442" s="4" t="str">
        <f t="shared" si="22"/>
        <v>1400000US53077002101</v>
      </c>
      <c r="F1442">
        <v>21.01</v>
      </c>
      <c r="G1442" t="s">
        <v>2613</v>
      </c>
      <c r="H1442" t="s">
        <v>1495</v>
      </c>
      <c r="I1442" t="s">
        <v>1496</v>
      </c>
      <c r="J1442">
        <v>192847623</v>
      </c>
      <c r="K1442">
        <v>0</v>
      </c>
      <c r="L1442">
        <v>46.420950300000001</v>
      </c>
      <c r="M1442">
        <v>-120.0338234</v>
      </c>
      <c r="N1442">
        <v>192.84764530000001</v>
      </c>
    </row>
    <row r="1443" spans="1:14" x14ac:dyDescent="0.2">
      <c r="A1443">
        <v>53</v>
      </c>
      <c r="B1443">
        <v>77</v>
      </c>
      <c r="C1443">
        <v>2102</v>
      </c>
      <c r="D1443" s="3">
        <v>53077002102</v>
      </c>
      <c r="E1443" s="4" t="str">
        <f t="shared" si="22"/>
        <v>1400000US53077002102</v>
      </c>
      <c r="F1443">
        <v>21.02</v>
      </c>
      <c r="G1443" t="s">
        <v>2614</v>
      </c>
      <c r="H1443" t="s">
        <v>1495</v>
      </c>
      <c r="I1443" t="s">
        <v>1496</v>
      </c>
      <c r="J1443">
        <v>108868869</v>
      </c>
      <c r="K1443">
        <v>608131</v>
      </c>
      <c r="L1443">
        <v>46.323576600000003</v>
      </c>
      <c r="M1443">
        <v>-120.10386990000001</v>
      </c>
      <c r="N1443">
        <v>109.4770017</v>
      </c>
    </row>
    <row r="1444" spans="1:14" x14ac:dyDescent="0.2">
      <c r="A1444">
        <v>53</v>
      </c>
      <c r="B1444">
        <v>77</v>
      </c>
      <c r="C1444">
        <v>2200</v>
      </c>
      <c r="D1444" s="3">
        <v>53077002200</v>
      </c>
      <c r="E1444" s="4" t="str">
        <f t="shared" si="22"/>
        <v>1400000US53077002200</v>
      </c>
      <c r="F1444">
        <v>22</v>
      </c>
      <c r="G1444" t="s">
        <v>1742</v>
      </c>
      <c r="H1444" t="s">
        <v>1495</v>
      </c>
      <c r="I1444" t="s">
        <v>1496</v>
      </c>
      <c r="J1444">
        <v>207538129</v>
      </c>
      <c r="K1444">
        <v>0</v>
      </c>
      <c r="L1444">
        <v>46.4457849</v>
      </c>
      <c r="M1444">
        <v>-120.2378123</v>
      </c>
      <c r="N1444">
        <v>207.5381285</v>
      </c>
    </row>
    <row r="1445" spans="1:14" x14ac:dyDescent="0.2">
      <c r="A1445">
        <v>53</v>
      </c>
      <c r="B1445">
        <v>77</v>
      </c>
      <c r="C1445">
        <v>2701</v>
      </c>
      <c r="D1445" s="3">
        <v>53077002701</v>
      </c>
      <c r="E1445" s="4" t="str">
        <f t="shared" si="22"/>
        <v>1400000US53077002701</v>
      </c>
      <c r="F1445">
        <v>27.01</v>
      </c>
      <c r="G1445" t="s">
        <v>2615</v>
      </c>
      <c r="H1445" t="s">
        <v>1495</v>
      </c>
      <c r="I1445" t="s">
        <v>1496</v>
      </c>
      <c r="J1445">
        <v>389715487</v>
      </c>
      <c r="K1445">
        <v>801658</v>
      </c>
      <c r="L1445">
        <v>46.108603199999997</v>
      </c>
      <c r="M1445">
        <v>-120.0117827</v>
      </c>
      <c r="N1445">
        <v>390.51717819999999</v>
      </c>
    </row>
    <row r="1446" spans="1:14" x14ac:dyDescent="0.2">
      <c r="A1446">
        <v>53</v>
      </c>
      <c r="B1446">
        <v>77</v>
      </c>
      <c r="C1446">
        <v>2801</v>
      </c>
      <c r="D1446" s="3">
        <v>53077002801</v>
      </c>
      <c r="E1446" s="4" t="str">
        <f t="shared" si="22"/>
        <v>1400000US53077002801</v>
      </c>
      <c r="F1446">
        <v>28.01</v>
      </c>
      <c r="G1446" t="s">
        <v>2616</v>
      </c>
      <c r="H1446" t="s">
        <v>1495</v>
      </c>
      <c r="I1446" t="s">
        <v>1496</v>
      </c>
      <c r="J1446">
        <v>91918395</v>
      </c>
      <c r="K1446">
        <v>0</v>
      </c>
      <c r="L1446">
        <v>46.565486300000003</v>
      </c>
      <c r="M1446">
        <v>-120.71888199999999</v>
      </c>
      <c r="N1446">
        <v>91.918399480000005</v>
      </c>
    </row>
    <row r="1447" spans="1:14" x14ac:dyDescent="0.2">
      <c r="A1447">
        <v>53</v>
      </c>
      <c r="B1447">
        <v>77</v>
      </c>
      <c r="C1447">
        <v>2802</v>
      </c>
      <c r="D1447" s="3">
        <v>53077002802</v>
      </c>
      <c r="E1447" s="4" t="str">
        <f t="shared" si="22"/>
        <v>1400000US53077002802</v>
      </c>
      <c r="F1447">
        <v>28.02</v>
      </c>
      <c r="G1447" t="s">
        <v>2617</v>
      </c>
      <c r="H1447" t="s">
        <v>1495</v>
      </c>
      <c r="I1447" t="s">
        <v>1496</v>
      </c>
      <c r="J1447">
        <v>30087635</v>
      </c>
      <c r="K1447">
        <v>0</v>
      </c>
      <c r="L1447">
        <v>46.571241800000003</v>
      </c>
      <c r="M1447">
        <v>-120.62658450000001</v>
      </c>
      <c r="N1447">
        <v>30.087638559999998</v>
      </c>
    </row>
    <row r="1448" spans="1:14" x14ac:dyDescent="0.2">
      <c r="A1448">
        <v>53</v>
      </c>
      <c r="B1448">
        <v>77</v>
      </c>
      <c r="C1448">
        <v>2900</v>
      </c>
      <c r="D1448" s="3">
        <v>53077002900</v>
      </c>
      <c r="E1448" s="4" t="str">
        <f t="shared" si="22"/>
        <v>1400000US53077002900</v>
      </c>
      <c r="F1448">
        <v>29</v>
      </c>
      <c r="G1448" t="s">
        <v>1748</v>
      </c>
      <c r="H1448" t="s">
        <v>1495</v>
      </c>
      <c r="I1448" t="s">
        <v>1496</v>
      </c>
      <c r="J1448">
        <v>212438404</v>
      </c>
      <c r="K1448">
        <v>522433</v>
      </c>
      <c r="L1448">
        <v>46.675560300000001</v>
      </c>
      <c r="M1448">
        <v>-120.8067087</v>
      </c>
      <c r="N1448">
        <v>212.9608729</v>
      </c>
    </row>
    <row r="1449" spans="1:14" x14ac:dyDescent="0.2">
      <c r="A1449">
        <v>53</v>
      </c>
      <c r="B1449">
        <v>77</v>
      </c>
      <c r="C1449">
        <v>3001</v>
      </c>
      <c r="D1449" s="3">
        <v>53077003001</v>
      </c>
      <c r="E1449" s="4" t="str">
        <f t="shared" si="22"/>
        <v>1400000US53077003001</v>
      </c>
      <c r="F1449">
        <v>30.01</v>
      </c>
      <c r="G1449" t="s">
        <v>2618</v>
      </c>
      <c r="H1449" t="s">
        <v>1495</v>
      </c>
      <c r="I1449" t="s">
        <v>1496</v>
      </c>
      <c r="J1449">
        <v>3019003574</v>
      </c>
      <c r="K1449">
        <v>19990472</v>
      </c>
      <c r="L1449">
        <v>46.746815699999999</v>
      </c>
      <c r="M1449">
        <v>-121.0980508</v>
      </c>
      <c r="N1449">
        <v>3038.935853</v>
      </c>
    </row>
    <row r="1450" spans="1:14" x14ac:dyDescent="0.2">
      <c r="A1450">
        <v>53</v>
      </c>
      <c r="B1450">
        <v>77</v>
      </c>
      <c r="C1450">
        <v>3002</v>
      </c>
      <c r="D1450" s="3">
        <v>53077003002</v>
      </c>
      <c r="E1450" s="4" t="str">
        <f t="shared" si="22"/>
        <v>1400000US53077003002</v>
      </c>
      <c r="F1450">
        <v>30.02</v>
      </c>
      <c r="G1450" t="s">
        <v>2619</v>
      </c>
      <c r="H1450" t="s">
        <v>1495</v>
      </c>
      <c r="I1450" t="s">
        <v>1496</v>
      </c>
      <c r="J1450">
        <v>29012371</v>
      </c>
      <c r="K1450">
        <v>248699</v>
      </c>
      <c r="L1450">
        <v>46.710655500000001</v>
      </c>
      <c r="M1450">
        <v>-120.6721948</v>
      </c>
      <c r="N1450">
        <v>29.261071829999999</v>
      </c>
    </row>
    <row r="1451" spans="1:14" x14ac:dyDescent="0.2">
      <c r="A1451">
        <v>53</v>
      </c>
      <c r="B1451">
        <v>77</v>
      </c>
      <c r="C1451">
        <v>3100</v>
      </c>
      <c r="D1451" s="3">
        <v>53077003100</v>
      </c>
      <c r="E1451" s="4" t="str">
        <f t="shared" si="22"/>
        <v>1400000US53077003100</v>
      </c>
      <c r="F1451">
        <v>31</v>
      </c>
      <c r="G1451" t="s">
        <v>1750</v>
      </c>
      <c r="H1451" t="s">
        <v>1495</v>
      </c>
      <c r="I1451" t="s">
        <v>1496</v>
      </c>
      <c r="J1451">
        <v>66031703</v>
      </c>
      <c r="K1451">
        <v>559811</v>
      </c>
      <c r="L1451">
        <v>46.704844000000001</v>
      </c>
      <c r="M1451">
        <v>-120.5844385</v>
      </c>
      <c r="N1451">
        <v>66.59151799</v>
      </c>
    </row>
    <row r="1452" spans="1:14" x14ac:dyDescent="0.2">
      <c r="A1452">
        <v>53</v>
      </c>
      <c r="B1452">
        <v>77</v>
      </c>
      <c r="C1452">
        <v>3200</v>
      </c>
      <c r="D1452" s="3">
        <v>53077003200</v>
      </c>
      <c r="E1452" s="4" t="str">
        <f t="shared" si="22"/>
        <v>1400000US53077003200</v>
      </c>
      <c r="F1452">
        <v>32</v>
      </c>
      <c r="G1452" t="s">
        <v>1751</v>
      </c>
      <c r="H1452" t="s">
        <v>1495</v>
      </c>
      <c r="I1452" t="s">
        <v>1496</v>
      </c>
      <c r="J1452">
        <v>10870158</v>
      </c>
      <c r="K1452">
        <v>82639</v>
      </c>
      <c r="L1452">
        <v>46.646792099999999</v>
      </c>
      <c r="M1452">
        <v>-120.5410036</v>
      </c>
      <c r="N1452">
        <v>10.95279264</v>
      </c>
    </row>
    <row r="1453" spans="1:14" x14ac:dyDescent="0.2">
      <c r="A1453">
        <v>53</v>
      </c>
      <c r="B1453">
        <v>77</v>
      </c>
      <c r="C1453">
        <v>3400</v>
      </c>
      <c r="D1453" s="3">
        <v>53077003400</v>
      </c>
      <c r="E1453" s="4" t="str">
        <f t="shared" si="22"/>
        <v>1400000US53077003400</v>
      </c>
      <c r="F1453">
        <v>34</v>
      </c>
      <c r="G1453" t="s">
        <v>1753</v>
      </c>
      <c r="H1453" t="s">
        <v>1495</v>
      </c>
      <c r="I1453" t="s">
        <v>1496</v>
      </c>
      <c r="J1453">
        <v>27113986</v>
      </c>
      <c r="K1453">
        <v>555589</v>
      </c>
      <c r="L1453">
        <v>46.654812700000001</v>
      </c>
      <c r="M1453">
        <v>-120.5700319</v>
      </c>
      <c r="N1453">
        <v>27.669576580000001</v>
      </c>
    </row>
    <row r="1454" spans="1:14" x14ac:dyDescent="0.2">
      <c r="A1454">
        <v>53</v>
      </c>
      <c r="B1454">
        <v>77</v>
      </c>
      <c r="C1454">
        <v>940001</v>
      </c>
      <c r="D1454" s="3">
        <v>53077940001</v>
      </c>
      <c r="E1454" s="4" t="str">
        <f t="shared" si="22"/>
        <v>1400000US53077940001</v>
      </c>
      <c r="F1454">
        <v>9400.01</v>
      </c>
      <c r="G1454" t="s">
        <v>2321</v>
      </c>
      <c r="H1454" t="s">
        <v>1495</v>
      </c>
      <c r="I1454" t="s">
        <v>1496</v>
      </c>
      <c r="J1454">
        <v>304890823</v>
      </c>
      <c r="K1454">
        <v>186302</v>
      </c>
      <c r="L1454">
        <v>46.415329499999999</v>
      </c>
      <c r="M1454">
        <v>-120.5523001</v>
      </c>
      <c r="N1454">
        <v>305.07713749999999</v>
      </c>
    </row>
    <row r="1455" spans="1:14" x14ac:dyDescent="0.2">
      <c r="A1455">
        <v>53</v>
      </c>
      <c r="B1455">
        <v>77</v>
      </c>
      <c r="C1455">
        <v>940002</v>
      </c>
      <c r="D1455" s="3">
        <v>53077940002</v>
      </c>
      <c r="E1455" s="4" t="str">
        <f t="shared" si="22"/>
        <v>1400000US53077940002</v>
      </c>
      <c r="F1455">
        <v>9400.02</v>
      </c>
      <c r="G1455" t="s">
        <v>2322</v>
      </c>
      <c r="H1455" t="s">
        <v>1495</v>
      </c>
      <c r="I1455" t="s">
        <v>1496</v>
      </c>
      <c r="J1455">
        <v>232675702</v>
      </c>
      <c r="K1455">
        <v>69748</v>
      </c>
      <c r="L1455">
        <v>46.364337499999998</v>
      </c>
      <c r="M1455">
        <v>-120.3859959</v>
      </c>
      <c r="N1455">
        <v>252.02415389999999</v>
      </c>
    </row>
    <row r="1456" spans="1:14" x14ac:dyDescent="0.2">
      <c r="A1456">
        <v>53</v>
      </c>
      <c r="B1456">
        <v>77</v>
      </c>
      <c r="C1456">
        <v>940003</v>
      </c>
      <c r="D1456" s="3">
        <v>53077940003</v>
      </c>
      <c r="E1456" s="4" t="str">
        <f t="shared" si="22"/>
        <v>1400000US53077940003</v>
      </c>
      <c r="F1456">
        <v>9400.0300000000007</v>
      </c>
      <c r="G1456" t="s">
        <v>2323</v>
      </c>
      <c r="H1456" t="s">
        <v>1495</v>
      </c>
      <c r="I1456" t="s">
        <v>1496</v>
      </c>
      <c r="J1456">
        <v>4625388214</v>
      </c>
      <c r="K1456">
        <v>3847213</v>
      </c>
      <c r="L1456">
        <v>46.257252100000002</v>
      </c>
      <c r="M1456">
        <v>-120.84822389999999</v>
      </c>
      <c r="N1456">
        <v>4629.3029489999999</v>
      </c>
    </row>
    <row r="1457" spans="1:14" x14ac:dyDescent="0.2">
      <c r="A1457">
        <v>53</v>
      </c>
      <c r="B1457">
        <v>77</v>
      </c>
      <c r="C1457">
        <v>940004</v>
      </c>
      <c r="D1457" s="3">
        <v>53077940004</v>
      </c>
      <c r="E1457" s="4" t="str">
        <f t="shared" si="22"/>
        <v>1400000US53077940004</v>
      </c>
      <c r="F1457">
        <v>9400.0400000000009</v>
      </c>
      <c r="G1457" t="s">
        <v>2324</v>
      </c>
      <c r="H1457" t="s">
        <v>1495</v>
      </c>
      <c r="I1457" t="s">
        <v>1496</v>
      </c>
      <c r="J1457">
        <v>8368166</v>
      </c>
      <c r="K1457">
        <v>0</v>
      </c>
      <c r="L1457">
        <v>46.4459053</v>
      </c>
      <c r="M1457">
        <v>-120.4198037</v>
      </c>
      <c r="N1457">
        <v>8.3681622069999992</v>
      </c>
    </row>
    <row r="1458" spans="1:14" x14ac:dyDescent="0.2">
      <c r="A1458">
        <v>53</v>
      </c>
      <c r="B1458">
        <v>77</v>
      </c>
      <c r="C1458">
        <v>940005</v>
      </c>
      <c r="D1458" s="3">
        <v>53077940005</v>
      </c>
      <c r="E1458" s="4" t="str">
        <f t="shared" si="22"/>
        <v>1400000US53077940005</v>
      </c>
      <c r="F1458">
        <v>9400.0499999999993</v>
      </c>
      <c r="G1458" t="s">
        <v>2325</v>
      </c>
      <c r="H1458" t="s">
        <v>1495</v>
      </c>
      <c r="I1458" t="s">
        <v>1496</v>
      </c>
      <c r="J1458">
        <v>5135226</v>
      </c>
      <c r="K1458">
        <v>0</v>
      </c>
      <c r="L1458">
        <v>46.373139399999999</v>
      </c>
      <c r="M1458">
        <v>-120.3161842</v>
      </c>
      <c r="N1458">
        <v>5.1352272839999999</v>
      </c>
    </row>
    <row r="1459" spans="1:14" x14ac:dyDescent="0.2">
      <c r="A1459">
        <v>53</v>
      </c>
      <c r="B1459">
        <v>77</v>
      </c>
      <c r="C1459">
        <v>940006</v>
      </c>
      <c r="D1459" s="3">
        <v>53077940006</v>
      </c>
      <c r="E1459" s="4" t="str">
        <f t="shared" si="22"/>
        <v>1400000US53077940006</v>
      </c>
      <c r="F1459">
        <v>9400.06</v>
      </c>
      <c r="G1459" t="s">
        <v>2326</v>
      </c>
      <c r="H1459" t="s">
        <v>1495</v>
      </c>
      <c r="I1459" t="s">
        <v>1496</v>
      </c>
      <c r="J1459">
        <v>4504123</v>
      </c>
      <c r="K1459">
        <v>0</v>
      </c>
      <c r="L1459">
        <v>46.384130900000002</v>
      </c>
      <c r="M1459">
        <v>-120.30705740000001</v>
      </c>
      <c r="N1459">
        <v>4.5041198839999996</v>
      </c>
    </row>
  </sheetData>
  <autoFilter ref="A1:N1">
    <sortState ref="A2:M1459">
      <sortCondition ref="D1:D14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>
        <v>0</v>
      </c>
      <c r="B1" t="s">
        <v>2621</v>
      </c>
    </row>
    <row r="2" spans="1:2" x14ac:dyDescent="0.2">
      <c r="A2">
        <v>350</v>
      </c>
      <c r="B2" t="s">
        <v>2622</v>
      </c>
    </row>
    <row r="3" spans="1:2" x14ac:dyDescent="0.2">
      <c r="A3">
        <v>1420</v>
      </c>
      <c r="B3" t="s">
        <v>2623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2625</v>
      </c>
    </row>
    <row r="2" spans="1:2" x14ac:dyDescent="0.2">
      <c r="A2" t="s">
        <v>25</v>
      </c>
      <c r="B2" t="s">
        <v>2626</v>
      </c>
    </row>
    <row r="3" spans="1:2" x14ac:dyDescent="0.2">
      <c r="A3" t="s">
        <v>26</v>
      </c>
      <c r="B3" t="s">
        <v>2626</v>
      </c>
    </row>
    <row r="4" spans="1:2" x14ac:dyDescent="0.2">
      <c r="A4" t="s">
        <v>27</v>
      </c>
      <c r="B4" t="s">
        <v>2626</v>
      </c>
    </row>
    <row r="5" spans="1:2" x14ac:dyDescent="0.2">
      <c r="A5" t="s">
        <v>28</v>
      </c>
      <c r="B5" t="s">
        <v>2626</v>
      </c>
    </row>
    <row r="6" spans="1:2" x14ac:dyDescent="0.2">
      <c r="A6" t="s">
        <v>29</v>
      </c>
      <c r="B6" t="s">
        <v>2626</v>
      </c>
    </row>
    <row r="7" spans="1:2" x14ac:dyDescent="0.2">
      <c r="A7" t="s">
        <v>30</v>
      </c>
      <c r="B7" t="s">
        <v>2627</v>
      </c>
    </row>
    <row r="8" spans="1:2" x14ac:dyDescent="0.2">
      <c r="A8" t="s">
        <v>31</v>
      </c>
      <c r="B8" t="s">
        <v>2627</v>
      </c>
    </row>
    <row r="9" spans="1:2" x14ac:dyDescent="0.2">
      <c r="A9" t="s">
        <v>32</v>
      </c>
      <c r="B9" t="s">
        <v>2627</v>
      </c>
    </row>
    <row r="10" spans="1:2" x14ac:dyDescent="0.2">
      <c r="A10" t="s">
        <v>33</v>
      </c>
      <c r="B10" t="s">
        <v>2627</v>
      </c>
    </row>
    <row r="11" spans="1:2" x14ac:dyDescent="0.2">
      <c r="A11" t="s">
        <v>34</v>
      </c>
      <c r="B11" t="s">
        <v>2627</v>
      </c>
    </row>
    <row r="12" spans="1:2" x14ac:dyDescent="0.2">
      <c r="A12" t="s">
        <v>35</v>
      </c>
      <c r="B12" t="s">
        <v>2627</v>
      </c>
    </row>
    <row r="13" spans="1:2" x14ac:dyDescent="0.2">
      <c r="A13" t="s">
        <v>36</v>
      </c>
      <c r="B13" t="s">
        <v>2628</v>
      </c>
    </row>
    <row r="14" spans="1:2" x14ac:dyDescent="0.2">
      <c r="A14" t="s">
        <v>37</v>
      </c>
      <c r="B14" t="s">
        <v>2628</v>
      </c>
    </row>
    <row r="15" spans="1:2" x14ac:dyDescent="0.2">
      <c r="A15" t="s">
        <v>38</v>
      </c>
      <c r="B15" t="s">
        <v>2628</v>
      </c>
    </row>
    <row r="16" spans="1:2" x14ac:dyDescent="0.2">
      <c r="A16" t="s">
        <v>39</v>
      </c>
      <c r="B16" t="s">
        <v>2628</v>
      </c>
    </row>
    <row r="17" spans="1:2" x14ac:dyDescent="0.2">
      <c r="A17" t="s">
        <v>40</v>
      </c>
      <c r="B17" t="s">
        <v>2628</v>
      </c>
    </row>
    <row r="18" spans="1:2" x14ac:dyDescent="0.2">
      <c r="A18" t="s">
        <v>41</v>
      </c>
      <c r="B18" t="s">
        <v>2628</v>
      </c>
    </row>
    <row r="19" spans="1:2" x14ac:dyDescent="0.2">
      <c r="A19" t="s">
        <v>42</v>
      </c>
      <c r="B19" t="s">
        <v>2628</v>
      </c>
    </row>
    <row r="20" spans="1:2" x14ac:dyDescent="0.2">
      <c r="A20" t="s">
        <v>43</v>
      </c>
      <c r="B20" t="s">
        <v>2628</v>
      </c>
    </row>
    <row r="21" spans="1:2" x14ac:dyDescent="0.2">
      <c r="A21" t="s">
        <v>44</v>
      </c>
      <c r="B21" t="s">
        <v>2628</v>
      </c>
    </row>
    <row r="22" spans="1:2" x14ac:dyDescent="0.2">
      <c r="A22" t="s">
        <v>45</v>
      </c>
      <c r="B22" t="s">
        <v>2628</v>
      </c>
    </row>
    <row r="23" spans="1:2" x14ac:dyDescent="0.2">
      <c r="A23" t="s">
        <v>46</v>
      </c>
      <c r="B23" t="s">
        <v>2628</v>
      </c>
    </row>
    <row r="24" spans="1:2" x14ac:dyDescent="0.2">
      <c r="A24" t="s">
        <v>47</v>
      </c>
      <c r="B24" t="s">
        <v>2628</v>
      </c>
    </row>
    <row r="25" spans="1:2" x14ac:dyDescent="0.2">
      <c r="A25" t="s">
        <v>48</v>
      </c>
      <c r="B25" t="s">
        <v>2628</v>
      </c>
    </row>
    <row r="26" spans="1:2" x14ac:dyDescent="0.2">
      <c r="A26" t="s">
        <v>49</v>
      </c>
      <c r="B26" t="s">
        <v>2628</v>
      </c>
    </row>
    <row r="27" spans="1:2" x14ac:dyDescent="0.2">
      <c r="A27" t="s">
        <v>50</v>
      </c>
      <c r="B27" t="s">
        <v>2628</v>
      </c>
    </row>
    <row r="28" spans="1:2" x14ac:dyDescent="0.2">
      <c r="A28" t="s">
        <v>51</v>
      </c>
      <c r="B28" t="s">
        <v>2628</v>
      </c>
    </row>
    <row r="29" spans="1:2" x14ac:dyDescent="0.2">
      <c r="A29" t="s">
        <v>52</v>
      </c>
      <c r="B29" t="s">
        <v>2628</v>
      </c>
    </row>
    <row r="30" spans="1:2" x14ac:dyDescent="0.2">
      <c r="A30" t="s">
        <v>53</v>
      </c>
      <c r="B30" t="s">
        <v>2628</v>
      </c>
    </row>
    <row r="31" spans="1:2" x14ac:dyDescent="0.2">
      <c r="A31" t="s">
        <v>54</v>
      </c>
      <c r="B31" t="s">
        <v>2628</v>
      </c>
    </row>
    <row r="32" spans="1:2" x14ac:dyDescent="0.2">
      <c r="A32" t="s">
        <v>55</v>
      </c>
      <c r="B32" t="s">
        <v>2628</v>
      </c>
    </row>
    <row r="33" spans="1:2" x14ac:dyDescent="0.2">
      <c r="A33" t="s">
        <v>56</v>
      </c>
      <c r="B33" t="s">
        <v>2628</v>
      </c>
    </row>
    <row r="34" spans="1:2" x14ac:dyDescent="0.2">
      <c r="A34" t="s">
        <v>57</v>
      </c>
      <c r="B34" t="s">
        <v>2628</v>
      </c>
    </row>
    <row r="35" spans="1:2" x14ac:dyDescent="0.2">
      <c r="A35" t="s">
        <v>58</v>
      </c>
      <c r="B35" t="s">
        <v>2628</v>
      </c>
    </row>
    <row r="36" spans="1:2" x14ac:dyDescent="0.2">
      <c r="A36" t="s">
        <v>59</v>
      </c>
      <c r="B36" t="s">
        <v>2628</v>
      </c>
    </row>
    <row r="37" spans="1:2" x14ac:dyDescent="0.2">
      <c r="A37" t="s">
        <v>60</v>
      </c>
      <c r="B37" t="s">
        <v>2628</v>
      </c>
    </row>
    <row r="38" spans="1:2" x14ac:dyDescent="0.2">
      <c r="A38" t="s">
        <v>61</v>
      </c>
      <c r="B38" t="s">
        <v>2628</v>
      </c>
    </row>
    <row r="39" spans="1:2" x14ac:dyDescent="0.2">
      <c r="A39" t="s">
        <v>62</v>
      </c>
      <c r="B39" t="s">
        <v>2628</v>
      </c>
    </row>
    <row r="40" spans="1:2" x14ac:dyDescent="0.2">
      <c r="A40" t="s">
        <v>63</v>
      </c>
      <c r="B40" t="s">
        <v>2628</v>
      </c>
    </row>
    <row r="41" spans="1:2" x14ac:dyDescent="0.2">
      <c r="A41" t="s">
        <v>64</v>
      </c>
      <c r="B41" t="s">
        <v>2628</v>
      </c>
    </row>
    <row r="42" spans="1:2" x14ac:dyDescent="0.2">
      <c r="A42" t="s">
        <v>65</v>
      </c>
      <c r="B42" t="s">
        <v>2628</v>
      </c>
    </row>
    <row r="43" spans="1:2" x14ac:dyDescent="0.2">
      <c r="A43" t="s">
        <v>66</v>
      </c>
      <c r="B43" t="s">
        <v>2628</v>
      </c>
    </row>
    <row r="44" spans="1:2" x14ac:dyDescent="0.2">
      <c r="A44" t="s">
        <v>67</v>
      </c>
      <c r="B44" t="s">
        <v>2628</v>
      </c>
    </row>
    <row r="45" spans="1:2" x14ac:dyDescent="0.2">
      <c r="A45" t="s">
        <v>68</v>
      </c>
      <c r="B45" t="s">
        <v>2628</v>
      </c>
    </row>
    <row r="46" spans="1:2" x14ac:dyDescent="0.2">
      <c r="A46" t="s">
        <v>69</v>
      </c>
      <c r="B46" t="s">
        <v>2628</v>
      </c>
    </row>
    <row r="47" spans="1:2" x14ac:dyDescent="0.2">
      <c r="A47" t="s">
        <v>70</v>
      </c>
      <c r="B47" t="s">
        <v>2628</v>
      </c>
    </row>
    <row r="48" spans="1:2" x14ac:dyDescent="0.2">
      <c r="A48" t="s">
        <v>71</v>
      </c>
      <c r="B48" t="s">
        <v>2628</v>
      </c>
    </row>
    <row r="49" spans="1:2" x14ac:dyDescent="0.2">
      <c r="A49" t="s">
        <v>72</v>
      </c>
      <c r="B49" t="s">
        <v>2628</v>
      </c>
    </row>
    <row r="50" spans="1:2" x14ac:dyDescent="0.2">
      <c r="A50" t="s">
        <v>74</v>
      </c>
      <c r="B50" t="s">
        <v>2629</v>
      </c>
    </row>
    <row r="51" spans="1:2" x14ac:dyDescent="0.2">
      <c r="A51" t="s">
        <v>75</v>
      </c>
      <c r="B51" t="s">
        <v>2629</v>
      </c>
    </row>
    <row r="52" spans="1:2" x14ac:dyDescent="0.2">
      <c r="A52" t="s">
        <v>76</v>
      </c>
      <c r="B52" t="s">
        <v>2629</v>
      </c>
    </row>
    <row r="53" spans="1:2" x14ac:dyDescent="0.2">
      <c r="A53" t="s">
        <v>77</v>
      </c>
      <c r="B53" t="s">
        <v>2629</v>
      </c>
    </row>
    <row r="54" spans="1:2" x14ac:dyDescent="0.2">
      <c r="A54" t="s">
        <v>78</v>
      </c>
      <c r="B54" t="s">
        <v>2629</v>
      </c>
    </row>
    <row r="55" spans="1:2" x14ac:dyDescent="0.2">
      <c r="A55" t="s">
        <v>79</v>
      </c>
      <c r="B55" t="s">
        <v>2629</v>
      </c>
    </row>
    <row r="56" spans="1:2" x14ac:dyDescent="0.2">
      <c r="A56" t="s">
        <v>80</v>
      </c>
      <c r="B56" t="s">
        <v>2629</v>
      </c>
    </row>
    <row r="57" spans="1:2" x14ac:dyDescent="0.2">
      <c r="A57" t="s">
        <v>81</v>
      </c>
      <c r="B57" t="s">
        <v>2629</v>
      </c>
    </row>
    <row r="58" spans="1:2" x14ac:dyDescent="0.2">
      <c r="A58" t="s">
        <v>82</v>
      </c>
      <c r="B58" t="s">
        <v>2629</v>
      </c>
    </row>
    <row r="59" spans="1:2" x14ac:dyDescent="0.2">
      <c r="A59" t="s">
        <v>83</v>
      </c>
      <c r="B59" t="s">
        <v>2629</v>
      </c>
    </row>
    <row r="60" spans="1:2" x14ac:dyDescent="0.2">
      <c r="A60" t="s">
        <v>84</v>
      </c>
      <c r="B60" t="s">
        <v>2629</v>
      </c>
    </row>
    <row r="61" spans="1:2" x14ac:dyDescent="0.2">
      <c r="A61" t="s">
        <v>85</v>
      </c>
      <c r="B61" t="s">
        <v>2629</v>
      </c>
    </row>
    <row r="62" spans="1:2" x14ac:dyDescent="0.2">
      <c r="A62" t="s">
        <v>86</v>
      </c>
      <c r="B62" t="s">
        <v>2629</v>
      </c>
    </row>
    <row r="63" spans="1:2" x14ac:dyDescent="0.2">
      <c r="A63" t="s">
        <v>87</v>
      </c>
      <c r="B63" t="s">
        <v>2629</v>
      </c>
    </row>
    <row r="64" spans="1:2" x14ac:dyDescent="0.2">
      <c r="A64" t="s">
        <v>88</v>
      </c>
      <c r="B64" t="s">
        <v>2630</v>
      </c>
    </row>
    <row r="65" spans="1:2" x14ac:dyDescent="0.2">
      <c r="A65" t="s">
        <v>89</v>
      </c>
      <c r="B65" t="s">
        <v>2630</v>
      </c>
    </row>
    <row r="66" spans="1:2" x14ac:dyDescent="0.2">
      <c r="A66" t="s">
        <v>90</v>
      </c>
      <c r="B66" t="s">
        <v>2630</v>
      </c>
    </row>
    <row r="67" spans="1:2" x14ac:dyDescent="0.2">
      <c r="A67" t="s">
        <v>91</v>
      </c>
      <c r="B67" t="s">
        <v>2630</v>
      </c>
    </row>
    <row r="68" spans="1:2" x14ac:dyDescent="0.2">
      <c r="A68" t="s">
        <v>92</v>
      </c>
      <c r="B68" t="s">
        <v>2630</v>
      </c>
    </row>
    <row r="69" spans="1:2" x14ac:dyDescent="0.2">
      <c r="A69" t="s">
        <v>93</v>
      </c>
      <c r="B69" t="s">
        <v>2630</v>
      </c>
    </row>
    <row r="70" spans="1:2" x14ac:dyDescent="0.2">
      <c r="A70" t="s">
        <v>94</v>
      </c>
      <c r="B70" t="s">
        <v>2630</v>
      </c>
    </row>
    <row r="71" spans="1:2" x14ac:dyDescent="0.2">
      <c r="A71" t="s">
        <v>95</v>
      </c>
      <c r="B71" t="s">
        <v>2630</v>
      </c>
    </row>
    <row r="72" spans="1:2" x14ac:dyDescent="0.2">
      <c r="A72" t="s">
        <v>96</v>
      </c>
      <c r="B72" t="s">
        <v>2630</v>
      </c>
    </row>
    <row r="73" spans="1:2" x14ac:dyDescent="0.2">
      <c r="A73" t="s">
        <v>97</v>
      </c>
      <c r="B73" t="s">
        <v>2630</v>
      </c>
    </row>
    <row r="74" spans="1:2" x14ac:dyDescent="0.2">
      <c r="A74" t="s">
        <v>98</v>
      </c>
      <c r="B74" t="s">
        <v>2630</v>
      </c>
    </row>
    <row r="75" spans="1:2" x14ac:dyDescent="0.2">
      <c r="A75" t="s">
        <v>99</v>
      </c>
      <c r="B75" t="s">
        <v>2630</v>
      </c>
    </row>
    <row r="76" spans="1:2" x14ac:dyDescent="0.2">
      <c r="A76" t="s">
        <v>100</v>
      </c>
      <c r="B76" t="s">
        <v>2630</v>
      </c>
    </row>
    <row r="77" spans="1:2" x14ac:dyDescent="0.2">
      <c r="A77" t="s">
        <v>101</v>
      </c>
      <c r="B77" t="s">
        <v>2630</v>
      </c>
    </row>
    <row r="78" spans="1:2" x14ac:dyDescent="0.2">
      <c r="A78" t="s">
        <v>102</v>
      </c>
      <c r="B78" t="s">
        <v>2630</v>
      </c>
    </row>
    <row r="79" spans="1:2" x14ac:dyDescent="0.2">
      <c r="A79" t="s">
        <v>103</v>
      </c>
      <c r="B79" t="s">
        <v>2630</v>
      </c>
    </row>
    <row r="80" spans="1:2" x14ac:dyDescent="0.2">
      <c r="A80" t="s">
        <v>104</v>
      </c>
      <c r="B80" t="s">
        <v>2630</v>
      </c>
    </row>
    <row r="81" spans="1:2" x14ac:dyDescent="0.2">
      <c r="A81" t="s">
        <v>105</v>
      </c>
      <c r="B81" t="s">
        <v>2630</v>
      </c>
    </row>
    <row r="82" spans="1:2" x14ac:dyDescent="0.2">
      <c r="A82" t="s">
        <v>106</v>
      </c>
      <c r="B82" t="s">
        <v>2630</v>
      </c>
    </row>
    <row r="83" spans="1:2" x14ac:dyDescent="0.2">
      <c r="A83" t="s">
        <v>107</v>
      </c>
      <c r="B83" t="s">
        <v>2630</v>
      </c>
    </row>
    <row r="84" spans="1:2" x14ac:dyDescent="0.2">
      <c r="A84" t="s">
        <v>108</v>
      </c>
      <c r="B84" t="s">
        <v>2630</v>
      </c>
    </row>
    <row r="85" spans="1:2" x14ac:dyDescent="0.2">
      <c r="A85" t="s">
        <v>2631</v>
      </c>
      <c r="B85" t="s">
        <v>2630</v>
      </c>
    </row>
    <row r="86" spans="1:2" x14ac:dyDescent="0.2">
      <c r="A86" t="s">
        <v>109</v>
      </c>
      <c r="B86" t="s">
        <v>2632</v>
      </c>
    </row>
    <row r="87" spans="1:2" x14ac:dyDescent="0.2">
      <c r="A87" t="s">
        <v>110</v>
      </c>
      <c r="B87" t="s">
        <v>2632</v>
      </c>
    </row>
    <row r="88" spans="1:2" x14ac:dyDescent="0.2">
      <c r="A88" t="s">
        <v>111</v>
      </c>
      <c r="B88" t="s">
        <v>2632</v>
      </c>
    </row>
    <row r="89" spans="1:2" x14ac:dyDescent="0.2">
      <c r="A89" t="s">
        <v>112</v>
      </c>
      <c r="B89" t="s">
        <v>2632</v>
      </c>
    </row>
    <row r="90" spans="1:2" x14ac:dyDescent="0.2">
      <c r="A90" t="s">
        <v>113</v>
      </c>
      <c r="B90" t="s">
        <v>2632</v>
      </c>
    </row>
    <row r="91" spans="1:2" x14ac:dyDescent="0.2">
      <c r="A91" t="s">
        <v>114</v>
      </c>
      <c r="B91" t="s">
        <v>2632</v>
      </c>
    </row>
    <row r="92" spans="1:2" x14ac:dyDescent="0.2">
      <c r="A92" t="s">
        <v>115</v>
      </c>
      <c r="B92" t="s">
        <v>2632</v>
      </c>
    </row>
    <row r="93" spans="1:2" x14ac:dyDescent="0.2">
      <c r="A93" t="s">
        <v>116</v>
      </c>
      <c r="B93" t="s">
        <v>2632</v>
      </c>
    </row>
    <row r="94" spans="1:2" x14ac:dyDescent="0.2">
      <c r="A94" t="s">
        <v>117</v>
      </c>
      <c r="B94" t="s">
        <v>2632</v>
      </c>
    </row>
    <row r="95" spans="1:2" x14ac:dyDescent="0.2">
      <c r="A95" t="s">
        <v>118</v>
      </c>
      <c r="B95" t="s">
        <v>2632</v>
      </c>
    </row>
    <row r="96" spans="1:2" x14ac:dyDescent="0.2">
      <c r="A96" t="s">
        <v>119</v>
      </c>
      <c r="B96" t="s">
        <v>2632</v>
      </c>
    </row>
    <row r="97" spans="1:2" x14ac:dyDescent="0.2">
      <c r="A97" t="s">
        <v>120</v>
      </c>
      <c r="B97" t="s">
        <v>2632</v>
      </c>
    </row>
    <row r="98" spans="1:2" x14ac:dyDescent="0.2">
      <c r="A98" t="s">
        <v>121</v>
      </c>
      <c r="B98" t="s">
        <v>2632</v>
      </c>
    </row>
    <row r="99" spans="1:2" x14ac:dyDescent="0.2">
      <c r="A99" t="s">
        <v>122</v>
      </c>
      <c r="B99" t="s">
        <v>2632</v>
      </c>
    </row>
    <row r="100" spans="1:2" x14ac:dyDescent="0.2">
      <c r="A100" t="s">
        <v>123</v>
      </c>
      <c r="B100" t="s">
        <v>2632</v>
      </c>
    </row>
    <row r="101" spans="1:2" x14ac:dyDescent="0.2">
      <c r="A101" t="s">
        <v>124</v>
      </c>
      <c r="B101" t="s">
        <v>2632</v>
      </c>
    </row>
    <row r="102" spans="1:2" x14ac:dyDescent="0.2">
      <c r="A102" t="s">
        <v>125</v>
      </c>
      <c r="B102" t="s">
        <v>2632</v>
      </c>
    </row>
    <row r="103" spans="1:2" x14ac:dyDescent="0.2">
      <c r="A103" t="s">
        <v>126</v>
      </c>
      <c r="B103" t="s">
        <v>2632</v>
      </c>
    </row>
    <row r="104" spans="1:2" x14ac:dyDescent="0.2">
      <c r="A104" t="s">
        <v>127</v>
      </c>
      <c r="B104" t="s">
        <v>2632</v>
      </c>
    </row>
    <row r="105" spans="1:2" x14ac:dyDescent="0.2">
      <c r="A105" t="s">
        <v>128</v>
      </c>
      <c r="B105" t="s">
        <v>2632</v>
      </c>
    </row>
    <row r="106" spans="1:2" x14ac:dyDescent="0.2">
      <c r="A106" t="s">
        <v>129</v>
      </c>
      <c r="B106" t="s">
        <v>2632</v>
      </c>
    </row>
    <row r="107" spans="1:2" x14ac:dyDescent="0.2">
      <c r="A107" t="s">
        <v>130</v>
      </c>
      <c r="B107" t="s">
        <v>2632</v>
      </c>
    </row>
    <row r="108" spans="1:2" x14ac:dyDescent="0.2">
      <c r="A108" t="s">
        <v>131</v>
      </c>
      <c r="B108" t="s">
        <v>2632</v>
      </c>
    </row>
    <row r="109" spans="1:2" x14ac:dyDescent="0.2">
      <c r="A109" t="s">
        <v>132</v>
      </c>
      <c r="B109" t="s">
        <v>2632</v>
      </c>
    </row>
    <row r="110" spans="1:2" x14ac:dyDescent="0.2">
      <c r="A110" t="s">
        <v>133</v>
      </c>
      <c r="B110" t="s">
        <v>2632</v>
      </c>
    </row>
    <row r="111" spans="1:2" x14ac:dyDescent="0.2">
      <c r="A111" t="s">
        <v>134</v>
      </c>
      <c r="B111" t="s">
        <v>2632</v>
      </c>
    </row>
    <row r="112" spans="1:2" x14ac:dyDescent="0.2">
      <c r="A112" t="s">
        <v>135</v>
      </c>
      <c r="B112" t="s">
        <v>2632</v>
      </c>
    </row>
    <row r="113" spans="1:2" x14ac:dyDescent="0.2">
      <c r="A113" t="s">
        <v>136</v>
      </c>
      <c r="B113" t="s">
        <v>2632</v>
      </c>
    </row>
    <row r="114" spans="1:2" x14ac:dyDescent="0.2">
      <c r="A114" t="s">
        <v>137</v>
      </c>
      <c r="B114" t="s">
        <v>2632</v>
      </c>
    </row>
    <row r="115" spans="1:2" x14ac:dyDescent="0.2">
      <c r="A115" t="s">
        <v>138</v>
      </c>
      <c r="B115" t="s">
        <v>2632</v>
      </c>
    </row>
    <row r="116" spans="1:2" x14ac:dyDescent="0.2">
      <c r="A116" t="s">
        <v>139</v>
      </c>
      <c r="B116" t="s">
        <v>2632</v>
      </c>
    </row>
    <row r="117" spans="1:2" x14ac:dyDescent="0.2">
      <c r="A117" t="s">
        <v>140</v>
      </c>
      <c r="B117" t="s">
        <v>2632</v>
      </c>
    </row>
    <row r="118" spans="1:2" x14ac:dyDescent="0.2">
      <c r="A118" t="s">
        <v>141</v>
      </c>
      <c r="B118" t="s">
        <v>2632</v>
      </c>
    </row>
    <row r="119" spans="1:2" x14ac:dyDescent="0.2">
      <c r="A119" t="s">
        <v>142</v>
      </c>
      <c r="B119" t="s">
        <v>2632</v>
      </c>
    </row>
    <row r="120" spans="1:2" x14ac:dyDescent="0.2">
      <c r="A120" t="s">
        <v>143</v>
      </c>
      <c r="B120" t="s">
        <v>2632</v>
      </c>
    </row>
    <row r="121" spans="1:2" x14ac:dyDescent="0.2">
      <c r="A121" t="s">
        <v>144</v>
      </c>
      <c r="B121" t="s">
        <v>2632</v>
      </c>
    </row>
    <row r="122" spans="1:2" x14ac:dyDescent="0.2">
      <c r="A122" t="s">
        <v>145</v>
      </c>
      <c r="B122" t="s">
        <v>2632</v>
      </c>
    </row>
    <row r="123" spans="1:2" x14ac:dyDescent="0.2">
      <c r="A123" t="s">
        <v>146</v>
      </c>
      <c r="B123" t="s">
        <v>2632</v>
      </c>
    </row>
    <row r="124" spans="1:2" x14ac:dyDescent="0.2">
      <c r="A124" t="s">
        <v>147</v>
      </c>
      <c r="B124" t="s">
        <v>2632</v>
      </c>
    </row>
    <row r="125" spans="1:2" x14ac:dyDescent="0.2">
      <c r="A125" t="s">
        <v>148</v>
      </c>
      <c r="B125" t="s">
        <v>2632</v>
      </c>
    </row>
    <row r="126" spans="1:2" x14ac:dyDescent="0.2">
      <c r="A126" t="s">
        <v>149</v>
      </c>
      <c r="B126" t="s">
        <v>2632</v>
      </c>
    </row>
    <row r="127" spans="1:2" x14ac:dyDescent="0.2">
      <c r="A127" t="s">
        <v>150</v>
      </c>
      <c r="B127" t="s">
        <v>2632</v>
      </c>
    </row>
    <row r="128" spans="1:2" x14ac:dyDescent="0.2">
      <c r="A128" t="s">
        <v>151</v>
      </c>
      <c r="B128" t="s">
        <v>2632</v>
      </c>
    </row>
    <row r="129" spans="1:2" x14ac:dyDescent="0.2">
      <c r="A129" t="s">
        <v>152</v>
      </c>
      <c r="B129" t="s">
        <v>2632</v>
      </c>
    </row>
    <row r="130" spans="1:2" x14ac:dyDescent="0.2">
      <c r="A130" t="s">
        <v>153</v>
      </c>
      <c r="B130" t="s">
        <v>2632</v>
      </c>
    </row>
    <row r="131" spans="1:2" x14ac:dyDescent="0.2">
      <c r="A131" t="s">
        <v>154</v>
      </c>
      <c r="B131" t="s">
        <v>2632</v>
      </c>
    </row>
    <row r="132" spans="1:2" x14ac:dyDescent="0.2">
      <c r="A132" t="s">
        <v>155</v>
      </c>
      <c r="B132" t="s">
        <v>2632</v>
      </c>
    </row>
    <row r="133" spans="1:2" x14ac:dyDescent="0.2">
      <c r="A133" t="s">
        <v>156</v>
      </c>
      <c r="B133" t="s">
        <v>2632</v>
      </c>
    </row>
    <row r="134" spans="1:2" x14ac:dyDescent="0.2">
      <c r="A134" t="s">
        <v>157</v>
      </c>
      <c r="B134" t="s">
        <v>2632</v>
      </c>
    </row>
    <row r="135" spans="1:2" x14ac:dyDescent="0.2">
      <c r="A135" t="s">
        <v>158</v>
      </c>
      <c r="B135" t="s">
        <v>2632</v>
      </c>
    </row>
    <row r="136" spans="1:2" x14ac:dyDescent="0.2">
      <c r="A136" t="s">
        <v>159</v>
      </c>
      <c r="B136" t="s">
        <v>2632</v>
      </c>
    </row>
    <row r="137" spans="1:2" x14ac:dyDescent="0.2">
      <c r="A137" t="s">
        <v>160</v>
      </c>
      <c r="B137" t="s">
        <v>2632</v>
      </c>
    </row>
    <row r="138" spans="1:2" x14ac:dyDescent="0.2">
      <c r="A138" t="s">
        <v>161</v>
      </c>
      <c r="B138" t="s">
        <v>2632</v>
      </c>
    </row>
    <row r="139" spans="1:2" x14ac:dyDescent="0.2">
      <c r="A139" t="s">
        <v>162</v>
      </c>
      <c r="B139" t="s">
        <v>2632</v>
      </c>
    </row>
    <row r="140" spans="1:2" x14ac:dyDescent="0.2">
      <c r="A140" t="s">
        <v>163</v>
      </c>
      <c r="B140" t="s">
        <v>2632</v>
      </c>
    </row>
    <row r="141" spans="1:2" x14ac:dyDescent="0.2">
      <c r="A141" t="s">
        <v>164</v>
      </c>
      <c r="B141" t="s">
        <v>2632</v>
      </c>
    </row>
    <row r="142" spans="1:2" x14ac:dyDescent="0.2">
      <c r="A142" t="s">
        <v>165</v>
      </c>
      <c r="B142" t="s">
        <v>2632</v>
      </c>
    </row>
    <row r="143" spans="1:2" x14ac:dyDescent="0.2">
      <c r="A143" t="s">
        <v>166</v>
      </c>
      <c r="B143" t="s">
        <v>2632</v>
      </c>
    </row>
    <row r="144" spans="1:2" x14ac:dyDescent="0.2">
      <c r="A144" t="s">
        <v>167</v>
      </c>
      <c r="B144" t="s">
        <v>2632</v>
      </c>
    </row>
    <row r="145" spans="1:2" x14ac:dyDescent="0.2">
      <c r="A145" t="s">
        <v>168</v>
      </c>
      <c r="B145" t="s">
        <v>2632</v>
      </c>
    </row>
    <row r="146" spans="1:2" x14ac:dyDescent="0.2">
      <c r="A146" t="s">
        <v>169</v>
      </c>
      <c r="B146" t="s">
        <v>2632</v>
      </c>
    </row>
    <row r="147" spans="1:2" x14ac:dyDescent="0.2">
      <c r="A147" t="s">
        <v>170</v>
      </c>
      <c r="B147" t="s">
        <v>2632</v>
      </c>
    </row>
    <row r="148" spans="1:2" x14ac:dyDescent="0.2">
      <c r="A148" t="s">
        <v>171</v>
      </c>
      <c r="B148" t="s">
        <v>2632</v>
      </c>
    </row>
    <row r="149" spans="1:2" x14ac:dyDescent="0.2">
      <c r="A149" t="s">
        <v>172</v>
      </c>
      <c r="B149" t="s">
        <v>2632</v>
      </c>
    </row>
    <row r="150" spans="1:2" x14ac:dyDescent="0.2">
      <c r="A150" t="s">
        <v>173</v>
      </c>
      <c r="B150" t="s">
        <v>2632</v>
      </c>
    </row>
    <row r="151" spans="1:2" x14ac:dyDescent="0.2">
      <c r="A151" t="s">
        <v>174</v>
      </c>
      <c r="B151" t="s">
        <v>2632</v>
      </c>
    </row>
    <row r="152" spans="1:2" x14ac:dyDescent="0.2">
      <c r="A152" t="s">
        <v>175</v>
      </c>
      <c r="B152" t="s">
        <v>2632</v>
      </c>
    </row>
    <row r="153" spans="1:2" x14ac:dyDescent="0.2">
      <c r="A153" t="s">
        <v>176</v>
      </c>
      <c r="B153" t="s">
        <v>2632</v>
      </c>
    </row>
    <row r="154" spans="1:2" x14ac:dyDescent="0.2">
      <c r="A154" t="s">
        <v>177</v>
      </c>
      <c r="B154" t="s">
        <v>2632</v>
      </c>
    </row>
    <row r="155" spans="1:2" x14ac:dyDescent="0.2">
      <c r="A155" t="s">
        <v>178</v>
      </c>
      <c r="B155" t="s">
        <v>2632</v>
      </c>
    </row>
    <row r="156" spans="1:2" x14ac:dyDescent="0.2">
      <c r="A156" t="s">
        <v>179</v>
      </c>
      <c r="B156" t="s">
        <v>2632</v>
      </c>
    </row>
    <row r="157" spans="1:2" x14ac:dyDescent="0.2">
      <c r="A157" t="s">
        <v>180</v>
      </c>
      <c r="B157" t="s">
        <v>2632</v>
      </c>
    </row>
    <row r="158" spans="1:2" x14ac:dyDescent="0.2">
      <c r="A158" t="s">
        <v>181</v>
      </c>
      <c r="B158" t="s">
        <v>2632</v>
      </c>
    </row>
    <row r="159" spans="1:2" x14ac:dyDescent="0.2">
      <c r="A159" t="s">
        <v>182</v>
      </c>
      <c r="B159" t="s">
        <v>2632</v>
      </c>
    </row>
    <row r="160" spans="1:2" x14ac:dyDescent="0.2">
      <c r="A160" t="s">
        <v>183</v>
      </c>
      <c r="B160" t="s">
        <v>2632</v>
      </c>
    </row>
    <row r="161" spans="1:2" x14ac:dyDescent="0.2">
      <c r="A161" t="s">
        <v>184</v>
      </c>
      <c r="B161" t="s">
        <v>2632</v>
      </c>
    </row>
    <row r="162" spans="1:2" x14ac:dyDescent="0.2">
      <c r="A162" t="s">
        <v>185</v>
      </c>
      <c r="B162" t="s">
        <v>2632</v>
      </c>
    </row>
    <row r="163" spans="1:2" x14ac:dyDescent="0.2">
      <c r="A163" t="s">
        <v>186</v>
      </c>
      <c r="B163" t="s">
        <v>2632</v>
      </c>
    </row>
    <row r="164" spans="1:2" x14ac:dyDescent="0.2">
      <c r="A164" t="s">
        <v>187</v>
      </c>
      <c r="B164" t="s">
        <v>2632</v>
      </c>
    </row>
    <row r="165" spans="1:2" x14ac:dyDescent="0.2">
      <c r="A165" t="s">
        <v>188</v>
      </c>
      <c r="B165" t="s">
        <v>2632</v>
      </c>
    </row>
    <row r="166" spans="1:2" x14ac:dyDescent="0.2">
      <c r="A166" t="s">
        <v>189</v>
      </c>
      <c r="B166" t="s">
        <v>2632</v>
      </c>
    </row>
    <row r="167" spans="1:2" x14ac:dyDescent="0.2">
      <c r="A167" t="s">
        <v>190</v>
      </c>
      <c r="B167" t="s">
        <v>2632</v>
      </c>
    </row>
    <row r="168" spans="1:2" x14ac:dyDescent="0.2">
      <c r="A168" t="s">
        <v>191</v>
      </c>
      <c r="B168" t="s">
        <v>2632</v>
      </c>
    </row>
    <row r="169" spans="1:2" x14ac:dyDescent="0.2">
      <c r="A169" t="s">
        <v>192</v>
      </c>
      <c r="B169" t="s">
        <v>2632</v>
      </c>
    </row>
    <row r="170" spans="1:2" x14ac:dyDescent="0.2">
      <c r="A170" t="s">
        <v>193</v>
      </c>
      <c r="B170" t="s">
        <v>2632</v>
      </c>
    </row>
    <row r="171" spans="1:2" x14ac:dyDescent="0.2">
      <c r="A171" t="s">
        <v>194</v>
      </c>
      <c r="B171" t="s">
        <v>2632</v>
      </c>
    </row>
    <row r="172" spans="1:2" x14ac:dyDescent="0.2">
      <c r="A172" t="s">
        <v>195</v>
      </c>
      <c r="B172" t="s">
        <v>2632</v>
      </c>
    </row>
    <row r="173" spans="1:2" x14ac:dyDescent="0.2">
      <c r="A173" t="s">
        <v>196</v>
      </c>
      <c r="B173" t="s">
        <v>2632</v>
      </c>
    </row>
    <row r="174" spans="1:2" x14ac:dyDescent="0.2">
      <c r="A174" t="s">
        <v>197</v>
      </c>
      <c r="B174" t="s">
        <v>2632</v>
      </c>
    </row>
    <row r="175" spans="1:2" x14ac:dyDescent="0.2">
      <c r="A175" t="s">
        <v>198</v>
      </c>
      <c r="B175" t="s">
        <v>2632</v>
      </c>
    </row>
    <row r="176" spans="1:2" x14ac:dyDescent="0.2">
      <c r="A176" t="s">
        <v>199</v>
      </c>
      <c r="B176" t="s">
        <v>2632</v>
      </c>
    </row>
    <row r="177" spans="1:2" x14ac:dyDescent="0.2">
      <c r="A177" t="s">
        <v>200</v>
      </c>
      <c r="B177" t="s">
        <v>2632</v>
      </c>
    </row>
    <row r="178" spans="1:2" x14ac:dyDescent="0.2">
      <c r="A178" t="s">
        <v>201</v>
      </c>
      <c r="B178" t="s">
        <v>2632</v>
      </c>
    </row>
    <row r="179" spans="1:2" x14ac:dyDescent="0.2">
      <c r="A179" t="s">
        <v>202</v>
      </c>
      <c r="B179" t="s">
        <v>2632</v>
      </c>
    </row>
    <row r="180" spans="1:2" x14ac:dyDescent="0.2">
      <c r="A180" t="s">
        <v>203</v>
      </c>
      <c r="B180" t="s">
        <v>2632</v>
      </c>
    </row>
    <row r="181" spans="1:2" x14ac:dyDescent="0.2">
      <c r="A181" t="s">
        <v>204</v>
      </c>
      <c r="B181" t="s">
        <v>2632</v>
      </c>
    </row>
    <row r="182" spans="1:2" x14ac:dyDescent="0.2">
      <c r="A182" t="s">
        <v>205</v>
      </c>
      <c r="B182" t="s">
        <v>2632</v>
      </c>
    </row>
    <row r="183" spans="1:2" x14ac:dyDescent="0.2">
      <c r="A183" t="s">
        <v>206</v>
      </c>
      <c r="B183" t="s">
        <v>2632</v>
      </c>
    </row>
    <row r="184" spans="1:2" x14ac:dyDescent="0.2">
      <c r="A184" t="s">
        <v>207</v>
      </c>
      <c r="B184" t="s">
        <v>2632</v>
      </c>
    </row>
    <row r="185" spans="1:2" x14ac:dyDescent="0.2">
      <c r="A185" t="s">
        <v>208</v>
      </c>
      <c r="B185" t="s">
        <v>2632</v>
      </c>
    </row>
    <row r="186" spans="1:2" x14ac:dyDescent="0.2">
      <c r="A186" t="s">
        <v>209</v>
      </c>
      <c r="B186" t="s">
        <v>2632</v>
      </c>
    </row>
    <row r="187" spans="1:2" x14ac:dyDescent="0.2">
      <c r="A187" t="s">
        <v>210</v>
      </c>
      <c r="B187" t="s">
        <v>2632</v>
      </c>
    </row>
    <row r="188" spans="1:2" x14ac:dyDescent="0.2">
      <c r="A188" t="s">
        <v>211</v>
      </c>
      <c r="B188" t="s">
        <v>2632</v>
      </c>
    </row>
    <row r="189" spans="1:2" x14ac:dyDescent="0.2">
      <c r="A189" t="s">
        <v>212</v>
      </c>
      <c r="B189" t="s">
        <v>2632</v>
      </c>
    </row>
    <row r="190" spans="1:2" x14ac:dyDescent="0.2">
      <c r="A190" t="s">
        <v>213</v>
      </c>
      <c r="B190" t="s">
        <v>2633</v>
      </c>
    </row>
    <row r="191" spans="1:2" x14ac:dyDescent="0.2">
      <c r="A191" t="s">
        <v>214</v>
      </c>
      <c r="B191" t="s">
        <v>2634</v>
      </c>
    </row>
    <row r="192" spans="1:2" x14ac:dyDescent="0.2">
      <c r="A192" t="s">
        <v>215</v>
      </c>
      <c r="B192" t="s">
        <v>2634</v>
      </c>
    </row>
    <row r="193" spans="1:2" x14ac:dyDescent="0.2">
      <c r="A193" t="s">
        <v>216</v>
      </c>
      <c r="B193" t="s">
        <v>2634</v>
      </c>
    </row>
    <row r="194" spans="1:2" x14ac:dyDescent="0.2">
      <c r="A194" t="s">
        <v>217</v>
      </c>
      <c r="B194" t="s">
        <v>2634</v>
      </c>
    </row>
    <row r="195" spans="1:2" x14ac:dyDescent="0.2">
      <c r="A195" t="s">
        <v>218</v>
      </c>
      <c r="B195" t="s">
        <v>2634</v>
      </c>
    </row>
    <row r="196" spans="1:2" x14ac:dyDescent="0.2">
      <c r="A196" t="s">
        <v>219</v>
      </c>
      <c r="B196" t="s">
        <v>2634</v>
      </c>
    </row>
    <row r="197" spans="1:2" x14ac:dyDescent="0.2">
      <c r="A197" t="s">
        <v>220</v>
      </c>
      <c r="B197" t="s">
        <v>2634</v>
      </c>
    </row>
    <row r="198" spans="1:2" x14ac:dyDescent="0.2">
      <c r="A198" t="s">
        <v>221</v>
      </c>
      <c r="B198" t="s">
        <v>2634</v>
      </c>
    </row>
    <row r="199" spans="1:2" x14ac:dyDescent="0.2">
      <c r="A199" t="s">
        <v>222</v>
      </c>
      <c r="B199" t="s">
        <v>2634</v>
      </c>
    </row>
    <row r="200" spans="1:2" x14ac:dyDescent="0.2">
      <c r="A200" t="s">
        <v>223</v>
      </c>
      <c r="B200" t="s">
        <v>2634</v>
      </c>
    </row>
    <row r="201" spans="1:2" x14ac:dyDescent="0.2">
      <c r="A201" t="s">
        <v>224</v>
      </c>
      <c r="B201" t="s">
        <v>2634</v>
      </c>
    </row>
    <row r="202" spans="1:2" x14ac:dyDescent="0.2">
      <c r="A202" t="s">
        <v>225</v>
      </c>
      <c r="B202" t="s">
        <v>2634</v>
      </c>
    </row>
    <row r="203" spans="1:2" x14ac:dyDescent="0.2">
      <c r="A203" t="s">
        <v>226</v>
      </c>
      <c r="B203" t="s">
        <v>2634</v>
      </c>
    </row>
    <row r="204" spans="1:2" x14ac:dyDescent="0.2">
      <c r="A204" t="s">
        <v>227</v>
      </c>
      <c r="B204" t="s">
        <v>2634</v>
      </c>
    </row>
    <row r="205" spans="1:2" x14ac:dyDescent="0.2">
      <c r="A205" t="s">
        <v>228</v>
      </c>
      <c r="B205" t="s">
        <v>2634</v>
      </c>
    </row>
    <row r="206" spans="1:2" x14ac:dyDescent="0.2">
      <c r="A206" t="s">
        <v>229</v>
      </c>
      <c r="B206" t="s">
        <v>2634</v>
      </c>
    </row>
    <row r="207" spans="1:2" x14ac:dyDescent="0.2">
      <c r="A207" t="s">
        <v>230</v>
      </c>
      <c r="B207" t="s">
        <v>2634</v>
      </c>
    </row>
    <row r="208" spans="1:2" x14ac:dyDescent="0.2">
      <c r="A208" t="s">
        <v>231</v>
      </c>
      <c r="B208" t="s">
        <v>2634</v>
      </c>
    </row>
    <row r="209" spans="1:2" x14ac:dyDescent="0.2">
      <c r="A209" t="s">
        <v>232</v>
      </c>
      <c r="B209" t="s">
        <v>2634</v>
      </c>
    </row>
    <row r="210" spans="1:2" x14ac:dyDescent="0.2">
      <c r="A210" t="s">
        <v>233</v>
      </c>
      <c r="B210" t="s">
        <v>2634</v>
      </c>
    </row>
    <row r="211" spans="1:2" x14ac:dyDescent="0.2">
      <c r="A211" t="s">
        <v>234</v>
      </c>
      <c r="B211" t="s">
        <v>2634</v>
      </c>
    </row>
    <row r="212" spans="1:2" x14ac:dyDescent="0.2">
      <c r="A212" t="s">
        <v>235</v>
      </c>
      <c r="B212" t="s">
        <v>2634</v>
      </c>
    </row>
    <row r="213" spans="1:2" x14ac:dyDescent="0.2">
      <c r="A213" t="s">
        <v>236</v>
      </c>
      <c r="B213" t="s">
        <v>2634</v>
      </c>
    </row>
    <row r="214" spans="1:2" x14ac:dyDescent="0.2">
      <c r="A214" t="s">
        <v>237</v>
      </c>
      <c r="B214" t="s">
        <v>2634</v>
      </c>
    </row>
    <row r="215" spans="1:2" x14ac:dyDescent="0.2">
      <c r="A215" t="s">
        <v>238</v>
      </c>
      <c r="B215" t="s">
        <v>2635</v>
      </c>
    </row>
    <row r="216" spans="1:2" x14ac:dyDescent="0.2">
      <c r="A216" t="s">
        <v>239</v>
      </c>
      <c r="B216" t="s">
        <v>2635</v>
      </c>
    </row>
    <row r="217" spans="1:2" x14ac:dyDescent="0.2">
      <c r="A217" t="s">
        <v>240</v>
      </c>
      <c r="B217" t="s">
        <v>2635</v>
      </c>
    </row>
    <row r="218" spans="1:2" x14ac:dyDescent="0.2">
      <c r="A218" t="s">
        <v>241</v>
      </c>
      <c r="B218" t="s">
        <v>2635</v>
      </c>
    </row>
    <row r="219" spans="1:2" x14ac:dyDescent="0.2">
      <c r="A219" t="s">
        <v>242</v>
      </c>
      <c r="B219" t="s">
        <v>2635</v>
      </c>
    </row>
    <row r="220" spans="1:2" x14ac:dyDescent="0.2">
      <c r="A220" t="s">
        <v>243</v>
      </c>
      <c r="B220" t="s">
        <v>2635</v>
      </c>
    </row>
    <row r="221" spans="1:2" x14ac:dyDescent="0.2">
      <c r="A221" t="s">
        <v>244</v>
      </c>
      <c r="B221" t="s">
        <v>2635</v>
      </c>
    </row>
    <row r="222" spans="1:2" x14ac:dyDescent="0.2">
      <c r="A222" t="s">
        <v>245</v>
      </c>
      <c r="B222" t="s">
        <v>2635</v>
      </c>
    </row>
    <row r="223" spans="1:2" x14ac:dyDescent="0.2">
      <c r="A223" t="s">
        <v>246</v>
      </c>
      <c r="B223" t="s">
        <v>2636</v>
      </c>
    </row>
    <row r="224" spans="1:2" x14ac:dyDescent="0.2">
      <c r="A224" t="s">
        <v>247</v>
      </c>
      <c r="B224" t="s">
        <v>2636</v>
      </c>
    </row>
    <row r="225" spans="1:2" x14ac:dyDescent="0.2">
      <c r="A225" t="s">
        <v>248</v>
      </c>
      <c r="B225" t="s">
        <v>2636</v>
      </c>
    </row>
    <row r="226" spans="1:2" x14ac:dyDescent="0.2">
      <c r="A226" t="s">
        <v>249</v>
      </c>
      <c r="B226" t="s">
        <v>2637</v>
      </c>
    </row>
    <row r="227" spans="1:2" x14ac:dyDescent="0.2">
      <c r="A227" t="s">
        <v>250</v>
      </c>
      <c r="B227" t="s">
        <v>2637</v>
      </c>
    </row>
    <row r="228" spans="1:2" x14ac:dyDescent="0.2">
      <c r="A228" t="s">
        <v>251</v>
      </c>
      <c r="B228" t="s">
        <v>2637</v>
      </c>
    </row>
    <row r="229" spans="1:2" x14ac:dyDescent="0.2">
      <c r="A229" t="s">
        <v>252</v>
      </c>
      <c r="B229" t="s">
        <v>2637</v>
      </c>
    </row>
    <row r="230" spans="1:2" x14ac:dyDescent="0.2">
      <c r="A230" t="s">
        <v>253</v>
      </c>
      <c r="B230" t="s">
        <v>2637</v>
      </c>
    </row>
    <row r="231" spans="1:2" x14ac:dyDescent="0.2">
      <c r="A231" t="s">
        <v>254</v>
      </c>
      <c r="B231" t="s">
        <v>2637</v>
      </c>
    </row>
    <row r="232" spans="1:2" x14ac:dyDescent="0.2">
      <c r="A232" t="s">
        <v>255</v>
      </c>
      <c r="B232" t="s">
        <v>2637</v>
      </c>
    </row>
    <row r="233" spans="1:2" x14ac:dyDescent="0.2">
      <c r="A233" t="s">
        <v>256</v>
      </c>
      <c r="B233" t="s">
        <v>2637</v>
      </c>
    </row>
    <row r="234" spans="1:2" x14ac:dyDescent="0.2">
      <c r="A234" t="s">
        <v>257</v>
      </c>
      <c r="B234" t="s">
        <v>2637</v>
      </c>
    </row>
    <row r="235" spans="1:2" x14ac:dyDescent="0.2">
      <c r="A235" t="s">
        <v>258</v>
      </c>
      <c r="B235" t="s">
        <v>2637</v>
      </c>
    </row>
    <row r="236" spans="1:2" x14ac:dyDescent="0.2">
      <c r="A236" t="s">
        <v>259</v>
      </c>
      <c r="B236" t="s">
        <v>2637</v>
      </c>
    </row>
    <row r="237" spans="1:2" x14ac:dyDescent="0.2">
      <c r="A237" t="s">
        <v>260</v>
      </c>
      <c r="B237" t="s">
        <v>2637</v>
      </c>
    </row>
    <row r="238" spans="1:2" x14ac:dyDescent="0.2">
      <c r="A238" t="s">
        <v>2638</v>
      </c>
      <c r="B238" t="s">
        <v>2637</v>
      </c>
    </row>
    <row r="239" spans="1:2" x14ac:dyDescent="0.2">
      <c r="A239" t="s">
        <v>261</v>
      </c>
      <c r="B239" t="s">
        <v>2639</v>
      </c>
    </row>
    <row r="240" spans="1:2" x14ac:dyDescent="0.2">
      <c r="A240" t="s">
        <v>262</v>
      </c>
      <c r="B240" t="s">
        <v>2640</v>
      </c>
    </row>
    <row r="241" spans="1:2" x14ac:dyDescent="0.2">
      <c r="A241" t="s">
        <v>263</v>
      </c>
      <c r="B241" t="s">
        <v>2640</v>
      </c>
    </row>
    <row r="242" spans="1:2" x14ac:dyDescent="0.2">
      <c r="A242" t="s">
        <v>264</v>
      </c>
      <c r="B242" t="s">
        <v>2640</v>
      </c>
    </row>
    <row r="243" spans="1:2" x14ac:dyDescent="0.2">
      <c r="A243" t="s">
        <v>265</v>
      </c>
      <c r="B243" t="s">
        <v>2640</v>
      </c>
    </row>
    <row r="244" spans="1:2" x14ac:dyDescent="0.2">
      <c r="A244" t="s">
        <v>266</v>
      </c>
      <c r="B244" t="s">
        <v>2640</v>
      </c>
    </row>
    <row r="245" spans="1:2" x14ac:dyDescent="0.2">
      <c r="A245" t="s">
        <v>267</v>
      </c>
      <c r="B245" t="s">
        <v>2640</v>
      </c>
    </row>
    <row r="246" spans="1:2" x14ac:dyDescent="0.2">
      <c r="A246" t="s">
        <v>268</v>
      </c>
      <c r="B246" t="s">
        <v>2640</v>
      </c>
    </row>
    <row r="247" spans="1:2" x14ac:dyDescent="0.2">
      <c r="A247" t="s">
        <v>269</v>
      </c>
      <c r="B247" t="s">
        <v>2640</v>
      </c>
    </row>
    <row r="248" spans="1:2" x14ac:dyDescent="0.2">
      <c r="A248" t="s">
        <v>270</v>
      </c>
      <c r="B248" t="s">
        <v>2640</v>
      </c>
    </row>
    <row r="249" spans="1:2" x14ac:dyDescent="0.2">
      <c r="A249" t="s">
        <v>271</v>
      </c>
      <c r="B249" t="s">
        <v>2640</v>
      </c>
    </row>
    <row r="250" spans="1:2" x14ac:dyDescent="0.2">
      <c r="A250" t="s">
        <v>272</v>
      </c>
      <c r="B250" t="s">
        <v>2640</v>
      </c>
    </row>
    <row r="251" spans="1:2" x14ac:dyDescent="0.2">
      <c r="A251" t="s">
        <v>273</v>
      </c>
      <c r="B251" t="s">
        <v>2640</v>
      </c>
    </row>
    <row r="252" spans="1:2" x14ac:dyDescent="0.2">
      <c r="A252" t="s">
        <v>274</v>
      </c>
      <c r="B252" t="s">
        <v>2640</v>
      </c>
    </row>
    <row r="253" spans="1:2" x14ac:dyDescent="0.2">
      <c r="A253" t="s">
        <v>275</v>
      </c>
      <c r="B253" t="s">
        <v>2640</v>
      </c>
    </row>
    <row r="254" spans="1:2" x14ac:dyDescent="0.2">
      <c r="A254" t="s">
        <v>276</v>
      </c>
      <c r="B254" t="s">
        <v>2640</v>
      </c>
    </row>
    <row r="255" spans="1:2" x14ac:dyDescent="0.2">
      <c r="A255" t="s">
        <v>277</v>
      </c>
      <c r="B255" t="s">
        <v>2640</v>
      </c>
    </row>
    <row r="256" spans="1:2" x14ac:dyDescent="0.2">
      <c r="A256" t="s">
        <v>278</v>
      </c>
      <c r="B256" t="s">
        <v>2641</v>
      </c>
    </row>
    <row r="257" spans="1:2" x14ac:dyDescent="0.2">
      <c r="A257" t="s">
        <v>279</v>
      </c>
      <c r="B257" t="s">
        <v>2641</v>
      </c>
    </row>
    <row r="258" spans="1:2" x14ac:dyDescent="0.2">
      <c r="A258" t="s">
        <v>280</v>
      </c>
      <c r="B258" t="s">
        <v>2641</v>
      </c>
    </row>
    <row r="259" spans="1:2" x14ac:dyDescent="0.2">
      <c r="A259" t="s">
        <v>281</v>
      </c>
      <c r="B259" t="s">
        <v>2641</v>
      </c>
    </row>
    <row r="260" spans="1:2" x14ac:dyDescent="0.2">
      <c r="A260" t="s">
        <v>282</v>
      </c>
      <c r="B260" t="s">
        <v>2641</v>
      </c>
    </row>
    <row r="261" spans="1:2" x14ac:dyDescent="0.2">
      <c r="A261" t="s">
        <v>283</v>
      </c>
      <c r="B261" t="s">
        <v>2641</v>
      </c>
    </row>
    <row r="262" spans="1:2" x14ac:dyDescent="0.2">
      <c r="A262" t="s">
        <v>284</v>
      </c>
      <c r="B262" t="s">
        <v>2641</v>
      </c>
    </row>
    <row r="263" spans="1:2" x14ac:dyDescent="0.2">
      <c r="A263" t="s">
        <v>285</v>
      </c>
      <c r="B263" t="s">
        <v>2641</v>
      </c>
    </row>
    <row r="264" spans="1:2" x14ac:dyDescent="0.2">
      <c r="A264" t="s">
        <v>286</v>
      </c>
      <c r="B264" t="s">
        <v>2641</v>
      </c>
    </row>
    <row r="265" spans="1:2" x14ac:dyDescent="0.2">
      <c r="A265" t="s">
        <v>287</v>
      </c>
      <c r="B265" t="s">
        <v>2641</v>
      </c>
    </row>
    <row r="266" spans="1:2" x14ac:dyDescent="0.2">
      <c r="A266" t="s">
        <v>288</v>
      </c>
      <c r="B266" t="s">
        <v>2641</v>
      </c>
    </row>
    <row r="267" spans="1:2" x14ac:dyDescent="0.2">
      <c r="A267" t="s">
        <v>289</v>
      </c>
      <c r="B267" t="s">
        <v>2641</v>
      </c>
    </row>
    <row r="268" spans="1:2" x14ac:dyDescent="0.2">
      <c r="A268" t="s">
        <v>290</v>
      </c>
      <c r="B268" t="s">
        <v>2641</v>
      </c>
    </row>
    <row r="269" spans="1:2" x14ac:dyDescent="0.2">
      <c r="A269" t="s">
        <v>291</v>
      </c>
      <c r="B269" t="s">
        <v>2641</v>
      </c>
    </row>
    <row r="270" spans="1:2" x14ac:dyDescent="0.2">
      <c r="A270" t="s">
        <v>292</v>
      </c>
      <c r="B270" t="s">
        <v>2641</v>
      </c>
    </row>
    <row r="271" spans="1:2" x14ac:dyDescent="0.2">
      <c r="A271" t="s">
        <v>293</v>
      </c>
      <c r="B271" t="s">
        <v>2641</v>
      </c>
    </row>
    <row r="272" spans="1:2" x14ac:dyDescent="0.2">
      <c r="A272" t="s">
        <v>2642</v>
      </c>
      <c r="B272" t="s">
        <v>2641</v>
      </c>
    </row>
    <row r="273" spans="1:2" x14ac:dyDescent="0.2">
      <c r="A273" t="s">
        <v>294</v>
      </c>
      <c r="B273" t="s">
        <v>2643</v>
      </c>
    </row>
    <row r="274" spans="1:2" x14ac:dyDescent="0.2">
      <c r="A274" t="s">
        <v>295</v>
      </c>
      <c r="B274" t="s">
        <v>2643</v>
      </c>
    </row>
    <row r="275" spans="1:2" x14ac:dyDescent="0.2">
      <c r="A275" t="s">
        <v>296</v>
      </c>
      <c r="B275" t="s">
        <v>2643</v>
      </c>
    </row>
    <row r="276" spans="1:2" x14ac:dyDescent="0.2">
      <c r="A276" t="s">
        <v>297</v>
      </c>
      <c r="B276" t="s">
        <v>2643</v>
      </c>
    </row>
    <row r="277" spans="1:2" x14ac:dyDescent="0.2">
      <c r="A277" t="s">
        <v>298</v>
      </c>
      <c r="B277" t="s">
        <v>2643</v>
      </c>
    </row>
    <row r="278" spans="1:2" x14ac:dyDescent="0.2">
      <c r="A278" t="s">
        <v>299</v>
      </c>
      <c r="B278" t="s">
        <v>2643</v>
      </c>
    </row>
    <row r="279" spans="1:2" x14ac:dyDescent="0.2">
      <c r="A279" t="s">
        <v>300</v>
      </c>
      <c r="B279" t="s">
        <v>2643</v>
      </c>
    </row>
    <row r="280" spans="1:2" x14ac:dyDescent="0.2">
      <c r="A280" t="s">
        <v>301</v>
      </c>
      <c r="B280" t="s">
        <v>2643</v>
      </c>
    </row>
    <row r="281" spans="1:2" x14ac:dyDescent="0.2">
      <c r="A281" t="s">
        <v>302</v>
      </c>
      <c r="B281" t="s">
        <v>2643</v>
      </c>
    </row>
    <row r="282" spans="1:2" x14ac:dyDescent="0.2">
      <c r="A282" t="s">
        <v>303</v>
      </c>
      <c r="B282" t="s">
        <v>2643</v>
      </c>
    </row>
    <row r="283" spans="1:2" x14ac:dyDescent="0.2">
      <c r="A283" t="s">
        <v>304</v>
      </c>
      <c r="B283" t="s">
        <v>2643</v>
      </c>
    </row>
    <row r="284" spans="1:2" x14ac:dyDescent="0.2">
      <c r="A284" t="s">
        <v>305</v>
      </c>
      <c r="B284" t="s">
        <v>2643</v>
      </c>
    </row>
    <row r="285" spans="1:2" x14ac:dyDescent="0.2">
      <c r="A285" t="s">
        <v>306</v>
      </c>
      <c r="B285" t="s">
        <v>2643</v>
      </c>
    </row>
    <row r="286" spans="1:2" x14ac:dyDescent="0.2">
      <c r="A286" t="s">
        <v>307</v>
      </c>
      <c r="B286" t="s">
        <v>2643</v>
      </c>
    </row>
    <row r="287" spans="1:2" x14ac:dyDescent="0.2">
      <c r="A287" t="s">
        <v>308</v>
      </c>
      <c r="B287" t="s">
        <v>2643</v>
      </c>
    </row>
    <row r="288" spans="1:2" x14ac:dyDescent="0.2">
      <c r="A288" t="s">
        <v>309</v>
      </c>
      <c r="B288" t="s">
        <v>2643</v>
      </c>
    </row>
    <row r="289" spans="1:2" x14ac:dyDescent="0.2">
      <c r="A289" t="s">
        <v>310</v>
      </c>
      <c r="B289" t="s">
        <v>2643</v>
      </c>
    </row>
    <row r="290" spans="1:2" x14ac:dyDescent="0.2">
      <c r="A290" t="s">
        <v>311</v>
      </c>
      <c r="B290" t="s">
        <v>2643</v>
      </c>
    </row>
    <row r="291" spans="1:2" x14ac:dyDescent="0.2">
      <c r="A291" t="s">
        <v>312</v>
      </c>
      <c r="B291" t="s">
        <v>2643</v>
      </c>
    </row>
    <row r="292" spans="1:2" x14ac:dyDescent="0.2">
      <c r="A292" t="s">
        <v>313</v>
      </c>
      <c r="B292" t="s">
        <v>2643</v>
      </c>
    </row>
    <row r="293" spans="1:2" x14ac:dyDescent="0.2">
      <c r="A293" t="s">
        <v>314</v>
      </c>
      <c r="B293" t="s">
        <v>2643</v>
      </c>
    </row>
    <row r="294" spans="1:2" x14ac:dyDescent="0.2">
      <c r="A294" t="s">
        <v>2644</v>
      </c>
      <c r="B294" t="s">
        <v>2643</v>
      </c>
    </row>
    <row r="295" spans="1:2" x14ac:dyDescent="0.2">
      <c r="A295" t="s">
        <v>315</v>
      </c>
      <c r="B295" t="s">
        <v>2645</v>
      </c>
    </row>
    <row r="296" spans="1:2" x14ac:dyDescent="0.2">
      <c r="A296" t="s">
        <v>316</v>
      </c>
      <c r="B296" t="s">
        <v>2645</v>
      </c>
    </row>
    <row r="297" spans="1:2" x14ac:dyDescent="0.2">
      <c r="A297" t="s">
        <v>317</v>
      </c>
      <c r="B297" t="s">
        <v>2645</v>
      </c>
    </row>
    <row r="298" spans="1:2" x14ac:dyDescent="0.2">
      <c r="A298" t="s">
        <v>318</v>
      </c>
      <c r="B298" t="s">
        <v>2645</v>
      </c>
    </row>
    <row r="299" spans="1:2" x14ac:dyDescent="0.2">
      <c r="A299" t="s">
        <v>319</v>
      </c>
      <c r="B299" t="s">
        <v>2645</v>
      </c>
    </row>
    <row r="300" spans="1:2" x14ac:dyDescent="0.2">
      <c r="A300" t="s">
        <v>320</v>
      </c>
      <c r="B300" t="s">
        <v>2645</v>
      </c>
    </row>
    <row r="301" spans="1:2" x14ac:dyDescent="0.2">
      <c r="A301" t="s">
        <v>321</v>
      </c>
      <c r="B301" t="s">
        <v>2645</v>
      </c>
    </row>
    <row r="302" spans="1:2" x14ac:dyDescent="0.2">
      <c r="A302" t="s">
        <v>2646</v>
      </c>
      <c r="B302" t="s">
        <v>2645</v>
      </c>
    </row>
    <row r="303" spans="1:2" x14ac:dyDescent="0.2">
      <c r="A303" t="s">
        <v>322</v>
      </c>
      <c r="B303" t="s">
        <v>2647</v>
      </c>
    </row>
    <row r="304" spans="1:2" x14ac:dyDescent="0.2">
      <c r="A304" t="s">
        <v>323</v>
      </c>
      <c r="B304" t="s">
        <v>2647</v>
      </c>
    </row>
    <row r="305" spans="1:2" x14ac:dyDescent="0.2">
      <c r="A305" t="s">
        <v>324</v>
      </c>
      <c r="B305" t="s">
        <v>2647</v>
      </c>
    </row>
    <row r="306" spans="1:2" x14ac:dyDescent="0.2">
      <c r="A306" t="s">
        <v>325</v>
      </c>
      <c r="B306" t="s">
        <v>2647</v>
      </c>
    </row>
    <row r="307" spans="1:2" x14ac:dyDescent="0.2">
      <c r="A307" t="s">
        <v>326</v>
      </c>
      <c r="B307" t="s">
        <v>2647</v>
      </c>
    </row>
    <row r="308" spans="1:2" x14ac:dyDescent="0.2">
      <c r="A308" t="s">
        <v>327</v>
      </c>
      <c r="B308" t="s">
        <v>2647</v>
      </c>
    </row>
    <row r="309" spans="1:2" x14ac:dyDescent="0.2">
      <c r="A309" t="s">
        <v>328</v>
      </c>
      <c r="B309" t="s">
        <v>2647</v>
      </c>
    </row>
    <row r="310" spans="1:2" x14ac:dyDescent="0.2">
      <c r="A310" t="s">
        <v>329</v>
      </c>
      <c r="B310" t="s">
        <v>2647</v>
      </c>
    </row>
    <row r="311" spans="1:2" x14ac:dyDescent="0.2">
      <c r="A311" t="s">
        <v>330</v>
      </c>
      <c r="B311" t="s">
        <v>2647</v>
      </c>
    </row>
    <row r="312" spans="1:2" x14ac:dyDescent="0.2">
      <c r="A312" t="s">
        <v>331</v>
      </c>
      <c r="B312" t="s">
        <v>2647</v>
      </c>
    </row>
    <row r="313" spans="1:2" x14ac:dyDescent="0.2">
      <c r="A313" t="s">
        <v>332</v>
      </c>
      <c r="B313" t="s">
        <v>2647</v>
      </c>
    </row>
    <row r="314" spans="1:2" x14ac:dyDescent="0.2">
      <c r="A314" t="s">
        <v>333</v>
      </c>
      <c r="B314" t="s">
        <v>2647</v>
      </c>
    </row>
    <row r="315" spans="1:2" x14ac:dyDescent="0.2">
      <c r="A315" t="s">
        <v>334</v>
      </c>
      <c r="B315" t="s">
        <v>2647</v>
      </c>
    </row>
    <row r="316" spans="1:2" x14ac:dyDescent="0.2">
      <c r="A316" t="s">
        <v>335</v>
      </c>
      <c r="B316" t="s">
        <v>2647</v>
      </c>
    </row>
    <row r="317" spans="1:2" x14ac:dyDescent="0.2">
      <c r="A317" t="s">
        <v>336</v>
      </c>
      <c r="B317" t="s">
        <v>2647</v>
      </c>
    </row>
    <row r="318" spans="1:2" x14ac:dyDescent="0.2">
      <c r="A318" t="s">
        <v>337</v>
      </c>
      <c r="B318" t="s">
        <v>2647</v>
      </c>
    </row>
    <row r="319" spans="1:2" x14ac:dyDescent="0.2">
      <c r="A319" t="s">
        <v>338</v>
      </c>
      <c r="B319" t="s">
        <v>2647</v>
      </c>
    </row>
    <row r="320" spans="1:2" x14ac:dyDescent="0.2">
      <c r="A320" t="s">
        <v>339</v>
      </c>
      <c r="B320" t="s">
        <v>2647</v>
      </c>
    </row>
    <row r="321" spans="1:2" x14ac:dyDescent="0.2">
      <c r="A321" t="s">
        <v>340</v>
      </c>
      <c r="B321" t="s">
        <v>2647</v>
      </c>
    </row>
    <row r="322" spans="1:2" x14ac:dyDescent="0.2">
      <c r="A322" t="s">
        <v>341</v>
      </c>
      <c r="B322" t="s">
        <v>2647</v>
      </c>
    </row>
    <row r="323" spans="1:2" x14ac:dyDescent="0.2">
      <c r="A323" t="s">
        <v>342</v>
      </c>
      <c r="B323" t="s">
        <v>2647</v>
      </c>
    </row>
    <row r="324" spans="1:2" x14ac:dyDescent="0.2">
      <c r="A324" t="s">
        <v>343</v>
      </c>
      <c r="B324" t="s">
        <v>2647</v>
      </c>
    </row>
    <row r="325" spans="1:2" x14ac:dyDescent="0.2">
      <c r="A325" t="s">
        <v>344</v>
      </c>
      <c r="B325" t="s">
        <v>2647</v>
      </c>
    </row>
    <row r="326" spans="1:2" x14ac:dyDescent="0.2">
      <c r="A326" t="s">
        <v>345</v>
      </c>
      <c r="B326" t="s">
        <v>2647</v>
      </c>
    </row>
    <row r="327" spans="1:2" x14ac:dyDescent="0.2">
      <c r="A327" t="s">
        <v>346</v>
      </c>
      <c r="B327" t="s">
        <v>2647</v>
      </c>
    </row>
    <row r="328" spans="1:2" x14ac:dyDescent="0.2">
      <c r="A328" t="s">
        <v>347</v>
      </c>
      <c r="B328" t="s">
        <v>2647</v>
      </c>
    </row>
    <row r="329" spans="1:2" x14ac:dyDescent="0.2">
      <c r="A329" t="s">
        <v>348</v>
      </c>
      <c r="B329" t="s">
        <v>2647</v>
      </c>
    </row>
    <row r="330" spans="1:2" x14ac:dyDescent="0.2">
      <c r="A330" t="s">
        <v>349</v>
      </c>
      <c r="B330" t="s">
        <v>2647</v>
      </c>
    </row>
    <row r="331" spans="1:2" x14ac:dyDescent="0.2">
      <c r="A331" t="s">
        <v>350</v>
      </c>
      <c r="B331" t="s">
        <v>2647</v>
      </c>
    </row>
    <row r="332" spans="1:2" x14ac:dyDescent="0.2">
      <c r="A332" t="s">
        <v>351</v>
      </c>
      <c r="B332" t="s">
        <v>2647</v>
      </c>
    </row>
    <row r="333" spans="1:2" x14ac:dyDescent="0.2">
      <c r="A333" t="s">
        <v>352</v>
      </c>
      <c r="B333" t="s">
        <v>2647</v>
      </c>
    </row>
    <row r="334" spans="1:2" x14ac:dyDescent="0.2">
      <c r="A334" t="s">
        <v>353</v>
      </c>
      <c r="B334" t="s">
        <v>2647</v>
      </c>
    </row>
    <row r="335" spans="1:2" x14ac:dyDescent="0.2">
      <c r="A335" t="s">
        <v>354</v>
      </c>
      <c r="B335" t="s">
        <v>2647</v>
      </c>
    </row>
    <row r="336" spans="1:2" x14ac:dyDescent="0.2">
      <c r="A336" t="s">
        <v>355</v>
      </c>
      <c r="B336" t="s">
        <v>2647</v>
      </c>
    </row>
    <row r="337" spans="1:2" x14ac:dyDescent="0.2">
      <c r="A337" t="s">
        <v>356</v>
      </c>
      <c r="B337" t="s">
        <v>2647</v>
      </c>
    </row>
    <row r="338" spans="1:2" x14ac:dyDescent="0.2">
      <c r="A338" t="s">
        <v>357</v>
      </c>
      <c r="B338" t="s">
        <v>2647</v>
      </c>
    </row>
    <row r="339" spans="1:2" x14ac:dyDescent="0.2">
      <c r="A339" t="s">
        <v>358</v>
      </c>
      <c r="B339" t="s">
        <v>2647</v>
      </c>
    </row>
    <row r="340" spans="1:2" x14ac:dyDescent="0.2">
      <c r="A340" t="s">
        <v>359</v>
      </c>
      <c r="B340" t="s">
        <v>2647</v>
      </c>
    </row>
    <row r="341" spans="1:2" x14ac:dyDescent="0.2">
      <c r="A341" t="s">
        <v>360</v>
      </c>
      <c r="B341" t="s">
        <v>2647</v>
      </c>
    </row>
    <row r="342" spans="1:2" x14ac:dyDescent="0.2">
      <c r="A342" t="s">
        <v>361</v>
      </c>
      <c r="B342" t="s">
        <v>2647</v>
      </c>
    </row>
    <row r="343" spans="1:2" x14ac:dyDescent="0.2">
      <c r="A343" t="s">
        <v>362</v>
      </c>
      <c r="B343" t="s">
        <v>2647</v>
      </c>
    </row>
    <row r="344" spans="1:2" x14ac:dyDescent="0.2">
      <c r="A344" t="s">
        <v>363</v>
      </c>
      <c r="B344" t="s">
        <v>2647</v>
      </c>
    </row>
    <row r="345" spans="1:2" x14ac:dyDescent="0.2">
      <c r="A345" t="s">
        <v>364</v>
      </c>
      <c r="B345" t="s">
        <v>2647</v>
      </c>
    </row>
    <row r="346" spans="1:2" x14ac:dyDescent="0.2">
      <c r="A346" t="s">
        <v>365</v>
      </c>
      <c r="B346" t="s">
        <v>2647</v>
      </c>
    </row>
    <row r="347" spans="1:2" x14ac:dyDescent="0.2">
      <c r="A347" t="s">
        <v>366</v>
      </c>
      <c r="B347" t="s">
        <v>2647</v>
      </c>
    </row>
    <row r="348" spans="1:2" x14ac:dyDescent="0.2">
      <c r="A348" t="s">
        <v>367</v>
      </c>
      <c r="B348" t="s">
        <v>2647</v>
      </c>
    </row>
    <row r="349" spans="1:2" x14ac:dyDescent="0.2">
      <c r="A349" t="s">
        <v>368</v>
      </c>
      <c r="B349" t="s">
        <v>2647</v>
      </c>
    </row>
    <row r="350" spans="1:2" x14ac:dyDescent="0.2">
      <c r="A350" t="s">
        <v>369</v>
      </c>
      <c r="B350" t="s">
        <v>2647</v>
      </c>
    </row>
    <row r="351" spans="1:2" x14ac:dyDescent="0.2">
      <c r="A351" t="s">
        <v>370</v>
      </c>
      <c r="B351" t="s">
        <v>2647</v>
      </c>
    </row>
    <row r="352" spans="1:2" x14ac:dyDescent="0.2">
      <c r="A352" t="s">
        <v>371</v>
      </c>
      <c r="B352" t="s">
        <v>2647</v>
      </c>
    </row>
    <row r="353" spans="1:2" x14ac:dyDescent="0.2">
      <c r="A353" t="s">
        <v>372</v>
      </c>
      <c r="B353" t="s">
        <v>2647</v>
      </c>
    </row>
    <row r="354" spans="1:2" x14ac:dyDescent="0.2">
      <c r="A354" t="s">
        <v>373</v>
      </c>
      <c r="B354" t="s">
        <v>2647</v>
      </c>
    </row>
    <row r="355" spans="1:2" x14ac:dyDescent="0.2">
      <c r="A355" t="s">
        <v>374</v>
      </c>
      <c r="B355" t="s">
        <v>2647</v>
      </c>
    </row>
    <row r="356" spans="1:2" x14ac:dyDescent="0.2">
      <c r="A356" t="s">
        <v>375</v>
      </c>
      <c r="B356" t="s">
        <v>2647</v>
      </c>
    </row>
    <row r="357" spans="1:2" x14ac:dyDescent="0.2">
      <c r="A357" t="s">
        <v>376</v>
      </c>
      <c r="B357" t="s">
        <v>2647</v>
      </c>
    </row>
    <row r="358" spans="1:2" x14ac:dyDescent="0.2">
      <c r="A358" t="s">
        <v>377</v>
      </c>
      <c r="B358" t="s">
        <v>2647</v>
      </c>
    </row>
    <row r="359" spans="1:2" x14ac:dyDescent="0.2">
      <c r="A359" t="s">
        <v>378</v>
      </c>
      <c r="B359" t="s">
        <v>2647</v>
      </c>
    </row>
    <row r="360" spans="1:2" x14ac:dyDescent="0.2">
      <c r="A360" t="s">
        <v>379</v>
      </c>
      <c r="B360" t="s">
        <v>2647</v>
      </c>
    </row>
    <row r="361" spans="1:2" x14ac:dyDescent="0.2">
      <c r="A361" t="s">
        <v>380</v>
      </c>
      <c r="B361" t="s">
        <v>2647</v>
      </c>
    </row>
    <row r="362" spans="1:2" x14ac:dyDescent="0.2">
      <c r="A362" t="s">
        <v>381</v>
      </c>
      <c r="B362" t="s">
        <v>2647</v>
      </c>
    </row>
    <row r="363" spans="1:2" x14ac:dyDescent="0.2">
      <c r="A363" t="s">
        <v>382</v>
      </c>
      <c r="B363" t="s">
        <v>2647</v>
      </c>
    </row>
    <row r="364" spans="1:2" x14ac:dyDescent="0.2">
      <c r="A364" t="s">
        <v>383</v>
      </c>
      <c r="B364" t="s">
        <v>2647</v>
      </c>
    </row>
    <row r="365" spans="1:2" x14ac:dyDescent="0.2">
      <c r="A365" t="s">
        <v>384</v>
      </c>
      <c r="B365" t="s">
        <v>2647</v>
      </c>
    </row>
    <row r="366" spans="1:2" x14ac:dyDescent="0.2">
      <c r="A366" t="s">
        <v>385</v>
      </c>
      <c r="B366" t="s">
        <v>2647</v>
      </c>
    </row>
    <row r="367" spans="1:2" x14ac:dyDescent="0.2">
      <c r="A367" t="s">
        <v>386</v>
      </c>
      <c r="B367" t="s">
        <v>2647</v>
      </c>
    </row>
    <row r="368" spans="1:2" x14ac:dyDescent="0.2">
      <c r="A368" t="s">
        <v>387</v>
      </c>
      <c r="B368" t="s">
        <v>2647</v>
      </c>
    </row>
    <row r="369" spans="1:2" x14ac:dyDescent="0.2">
      <c r="A369" t="s">
        <v>388</v>
      </c>
      <c r="B369" t="s">
        <v>2647</v>
      </c>
    </row>
    <row r="370" spans="1:2" x14ac:dyDescent="0.2">
      <c r="A370" t="s">
        <v>389</v>
      </c>
      <c r="B370" t="s">
        <v>2647</v>
      </c>
    </row>
    <row r="371" spans="1:2" x14ac:dyDescent="0.2">
      <c r="A371" t="s">
        <v>390</v>
      </c>
      <c r="B371" t="s">
        <v>2647</v>
      </c>
    </row>
    <row r="372" spans="1:2" x14ac:dyDescent="0.2">
      <c r="A372" t="s">
        <v>391</v>
      </c>
      <c r="B372" t="s">
        <v>2647</v>
      </c>
    </row>
    <row r="373" spans="1:2" x14ac:dyDescent="0.2">
      <c r="A373" t="s">
        <v>392</v>
      </c>
      <c r="B373" t="s">
        <v>2647</v>
      </c>
    </row>
    <row r="374" spans="1:2" x14ac:dyDescent="0.2">
      <c r="A374" t="s">
        <v>393</v>
      </c>
      <c r="B374" t="s">
        <v>2647</v>
      </c>
    </row>
    <row r="375" spans="1:2" x14ac:dyDescent="0.2">
      <c r="A375" t="s">
        <v>394</v>
      </c>
      <c r="B375" t="s">
        <v>2647</v>
      </c>
    </row>
    <row r="376" spans="1:2" x14ac:dyDescent="0.2">
      <c r="A376" t="s">
        <v>395</v>
      </c>
      <c r="B376" t="s">
        <v>2647</v>
      </c>
    </row>
    <row r="377" spans="1:2" x14ac:dyDescent="0.2">
      <c r="A377" t="s">
        <v>396</v>
      </c>
      <c r="B377" t="s">
        <v>2647</v>
      </c>
    </row>
    <row r="378" spans="1:2" x14ac:dyDescent="0.2">
      <c r="A378" t="s">
        <v>397</v>
      </c>
      <c r="B378" t="s">
        <v>2647</v>
      </c>
    </row>
    <row r="379" spans="1:2" x14ac:dyDescent="0.2">
      <c r="A379" t="s">
        <v>398</v>
      </c>
      <c r="B379" t="s">
        <v>2647</v>
      </c>
    </row>
    <row r="380" spans="1:2" x14ac:dyDescent="0.2">
      <c r="A380" t="s">
        <v>399</v>
      </c>
      <c r="B380" t="s">
        <v>2647</v>
      </c>
    </row>
    <row r="381" spans="1:2" x14ac:dyDescent="0.2">
      <c r="A381" t="s">
        <v>400</v>
      </c>
      <c r="B381" t="s">
        <v>2647</v>
      </c>
    </row>
    <row r="382" spans="1:2" x14ac:dyDescent="0.2">
      <c r="A382" t="s">
        <v>401</v>
      </c>
      <c r="B382" t="s">
        <v>2647</v>
      </c>
    </row>
    <row r="383" spans="1:2" x14ac:dyDescent="0.2">
      <c r="A383" t="s">
        <v>402</v>
      </c>
      <c r="B383" t="s">
        <v>2647</v>
      </c>
    </row>
    <row r="384" spans="1:2" x14ac:dyDescent="0.2">
      <c r="A384" t="s">
        <v>403</v>
      </c>
      <c r="B384" t="s">
        <v>2647</v>
      </c>
    </row>
    <row r="385" spans="1:2" x14ac:dyDescent="0.2">
      <c r="A385" t="s">
        <v>404</v>
      </c>
      <c r="B385" t="s">
        <v>2647</v>
      </c>
    </row>
    <row r="386" spans="1:2" x14ac:dyDescent="0.2">
      <c r="A386" t="s">
        <v>405</v>
      </c>
      <c r="B386" t="s">
        <v>2647</v>
      </c>
    </row>
    <row r="387" spans="1:2" x14ac:dyDescent="0.2">
      <c r="A387" t="s">
        <v>406</v>
      </c>
      <c r="B387" t="s">
        <v>2647</v>
      </c>
    </row>
    <row r="388" spans="1:2" x14ac:dyDescent="0.2">
      <c r="A388" t="s">
        <v>407</v>
      </c>
      <c r="B388" t="s">
        <v>2647</v>
      </c>
    </row>
    <row r="389" spans="1:2" x14ac:dyDescent="0.2">
      <c r="A389" t="s">
        <v>408</v>
      </c>
      <c r="B389" t="s">
        <v>2647</v>
      </c>
    </row>
    <row r="390" spans="1:2" x14ac:dyDescent="0.2">
      <c r="A390" t="s">
        <v>409</v>
      </c>
      <c r="B390" t="s">
        <v>2647</v>
      </c>
    </row>
    <row r="391" spans="1:2" x14ac:dyDescent="0.2">
      <c r="A391" t="s">
        <v>410</v>
      </c>
      <c r="B391" t="s">
        <v>2647</v>
      </c>
    </row>
    <row r="392" spans="1:2" x14ac:dyDescent="0.2">
      <c r="A392" t="s">
        <v>411</v>
      </c>
      <c r="B392" t="s">
        <v>2647</v>
      </c>
    </row>
    <row r="393" spans="1:2" x14ac:dyDescent="0.2">
      <c r="A393" t="s">
        <v>412</v>
      </c>
      <c r="B393" t="s">
        <v>2647</v>
      </c>
    </row>
    <row r="394" spans="1:2" x14ac:dyDescent="0.2">
      <c r="A394" t="s">
        <v>413</v>
      </c>
      <c r="B394" t="s">
        <v>2647</v>
      </c>
    </row>
    <row r="395" spans="1:2" x14ac:dyDescent="0.2">
      <c r="A395" t="s">
        <v>414</v>
      </c>
      <c r="B395" t="s">
        <v>2647</v>
      </c>
    </row>
    <row r="396" spans="1:2" x14ac:dyDescent="0.2">
      <c r="A396" t="s">
        <v>415</v>
      </c>
      <c r="B396" t="s">
        <v>2647</v>
      </c>
    </row>
    <row r="397" spans="1:2" x14ac:dyDescent="0.2">
      <c r="A397" t="s">
        <v>416</v>
      </c>
      <c r="B397" t="s">
        <v>2647</v>
      </c>
    </row>
    <row r="398" spans="1:2" x14ac:dyDescent="0.2">
      <c r="A398" t="s">
        <v>417</v>
      </c>
      <c r="B398" t="s">
        <v>2647</v>
      </c>
    </row>
    <row r="399" spans="1:2" x14ac:dyDescent="0.2">
      <c r="A399" t="s">
        <v>418</v>
      </c>
      <c r="B399" t="s">
        <v>2647</v>
      </c>
    </row>
    <row r="400" spans="1:2" x14ac:dyDescent="0.2">
      <c r="A400" t="s">
        <v>419</v>
      </c>
      <c r="B400" t="s">
        <v>2647</v>
      </c>
    </row>
    <row r="401" spans="1:2" x14ac:dyDescent="0.2">
      <c r="A401" t="s">
        <v>420</v>
      </c>
      <c r="B401" t="s">
        <v>2647</v>
      </c>
    </row>
    <row r="402" spans="1:2" x14ac:dyDescent="0.2">
      <c r="A402" t="s">
        <v>421</v>
      </c>
      <c r="B402" t="s">
        <v>2647</v>
      </c>
    </row>
    <row r="403" spans="1:2" x14ac:dyDescent="0.2">
      <c r="A403" t="s">
        <v>422</v>
      </c>
      <c r="B403" t="s">
        <v>2647</v>
      </c>
    </row>
    <row r="404" spans="1:2" x14ac:dyDescent="0.2">
      <c r="A404" t="s">
        <v>423</v>
      </c>
      <c r="B404" t="s">
        <v>2647</v>
      </c>
    </row>
    <row r="405" spans="1:2" x14ac:dyDescent="0.2">
      <c r="A405" t="s">
        <v>424</v>
      </c>
      <c r="B405" t="s">
        <v>2647</v>
      </c>
    </row>
    <row r="406" spans="1:2" x14ac:dyDescent="0.2">
      <c r="A406" t="s">
        <v>425</v>
      </c>
      <c r="B406" t="s">
        <v>2647</v>
      </c>
    </row>
    <row r="407" spans="1:2" x14ac:dyDescent="0.2">
      <c r="A407" t="s">
        <v>426</v>
      </c>
      <c r="B407" t="s">
        <v>2647</v>
      </c>
    </row>
    <row r="408" spans="1:2" x14ac:dyDescent="0.2">
      <c r="A408" t="s">
        <v>427</v>
      </c>
      <c r="B408" t="s">
        <v>2647</v>
      </c>
    </row>
    <row r="409" spans="1:2" x14ac:dyDescent="0.2">
      <c r="A409" t="s">
        <v>428</v>
      </c>
      <c r="B409" t="s">
        <v>2647</v>
      </c>
    </row>
    <row r="410" spans="1:2" x14ac:dyDescent="0.2">
      <c r="A410" t="s">
        <v>429</v>
      </c>
      <c r="B410" t="s">
        <v>2647</v>
      </c>
    </row>
    <row r="411" spans="1:2" x14ac:dyDescent="0.2">
      <c r="A411" t="s">
        <v>430</v>
      </c>
      <c r="B411" t="s">
        <v>2647</v>
      </c>
    </row>
    <row r="412" spans="1:2" x14ac:dyDescent="0.2">
      <c r="A412" t="s">
        <v>431</v>
      </c>
      <c r="B412" t="s">
        <v>2647</v>
      </c>
    </row>
    <row r="413" spans="1:2" x14ac:dyDescent="0.2">
      <c r="A413" t="s">
        <v>432</v>
      </c>
      <c r="B413" t="s">
        <v>2647</v>
      </c>
    </row>
    <row r="414" spans="1:2" x14ac:dyDescent="0.2">
      <c r="A414" t="s">
        <v>433</v>
      </c>
      <c r="B414" t="s">
        <v>2647</v>
      </c>
    </row>
    <row r="415" spans="1:2" x14ac:dyDescent="0.2">
      <c r="A415" t="s">
        <v>434</v>
      </c>
      <c r="B415" t="s">
        <v>2647</v>
      </c>
    </row>
    <row r="416" spans="1:2" x14ac:dyDescent="0.2">
      <c r="A416" t="s">
        <v>435</v>
      </c>
      <c r="B416" t="s">
        <v>2647</v>
      </c>
    </row>
    <row r="417" spans="1:2" x14ac:dyDescent="0.2">
      <c r="A417" t="s">
        <v>436</v>
      </c>
      <c r="B417" t="s">
        <v>2647</v>
      </c>
    </row>
    <row r="418" spans="1:2" x14ac:dyDescent="0.2">
      <c r="A418" t="s">
        <v>437</v>
      </c>
      <c r="B418" t="s">
        <v>2647</v>
      </c>
    </row>
    <row r="419" spans="1:2" x14ac:dyDescent="0.2">
      <c r="A419" t="s">
        <v>438</v>
      </c>
      <c r="B419" t="s">
        <v>2647</v>
      </c>
    </row>
    <row r="420" spans="1:2" x14ac:dyDescent="0.2">
      <c r="A420" t="s">
        <v>439</v>
      </c>
      <c r="B420" t="s">
        <v>2647</v>
      </c>
    </row>
    <row r="421" spans="1:2" x14ac:dyDescent="0.2">
      <c r="A421" t="s">
        <v>440</v>
      </c>
      <c r="B421" t="s">
        <v>2647</v>
      </c>
    </row>
    <row r="422" spans="1:2" x14ac:dyDescent="0.2">
      <c r="A422" t="s">
        <v>441</v>
      </c>
      <c r="B422" t="s">
        <v>2647</v>
      </c>
    </row>
    <row r="423" spans="1:2" x14ac:dyDescent="0.2">
      <c r="A423" t="s">
        <v>442</v>
      </c>
      <c r="B423" t="s">
        <v>2647</v>
      </c>
    </row>
    <row r="424" spans="1:2" x14ac:dyDescent="0.2">
      <c r="A424" t="s">
        <v>443</v>
      </c>
      <c r="B424" t="s">
        <v>2647</v>
      </c>
    </row>
    <row r="425" spans="1:2" x14ac:dyDescent="0.2">
      <c r="A425" t="s">
        <v>444</v>
      </c>
      <c r="B425" t="s">
        <v>2647</v>
      </c>
    </row>
    <row r="426" spans="1:2" x14ac:dyDescent="0.2">
      <c r="A426" t="s">
        <v>445</v>
      </c>
      <c r="B426" t="s">
        <v>2647</v>
      </c>
    </row>
    <row r="427" spans="1:2" x14ac:dyDescent="0.2">
      <c r="A427" t="s">
        <v>446</v>
      </c>
      <c r="B427" t="s">
        <v>2647</v>
      </c>
    </row>
    <row r="428" spans="1:2" x14ac:dyDescent="0.2">
      <c r="A428" t="s">
        <v>447</v>
      </c>
      <c r="B428" t="s">
        <v>2647</v>
      </c>
    </row>
    <row r="429" spans="1:2" x14ac:dyDescent="0.2">
      <c r="A429" t="s">
        <v>448</v>
      </c>
      <c r="B429" t="s">
        <v>2647</v>
      </c>
    </row>
    <row r="430" spans="1:2" x14ac:dyDescent="0.2">
      <c r="A430" t="s">
        <v>449</v>
      </c>
      <c r="B430" t="s">
        <v>2647</v>
      </c>
    </row>
    <row r="431" spans="1:2" x14ac:dyDescent="0.2">
      <c r="A431" t="s">
        <v>450</v>
      </c>
      <c r="B431" t="s">
        <v>2647</v>
      </c>
    </row>
    <row r="432" spans="1:2" x14ac:dyDescent="0.2">
      <c r="A432" t="s">
        <v>451</v>
      </c>
      <c r="B432" t="s">
        <v>2647</v>
      </c>
    </row>
    <row r="433" spans="1:2" x14ac:dyDescent="0.2">
      <c r="A433" t="s">
        <v>452</v>
      </c>
      <c r="B433" t="s">
        <v>2647</v>
      </c>
    </row>
    <row r="434" spans="1:2" x14ac:dyDescent="0.2">
      <c r="A434" t="s">
        <v>453</v>
      </c>
      <c r="B434" t="s">
        <v>2647</v>
      </c>
    </row>
    <row r="435" spans="1:2" x14ac:dyDescent="0.2">
      <c r="A435" t="s">
        <v>454</v>
      </c>
      <c r="B435" t="s">
        <v>2647</v>
      </c>
    </row>
    <row r="436" spans="1:2" x14ac:dyDescent="0.2">
      <c r="A436" t="s">
        <v>455</v>
      </c>
      <c r="B436" t="s">
        <v>2647</v>
      </c>
    </row>
    <row r="437" spans="1:2" x14ac:dyDescent="0.2">
      <c r="A437" t="s">
        <v>456</v>
      </c>
      <c r="B437" t="s">
        <v>2647</v>
      </c>
    </row>
    <row r="438" spans="1:2" x14ac:dyDescent="0.2">
      <c r="A438" t="s">
        <v>457</v>
      </c>
      <c r="B438" t="s">
        <v>2647</v>
      </c>
    </row>
    <row r="439" spans="1:2" x14ac:dyDescent="0.2">
      <c r="A439" t="s">
        <v>458</v>
      </c>
      <c r="B439" t="s">
        <v>2647</v>
      </c>
    </row>
    <row r="440" spans="1:2" x14ac:dyDescent="0.2">
      <c r="A440" t="s">
        <v>459</v>
      </c>
      <c r="B440" t="s">
        <v>2647</v>
      </c>
    </row>
    <row r="441" spans="1:2" x14ac:dyDescent="0.2">
      <c r="A441" t="s">
        <v>460</v>
      </c>
      <c r="B441" t="s">
        <v>2647</v>
      </c>
    </row>
    <row r="442" spans="1:2" x14ac:dyDescent="0.2">
      <c r="A442" t="s">
        <v>461</v>
      </c>
      <c r="B442" t="s">
        <v>2647</v>
      </c>
    </row>
    <row r="443" spans="1:2" x14ac:dyDescent="0.2">
      <c r="A443" t="s">
        <v>462</v>
      </c>
      <c r="B443" t="s">
        <v>2647</v>
      </c>
    </row>
    <row r="444" spans="1:2" x14ac:dyDescent="0.2">
      <c r="A444" t="s">
        <v>463</v>
      </c>
      <c r="B444" t="s">
        <v>2647</v>
      </c>
    </row>
    <row r="445" spans="1:2" x14ac:dyDescent="0.2">
      <c r="A445" t="s">
        <v>464</v>
      </c>
      <c r="B445" t="s">
        <v>2647</v>
      </c>
    </row>
    <row r="446" spans="1:2" x14ac:dyDescent="0.2">
      <c r="A446" t="s">
        <v>465</v>
      </c>
      <c r="B446" t="s">
        <v>2647</v>
      </c>
    </row>
    <row r="447" spans="1:2" x14ac:dyDescent="0.2">
      <c r="A447" t="s">
        <v>466</v>
      </c>
      <c r="B447" t="s">
        <v>2647</v>
      </c>
    </row>
    <row r="448" spans="1:2" x14ac:dyDescent="0.2">
      <c r="A448" t="s">
        <v>467</v>
      </c>
      <c r="B448" t="s">
        <v>2647</v>
      </c>
    </row>
    <row r="449" spans="1:2" x14ac:dyDescent="0.2">
      <c r="A449" t="s">
        <v>468</v>
      </c>
      <c r="B449" t="s">
        <v>2647</v>
      </c>
    </row>
    <row r="450" spans="1:2" x14ac:dyDescent="0.2">
      <c r="A450" t="s">
        <v>469</v>
      </c>
      <c r="B450" t="s">
        <v>2647</v>
      </c>
    </row>
    <row r="451" spans="1:2" x14ac:dyDescent="0.2">
      <c r="A451" t="s">
        <v>470</v>
      </c>
      <c r="B451" t="s">
        <v>2647</v>
      </c>
    </row>
    <row r="452" spans="1:2" x14ac:dyDescent="0.2">
      <c r="A452" t="s">
        <v>471</v>
      </c>
      <c r="B452" t="s">
        <v>2647</v>
      </c>
    </row>
    <row r="453" spans="1:2" x14ac:dyDescent="0.2">
      <c r="A453" t="s">
        <v>472</v>
      </c>
      <c r="B453" t="s">
        <v>2647</v>
      </c>
    </row>
    <row r="454" spans="1:2" x14ac:dyDescent="0.2">
      <c r="A454" t="s">
        <v>473</v>
      </c>
      <c r="B454" t="s">
        <v>2647</v>
      </c>
    </row>
    <row r="455" spans="1:2" x14ac:dyDescent="0.2">
      <c r="A455" t="s">
        <v>474</v>
      </c>
      <c r="B455" t="s">
        <v>2647</v>
      </c>
    </row>
    <row r="456" spans="1:2" x14ac:dyDescent="0.2">
      <c r="A456" t="s">
        <v>475</v>
      </c>
      <c r="B456" t="s">
        <v>2647</v>
      </c>
    </row>
    <row r="457" spans="1:2" x14ac:dyDescent="0.2">
      <c r="A457" t="s">
        <v>476</v>
      </c>
      <c r="B457" t="s">
        <v>2647</v>
      </c>
    </row>
    <row r="458" spans="1:2" x14ac:dyDescent="0.2">
      <c r="A458" t="s">
        <v>477</v>
      </c>
      <c r="B458" t="s">
        <v>2647</v>
      </c>
    </row>
    <row r="459" spans="1:2" x14ac:dyDescent="0.2">
      <c r="A459" t="s">
        <v>478</v>
      </c>
      <c r="B459" t="s">
        <v>2647</v>
      </c>
    </row>
    <row r="460" spans="1:2" x14ac:dyDescent="0.2">
      <c r="A460" t="s">
        <v>479</v>
      </c>
      <c r="B460" t="s">
        <v>2647</v>
      </c>
    </row>
    <row r="461" spans="1:2" x14ac:dyDescent="0.2">
      <c r="A461" t="s">
        <v>480</v>
      </c>
      <c r="B461" t="s">
        <v>2647</v>
      </c>
    </row>
    <row r="462" spans="1:2" x14ac:dyDescent="0.2">
      <c r="A462" t="s">
        <v>481</v>
      </c>
      <c r="B462" t="s">
        <v>2647</v>
      </c>
    </row>
    <row r="463" spans="1:2" x14ac:dyDescent="0.2">
      <c r="A463" t="s">
        <v>482</v>
      </c>
      <c r="B463" t="s">
        <v>2647</v>
      </c>
    </row>
    <row r="464" spans="1:2" x14ac:dyDescent="0.2">
      <c r="A464" t="s">
        <v>483</v>
      </c>
      <c r="B464" t="s">
        <v>2647</v>
      </c>
    </row>
    <row r="465" spans="1:2" x14ac:dyDescent="0.2">
      <c r="A465" t="s">
        <v>484</v>
      </c>
      <c r="B465" t="s">
        <v>2647</v>
      </c>
    </row>
    <row r="466" spans="1:2" x14ac:dyDescent="0.2">
      <c r="A466" t="s">
        <v>485</v>
      </c>
      <c r="B466" t="s">
        <v>2647</v>
      </c>
    </row>
    <row r="467" spans="1:2" x14ac:dyDescent="0.2">
      <c r="A467" t="s">
        <v>486</v>
      </c>
      <c r="B467" t="s">
        <v>2647</v>
      </c>
    </row>
    <row r="468" spans="1:2" x14ac:dyDescent="0.2">
      <c r="A468" t="s">
        <v>487</v>
      </c>
      <c r="B468" t="s">
        <v>2647</v>
      </c>
    </row>
    <row r="469" spans="1:2" x14ac:dyDescent="0.2">
      <c r="A469" t="s">
        <v>488</v>
      </c>
      <c r="B469" t="s">
        <v>2647</v>
      </c>
    </row>
    <row r="470" spans="1:2" x14ac:dyDescent="0.2">
      <c r="A470" t="s">
        <v>489</v>
      </c>
      <c r="B470" t="s">
        <v>2647</v>
      </c>
    </row>
    <row r="471" spans="1:2" x14ac:dyDescent="0.2">
      <c r="A471" t="s">
        <v>490</v>
      </c>
      <c r="B471" t="s">
        <v>2647</v>
      </c>
    </row>
    <row r="472" spans="1:2" x14ac:dyDescent="0.2">
      <c r="A472" t="s">
        <v>491</v>
      </c>
      <c r="B472" t="s">
        <v>2647</v>
      </c>
    </row>
    <row r="473" spans="1:2" x14ac:dyDescent="0.2">
      <c r="A473" t="s">
        <v>492</v>
      </c>
      <c r="B473" t="s">
        <v>2647</v>
      </c>
    </row>
    <row r="474" spans="1:2" x14ac:dyDescent="0.2">
      <c r="A474" t="s">
        <v>493</v>
      </c>
      <c r="B474" t="s">
        <v>2647</v>
      </c>
    </row>
    <row r="475" spans="1:2" x14ac:dyDescent="0.2">
      <c r="A475" t="s">
        <v>494</v>
      </c>
      <c r="B475" t="s">
        <v>2647</v>
      </c>
    </row>
    <row r="476" spans="1:2" x14ac:dyDescent="0.2">
      <c r="A476" t="s">
        <v>495</v>
      </c>
      <c r="B476" t="s">
        <v>2647</v>
      </c>
    </row>
    <row r="477" spans="1:2" x14ac:dyDescent="0.2">
      <c r="A477" t="s">
        <v>496</v>
      </c>
      <c r="B477" t="s">
        <v>2647</v>
      </c>
    </row>
    <row r="478" spans="1:2" x14ac:dyDescent="0.2">
      <c r="A478" t="s">
        <v>497</v>
      </c>
      <c r="B478" t="s">
        <v>2647</v>
      </c>
    </row>
    <row r="479" spans="1:2" x14ac:dyDescent="0.2">
      <c r="A479" t="s">
        <v>498</v>
      </c>
      <c r="B479" t="s">
        <v>2647</v>
      </c>
    </row>
    <row r="480" spans="1:2" x14ac:dyDescent="0.2">
      <c r="A480" t="s">
        <v>499</v>
      </c>
      <c r="B480" t="s">
        <v>2647</v>
      </c>
    </row>
    <row r="481" spans="1:2" x14ac:dyDescent="0.2">
      <c r="A481" t="s">
        <v>500</v>
      </c>
      <c r="B481" t="s">
        <v>2647</v>
      </c>
    </row>
    <row r="482" spans="1:2" x14ac:dyDescent="0.2">
      <c r="A482" t="s">
        <v>501</v>
      </c>
      <c r="B482" t="s">
        <v>2647</v>
      </c>
    </row>
    <row r="483" spans="1:2" x14ac:dyDescent="0.2">
      <c r="A483" t="s">
        <v>502</v>
      </c>
      <c r="B483" t="s">
        <v>2647</v>
      </c>
    </row>
    <row r="484" spans="1:2" x14ac:dyDescent="0.2">
      <c r="A484" t="s">
        <v>503</v>
      </c>
      <c r="B484" t="s">
        <v>2647</v>
      </c>
    </row>
    <row r="485" spans="1:2" x14ac:dyDescent="0.2">
      <c r="A485" t="s">
        <v>504</v>
      </c>
      <c r="B485" t="s">
        <v>2647</v>
      </c>
    </row>
    <row r="486" spans="1:2" x14ac:dyDescent="0.2">
      <c r="A486" t="s">
        <v>505</v>
      </c>
      <c r="B486" t="s">
        <v>2647</v>
      </c>
    </row>
    <row r="487" spans="1:2" x14ac:dyDescent="0.2">
      <c r="A487" t="s">
        <v>506</v>
      </c>
      <c r="B487" t="s">
        <v>2647</v>
      </c>
    </row>
    <row r="488" spans="1:2" x14ac:dyDescent="0.2">
      <c r="A488" t="s">
        <v>507</v>
      </c>
      <c r="B488" t="s">
        <v>2647</v>
      </c>
    </row>
    <row r="489" spans="1:2" x14ac:dyDescent="0.2">
      <c r="A489" t="s">
        <v>508</v>
      </c>
      <c r="B489" t="s">
        <v>2647</v>
      </c>
    </row>
    <row r="490" spans="1:2" x14ac:dyDescent="0.2">
      <c r="A490" t="s">
        <v>509</v>
      </c>
      <c r="B490" t="s">
        <v>2647</v>
      </c>
    </row>
    <row r="491" spans="1:2" x14ac:dyDescent="0.2">
      <c r="A491" t="s">
        <v>510</v>
      </c>
      <c r="B491" t="s">
        <v>2647</v>
      </c>
    </row>
    <row r="492" spans="1:2" x14ac:dyDescent="0.2">
      <c r="A492" t="s">
        <v>511</v>
      </c>
      <c r="B492" t="s">
        <v>2647</v>
      </c>
    </row>
    <row r="493" spans="1:2" x14ac:dyDescent="0.2">
      <c r="A493" t="s">
        <v>512</v>
      </c>
      <c r="B493" t="s">
        <v>2647</v>
      </c>
    </row>
    <row r="494" spans="1:2" x14ac:dyDescent="0.2">
      <c r="A494" t="s">
        <v>513</v>
      </c>
      <c r="B494" t="s">
        <v>2647</v>
      </c>
    </row>
    <row r="495" spans="1:2" x14ac:dyDescent="0.2">
      <c r="A495" t="s">
        <v>514</v>
      </c>
      <c r="B495" t="s">
        <v>2647</v>
      </c>
    </row>
    <row r="496" spans="1:2" x14ac:dyDescent="0.2">
      <c r="A496" t="s">
        <v>515</v>
      </c>
      <c r="B496" t="s">
        <v>2647</v>
      </c>
    </row>
    <row r="497" spans="1:2" x14ac:dyDescent="0.2">
      <c r="A497" t="s">
        <v>516</v>
      </c>
      <c r="B497" t="s">
        <v>2647</v>
      </c>
    </row>
    <row r="498" spans="1:2" x14ac:dyDescent="0.2">
      <c r="A498" t="s">
        <v>517</v>
      </c>
      <c r="B498" t="s">
        <v>2647</v>
      </c>
    </row>
    <row r="499" spans="1:2" x14ac:dyDescent="0.2">
      <c r="A499" t="s">
        <v>518</v>
      </c>
      <c r="B499" t="s">
        <v>2647</v>
      </c>
    </row>
    <row r="500" spans="1:2" x14ac:dyDescent="0.2">
      <c r="A500" t="s">
        <v>519</v>
      </c>
      <c r="B500" t="s">
        <v>2647</v>
      </c>
    </row>
    <row r="501" spans="1:2" x14ac:dyDescent="0.2">
      <c r="A501" t="s">
        <v>520</v>
      </c>
      <c r="B501" t="s">
        <v>2647</v>
      </c>
    </row>
    <row r="502" spans="1:2" x14ac:dyDescent="0.2">
      <c r="A502" t="s">
        <v>521</v>
      </c>
      <c r="B502" t="s">
        <v>2647</v>
      </c>
    </row>
    <row r="503" spans="1:2" x14ac:dyDescent="0.2">
      <c r="A503" t="s">
        <v>522</v>
      </c>
      <c r="B503" t="s">
        <v>2647</v>
      </c>
    </row>
    <row r="504" spans="1:2" x14ac:dyDescent="0.2">
      <c r="A504" t="s">
        <v>523</v>
      </c>
      <c r="B504" t="s">
        <v>2647</v>
      </c>
    </row>
    <row r="505" spans="1:2" x14ac:dyDescent="0.2">
      <c r="A505" t="s">
        <v>524</v>
      </c>
      <c r="B505" t="s">
        <v>2647</v>
      </c>
    </row>
    <row r="506" spans="1:2" x14ac:dyDescent="0.2">
      <c r="A506" t="s">
        <v>525</v>
      </c>
      <c r="B506" t="s">
        <v>2647</v>
      </c>
    </row>
    <row r="507" spans="1:2" x14ac:dyDescent="0.2">
      <c r="A507" t="s">
        <v>526</v>
      </c>
      <c r="B507" t="s">
        <v>2647</v>
      </c>
    </row>
    <row r="508" spans="1:2" x14ac:dyDescent="0.2">
      <c r="A508" t="s">
        <v>527</v>
      </c>
      <c r="B508" t="s">
        <v>2647</v>
      </c>
    </row>
    <row r="509" spans="1:2" x14ac:dyDescent="0.2">
      <c r="A509" t="s">
        <v>528</v>
      </c>
      <c r="B509" t="s">
        <v>2647</v>
      </c>
    </row>
    <row r="510" spans="1:2" x14ac:dyDescent="0.2">
      <c r="A510" t="s">
        <v>529</v>
      </c>
      <c r="B510" t="s">
        <v>2647</v>
      </c>
    </row>
    <row r="511" spans="1:2" x14ac:dyDescent="0.2">
      <c r="A511" t="s">
        <v>530</v>
      </c>
      <c r="B511" t="s">
        <v>2647</v>
      </c>
    </row>
    <row r="512" spans="1:2" x14ac:dyDescent="0.2">
      <c r="A512" t="s">
        <v>531</v>
      </c>
      <c r="B512" t="s">
        <v>2647</v>
      </c>
    </row>
    <row r="513" spans="1:2" x14ac:dyDescent="0.2">
      <c r="A513" t="s">
        <v>532</v>
      </c>
      <c r="B513" t="s">
        <v>2647</v>
      </c>
    </row>
    <row r="514" spans="1:2" x14ac:dyDescent="0.2">
      <c r="A514" t="s">
        <v>533</v>
      </c>
      <c r="B514" t="s">
        <v>2647</v>
      </c>
    </row>
    <row r="515" spans="1:2" x14ac:dyDescent="0.2">
      <c r="A515" t="s">
        <v>534</v>
      </c>
      <c r="B515" t="s">
        <v>2647</v>
      </c>
    </row>
    <row r="516" spans="1:2" x14ac:dyDescent="0.2">
      <c r="A516" t="s">
        <v>535</v>
      </c>
      <c r="B516" t="s">
        <v>2647</v>
      </c>
    </row>
    <row r="517" spans="1:2" x14ac:dyDescent="0.2">
      <c r="A517" t="s">
        <v>536</v>
      </c>
      <c r="B517" t="s">
        <v>2647</v>
      </c>
    </row>
    <row r="518" spans="1:2" x14ac:dyDescent="0.2">
      <c r="A518" t="s">
        <v>537</v>
      </c>
      <c r="B518" t="s">
        <v>2647</v>
      </c>
    </row>
    <row r="519" spans="1:2" x14ac:dyDescent="0.2">
      <c r="A519" t="s">
        <v>538</v>
      </c>
      <c r="B519" t="s">
        <v>2647</v>
      </c>
    </row>
    <row r="520" spans="1:2" x14ac:dyDescent="0.2">
      <c r="A520" t="s">
        <v>539</v>
      </c>
      <c r="B520" t="s">
        <v>2647</v>
      </c>
    </row>
    <row r="521" spans="1:2" x14ac:dyDescent="0.2">
      <c r="A521" t="s">
        <v>540</v>
      </c>
      <c r="B521" t="s">
        <v>2647</v>
      </c>
    </row>
    <row r="522" spans="1:2" x14ac:dyDescent="0.2">
      <c r="A522" t="s">
        <v>541</v>
      </c>
      <c r="B522" t="s">
        <v>2647</v>
      </c>
    </row>
    <row r="523" spans="1:2" x14ac:dyDescent="0.2">
      <c r="A523" t="s">
        <v>542</v>
      </c>
      <c r="B523" t="s">
        <v>2647</v>
      </c>
    </row>
    <row r="524" spans="1:2" x14ac:dyDescent="0.2">
      <c r="A524" t="s">
        <v>543</v>
      </c>
      <c r="B524" t="s">
        <v>2647</v>
      </c>
    </row>
    <row r="525" spans="1:2" x14ac:dyDescent="0.2">
      <c r="A525" t="s">
        <v>544</v>
      </c>
      <c r="B525" t="s">
        <v>2647</v>
      </c>
    </row>
    <row r="526" spans="1:2" x14ac:dyDescent="0.2">
      <c r="A526" t="s">
        <v>545</v>
      </c>
      <c r="B526" t="s">
        <v>2647</v>
      </c>
    </row>
    <row r="527" spans="1:2" x14ac:dyDescent="0.2">
      <c r="A527" t="s">
        <v>546</v>
      </c>
      <c r="B527" t="s">
        <v>2647</v>
      </c>
    </row>
    <row r="528" spans="1:2" x14ac:dyDescent="0.2">
      <c r="A528" t="s">
        <v>547</v>
      </c>
      <c r="B528" t="s">
        <v>2647</v>
      </c>
    </row>
    <row r="529" spans="1:2" x14ac:dyDescent="0.2">
      <c r="A529" t="s">
        <v>548</v>
      </c>
      <c r="B529" t="s">
        <v>2647</v>
      </c>
    </row>
    <row r="530" spans="1:2" x14ac:dyDescent="0.2">
      <c r="A530" t="s">
        <v>549</v>
      </c>
      <c r="B530" t="s">
        <v>2647</v>
      </c>
    </row>
    <row r="531" spans="1:2" x14ac:dyDescent="0.2">
      <c r="A531" t="s">
        <v>550</v>
      </c>
      <c r="B531" t="s">
        <v>2647</v>
      </c>
    </row>
    <row r="532" spans="1:2" x14ac:dyDescent="0.2">
      <c r="A532" t="s">
        <v>551</v>
      </c>
      <c r="B532" t="s">
        <v>2647</v>
      </c>
    </row>
    <row r="533" spans="1:2" x14ac:dyDescent="0.2">
      <c r="A533" t="s">
        <v>552</v>
      </c>
      <c r="B533" t="s">
        <v>2647</v>
      </c>
    </row>
    <row r="534" spans="1:2" x14ac:dyDescent="0.2">
      <c r="A534" t="s">
        <v>553</v>
      </c>
      <c r="B534" t="s">
        <v>2647</v>
      </c>
    </row>
    <row r="535" spans="1:2" x14ac:dyDescent="0.2">
      <c r="A535" t="s">
        <v>554</v>
      </c>
      <c r="B535" t="s">
        <v>2647</v>
      </c>
    </row>
    <row r="536" spans="1:2" x14ac:dyDescent="0.2">
      <c r="A536" t="s">
        <v>555</v>
      </c>
      <c r="B536" t="s">
        <v>2647</v>
      </c>
    </row>
    <row r="537" spans="1:2" x14ac:dyDescent="0.2">
      <c r="A537" t="s">
        <v>556</v>
      </c>
      <c r="B537" t="s">
        <v>2647</v>
      </c>
    </row>
    <row r="538" spans="1:2" x14ac:dyDescent="0.2">
      <c r="A538" t="s">
        <v>557</v>
      </c>
      <c r="B538" t="s">
        <v>2647</v>
      </c>
    </row>
    <row r="539" spans="1:2" x14ac:dyDescent="0.2">
      <c r="A539" t="s">
        <v>558</v>
      </c>
      <c r="B539" t="s">
        <v>2647</v>
      </c>
    </row>
    <row r="540" spans="1:2" x14ac:dyDescent="0.2">
      <c r="A540" t="s">
        <v>559</v>
      </c>
      <c r="B540" t="s">
        <v>2647</v>
      </c>
    </row>
    <row r="541" spans="1:2" x14ac:dyDescent="0.2">
      <c r="A541" t="s">
        <v>560</v>
      </c>
      <c r="B541" t="s">
        <v>2647</v>
      </c>
    </row>
    <row r="542" spans="1:2" x14ac:dyDescent="0.2">
      <c r="A542" t="s">
        <v>561</v>
      </c>
      <c r="B542" t="s">
        <v>2647</v>
      </c>
    </row>
    <row r="543" spans="1:2" x14ac:dyDescent="0.2">
      <c r="A543" t="s">
        <v>562</v>
      </c>
      <c r="B543" t="s">
        <v>2647</v>
      </c>
    </row>
    <row r="544" spans="1:2" x14ac:dyDescent="0.2">
      <c r="A544" t="s">
        <v>563</v>
      </c>
      <c r="B544" t="s">
        <v>2647</v>
      </c>
    </row>
    <row r="545" spans="1:2" x14ac:dyDescent="0.2">
      <c r="A545" t="s">
        <v>564</v>
      </c>
      <c r="B545" t="s">
        <v>2647</v>
      </c>
    </row>
    <row r="546" spans="1:2" x14ac:dyDescent="0.2">
      <c r="A546" t="s">
        <v>565</v>
      </c>
      <c r="B546" t="s">
        <v>2647</v>
      </c>
    </row>
    <row r="547" spans="1:2" x14ac:dyDescent="0.2">
      <c r="A547" t="s">
        <v>566</v>
      </c>
      <c r="B547" t="s">
        <v>2647</v>
      </c>
    </row>
    <row r="548" spans="1:2" x14ac:dyDescent="0.2">
      <c r="A548" t="s">
        <v>567</v>
      </c>
      <c r="B548" t="s">
        <v>2647</v>
      </c>
    </row>
    <row r="549" spans="1:2" x14ac:dyDescent="0.2">
      <c r="A549" t="s">
        <v>568</v>
      </c>
      <c r="B549" t="s">
        <v>2647</v>
      </c>
    </row>
    <row r="550" spans="1:2" x14ac:dyDescent="0.2">
      <c r="A550" t="s">
        <v>569</v>
      </c>
      <c r="B550" t="s">
        <v>2647</v>
      </c>
    </row>
    <row r="551" spans="1:2" x14ac:dyDescent="0.2">
      <c r="A551" t="s">
        <v>570</v>
      </c>
      <c r="B551" t="s">
        <v>2647</v>
      </c>
    </row>
    <row r="552" spans="1:2" x14ac:dyDescent="0.2">
      <c r="A552" t="s">
        <v>571</v>
      </c>
      <c r="B552" t="s">
        <v>2647</v>
      </c>
    </row>
    <row r="553" spans="1:2" x14ac:dyDescent="0.2">
      <c r="A553" t="s">
        <v>572</v>
      </c>
      <c r="B553" t="s">
        <v>2647</v>
      </c>
    </row>
    <row r="554" spans="1:2" x14ac:dyDescent="0.2">
      <c r="A554" t="s">
        <v>573</v>
      </c>
      <c r="B554" t="s">
        <v>2647</v>
      </c>
    </row>
    <row r="555" spans="1:2" x14ac:dyDescent="0.2">
      <c r="A555" t="s">
        <v>574</v>
      </c>
      <c r="B555" t="s">
        <v>2647</v>
      </c>
    </row>
    <row r="556" spans="1:2" x14ac:dyDescent="0.2">
      <c r="A556" t="s">
        <v>575</v>
      </c>
      <c r="B556" t="s">
        <v>2647</v>
      </c>
    </row>
    <row r="557" spans="1:2" x14ac:dyDescent="0.2">
      <c r="A557" t="s">
        <v>576</v>
      </c>
      <c r="B557" t="s">
        <v>2647</v>
      </c>
    </row>
    <row r="558" spans="1:2" x14ac:dyDescent="0.2">
      <c r="A558" t="s">
        <v>577</v>
      </c>
      <c r="B558" t="s">
        <v>2647</v>
      </c>
    </row>
    <row r="559" spans="1:2" x14ac:dyDescent="0.2">
      <c r="A559" t="s">
        <v>578</v>
      </c>
      <c r="B559" t="s">
        <v>2647</v>
      </c>
    </row>
    <row r="560" spans="1:2" x14ac:dyDescent="0.2">
      <c r="A560" t="s">
        <v>579</v>
      </c>
      <c r="B560" t="s">
        <v>2647</v>
      </c>
    </row>
    <row r="561" spans="1:2" x14ac:dyDescent="0.2">
      <c r="A561" t="s">
        <v>580</v>
      </c>
      <c r="B561" t="s">
        <v>2647</v>
      </c>
    </row>
    <row r="562" spans="1:2" x14ac:dyDescent="0.2">
      <c r="A562" t="s">
        <v>581</v>
      </c>
      <c r="B562" t="s">
        <v>2647</v>
      </c>
    </row>
    <row r="563" spans="1:2" x14ac:dyDescent="0.2">
      <c r="A563" t="s">
        <v>582</v>
      </c>
      <c r="B563" t="s">
        <v>2647</v>
      </c>
    </row>
    <row r="564" spans="1:2" x14ac:dyDescent="0.2">
      <c r="A564" t="s">
        <v>583</v>
      </c>
      <c r="B564" t="s">
        <v>2647</v>
      </c>
    </row>
    <row r="565" spans="1:2" x14ac:dyDescent="0.2">
      <c r="A565" t="s">
        <v>584</v>
      </c>
      <c r="B565" t="s">
        <v>2647</v>
      </c>
    </row>
    <row r="566" spans="1:2" x14ac:dyDescent="0.2">
      <c r="A566" t="s">
        <v>585</v>
      </c>
      <c r="B566" t="s">
        <v>2647</v>
      </c>
    </row>
    <row r="567" spans="1:2" x14ac:dyDescent="0.2">
      <c r="A567" t="s">
        <v>586</v>
      </c>
      <c r="B567" t="s">
        <v>2647</v>
      </c>
    </row>
    <row r="568" spans="1:2" x14ac:dyDescent="0.2">
      <c r="A568" t="s">
        <v>587</v>
      </c>
      <c r="B568" t="s">
        <v>2647</v>
      </c>
    </row>
    <row r="569" spans="1:2" x14ac:dyDescent="0.2">
      <c r="A569" t="s">
        <v>588</v>
      </c>
      <c r="B569" t="s">
        <v>2647</v>
      </c>
    </row>
    <row r="570" spans="1:2" x14ac:dyDescent="0.2">
      <c r="A570" t="s">
        <v>589</v>
      </c>
      <c r="B570" t="s">
        <v>2647</v>
      </c>
    </row>
    <row r="571" spans="1:2" x14ac:dyDescent="0.2">
      <c r="A571" t="s">
        <v>590</v>
      </c>
      <c r="B571" t="s">
        <v>2647</v>
      </c>
    </row>
    <row r="572" spans="1:2" x14ac:dyDescent="0.2">
      <c r="A572" t="s">
        <v>591</v>
      </c>
      <c r="B572" t="s">
        <v>2647</v>
      </c>
    </row>
    <row r="573" spans="1:2" x14ac:dyDescent="0.2">
      <c r="A573" t="s">
        <v>592</v>
      </c>
      <c r="B573" t="s">
        <v>2647</v>
      </c>
    </row>
    <row r="574" spans="1:2" x14ac:dyDescent="0.2">
      <c r="A574" t="s">
        <v>593</v>
      </c>
      <c r="B574" t="s">
        <v>2647</v>
      </c>
    </row>
    <row r="575" spans="1:2" x14ac:dyDescent="0.2">
      <c r="A575" t="s">
        <v>594</v>
      </c>
      <c r="B575" t="s">
        <v>2647</v>
      </c>
    </row>
    <row r="576" spans="1:2" x14ac:dyDescent="0.2">
      <c r="A576" t="s">
        <v>595</v>
      </c>
      <c r="B576" t="s">
        <v>2647</v>
      </c>
    </row>
    <row r="577" spans="1:2" x14ac:dyDescent="0.2">
      <c r="A577" t="s">
        <v>596</v>
      </c>
      <c r="B577" t="s">
        <v>2647</v>
      </c>
    </row>
    <row r="578" spans="1:2" x14ac:dyDescent="0.2">
      <c r="A578" t="s">
        <v>597</v>
      </c>
      <c r="B578" t="s">
        <v>2647</v>
      </c>
    </row>
    <row r="579" spans="1:2" x14ac:dyDescent="0.2">
      <c r="A579" t="s">
        <v>598</v>
      </c>
      <c r="B579" t="s">
        <v>2647</v>
      </c>
    </row>
    <row r="580" spans="1:2" x14ac:dyDescent="0.2">
      <c r="A580" t="s">
        <v>599</v>
      </c>
      <c r="B580" t="s">
        <v>2647</v>
      </c>
    </row>
    <row r="581" spans="1:2" x14ac:dyDescent="0.2">
      <c r="A581" t="s">
        <v>600</v>
      </c>
      <c r="B581" t="s">
        <v>2647</v>
      </c>
    </row>
    <row r="582" spans="1:2" x14ac:dyDescent="0.2">
      <c r="A582" t="s">
        <v>601</v>
      </c>
      <c r="B582" t="s">
        <v>2647</v>
      </c>
    </row>
    <row r="583" spans="1:2" x14ac:dyDescent="0.2">
      <c r="A583" t="s">
        <v>602</v>
      </c>
      <c r="B583" t="s">
        <v>2647</v>
      </c>
    </row>
    <row r="584" spans="1:2" x14ac:dyDescent="0.2">
      <c r="A584" t="s">
        <v>603</v>
      </c>
      <c r="B584" t="s">
        <v>2647</v>
      </c>
    </row>
    <row r="585" spans="1:2" x14ac:dyDescent="0.2">
      <c r="A585" t="s">
        <v>604</v>
      </c>
      <c r="B585" t="s">
        <v>2647</v>
      </c>
    </row>
    <row r="586" spans="1:2" x14ac:dyDescent="0.2">
      <c r="A586" t="s">
        <v>605</v>
      </c>
      <c r="B586" t="s">
        <v>2647</v>
      </c>
    </row>
    <row r="587" spans="1:2" x14ac:dyDescent="0.2">
      <c r="A587" t="s">
        <v>606</v>
      </c>
      <c r="B587" t="s">
        <v>2647</v>
      </c>
    </row>
    <row r="588" spans="1:2" x14ac:dyDescent="0.2">
      <c r="A588" t="s">
        <v>607</v>
      </c>
      <c r="B588" t="s">
        <v>2647</v>
      </c>
    </row>
    <row r="589" spans="1:2" x14ac:dyDescent="0.2">
      <c r="A589" t="s">
        <v>608</v>
      </c>
      <c r="B589" t="s">
        <v>2647</v>
      </c>
    </row>
    <row r="590" spans="1:2" x14ac:dyDescent="0.2">
      <c r="A590" t="s">
        <v>609</v>
      </c>
      <c r="B590" t="s">
        <v>2647</v>
      </c>
    </row>
    <row r="591" spans="1:2" x14ac:dyDescent="0.2">
      <c r="A591" t="s">
        <v>610</v>
      </c>
      <c r="B591" t="s">
        <v>2647</v>
      </c>
    </row>
    <row r="592" spans="1:2" x14ac:dyDescent="0.2">
      <c r="A592" t="s">
        <v>611</v>
      </c>
      <c r="B592" t="s">
        <v>2647</v>
      </c>
    </row>
    <row r="593" spans="1:2" x14ac:dyDescent="0.2">
      <c r="A593" t="s">
        <v>612</v>
      </c>
      <c r="B593" t="s">
        <v>2647</v>
      </c>
    </row>
    <row r="594" spans="1:2" x14ac:dyDescent="0.2">
      <c r="A594" t="s">
        <v>613</v>
      </c>
      <c r="B594" t="s">
        <v>2647</v>
      </c>
    </row>
    <row r="595" spans="1:2" x14ac:dyDescent="0.2">
      <c r="A595" t="s">
        <v>614</v>
      </c>
      <c r="B595" t="s">
        <v>2647</v>
      </c>
    </row>
    <row r="596" spans="1:2" x14ac:dyDescent="0.2">
      <c r="A596" t="s">
        <v>615</v>
      </c>
      <c r="B596" t="s">
        <v>2647</v>
      </c>
    </row>
    <row r="597" spans="1:2" x14ac:dyDescent="0.2">
      <c r="A597" t="s">
        <v>616</v>
      </c>
      <c r="B597" t="s">
        <v>2647</v>
      </c>
    </row>
    <row r="598" spans="1:2" x14ac:dyDescent="0.2">
      <c r="A598" t="s">
        <v>617</v>
      </c>
      <c r="B598" t="s">
        <v>2647</v>
      </c>
    </row>
    <row r="599" spans="1:2" x14ac:dyDescent="0.2">
      <c r="A599" t="s">
        <v>618</v>
      </c>
      <c r="B599" t="s">
        <v>2647</v>
      </c>
    </row>
    <row r="600" spans="1:2" x14ac:dyDescent="0.2">
      <c r="A600" t="s">
        <v>619</v>
      </c>
      <c r="B600" t="s">
        <v>2647</v>
      </c>
    </row>
    <row r="601" spans="1:2" x14ac:dyDescent="0.2">
      <c r="A601" t="s">
        <v>620</v>
      </c>
      <c r="B601" t="s">
        <v>2647</v>
      </c>
    </row>
    <row r="602" spans="1:2" x14ac:dyDescent="0.2">
      <c r="A602" t="s">
        <v>621</v>
      </c>
      <c r="B602" t="s">
        <v>2647</v>
      </c>
    </row>
    <row r="603" spans="1:2" x14ac:dyDescent="0.2">
      <c r="A603" t="s">
        <v>622</v>
      </c>
      <c r="B603" t="s">
        <v>2647</v>
      </c>
    </row>
    <row r="604" spans="1:2" x14ac:dyDescent="0.2">
      <c r="A604" t="s">
        <v>623</v>
      </c>
      <c r="B604" t="s">
        <v>2647</v>
      </c>
    </row>
    <row r="605" spans="1:2" x14ac:dyDescent="0.2">
      <c r="A605" t="s">
        <v>624</v>
      </c>
      <c r="B605" t="s">
        <v>2647</v>
      </c>
    </row>
    <row r="606" spans="1:2" x14ac:dyDescent="0.2">
      <c r="A606" t="s">
        <v>625</v>
      </c>
      <c r="B606" t="s">
        <v>2647</v>
      </c>
    </row>
    <row r="607" spans="1:2" x14ac:dyDescent="0.2">
      <c r="A607" t="s">
        <v>626</v>
      </c>
      <c r="B607" t="s">
        <v>2647</v>
      </c>
    </row>
    <row r="608" spans="1:2" x14ac:dyDescent="0.2">
      <c r="A608" t="s">
        <v>627</v>
      </c>
      <c r="B608" t="s">
        <v>2647</v>
      </c>
    </row>
    <row r="609" spans="1:2" x14ac:dyDescent="0.2">
      <c r="A609" t="s">
        <v>628</v>
      </c>
      <c r="B609" t="s">
        <v>2647</v>
      </c>
    </row>
    <row r="610" spans="1:2" x14ac:dyDescent="0.2">
      <c r="A610" t="s">
        <v>629</v>
      </c>
      <c r="B610" t="s">
        <v>2647</v>
      </c>
    </row>
    <row r="611" spans="1:2" x14ac:dyDescent="0.2">
      <c r="A611" t="s">
        <v>630</v>
      </c>
      <c r="B611" t="s">
        <v>2647</v>
      </c>
    </row>
    <row r="612" spans="1:2" x14ac:dyDescent="0.2">
      <c r="A612" t="s">
        <v>631</v>
      </c>
      <c r="B612" t="s">
        <v>2647</v>
      </c>
    </row>
    <row r="613" spans="1:2" x14ac:dyDescent="0.2">
      <c r="A613" t="s">
        <v>632</v>
      </c>
      <c r="B613" t="s">
        <v>2647</v>
      </c>
    </row>
    <row r="614" spans="1:2" x14ac:dyDescent="0.2">
      <c r="A614" t="s">
        <v>633</v>
      </c>
      <c r="B614" t="s">
        <v>2647</v>
      </c>
    </row>
    <row r="615" spans="1:2" x14ac:dyDescent="0.2">
      <c r="A615" t="s">
        <v>634</v>
      </c>
      <c r="B615" t="s">
        <v>2647</v>
      </c>
    </row>
    <row r="616" spans="1:2" x14ac:dyDescent="0.2">
      <c r="A616" t="s">
        <v>635</v>
      </c>
      <c r="B616" t="s">
        <v>2647</v>
      </c>
    </row>
    <row r="617" spans="1:2" x14ac:dyDescent="0.2">
      <c r="A617" t="s">
        <v>636</v>
      </c>
      <c r="B617" t="s">
        <v>2647</v>
      </c>
    </row>
    <row r="618" spans="1:2" x14ac:dyDescent="0.2">
      <c r="A618" t="s">
        <v>637</v>
      </c>
      <c r="B618" t="s">
        <v>2647</v>
      </c>
    </row>
    <row r="619" spans="1:2" x14ac:dyDescent="0.2">
      <c r="A619" t="s">
        <v>638</v>
      </c>
      <c r="B619" t="s">
        <v>2647</v>
      </c>
    </row>
    <row r="620" spans="1:2" x14ac:dyDescent="0.2">
      <c r="A620" t="s">
        <v>639</v>
      </c>
      <c r="B620" t="s">
        <v>2647</v>
      </c>
    </row>
    <row r="621" spans="1:2" x14ac:dyDescent="0.2">
      <c r="A621" t="s">
        <v>640</v>
      </c>
      <c r="B621" t="s">
        <v>2647</v>
      </c>
    </row>
    <row r="622" spans="1:2" x14ac:dyDescent="0.2">
      <c r="A622" t="s">
        <v>641</v>
      </c>
      <c r="B622" t="s">
        <v>2647</v>
      </c>
    </row>
    <row r="623" spans="1:2" x14ac:dyDescent="0.2">
      <c r="A623" t="s">
        <v>642</v>
      </c>
      <c r="B623" t="s">
        <v>2647</v>
      </c>
    </row>
    <row r="624" spans="1:2" x14ac:dyDescent="0.2">
      <c r="A624" t="s">
        <v>643</v>
      </c>
      <c r="B624" t="s">
        <v>2647</v>
      </c>
    </row>
    <row r="625" spans="1:2" x14ac:dyDescent="0.2">
      <c r="A625" t="s">
        <v>644</v>
      </c>
      <c r="B625" t="s">
        <v>2647</v>
      </c>
    </row>
    <row r="626" spans="1:2" x14ac:dyDescent="0.2">
      <c r="A626" t="s">
        <v>645</v>
      </c>
      <c r="B626" t="s">
        <v>2647</v>
      </c>
    </row>
    <row r="627" spans="1:2" x14ac:dyDescent="0.2">
      <c r="A627" t="s">
        <v>646</v>
      </c>
      <c r="B627" t="s">
        <v>2647</v>
      </c>
    </row>
    <row r="628" spans="1:2" x14ac:dyDescent="0.2">
      <c r="A628" t="s">
        <v>647</v>
      </c>
      <c r="B628" t="s">
        <v>2647</v>
      </c>
    </row>
    <row r="629" spans="1:2" x14ac:dyDescent="0.2">
      <c r="A629" t="s">
        <v>648</v>
      </c>
      <c r="B629" t="s">
        <v>2647</v>
      </c>
    </row>
    <row r="630" spans="1:2" x14ac:dyDescent="0.2">
      <c r="A630" t="s">
        <v>649</v>
      </c>
      <c r="B630" t="s">
        <v>2647</v>
      </c>
    </row>
    <row r="631" spans="1:2" x14ac:dyDescent="0.2">
      <c r="A631" t="s">
        <v>650</v>
      </c>
      <c r="B631" t="s">
        <v>2647</v>
      </c>
    </row>
    <row r="632" spans="1:2" x14ac:dyDescent="0.2">
      <c r="A632" t="s">
        <v>651</v>
      </c>
      <c r="B632" t="s">
        <v>2647</v>
      </c>
    </row>
    <row r="633" spans="1:2" x14ac:dyDescent="0.2">
      <c r="A633" t="s">
        <v>652</v>
      </c>
      <c r="B633" t="s">
        <v>2647</v>
      </c>
    </row>
    <row r="634" spans="1:2" x14ac:dyDescent="0.2">
      <c r="A634" t="s">
        <v>653</v>
      </c>
      <c r="B634" t="s">
        <v>2647</v>
      </c>
    </row>
    <row r="635" spans="1:2" x14ac:dyDescent="0.2">
      <c r="A635" t="s">
        <v>654</v>
      </c>
      <c r="B635" t="s">
        <v>2647</v>
      </c>
    </row>
    <row r="636" spans="1:2" x14ac:dyDescent="0.2">
      <c r="A636" t="s">
        <v>655</v>
      </c>
      <c r="B636" t="s">
        <v>2647</v>
      </c>
    </row>
    <row r="637" spans="1:2" x14ac:dyDescent="0.2">
      <c r="A637" t="s">
        <v>656</v>
      </c>
      <c r="B637" t="s">
        <v>2647</v>
      </c>
    </row>
    <row r="638" spans="1:2" x14ac:dyDescent="0.2">
      <c r="A638" t="s">
        <v>657</v>
      </c>
      <c r="B638" t="s">
        <v>2647</v>
      </c>
    </row>
    <row r="639" spans="1:2" x14ac:dyDescent="0.2">
      <c r="A639" t="s">
        <v>658</v>
      </c>
      <c r="B639" t="s">
        <v>2647</v>
      </c>
    </row>
    <row r="640" spans="1:2" x14ac:dyDescent="0.2">
      <c r="A640" t="s">
        <v>659</v>
      </c>
      <c r="B640" t="s">
        <v>2647</v>
      </c>
    </row>
    <row r="641" spans="1:2" x14ac:dyDescent="0.2">
      <c r="A641" t="s">
        <v>660</v>
      </c>
      <c r="B641" t="s">
        <v>2647</v>
      </c>
    </row>
    <row r="642" spans="1:2" x14ac:dyDescent="0.2">
      <c r="A642" t="s">
        <v>661</v>
      </c>
      <c r="B642" t="s">
        <v>2647</v>
      </c>
    </row>
    <row r="643" spans="1:2" x14ac:dyDescent="0.2">
      <c r="A643" t="s">
        <v>662</v>
      </c>
      <c r="B643" t="s">
        <v>2647</v>
      </c>
    </row>
    <row r="644" spans="1:2" x14ac:dyDescent="0.2">
      <c r="A644" t="s">
        <v>663</v>
      </c>
      <c r="B644" t="s">
        <v>2647</v>
      </c>
    </row>
    <row r="645" spans="1:2" x14ac:dyDescent="0.2">
      <c r="A645" t="s">
        <v>664</v>
      </c>
      <c r="B645" t="s">
        <v>2647</v>
      </c>
    </row>
    <row r="646" spans="1:2" x14ac:dyDescent="0.2">
      <c r="A646" t="s">
        <v>665</v>
      </c>
      <c r="B646" t="s">
        <v>2647</v>
      </c>
    </row>
    <row r="647" spans="1:2" x14ac:dyDescent="0.2">
      <c r="A647" t="s">
        <v>666</v>
      </c>
      <c r="B647" t="s">
        <v>2647</v>
      </c>
    </row>
    <row r="648" spans="1:2" x14ac:dyDescent="0.2">
      <c r="A648" t="s">
        <v>667</v>
      </c>
      <c r="B648" t="s">
        <v>2647</v>
      </c>
    </row>
    <row r="649" spans="1:2" x14ac:dyDescent="0.2">
      <c r="A649" t="s">
        <v>668</v>
      </c>
      <c r="B649" t="s">
        <v>2647</v>
      </c>
    </row>
    <row r="650" spans="1:2" x14ac:dyDescent="0.2">
      <c r="A650" t="s">
        <v>669</v>
      </c>
      <c r="B650" t="s">
        <v>2647</v>
      </c>
    </row>
    <row r="651" spans="1:2" x14ac:dyDescent="0.2">
      <c r="A651" t="s">
        <v>670</v>
      </c>
      <c r="B651" t="s">
        <v>2647</v>
      </c>
    </row>
    <row r="652" spans="1:2" x14ac:dyDescent="0.2">
      <c r="A652" t="s">
        <v>671</v>
      </c>
      <c r="B652" t="s">
        <v>2647</v>
      </c>
    </row>
    <row r="653" spans="1:2" x14ac:dyDescent="0.2">
      <c r="A653" t="s">
        <v>672</v>
      </c>
      <c r="B653" t="s">
        <v>2647</v>
      </c>
    </row>
    <row r="654" spans="1:2" x14ac:dyDescent="0.2">
      <c r="A654" t="s">
        <v>673</v>
      </c>
      <c r="B654" t="s">
        <v>2647</v>
      </c>
    </row>
    <row r="655" spans="1:2" x14ac:dyDescent="0.2">
      <c r="A655" t="s">
        <v>674</v>
      </c>
      <c r="B655" t="s">
        <v>2647</v>
      </c>
    </row>
    <row r="656" spans="1:2" x14ac:dyDescent="0.2">
      <c r="A656" t="s">
        <v>675</v>
      </c>
      <c r="B656" t="s">
        <v>2647</v>
      </c>
    </row>
    <row r="657" spans="1:2" x14ac:dyDescent="0.2">
      <c r="A657" t="s">
        <v>676</v>
      </c>
      <c r="B657" t="s">
        <v>2647</v>
      </c>
    </row>
    <row r="658" spans="1:2" x14ac:dyDescent="0.2">
      <c r="A658" t="s">
        <v>677</v>
      </c>
      <c r="B658" t="s">
        <v>2647</v>
      </c>
    </row>
    <row r="659" spans="1:2" x14ac:dyDescent="0.2">
      <c r="A659" t="s">
        <v>678</v>
      </c>
      <c r="B659" t="s">
        <v>2647</v>
      </c>
    </row>
    <row r="660" spans="1:2" x14ac:dyDescent="0.2">
      <c r="A660" t="s">
        <v>679</v>
      </c>
      <c r="B660" t="s">
        <v>2647</v>
      </c>
    </row>
    <row r="661" spans="1:2" x14ac:dyDescent="0.2">
      <c r="A661" t="s">
        <v>680</v>
      </c>
      <c r="B661" t="s">
        <v>2647</v>
      </c>
    </row>
    <row r="662" spans="1:2" x14ac:dyDescent="0.2">
      <c r="A662" t="s">
        <v>681</v>
      </c>
      <c r="B662" t="s">
        <v>2647</v>
      </c>
    </row>
    <row r="663" spans="1:2" x14ac:dyDescent="0.2">
      <c r="A663" t="s">
        <v>682</v>
      </c>
      <c r="B663" t="s">
        <v>2647</v>
      </c>
    </row>
    <row r="664" spans="1:2" x14ac:dyDescent="0.2">
      <c r="A664" t="s">
        <v>683</v>
      </c>
      <c r="B664" t="s">
        <v>2647</v>
      </c>
    </row>
    <row r="665" spans="1:2" x14ac:dyDescent="0.2">
      <c r="A665" t="s">
        <v>684</v>
      </c>
      <c r="B665" t="s">
        <v>2647</v>
      </c>
    </row>
    <row r="666" spans="1:2" x14ac:dyDescent="0.2">
      <c r="A666" t="s">
        <v>685</v>
      </c>
      <c r="B666" t="s">
        <v>2647</v>
      </c>
    </row>
    <row r="667" spans="1:2" x14ac:dyDescent="0.2">
      <c r="A667" t="s">
        <v>686</v>
      </c>
      <c r="B667" t="s">
        <v>2647</v>
      </c>
    </row>
    <row r="668" spans="1:2" x14ac:dyDescent="0.2">
      <c r="A668" t="s">
        <v>687</v>
      </c>
      <c r="B668" t="s">
        <v>2647</v>
      </c>
    </row>
    <row r="669" spans="1:2" x14ac:dyDescent="0.2">
      <c r="A669" t="s">
        <v>688</v>
      </c>
      <c r="B669" t="s">
        <v>2647</v>
      </c>
    </row>
    <row r="670" spans="1:2" x14ac:dyDescent="0.2">
      <c r="A670" t="s">
        <v>689</v>
      </c>
      <c r="B670" t="s">
        <v>2647</v>
      </c>
    </row>
    <row r="671" spans="1:2" x14ac:dyDescent="0.2">
      <c r="A671" t="s">
        <v>690</v>
      </c>
      <c r="B671" t="s">
        <v>2647</v>
      </c>
    </row>
    <row r="672" spans="1:2" x14ac:dyDescent="0.2">
      <c r="A672" t="s">
        <v>691</v>
      </c>
      <c r="B672" t="s">
        <v>2647</v>
      </c>
    </row>
    <row r="673" spans="1:2" x14ac:dyDescent="0.2">
      <c r="A673" t="s">
        <v>692</v>
      </c>
      <c r="B673" t="s">
        <v>2647</v>
      </c>
    </row>
    <row r="674" spans="1:2" x14ac:dyDescent="0.2">
      <c r="A674" t="s">
        <v>693</v>
      </c>
      <c r="B674" t="s">
        <v>2647</v>
      </c>
    </row>
    <row r="675" spans="1:2" x14ac:dyDescent="0.2">
      <c r="A675" t="s">
        <v>694</v>
      </c>
      <c r="B675" t="s">
        <v>2647</v>
      </c>
    </row>
    <row r="676" spans="1:2" x14ac:dyDescent="0.2">
      <c r="A676" t="s">
        <v>695</v>
      </c>
      <c r="B676" t="s">
        <v>2647</v>
      </c>
    </row>
    <row r="677" spans="1:2" x14ac:dyDescent="0.2">
      <c r="A677" t="s">
        <v>696</v>
      </c>
      <c r="B677" t="s">
        <v>2647</v>
      </c>
    </row>
    <row r="678" spans="1:2" x14ac:dyDescent="0.2">
      <c r="A678" t="s">
        <v>697</v>
      </c>
      <c r="B678" t="s">
        <v>2647</v>
      </c>
    </row>
    <row r="679" spans="1:2" x14ac:dyDescent="0.2">
      <c r="A679" t="s">
        <v>698</v>
      </c>
      <c r="B679" t="s">
        <v>2647</v>
      </c>
    </row>
    <row r="680" spans="1:2" x14ac:dyDescent="0.2">
      <c r="A680" t="s">
        <v>699</v>
      </c>
      <c r="B680" t="s">
        <v>2647</v>
      </c>
    </row>
    <row r="681" spans="1:2" x14ac:dyDescent="0.2">
      <c r="A681" t="s">
        <v>700</v>
      </c>
      <c r="B681" t="s">
        <v>2647</v>
      </c>
    </row>
    <row r="682" spans="1:2" x14ac:dyDescent="0.2">
      <c r="A682" t="s">
        <v>701</v>
      </c>
      <c r="B682" t="s">
        <v>2647</v>
      </c>
    </row>
    <row r="683" spans="1:2" x14ac:dyDescent="0.2">
      <c r="A683" t="s">
        <v>702</v>
      </c>
      <c r="B683" t="s">
        <v>2647</v>
      </c>
    </row>
    <row r="684" spans="1:2" x14ac:dyDescent="0.2">
      <c r="A684" t="s">
        <v>703</v>
      </c>
      <c r="B684" t="s">
        <v>2647</v>
      </c>
    </row>
    <row r="685" spans="1:2" x14ac:dyDescent="0.2">
      <c r="A685" t="s">
        <v>704</v>
      </c>
      <c r="B685" t="s">
        <v>2647</v>
      </c>
    </row>
    <row r="686" spans="1:2" x14ac:dyDescent="0.2">
      <c r="A686" t="s">
        <v>705</v>
      </c>
      <c r="B686" t="s">
        <v>2647</v>
      </c>
    </row>
    <row r="687" spans="1:2" x14ac:dyDescent="0.2">
      <c r="A687" t="s">
        <v>706</v>
      </c>
      <c r="B687" t="s">
        <v>2647</v>
      </c>
    </row>
    <row r="688" spans="1:2" x14ac:dyDescent="0.2">
      <c r="A688" t="s">
        <v>707</v>
      </c>
      <c r="B688" t="s">
        <v>2647</v>
      </c>
    </row>
    <row r="689" spans="1:2" x14ac:dyDescent="0.2">
      <c r="A689" t="s">
        <v>708</v>
      </c>
      <c r="B689" t="s">
        <v>2647</v>
      </c>
    </row>
    <row r="690" spans="1:2" x14ac:dyDescent="0.2">
      <c r="A690" t="s">
        <v>709</v>
      </c>
      <c r="B690" t="s">
        <v>2647</v>
      </c>
    </row>
    <row r="691" spans="1:2" x14ac:dyDescent="0.2">
      <c r="A691" t="s">
        <v>710</v>
      </c>
      <c r="B691" t="s">
        <v>2647</v>
      </c>
    </row>
    <row r="692" spans="1:2" x14ac:dyDescent="0.2">
      <c r="A692" t="s">
        <v>711</v>
      </c>
      <c r="B692" t="s">
        <v>2647</v>
      </c>
    </row>
    <row r="693" spans="1:2" x14ac:dyDescent="0.2">
      <c r="A693" t="s">
        <v>712</v>
      </c>
      <c r="B693" t="s">
        <v>2647</v>
      </c>
    </row>
    <row r="694" spans="1:2" x14ac:dyDescent="0.2">
      <c r="A694" t="s">
        <v>713</v>
      </c>
      <c r="B694" t="s">
        <v>2647</v>
      </c>
    </row>
    <row r="695" spans="1:2" x14ac:dyDescent="0.2">
      <c r="A695" t="s">
        <v>714</v>
      </c>
      <c r="B695" t="s">
        <v>2647</v>
      </c>
    </row>
    <row r="696" spans="1:2" x14ac:dyDescent="0.2">
      <c r="A696" t="s">
        <v>715</v>
      </c>
      <c r="B696" t="s">
        <v>2647</v>
      </c>
    </row>
    <row r="697" spans="1:2" x14ac:dyDescent="0.2">
      <c r="A697" t="s">
        <v>716</v>
      </c>
      <c r="B697" t="s">
        <v>2647</v>
      </c>
    </row>
    <row r="698" spans="1:2" x14ac:dyDescent="0.2">
      <c r="A698" t="s">
        <v>717</v>
      </c>
      <c r="B698" t="s">
        <v>2647</v>
      </c>
    </row>
    <row r="699" spans="1:2" x14ac:dyDescent="0.2">
      <c r="A699" t="s">
        <v>718</v>
      </c>
      <c r="B699" t="s">
        <v>2647</v>
      </c>
    </row>
    <row r="700" spans="1:2" x14ac:dyDescent="0.2">
      <c r="A700" t="s">
        <v>2648</v>
      </c>
      <c r="B700" t="s">
        <v>2647</v>
      </c>
    </row>
    <row r="701" spans="1:2" x14ac:dyDescent="0.2">
      <c r="A701" t="s">
        <v>719</v>
      </c>
      <c r="B701" t="s">
        <v>2649</v>
      </c>
    </row>
    <row r="702" spans="1:2" x14ac:dyDescent="0.2">
      <c r="A702" t="s">
        <v>720</v>
      </c>
      <c r="B702" t="s">
        <v>2649</v>
      </c>
    </row>
    <row r="703" spans="1:2" x14ac:dyDescent="0.2">
      <c r="A703" t="s">
        <v>721</v>
      </c>
      <c r="B703" t="s">
        <v>2649</v>
      </c>
    </row>
    <row r="704" spans="1:2" x14ac:dyDescent="0.2">
      <c r="A704" t="s">
        <v>722</v>
      </c>
      <c r="B704" t="s">
        <v>2649</v>
      </c>
    </row>
    <row r="705" spans="1:2" x14ac:dyDescent="0.2">
      <c r="A705" t="s">
        <v>723</v>
      </c>
      <c r="B705" t="s">
        <v>2649</v>
      </c>
    </row>
    <row r="706" spans="1:2" x14ac:dyDescent="0.2">
      <c r="A706" t="s">
        <v>724</v>
      </c>
      <c r="B706" t="s">
        <v>2649</v>
      </c>
    </row>
    <row r="707" spans="1:2" x14ac:dyDescent="0.2">
      <c r="A707" t="s">
        <v>725</v>
      </c>
      <c r="B707" t="s">
        <v>2649</v>
      </c>
    </row>
    <row r="708" spans="1:2" x14ac:dyDescent="0.2">
      <c r="A708" t="s">
        <v>726</v>
      </c>
      <c r="B708" t="s">
        <v>2649</v>
      </c>
    </row>
    <row r="709" spans="1:2" x14ac:dyDescent="0.2">
      <c r="A709" t="s">
        <v>727</v>
      </c>
      <c r="B709" t="s">
        <v>2649</v>
      </c>
    </row>
    <row r="710" spans="1:2" x14ac:dyDescent="0.2">
      <c r="A710" t="s">
        <v>728</v>
      </c>
      <c r="B710" t="s">
        <v>2649</v>
      </c>
    </row>
    <row r="711" spans="1:2" x14ac:dyDescent="0.2">
      <c r="A711" t="s">
        <v>729</v>
      </c>
      <c r="B711" t="s">
        <v>2649</v>
      </c>
    </row>
    <row r="712" spans="1:2" x14ac:dyDescent="0.2">
      <c r="A712" t="s">
        <v>730</v>
      </c>
      <c r="B712" t="s">
        <v>2649</v>
      </c>
    </row>
    <row r="713" spans="1:2" x14ac:dyDescent="0.2">
      <c r="A713" t="s">
        <v>731</v>
      </c>
      <c r="B713" t="s">
        <v>2649</v>
      </c>
    </row>
    <row r="714" spans="1:2" x14ac:dyDescent="0.2">
      <c r="A714" t="s">
        <v>732</v>
      </c>
      <c r="B714" t="s">
        <v>2649</v>
      </c>
    </row>
    <row r="715" spans="1:2" x14ac:dyDescent="0.2">
      <c r="A715" t="s">
        <v>733</v>
      </c>
      <c r="B715" t="s">
        <v>2649</v>
      </c>
    </row>
    <row r="716" spans="1:2" x14ac:dyDescent="0.2">
      <c r="A716" t="s">
        <v>734</v>
      </c>
      <c r="B716" t="s">
        <v>2649</v>
      </c>
    </row>
    <row r="717" spans="1:2" x14ac:dyDescent="0.2">
      <c r="A717" t="s">
        <v>735</v>
      </c>
      <c r="B717" t="s">
        <v>2649</v>
      </c>
    </row>
    <row r="718" spans="1:2" x14ac:dyDescent="0.2">
      <c r="A718" t="s">
        <v>736</v>
      </c>
      <c r="B718" t="s">
        <v>2649</v>
      </c>
    </row>
    <row r="719" spans="1:2" x14ac:dyDescent="0.2">
      <c r="A719" t="s">
        <v>737</v>
      </c>
      <c r="B719" t="s">
        <v>2649</v>
      </c>
    </row>
    <row r="720" spans="1:2" x14ac:dyDescent="0.2">
      <c r="A720" t="s">
        <v>738</v>
      </c>
      <c r="B720" t="s">
        <v>2649</v>
      </c>
    </row>
    <row r="721" spans="1:2" x14ac:dyDescent="0.2">
      <c r="A721" t="s">
        <v>739</v>
      </c>
      <c r="B721" t="s">
        <v>2649</v>
      </c>
    </row>
    <row r="722" spans="1:2" x14ac:dyDescent="0.2">
      <c r="A722" t="s">
        <v>740</v>
      </c>
      <c r="B722" t="s">
        <v>2649</v>
      </c>
    </row>
    <row r="723" spans="1:2" x14ac:dyDescent="0.2">
      <c r="A723" t="s">
        <v>741</v>
      </c>
      <c r="B723" t="s">
        <v>2649</v>
      </c>
    </row>
    <row r="724" spans="1:2" x14ac:dyDescent="0.2">
      <c r="A724" t="s">
        <v>742</v>
      </c>
      <c r="B724" t="s">
        <v>2649</v>
      </c>
    </row>
    <row r="725" spans="1:2" x14ac:dyDescent="0.2">
      <c r="A725" t="s">
        <v>743</v>
      </c>
      <c r="B725" t="s">
        <v>2649</v>
      </c>
    </row>
    <row r="726" spans="1:2" x14ac:dyDescent="0.2">
      <c r="A726" t="s">
        <v>744</v>
      </c>
      <c r="B726" t="s">
        <v>2649</v>
      </c>
    </row>
    <row r="727" spans="1:2" x14ac:dyDescent="0.2">
      <c r="A727" t="s">
        <v>745</v>
      </c>
      <c r="B727" t="s">
        <v>2649</v>
      </c>
    </row>
    <row r="728" spans="1:2" x14ac:dyDescent="0.2">
      <c r="A728" t="s">
        <v>746</v>
      </c>
      <c r="B728" t="s">
        <v>2649</v>
      </c>
    </row>
    <row r="729" spans="1:2" x14ac:dyDescent="0.2">
      <c r="A729" t="s">
        <v>747</v>
      </c>
      <c r="B729" t="s">
        <v>2649</v>
      </c>
    </row>
    <row r="730" spans="1:2" x14ac:dyDescent="0.2">
      <c r="A730" t="s">
        <v>748</v>
      </c>
      <c r="B730" t="s">
        <v>2649</v>
      </c>
    </row>
    <row r="731" spans="1:2" x14ac:dyDescent="0.2">
      <c r="A731" t="s">
        <v>749</v>
      </c>
      <c r="B731" t="s">
        <v>2649</v>
      </c>
    </row>
    <row r="732" spans="1:2" x14ac:dyDescent="0.2">
      <c r="A732" t="s">
        <v>750</v>
      </c>
      <c r="B732" t="s">
        <v>2649</v>
      </c>
    </row>
    <row r="733" spans="1:2" x14ac:dyDescent="0.2">
      <c r="A733" t="s">
        <v>751</v>
      </c>
      <c r="B733" t="s">
        <v>2649</v>
      </c>
    </row>
    <row r="734" spans="1:2" x14ac:dyDescent="0.2">
      <c r="A734" t="s">
        <v>752</v>
      </c>
      <c r="B734" t="s">
        <v>2649</v>
      </c>
    </row>
    <row r="735" spans="1:2" x14ac:dyDescent="0.2">
      <c r="A735" t="s">
        <v>753</v>
      </c>
      <c r="B735" t="s">
        <v>2649</v>
      </c>
    </row>
    <row r="736" spans="1:2" x14ac:dyDescent="0.2">
      <c r="A736" t="s">
        <v>754</v>
      </c>
      <c r="B736" t="s">
        <v>2649</v>
      </c>
    </row>
    <row r="737" spans="1:2" x14ac:dyDescent="0.2">
      <c r="A737" t="s">
        <v>755</v>
      </c>
      <c r="B737" t="s">
        <v>2649</v>
      </c>
    </row>
    <row r="738" spans="1:2" x14ac:dyDescent="0.2">
      <c r="A738" t="s">
        <v>756</v>
      </c>
      <c r="B738" t="s">
        <v>2649</v>
      </c>
    </row>
    <row r="739" spans="1:2" x14ac:dyDescent="0.2">
      <c r="A739" t="s">
        <v>757</v>
      </c>
      <c r="B739" t="s">
        <v>2649</v>
      </c>
    </row>
    <row r="740" spans="1:2" x14ac:dyDescent="0.2">
      <c r="A740" t="s">
        <v>758</v>
      </c>
      <c r="B740" t="s">
        <v>2649</v>
      </c>
    </row>
    <row r="741" spans="1:2" x14ac:dyDescent="0.2">
      <c r="A741" t="s">
        <v>759</v>
      </c>
      <c r="B741" t="s">
        <v>2649</v>
      </c>
    </row>
    <row r="742" spans="1:2" x14ac:dyDescent="0.2">
      <c r="A742" t="s">
        <v>760</v>
      </c>
      <c r="B742" t="s">
        <v>2649</v>
      </c>
    </row>
    <row r="743" spans="1:2" x14ac:dyDescent="0.2">
      <c r="A743" t="s">
        <v>761</v>
      </c>
      <c r="B743" t="s">
        <v>2649</v>
      </c>
    </row>
    <row r="744" spans="1:2" x14ac:dyDescent="0.2">
      <c r="A744" t="s">
        <v>762</v>
      </c>
      <c r="B744" t="s">
        <v>2649</v>
      </c>
    </row>
    <row r="745" spans="1:2" x14ac:dyDescent="0.2">
      <c r="A745" t="s">
        <v>763</v>
      </c>
      <c r="B745" t="s">
        <v>2649</v>
      </c>
    </row>
    <row r="746" spans="1:2" x14ac:dyDescent="0.2">
      <c r="A746" t="s">
        <v>764</v>
      </c>
      <c r="B746" t="s">
        <v>2649</v>
      </c>
    </row>
    <row r="747" spans="1:2" x14ac:dyDescent="0.2">
      <c r="A747" t="s">
        <v>765</v>
      </c>
      <c r="B747" t="s">
        <v>2649</v>
      </c>
    </row>
    <row r="748" spans="1:2" x14ac:dyDescent="0.2">
      <c r="A748" t="s">
        <v>766</v>
      </c>
      <c r="B748" t="s">
        <v>2649</v>
      </c>
    </row>
    <row r="749" spans="1:2" x14ac:dyDescent="0.2">
      <c r="A749" t="s">
        <v>767</v>
      </c>
      <c r="B749" t="s">
        <v>2649</v>
      </c>
    </row>
    <row r="750" spans="1:2" x14ac:dyDescent="0.2">
      <c r="A750" t="s">
        <v>768</v>
      </c>
      <c r="B750" t="s">
        <v>2649</v>
      </c>
    </row>
    <row r="751" spans="1:2" x14ac:dyDescent="0.2">
      <c r="A751" t="s">
        <v>769</v>
      </c>
      <c r="B751" t="s">
        <v>2649</v>
      </c>
    </row>
    <row r="752" spans="1:2" x14ac:dyDescent="0.2">
      <c r="A752" t="s">
        <v>770</v>
      </c>
      <c r="B752" t="s">
        <v>2649</v>
      </c>
    </row>
    <row r="753" spans="1:2" x14ac:dyDescent="0.2">
      <c r="A753" t="s">
        <v>771</v>
      </c>
      <c r="B753" t="s">
        <v>2649</v>
      </c>
    </row>
    <row r="754" spans="1:2" x14ac:dyDescent="0.2">
      <c r="A754" t="s">
        <v>772</v>
      </c>
      <c r="B754" t="s">
        <v>2649</v>
      </c>
    </row>
    <row r="755" spans="1:2" x14ac:dyDescent="0.2">
      <c r="A755" t="s">
        <v>2650</v>
      </c>
      <c r="B755" t="s">
        <v>2649</v>
      </c>
    </row>
    <row r="756" spans="1:2" x14ac:dyDescent="0.2">
      <c r="A756" t="s">
        <v>773</v>
      </c>
      <c r="B756" t="s">
        <v>2651</v>
      </c>
    </row>
    <row r="757" spans="1:2" x14ac:dyDescent="0.2">
      <c r="A757" t="s">
        <v>774</v>
      </c>
      <c r="B757" t="s">
        <v>2651</v>
      </c>
    </row>
    <row r="758" spans="1:2" x14ac:dyDescent="0.2">
      <c r="A758" t="s">
        <v>775</v>
      </c>
      <c r="B758" t="s">
        <v>2651</v>
      </c>
    </row>
    <row r="759" spans="1:2" x14ac:dyDescent="0.2">
      <c r="A759" t="s">
        <v>776</v>
      </c>
      <c r="B759" t="s">
        <v>2651</v>
      </c>
    </row>
    <row r="760" spans="1:2" x14ac:dyDescent="0.2">
      <c r="A760" t="s">
        <v>777</v>
      </c>
      <c r="B760" t="s">
        <v>2651</v>
      </c>
    </row>
    <row r="761" spans="1:2" x14ac:dyDescent="0.2">
      <c r="A761" t="s">
        <v>778</v>
      </c>
      <c r="B761" t="s">
        <v>2651</v>
      </c>
    </row>
    <row r="762" spans="1:2" x14ac:dyDescent="0.2">
      <c r="A762" t="s">
        <v>779</v>
      </c>
      <c r="B762" t="s">
        <v>2651</v>
      </c>
    </row>
    <row r="763" spans="1:2" x14ac:dyDescent="0.2">
      <c r="A763" t="s">
        <v>780</v>
      </c>
      <c r="B763" t="s">
        <v>2651</v>
      </c>
    </row>
    <row r="764" spans="1:2" x14ac:dyDescent="0.2">
      <c r="A764" t="s">
        <v>781</v>
      </c>
      <c r="B764" t="s">
        <v>2652</v>
      </c>
    </row>
    <row r="765" spans="1:2" x14ac:dyDescent="0.2">
      <c r="A765" t="s">
        <v>782</v>
      </c>
      <c r="B765" t="s">
        <v>2652</v>
      </c>
    </row>
    <row r="766" spans="1:2" x14ac:dyDescent="0.2">
      <c r="A766" t="s">
        <v>783</v>
      </c>
      <c r="B766" t="s">
        <v>2652</v>
      </c>
    </row>
    <row r="767" spans="1:2" x14ac:dyDescent="0.2">
      <c r="A767" t="s">
        <v>784</v>
      </c>
      <c r="B767" t="s">
        <v>2653</v>
      </c>
    </row>
    <row r="768" spans="1:2" x14ac:dyDescent="0.2">
      <c r="A768" t="s">
        <v>785</v>
      </c>
      <c r="B768" t="s">
        <v>2653</v>
      </c>
    </row>
    <row r="769" spans="1:2" x14ac:dyDescent="0.2">
      <c r="A769" t="s">
        <v>786</v>
      </c>
      <c r="B769" t="s">
        <v>2653</v>
      </c>
    </row>
    <row r="770" spans="1:2" x14ac:dyDescent="0.2">
      <c r="A770" t="s">
        <v>787</v>
      </c>
      <c r="B770" t="s">
        <v>2653</v>
      </c>
    </row>
    <row r="771" spans="1:2" x14ac:dyDescent="0.2">
      <c r="A771" t="s">
        <v>788</v>
      </c>
      <c r="B771" t="s">
        <v>2653</v>
      </c>
    </row>
    <row r="772" spans="1:2" x14ac:dyDescent="0.2">
      <c r="A772" t="s">
        <v>789</v>
      </c>
      <c r="B772" t="s">
        <v>2653</v>
      </c>
    </row>
    <row r="773" spans="1:2" x14ac:dyDescent="0.2">
      <c r="A773" t="s">
        <v>790</v>
      </c>
      <c r="B773" t="s">
        <v>2653</v>
      </c>
    </row>
    <row r="774" spans="1:2" x14ac:dyDescent="0.2">
      <c r="A774" t="s">
        <v>791</v>
      </c>
      <c r="B774" t="s">
        <v>2653</v>
      </c>
    </row>
    <row r="775" spans="1:2" x14ac:dyDescent="0.2">
      <c r="A775" t="s">
        <v>792</v>
      </c>
      <c r="B775" t="s">
        <v>2653</v>
      </c>
    </row>
    <row r="776" spans="1:2" x14ac:dyDescent="0.2">
      <c r="A776" t="s">
        <v>793</v>
      </c>
      <c r="B776" t="s">
        <v>2653</v>
      </c>
    </row>
    <row r="777" spans="1:2" x14ac:dyDescent="0.2">
      <c r="A777" t="s">
        <v>794</v>
      </c>
      <c r="B777" t="s">
        <v>2653</v>
      </c>
    </row>
    <row r="778" spans="1:2" x14ac:dyDescent="0.2">
      <c r="A778" t="s">
        <v>795</v>
      </c>
      <c r="B778" t="s">
        <v>2653</v>
      </c>
    </row>
    <row r="779" spans="1:2" x14ac:dyDescent="0.2">
      <c r="A779" t="s">
        <v>796</v>
      </c>
      <c r="B779" t="s">
        <v>2653</v>
      </c>
    </row>
    <row r="780" spans="1:2" x14ac:dyDescent="0.2">
      <c r="A780" t="s">
        <v>797</v>
      </c>
      <c r="B780" t="s">
        <v>2653</v>
      </c>
    </row>
    <row r="781" spans="1:2" x14ac:dyDescent="0.2">
      <c r="A781" t="s">
        <v>798</v>
      </c>
      <c r="B781" t="s">
        <v>2653</v>
      </c>
    </row>
    <row r="782" spans="1:2" x14ac:dyDescent="0.2">
      <c r="A782" t="s">
        <v>799</v>
      </c>
      <c r="B782" t="s">
        <v>2653</v>
      </c>
    </row>
    <row r="783" spans="1:2" x14ac:dyDescent="0.2">
      <c r="A783" t="s">
        <v>800</v>
      </c>
      <c r="B783" t="s">
        <v>2653</v>
      </c>
    </row>
    <row r="784" spans="1:2" x14ac:dyDescent="0.2">
      <c r="A784" t="s">
        <v>801</v>
      </c>
      <c r="B784" t="s">
        <v>2653</v>
      </c>
    </row>
    <row r="785" spans="1:2" x14ac:dyDescent="0.2">
      <c r="A785" t="s">
        <v>802</v>
      </c>
      <c r="B785" t="s">
        <v>2653</v>
      </c>
    </row>
    <row r="786" spans="1:2" x14ac:dyDescent="0.2">
      <c r="A786" t="s">
        <v>803</v>
      </c>
      <c r="B786" t="s">
        <v>2653</v>
      </c>
    </row>
    <row r="787" spans="1:2" x14ac:dyDescent="0.2">
      <c r="A787" t="s">
        <v>804</v>
      </c>
      <c r="B787" t="s">
        <v>2654</v>
      </c>
    </row>
    <row r="788" spans="1:2" x14ac:dyDescent="0.2">
      <c r="A788" t="s">
        <v>805</v>
      </c>
      <c r="B788" t="s">
        <v>2654</v>
      </c>
    </row>
    <row r="789" spans="1:2" x14ac:dyDescent="0.2">
      <c r="A789" t="s">
        <v>806</v>
      </c>
      <c r="B789" t="s">
        <v>2654</v>
      </c>
    </row>
    <row r="790" spans="1:2" x14ac:dyDescent="0.2">
      <c r="A790" t="s">
        <v>807</v>
      </c>
      <c r="B790" t="s">
        <v>2654</v>
      </c>
    </row>
    <row r="791" spans="1:2" x14ac:dyDescent="0.2">
      <c r="A791" t="s">
        <v>808</v>
      </c>
      <c r="B791" t="s">
        <v>2655</v>
      </c>
    </row>
    <row r="792" spans="1:2" x14ac:dyDescent="0.2">
      <c r="A792" t="s">
        <v>809</v>
      </c>
      <c r="B792" t="s">
        <v>2655</v>
      </c>
    </row>
    <row r="793" spans="1:2" x14ac:dyDescent="0.2">
      <c r="A793" t="s">
        <v>810</v>
      </c>
      <c r="B793" t="s">
        <v>2655</v>
      </c>
    </row>
    <row r="794" spans="1:2" x14ac:dyDescent="0.2">
      <c r="A794" t="s">
        <v>811</v>
      </c>
      <c r="B794" t="s">
        <v>2655</v>
      </c>
    </row>
    <row r="795" spans="1:2" x14ac:dyDescent="0.2">
      <c r="A795" t="s">
        <v>812</v>
      </c>
      <c r="B795" t="s">
        <v>2655</v>
      </c>
    </row>
    <row r="796" spans="1:2" x14ac:dyDescent="0.2">
      <c r="A796" t="s">
        <v>813</v>
      </c>
      <c r="B796" t="s">
        <v>2655</v>
      </c>
    </row>
    <row r="797" spans="1:2" x14ac:dyDescent="0.2">
      <c r="A797" t="s">
        <v>814</v>
      </c>
      <c r="B797" t="s">
        <v>2655</v>
      </c>
    </row>
    <row r="798" spans="1:2" x14ac:dyDescent="0.2">
      <c r="A798" t="s">
        <v>815</v>
      </c>
      <c r="B798" t="s">
        <v>2655</v>
      </c>
    </row>
    <row r="799" spans="1:2" x14ac:dyDescent="0.2">
      <c r="A799" t="s">
        <v>816</v>
      </c>
      <c r="B799" t="s">
        <v>2655</v>
      </c>
    </row>
    <row r="800" spans="1:2" x14ac:dyDescent="0.2">
      <c r="A800" t="s">
        <v>817</v>
      </c>
      <c r="B800" t="s">
        <v>2655</v>
      </c>
    </row>
    <row r="801" spans="1:2" x14ac:dyDescent="0.2">
      <c r="A801" t="s">
        <v>818</v>
      </c>
      <c r="B801" t="s">
        <v>2655</v>
      </c>
    </row>
    <row r="802" spans="1:2" x14ac:dyDescent="0.2">
      <c r="A802" t="s">
        <v>819</v>
      </c>
      <c r="B802" t="s">
        <v>2655</v>
      </c>
    </row>
    <row r="803" spans="1:2" x14ac:dyDescent="0.2">
      <c r="A803" t="s">
        <v>820</v>
      </c>
      <c r="B803" t="s">
        <v>2655</v>
      </c>
    </row>
    <row r="804" spans="1:2" x14ac:dyDescent="0.2">
      <c r="A804" t="s">
        <v>821</v>
      </c>
      <c r="B804" t="s">
        <v>2655</v>
      </c>
    </row>
    <row r="805" spans="1:2" x14ac:dyDescent="0.2">
      <c r="A805" t="s">
        <v>822</v>
      </c>
      <c r="B805" t="s">
        <v>2656</v>
      </c>
    </row>
    <row r="806" spans="1:2" x14ac:dyDescent="0.2">
      <c r="A806" t="s">
        <v>823</v>
      </c>
      <c r="B806" t="s">
        <v>2656</v>
      </c>
    </row>
    <row r="807" spans="1:2" x14ac:dyDescent="0.2">
      <c r="A807" t="s">
        <v>824</v>
      </c>
      <c r="B807" t="s">
        <v>2656</v>
      </c>
    </row>
    <row r="808" spans="1:2" x14ac:dyDescent="0.2">
      <c r="A808" t="s">
        <v>825</v>
      </c>
      <c r="B808" t="s">
        <v>2656</v>
      </c>
    </row>
    <row r="809" spans="1:2" x14ac:dyDescent="0.2">
      <c r="A809" t="s">
        <v>826</v>
      </c>
      <c r="B809" t="s">
        <v>2656</v>
      </c>
    </row>
    <row r="810" spans="1:2" x14ac:dyDescent="0.2">
      <c r="A810" t="s">
        <v>827</v>
      </c>
      <c r="B810" t="s">
        <v>2656</v>
      </c>
    </row>
    <row r="811" spans="1:2" x14ac:dyDescent="0.2">
      <c r="A811" t="s">
        <v>828</v>
      </c>
      <c r="B811" t="s">
        <v>2656</v>
      </c>
    </row>
    <row r="812" spans="1:2" x14ac:dyDescent="0.2">
      <c r="A812" t="s">
        <v>829</v>
      </c>
      <c r="B812" t="s">
        <v>2656</v>
      </c>
    </row>
    <row r="813" spans="1:2" x14ac:dyDescent="0.2">
      <c r="A813" t="s">
        <v>830</v>
      </c>
      <c r="B813" t="s">
        <v>2656</v>
      </c>
    </row>
    <row r="814" spans="1:2" x14ac:dyDescent="0.2">
      <c r="A814" t="s">
        <v>831</v>
      </c>
      <c r="B814" t="s">
        <v>2656</v>
      </c>
    </row>
    <row r="815" spans="1:2" x14ac:dyDescent="0.2">
      <c r="A815" t="s">
        <v>832</v>
      </c>
      <c r="B815" t="s">
        <v>2657</v>
      </c>
    </row>
    <row r="816" spans="1:2" x14ac:dyDescent="0.2">
      <c r="A816" t="s">
        <v>833</v>
      </c>
      <c r="B816" t="s">
        <v>2657</v>
      </c>
    </row>
    <row r="817" spans="1:2" x14ac:dyDescent="0.2">
      <c r="A817" t="s">
        <v>834</v>
      </c>
      <c r="B817" t="s">
        <v>2657</v>
      </c>
    </row>
    <row r="818" spans="1:2" x14ac:dyDescent="0.2">
      <c r="A818" t="s">
        <v>835</v>
      </c>
      <c r="B818" t="s">
        <v>2657</v>
      </c>
    </row>
    <row r="819" spans="1:2" x14ac:dyDescent="0.2">
      <c r="A819" t="s">
        <v>836</v>
      </c>
      <c r="B819" t="s">
        <v>2657</v>
      </c>
    </row>
    <row r="820" spans="1:2" x14ac:dyDescent="0.2">
      <c r="A820" t="s">
        <v>837</v>
      </c>
      <c r="B820" t="s">
        <v>2657</v>
      </c>
    </row>
    <row r="821" spans="1:2" x14ac:dyDescent="0.2">
      <c r="A821" t="s">
        <v>838</v>
      </c>
      <c r="B821" t="s">
        <v>2657</v>
      </c>
    </row>
    <row r="822" spans="1:2" x14ac:dyDescent="0.2">
      <c r="A822" t="s">
        <v>2658</v>
      </c>
      <c r="B822" t="s">
        <v>2657</v>
      </c>
    </row>
    <row r="823" spans="1:2" x14ac:dyDescent="0.2">
      <c r="A823" t="s">
        <v>839</v>
      </c>
      <c r="B823" t="s">
        <v>2659</v>
      </c>
    </row>
    <row r="824" spans="1:2" x14ac:dyDescent="0.2">
      <c r="A824" t="s">
        <v>840</v>
      </c>
      <c r="B824" t="s">
        <v>2659</v>
      </c>
    </row>
    <row r="825" spans="1:2" x14ac:dyDescent="0.2">
      <c r="A825" t="s">
        <v>841</v>
      </c>
      <c r="B825" t="s">
        <v>2659</v>
      </c>
    </row>
    <row r="826" spans="1:2" x14ac:dyDescent="0.2">
      <c r="A826" t="s">
        <v>842</v>
      </c>
      <c r="B826" t="s">
        <v>2659</v>
      </c>
    </row>
    <row r="827" spans="1:2" x14ac:dyDescent="0.2">
      <c r="A827" t="s">
        <v>843</v>
      </c>
      <c r="B827" t="s">
        <v>2659</v>
      </c>
    </row>
    <row r="828" spans="1:2" x14ac:dyDescent="0.2">
      <c r="A828" t="s">
        <v>844</v>
      </c>
      <c r="B828" t="s">
        <v>2660</v>
      </c>
    </row>
    <row r="829" spans="1:2" x14ac:dyDescent="0.2">
      <c r="A829" t="s">
        <v>845</v>
      </c>
      <c r="B829" t="s">
        <v>2660</v>
      </c>
    </row>
    <row r="830" spans="1:2" x14ac:dyDescent="0.2">
      <c r="A830" t="s">
        <v>846</v>
      </c>
      <c r="B830" t="s">
        <v>2660</v>
      </c>
    </row>
    <row r="831" spans="1:2" x14ac:dyDescent="0.2">
      <c r="A831" t="s">
        <v>847</v>
      </c>
      <c r="B831" t="s">
        <v>2660</v>
      </c>
    </row>
    <row r="832" spans="1:2" x14ac:dyDescent="0.2">
      <c r="A832" t="s">
        <v>848</v>
      </c>
      <c r="B832" t="s">
        <v>2660</v>
      </c>
    </row>
    <row r="833" spans="1:2" x14ac:dyDescent="0.2">
      <c r="A833" t="s">
        <v>849</v>
      </c>
      <c r="B833" t="s">
        <v>2660</v>
      </c>
    </row>
    <row r="834" spans="1:2" x14ac:dyDescent="0.2">
      <c r="A834" t="s">
        <v>850</v>
      </c>
      <c r="B834" t="s">
        <v>2660</v>
      </c>
    </row>
    <row r="835" spans="1:2" x14ac:dyDescent="0.2">
      <c r="A835" t="s">
        <v>851</v>
      </c>
      <c r="B835" t="s">
        <v>2660</v>
      </c>
    </row>
    <row r="836" spans="1:2" x14ac:dyDescent="0.2">
      <c r="A836" t="s">
        <v>852</v>
      </c>
      <c r="B836" t="s">
        <v>2660</v>
      </c>
    </row>
    <row r="837" spans="1:2" x14ac:dyDescent="0.2">
      <c r="A837" t="s">
        <v>853</v>
      </c>
      <c r="B837" t="s">
        <v>2660</v>
      </c>
    </row>
    <row r="838" spans="1:2" x14ac:dyDescent="0.2">
      <c r="A838" t="s">
        <v>854</v>
      </c>
      <c r="B838" t="s">
        <v>2660</v>
      </c>
    </row>
    <row r="839" spans="1:2" x14ac:dyDescent="0.2">
      <c r="A839" t="s">
        <v>855</v>
      </c>
      <c r="B839" t="s">
        <v>2660</v>
      </c>
    </row>
    <row r="840" spans="1:2" x14ac:dyDescent="0.2">
      <c r="A840" t="s">
        <v>856</v>
      </c>
      <c r="B840" t="s">
        <v>2660</v>
      </c>
    </row>
    <row r="841" spans="1:2" x14ac:dyDescent="0.2">
      <c r="A841" t="s">
        <v>857</v>
      </c>
      <c r="B841" t="s">
        <v>2660</v>
      </c>
    </row>
    <row r="842" spans="1:2" x14ac:dyDescent="0.2">
      <c r="A842" t="s">
        <v>858</v>
      </c>
      <c r="B842" t="s">
        <v>2660</v>
      </c>
    </row>
    <row r="843" spans="1:2" x14ac:dyDescent="0.2">
      <c r="A843" t="s">
        <v>859</v>
      </c>
      <c r="B843" t="s">
        <v>2660</v>
      </c>
    </row>
    <row r="844" spans="1:2" x14ac:dyDescent="0.2">
      <c r="A844" t="s">
        <v>860</v>
      </c>
      <c r="B844" t="s">
        <v>2660</v>
      </c>
    </row>
    <row r="845" spans="1:2" x14ac:dyDescent="0.2">
      <c r="A845" t="s">
        <v>861</v>
      </c>
      <c r="B845" t="s">
        <v>2660</v>
      </c>
    </row>
    <row r="846" spans="1:2" x14ac:dyDescent="0.2">
      <c r="A846" t="s">
        <v>862</v>
      </c>
      <c r="B846" t="s">
        <v>2660</v>
      </c>
    </row>
    <row r="847" spans="1:2" x14ac:dyDescent="0.2">
      <c r="A847" t="s">
        <v>863</v>
      </c>
      <c r="B847" t="s">
        <v>2660</v>
      </c>
    </row>
    <row r="848" spans="1:2" x14ac:dyDescent="0.2">
      <c r="A848" t="s">
        <v>864</v>
      </c>
      <c r="B848" t="s">
        <v>2660</v>
      </c>
    </row>
    <row r="849" spans="1:2" x14ac:dyDescent="0.2">
      <c r="A849" t="s">
        <v>865</v>
      </c>
      <c r="B849" t="s">
        <v>2660</v>
      </c>
    </row>
    <row r="850" spans="1:2" x14ac:dyDescent="0.2">
      <c r="A850" t="s">
        <v>866</v>
      </c>
      <c r="B850" t="s">
        <v>2660</v>
      </c>
    </row>
    <row r="851" spans="1:2" x14ac:dyDescent="0.2">
      <c r="A851" t="s">
        <v>867</v>
      </c>
      <c r="B851" t="s">
        <v>2660</v>
      </c>
    </row>
    <row r="852" spans="1:2" x14ac:dyDescent="0.2">
      <c r="A852" t="s">
        <v>868</v>
      </c>
      <c r="B852" t="s">
        <v>2660</v>
      </c>
    </row>
    <row r="853" spans="1:2" x14ac:dyDescent="0.2">
      <c r="A853" t="s">
        <v>869</v>
      </c>
      <c r="B853" t="s">
        <v>2660</v>
      </c>
    </row>
    <row r="854" spans="1:2" x14ac:dyDescent="0.2">
      <c r="A854" t="s">
        <v>870</v>
      </c>
      <c r="B854" t="s">
        <v>2660</v>
      </c>
    </row>
    <row r="855" spans="1:2" x14ac:dyDescent="0.2">
      <c r="A855" t="s">
        <v>871</v>
      </c>
      <c r="B855" t="s">
        <v>2660</v>
      </c>
    </row>
    <row r="856" spans="1:2" x14ac:dyDescent="0.2">
      <c r="A856" t="s">
        <v>872</v>
      </c>
      <c r="B856" t="s">
        <v>2660</v>
      </c>
    </row>
    <row r="857" spans="1:2" x14ac:dyDescent="0.2">
      <c r="A857" t="s">
        <v>873</v>
      </c>
      <c r="B857" t="s">
        <v>2660</v>
      </c>
    </row>
    <row r="858" spans="1:2" x14ac:dyDescent="0.2">
      <c r="A858" t="s">
        <v>874</v>
      </c>
      <c r="B858" t="s">
        <v>2660</v>
      </c>
    </row>
    <row r="859" spans="1:2" x14ac:dyDescent="0.2">
      <c r="A859" t="s">
        <v>875</v>
      </c>
      <c r="B859" t="s">
        <v>2660</v>
      </c>
    </row>
    <row r="860" spans="1:2" x14ac:dyDescent="0.2">
      <c r="A860" t="s">
        <v>876</v>
      </c>
      <c r="B860" t="s">
        <v>2660</v>
      </c>
    </row>
    <row r="861" spans="1:2" x14ac:dyDescent="0.2">
      <c r="A861" t="s">
        <v>877</v>
      </c>
      <c r="B861" t="s">
        <v>2660</v>
      </c>
    </row>
    <row r="862" spans="1:2" x14ac:dyDescent="0.2">
      <c r="A862" t="s">
        <v>878</v>
      </c>
      <c r="B862" t="s">
        <v>2660</v>
      </c>
    </row>
    <row r="863" spans="1:2" x14ac:dyDescent="0.2">
      <c r="A863" t="s">
        <v>879</v>
      </c>
      <c r="B863" t="s">
        <v>2660</v>
      </c>
    </row>
    <row r="864" spans="1:2" x14ac:dyDescent="0.2">
      <c r="A864" t="s">
        <v>880</v>
      </c>
      <c r="B864" t="s">
        <v>2660</v>
      </c>
    </row>
    <row r="865" spans="1:2" x14ac:dyDescent="0.2">
      <c r="A865" t="s">
        <v>881</v>
      </c>
      <c r="B865" t="s">
        <v>2660</v>
      </c>
    </row>
    <row r="866" spans="1:2" x14ac:dyDescent="0.2">
      <c r="A866" t="s">
        <v>882</v>
      </c>
      <c r="B866" t="s">
        <v>2660</v>
      </c>
    </row>
    <row r="867" spans="1:2" x14ac:dyDescent="0.2">
      <c r="A867" t="s">
        <v>883</v>
      </c>
      <c r="B867" t="s">
        <v>2660</v>
      </c>
    </row>
    <row r="868" spans="1:2" x14ac:dyDescent="0.2">
      <c r="A868" t="s">
        <v>884</v>
      </c>
      <c r="B868" t="s">
        <v>2660</v>
      </c>
    </row>
    <row r="869" spans="1:2" x14ac:dyDescent="0.2">
      <c r="A869" t="s">
        <v>885</v>
      </c>
      <c r="B869" t="s">
        <v>2660</v>
      </c>
    </row>
    <row r="870" spans="1:2" x14ac:dyDescent="0.2">
      <c r="A870" t="s">
        <v>886</v>
      </c>
      <c r="B870" t="s">
        <v>2660</v>
      </c>
    </row>
    <row r="871" spans="1:2" x14ac:dyDescent="0.2">
      <c r="A871" t="s">
        <v>887</v>
      </c>
      <c r="B871" t="s">
        <v>2660</v>
      </c>
    </row>
    <row r="872" spans="1:2" x14ac:dyDescent="0.2">
      <c r="A872" t="s">
        <v>888</v>
      </c>
      <c r="B872" t="s">
        <v>2660</v>
      </c>
    </row>
    <row r="873" spans="1:2" x14ac:dyDescent="0.2">
      <c r="A873" t="s">
        <v>889</v>
      </c>
      <c r="B873" t="s">
        <v>2660</v>
      </c>
    </row>
    <row r="874" spans="1:2" x14ac:dyDescent="0.2">
      <c r="A874" t="s">
        <v>890</v>
      </c>
      <c r="B874" t="s">
        <v>2660</v>
      </c>
    </row>
    <row r="875" spans="1:2" x14ac:dyDescent="0.2">
      <c r="A875" t="s">
        <v>891</v>
      </c>
      <c r="B875" t="s">
        <v>2660</v>
      </c>
    </row>
    <row r="876" spans="1:2" x14ac:dyDescent="0.2">
      <c r="A876" t="s">
        <v>892</v>
      </c>
      <c r="B876" t="s">
        <v>2660</v>
      </c>
    </row>
    <row r="877" spans="1:2" x14ac:dyDescent="0.2">
      <c r="A877" t="s">
        <v>893</v>
      </c>
      <c r="B877" t="s">
        <v>2660</v>
      </c>
    </row>
    <row r="878" spans="1:2" x14ac:dyDescent="0.2">
      <c r="A878" t="s">
        <v>894</v>
      </c>
      <c r="B878" t="s">
        <v>2660</v>
      </c>
    </row>
    <row r="879" spans="1:2" x14ac:dyDescent="0.2">
      <c r="A879" t="s">
        <v>895</v>
      </c>
      <c r="B879" t="s">
        <v>2660</v>
      </c>
    </row>
    <row r="880" spans="1:2" x14ac:dyDescent="0.2">
      <c r="A880" t="s">
        <v>896</v>
      </c>
      <c r="B880" t="s">
        <v>2660</v>
      </c>
    </row>
    <row r="881" spans="1:2" x14ac:dyDescent="0.2">
      <c r="A881" t="s">
        <v>897</v>
      </c>
      <c r="B881" t="s">
        <v>2660</v>
      </c>
    </row>
    <row r="882" spans="1:2" x14ac:dyDescent="0.2">
      <c r="A882" t="s">
        <v>898</v>
      </c>
      <c r="B882" t="s">
        <v>2660</v>
      </c>
    </row>
    <row r="883" spans="1:2" x14ac:dyDescent="0.2">
      <c r="A883" t="s">
        <v>899</v>
      </c>
      <c r="B883" t="s">
        <v>2660</v>
      </c>
    </row>
    <row r="884" spans="1:2" x14ac:dyDescent="0.2">
      <c r="A884" t="s">
        <v>900</v>
      </c>
      <c r="B884" t="s">
        <v>2660</v>
      </c>
    </row>
    <row r="885" spans="1:2" x14ac:dyDescent="0.2">
      <c r="A885" t="s">
        <v>901</v>
      </c>
      <c r="B885" t="s">
        <v>2660</v>
      </c>
    </row>
    <row r="886" spans="1:2" x14ac:dyDescent="0.2">
      <c r="A886" t="s">
        <v>902</v>
      </c>
      <c r="B886" t="s">
        <v>2660</v>
      </c>
    </row>
    <row r="887" spans="1:2" x14ac:dyDescent="0.2">
      <c r="A887" t="s">
        <v>903</v>
      </c>
      <c r="B887" t="s">
        <v>2660</v>
      </c>
    </row>
    <row r="888" spans="1:2" x14ac:dyDescent="0.2">
      <c r="A888" t="s">
        <v>904</v>
      </c>
      <c r="B888" t="s">
        <v>2660</v>
      </c>
    </row>
    <row r="889" spans="1:2" x14ac:dyDescent="0.2">
      <c r="A889" t="s">
        <v>905</v>
      </c>
      <c r="B889" t="s">
        <v>2660</v>
      </c>
    </row>
    <row r="890" spans="1:2" x14ac:dyDescent="0.2">
      <c r="A890" t="s">
        <v>906</v>
      </c>
      <c r="B890" t="s">
        <v>2660</v>
      </c>
    </row>
    <row r="891" spans="1:2" x14ac:dyDescent="0.2">
      <c r="A891" t="s">
        <v>907</v>
      </c>
      <c r="B891" t="s">
        <v>2660</v>
      </c>
    </row>
    <row r="892" spans="1:2" x14ac:dyDescent="0.2">
      <c r="A892" t="s">
        <v>908</v>
      </c>
      <c r="B892" t="s">
        <v>2660</v>
      </c>
    </row>
    <row r="893" spans="1:2" x14ac:dyDescent="0.2">
      <c r="A893" t="s">
        <v>909</v>
      </c>
      <c r="B893" t="s">
        <v>2660</v>
      </c>
    </row>
    <row r="894" spans="1:2" x14ac:dyDescent="0.2">
      <c r="A894" t="s">
        <v>910</v>
      </c>
      <c r="B894" t="s">
        <v>2660</v>
      </c>
    </row>
    <row r="895" spans="1:2" x14ac:dyDescent="0.2">
      <c r="A895" t="s">
        <v>911</v>
      </c>
      <c r="B895" t="s">
        <v>2660</v>
      </c>
    </row>
    <row r="896" spans="1:2" x14ac:dyDescent="0.2">
      <c r="A896" t="s">
        <v>912</v>
      </c>
      <c r="B896" t="s">
        <v>2660</v>
      </c>
    </row>
    <row r="897" spans="1:2" x14ac:dyDescent="0.2">
      <c r="A897" t="s">
        <v>913</v>
      </c>
      <c r="B897" t="s">
        <v>2660</v>
      </c>
    </row>
    <row r="898" spans="1:2" x14ac:dyDescent="0.2">
      <c r="A898" t="s">
        <v>914</v>
      </c>
      <c r="B898" t="s">
        <v>2660</v>
      </c>
    </row>
    <row r="899" spans="1:2" x14ac:dyDescent="0.2">
      <c r="A899" t="s">
        <v>915</v>
      </c>
      <c r="B899" t="s">
        <v>2660</v>
      </c>
    </row>
    <row r="900" spans="1:2" x14ac:dyDescent="0.2">
      <c r="A900" t="s">
        <v>916</v>
      </c>
      <c r="B900" t="s">
        <v>2660</v>
      </c>
    </row>
    <row r="901" spans="1:2" x14ac:dyDescent="0.2">
      <c r="A901" t="s">
        <v>917</v>
      </c>
      <c r="B901" t="s">
        <v>2660</v>
      </c>
    </row>
    <row r="902" spans="1:2" x14ac:dyDescent="0.2">
      <c r="A902" t="s">
        <v>918</v>
      </c>
      <c r="B902" t="s">
        <v>2660</v>
      </c>
    </row>
    <row r="903" spans="1:2" x14ac:dyDescent="0.2">
      <c r="A903" t="s">
        <v>919</v>
      </c>
      <c r="B903" t="s">
        <v>2660</v>
      </c>
    </row>
    <row r="904" spans="1:2" x14ac:dyDescent="0.2">
      <c r="A904" t="s">
        <v>920</v>
      </c>
      <c r="B904" t="s">
        <v>2660</v>
      </c>
    </row>
    <row r="905" spans="1:2" x14ac:dyDescent="0.2">
      <c r="A905" t="s">
        <v>921</v>
      </c>
      <c r="B905" t="s">
        <v>2660</v>
      </c>
    </row>
    <row r="906" spans="1:2" x14ac:dyDescent="0.2">
      <c r="A906" t="s">
        <v>922</v>
      </c>
      <c r="B906" t="s">
        <v>2660</v>
      </c>
    </row>
    <row r="907" spans="1:2" x14ac:dyDescent="0.2">
      <c r="A907" t="s">
        <v>923</v>
      </c>
      <c r="B907" t="s">
        <v>2660</v>
      </c>
    </row>
    <row r="908" spans="1:2" x14ac:dyDescent="0.2">
      <c r="A908" t="s">
        <v>924</v>
      </c>
      <c r="B908" t="s">
        <v>2660</v>
      </c>
    </row>
    <row r="909" spans="1:2" x14ac:dyDescent="0.2">
      <c r="A909" t="s">
        <v>925</v>
      </c>
      <c r="B909" t="s">
        <v>2660</v>
      </c>
    </row>
    <row r="910" spans="1:2" x14ac:dyDescent="0.2">
      <c r="A910" t="s">
        <v>926</v>
      </c>
      <c r="B910" t="s">
        <v>2660</v>
      </c>
    </row>
    <row r="911" spans="1:2" x14ac:dyDescent="0.2">
      <c r="A911" t="s">
        <v>927</v>
      </c>
      <c r="B911" t="s">
        <v>2660</v>
      </c>
    </row>
    <row r="912" spans="1:2" x14ac:dyDescent="0.2">
      <c r="A912" t="s">
        <v>928</v>
      </c>
      <c r="B912" t="s">
        <v>2660</v>
      </c>
    </row>
    <row r="913" spans="1:2" x14ac:dyDescent="0.2">
      <c r="A913" t="s">
        <v>929</v>
      </c>
      <c r="B913" t="s">
        <v>2660</v>
      </c>
    </row>
    <row r="914" spans="1:2" x14ac:dyDescent="0.2">
      <c r="A914" t="s">
        <v>930</v>
      </c>
      <c r="B914" t="s">
        <v>2660</v>
      </c>
    </row>
    <row r="915" spans="1:2" x14ac:dyDescent="0.2">
      <c r="A915" t="s">
        <v>931</v>
      </c>
      <c r="B915" t="s">
        <v>2660</v>
      </c>
    </row>
    <row r="916" spans="1:2" x14ac:dyDescent="0.2">
      <c r="A916" t="s">
        <v>932</v>
      </c>
      <c r="B916" t="s">
        <v>2660</v>
      </c>
    </row>
    <row r="917" spans="1:2" x14ac:dyDescent="0.2">
      <c r="A917" t="s">
        <v>933</v>
      </c>
      <c r="B917" t="s">
        <v>2660</v>
      </c>
    </row>
    <row r="918" spans="1:2" x14ac:dyDescent="0.2">
      <c r="A918" t="s">
        <v>934</v>
      </c>
      <c r="B918" t="s">
        <v>2660</v>
      </c>
    </row>
    <row r="919" spans="1:2" x14ac:dyDescent="0.2">
      <c r="A919" t="s">
        <v>935</v>
      </c>
      <c r="B919" t="s">
        <v>2660</v>
      </c>
    </row>
    <row r="920" spans="1:2" x14ac:dyDescent="0.2">
      <c r="A920" t="s">
        <v>936</v>
      </c>
      <c r="B920" t="s">
        <v>2660</v>
      </c>
    </row>
    <row r="921" spans="1:2" x14ac:dyDescent="0.2">
      <c r="A921" t="s">
        <v>937</v>
      </c>
      <c r="B921" t="s">
        <v>2660</v>
      </c>
    </row>
    <row r="922" spans="1:2" x14ac:dyDescent="0.2">
      <c r="A922" t="s">
        <v>938</v>
      </c>
      <c r="B922" t="s">
        <v>2660</v>
      </c>
    </row>
    <row r="923" spans="1:2" x14ac:dyDescent="0.2">
      <c r="A923" t="s">
        <v>939</v>
      </c>
      <c r="B923" t="s">
        <v>2660</v>
      </c>
    </row>
    <row r="924" spans="1:2" x14ac:dyDescent="0.2">
      <c r="A924" t="s">
        <v>940</v>
      </c>
      <c r="B924" t="s">
        <v>2660</v>
      </c>
    </row>
    <row r="925" spans="1:2" x14ac:dyDescent="0.2">
      <c r="A925" t="s">
        <v>941</v>
      </c>
      <c r="B925" t="s">
        <v>2660</v>
      </c>
    </row>
    <row r="926" spans="1:2" x14ac:dyDescent="0.2">
      <c r="A926" t="s">
        <v>942</v>
      </c>
      <c r="B926" t="s">
        <v>2660</v>
      </c>
    </row>
    <row r="927" spans="1:2" x14ac:dyDescent="0.2">
      <c r="A927" t="s">
        <v>943</v>
      </c>
      <c r="B927" t="s">
        <v>2660</v>
      </c>
    </row>
    <row r="928" spans="1:2" x14ac:dyDescent="0.2">
      <c r="A928" t="s">
        <v>944</v>
      </c>
      <c r="B928" t="s">
        <v>2660</v>
      </c>
    </row>
    <row r="929" spans="1:2" x14ac:dyDescent="0.2">
      <c r="A929" t="s">
        <v>945</v>
      </c>
      <c r="B929" t="s">
        <v>2660</v>
      </c>
    </row>
    <row r="930" spans="1:2" x14ac:dyDescent="0.2">
      <c r="A930" t="s">
        <v>946</v>
      </c>
      <c r="B930" t="s">
        <v>2660</v>
      </c>
    </row>
    <row r="931" spans="1:2" x14ac:dyDescent="0.2">
      <c r="A931" t="s">
        <v>947</v>
      </c>
      <c r="B931" t="s">
        <v>2660</v>
      </c>
    </row>
    <row r="932" spans="1:2" x14ac:dyDescent="0.2">
      <c r="A932" t="s">
        <v>948</v>
      </c>
      <c r="B932" t="s">
        <v>2660</v>
      </c>
    </row>
    <row r="933" spans="1:2" x14ac:dyDescent="0.2">
      <c r="A933" t="s">
        <v>949</v>
      </c>
      <c r="B933" t="s">
        <v>2660</v>
      </c>
    </row>
    <row r="934" spans="1:2" x14ac:dyDescent="0.2">
      <c r="A934" t="s">
        <v>950</v>
      </c>
      <c r="B934" t="s">
        <v>2660</v>
      </c>
    </row>
    <row r="935" spans="1:2" x14ac:dyDescent="0.2">
      <c r="A935" t="s">
        <v>951</v>
      </c>
      <c r="B935" t="s">
        <v>2660</v>
      </c>
    </row>
    <row r="936" spans="1:2" x14ac:dyDescent="0.2">
      <c r="A936" t="s">
        <v>952</v>
      </c>
      <c r="B936" t="s">
        <v>2660</v>
      </c>
    </row>
    <row r="937" spans="1:2" x14ac:dyDescent="0.2">
      <c r="A937" t="s">
        <v>953</v>
      </c>
      <c r="B937" t="s">
        <v>2660</v>
      </c>
    </row>
    <row r="938" spans="1:2" x14ac:dyDescent="0.2">
      <c r="A938" t="s">
        <v>954</v>
      </c>
      <c r="B938" t="s">
        <v>2660</v>
      </c>
    </row>
    <row r="939" spans="1:2" x14ac:dyDescent="0.2">
      <c r="A939" t="s">
        <v>955</v>
      </c>
      <c r="B939" t="s">
        <v>2660</v>
      </c>
    </row>
    <row r="940" spans="1:2" x14ac:dyDescent="0.2">
      <c r="A940" t="s">
        <v>956</v>
      </c>
      <c r="B940" t="s">
        <v>2660</v>
      </c>
    </row>
    <row r="941" spans="1:2" x14ac:dyDescent="0.2">
      <c r="A941" t="s">
        <v>957</v>
      </c>
      <c r="B941" t="s">
        <v>2660</v>
      </c>
    </row>
    <row r="942" spans="1:2" x14ac:dyDescent="0.2">
      <c r="A942" t="s">
        <v>958</v>
      </c>
      <c r="B942" t="s">
        <v>2660</v>
      </c>
    </row>
    <row r="943" spans="1:2" x14ac:dyDescent="0.2">
      <c r="A943" t="s">
        <v>959</v>
      </c>
      <c r="B943" t="s">
        <v>2660</v>
      </c>
    </row>
    <row r="944" spans="1:2" x14ac:dyDescent="0.2">
      <c r="A944" t="s">
        <v>960</v>
      </c>
      <c r="B944" t="s">
        <v>2660</v>
      </c>
    </row>
    <row r="945" spans="1:2" x14ac:dyDescent="0.2">
      <c r="A945" t="s">
        <v>961</v>
      </c>
      <c r="B945" t="s">
        <v>2660</v>
      </c>
    </row>
    <row r="946" spans="1:2" x14ac:dyDescent="0.2">
      <c r="A946" t="s">
        <v>962</v>
      </c>
      <c r="B946" t="s">
        <v>2660</v>
      </c>
    </row>
    <row r="947" spans="1:2" x14ac:dyDescent="0.2">
      <c r="A947" t="s">
        <v>963</v>
      </c>
      <c r="B947" t="s">
        <v>2660</v>
      </c>
    </row>
    <row r="948" spans="1:2" x14ac:dyDescent="0.2">
      <c r="A948" t="s">
        <v>964</v>
      </c>
      <c r="B948" t="s">
        <v>2660</v>
      </c>
    </row>
    <row r="949" spans="1:2" x14ac:dyDescent="0.2">
      <c r="A949" t="s">
        <v>965</v>
      </c>
      <c r="B949" t="s">
        <v>2660</v>
      </c>
    </row>
    <row r="950" spans="1:2" x14ac:dyDescent="0.2">
      <c r="A950" t="s">
        <v>966</v>
      </c>
      <c r="B950" t="s">
        <v>2660</v>
      </c>
    </row>
    <row r="951" spans="1:2" x14ac:dyDescent="0.2">
      <c r="A951" t="s">
        <v>967</v>
      </c>
      <c r="B951" t="s">
        <v>2660</v>
      </c>
    </row>
    <row r="952" spans="1:2" x14ac:dyDescent="0.2">
      <c r="A952" t="s">
        <v>968</v>
      </c>
      <c r="B952" t="s">
        <v>2660</v>
      </c>
    </row>
    <row r="953" spans="1:2" x14ac:dyDescent="0.2">
      <c r="A953" t="s">
        <v>969</v>
      </c>
      <c r="B953" t="s">
        <v>2660</v>
      </c>
    </row>
    <row r="954" spans="1:2" x14ac:dyDescent="0.2">
      <c r="A954" t="s">
        <v>970</v>
      </c>
      <c r="B954" t="s">
        <v>2660</v>
      </c>
    </row>
    <row r="955" spans="1:2" x14ac:dyDescent="0.2">
      <c r="A955" t="s">
        <v>971</v>
      </c>
      <c r="B955" t="s">
        <v>2660</v>
      </c>
    </row>
    <row r="956" spans="1:2" x14ac:dyDescent="0.2">
      <c r="A956" t="s">
        <v>972</v>
      </c>
      <c r="B956" t="s">
        <v>2660</v>
      </c>
    </row>
    <row r="957" spans="1:2" x14ac:dyDescent="0.2">
      <c r="A957" t="s">
        <v>973</v>
      </c>
      <c r="B957" t="s">
        <v>2660</v>
      </c>
    </row>
    <row r="958" spans="1:2" x14ac:dyDescent="0.2">
      <c r="A958" t="s">
        <v>974</v>
      </c>
      <c r="B958" t="s">
        <v>2660</v>
      </c>
    </row>
    <row r="959" spans="1:2" x14ac:dyDescent="0.2">
      <c r="A959" t="s">
        <v>975</v>
      </c>
      <c r="B959" t="s">
        <v>2660</v>
      </c>
    </row>
    <row r="960" spans="1:2" x14ac:dyDescent="0.2">
      <c r="A960" t="s">
        <v>976</v>
      </c>
      <c r="B960" t="s">
        <v>2660</v>
      </c>
    </row>
    <row r="961" spans="1:2" x14ac:dyDescent="0.2">
      <c r="A961" t="s">
        <v>977</v>
      </c>
      <c r="B961" t="s">
        <v>2660</v>
      </c>
    </row>
    <row r="962" spans="1:2" x14ac:dyDescent="0.2">
      <c r="A962" t="s">
        <v>978</v>
      </c>
      <c r="B962" t="s">
        <v>2660</v>
      </c>
    </row>
    <row r="963" spans="1:2" x14ac:dyDescent="0.2">
      <c r="A963" t="s">
        <v>979</v>
      </c>
      <c r="B963" t="s">
        <v>2660</v>
      </c>
    </row>
    <row r="964" spans="1:2" x14ac:dyDescent="0.2">
      <c r="A964" t="s">
        <v>980</v>
      </c>
      <c r="B964" t="s">
        <v>2660</v>
      </c>
    </row>
    <row r="965" spans="1:2" x14ac:dyDescent="0.2">
      <c r="A965" t="s">
        <v>981</v>
      </c>
      <c r="B965" t="s">
        <v>2660</v>
      </c>
    </row>
    <row r="966" spans="1:2" x14ac:dyDescent="0.2">
      <c r="A966" t="s">
        <v>982</v>
      </c>
      <c r="B966" t="s">
        <v>2660</v>
      </c>
    </row>
    <row r="967" spans="1:2" x14ac:dyDescent="0.2">
      <c r="A967" t="s">
        <v>983</v>
      </c>
      <c r="B967" t="s">
        <v>2660</v>
      </c>
    </row>
    <row r="968" spans="1:2" x14ac:dyDescent="0.2">
      <c r="A968" t="s">
        <v>984</v>
      </c>
      <c r="B968" t="s">
        <v>2660</v>
      </c>
    </row>
    <row r="969" spans="1:2" x14ac:dyDescent="0.2">
      <c r="A969" t="s">
        <v>985</v>
      </c>
      <c r="B969" t="s">
        <v>2660</v>
      </c>
    </row>
    <row r="970" spans="1:2" x14ac:dyDescent="0.2">
      <c r="A970" t="s">
        <v>986</v>
      </c>
      <c r="B970" t="s">
        <v>2660</v>
      </c>
    </row>
    <row r="971" spans="1:2" x14ac:dyDescent="0.2">
      <c r="A971" t="s">
        <v>987</v>
      </c>
      <c r="B971" t="s">
        <v>2660</v>
      </c>
    </row>
    <row r="972" spans="1:2" x14ac:dyDescent="0.2">
      <c r="A972" t="s">
        <v>988</v>
      </c>
      <c r="B972" t="s">
        <v>2660</v>
      </c>
    </row>
    <row r="973" spans="1:2" x14ac:dyDescent="0.2">
      <c r="A973" t="s">
        <v>989</v>
      </c>
      <c r="B973" t="s">
        <v>2660</v>
      </c>
    </row>
    <row r="974" spans="1:2" x14ac:dyDescent="0.2">
      <c r="A974" t="s">
        <v>990</v>
      </c>
      <c r="B974" t="s">
        <v>2660</v>
      </c>
    </row>
    <row r="975" spans="1:2" x14ac:dyDescent="0.2">
      <c r="A975" t="s">
        <v>991</v>
      </c>
      <c r="B975" t="s">
        <v>2660</v>
      </c>
    </row>
    <row r="976" spans="1:2" x14ac:dyDescent="0.2">
      <c r="A976" t="s">
        <v>992</v>
      </c>
      <c r="B976" t="s">
        <v>2660</v>
      </c>
    </row>
    <row r="977" spans="1:2" x14ac:dyDescent="0.2">
      <c r="A977" t="s">
        <v>993</v>
      </c>
      <c r="B977" t="s">
        <v>2660</v>
      </c>
    </row>
    <row r="978" spans="1:2" x14ac:dyDescent="0.2">
      <c r="A978" t="s">
        <v>994</v>
      </c>
      <c r="B978" t="s">
        <v>2660</v>
      </c>
    </row>
    <row r="979" spans="1:2" x14ac:dyDescent="0.2">
      <c r="A979" t="s">
        <v>995</v>
      </c>
      <c r="B979" t="s">
        <v>2660</v>
      </c>
    </row>
    <row r="980" spans="1:2" x14ac:dyDescent="0.2">
      <c r="A980" t="s">
        <v>996</v>
      </c>
      <c r="B980" t="s">
        <v>2660</v>
      </c>
    </row>
    <row r="981" spans="1:2" x14ac:dyDescent="0.2">
      <c r="A981" t="s">
        <v>997</v>
      </c>
      <c r="B981" t="s">
        <v>2660</v>
      </c>
    </row>
    <row r="982" spans="1:2" x14ac:dyDescent="0.2">
      <c r="A982" t="s">
        <v>998</v>
      </c>
      <c r="B982" t="s">
        <v>2660</v>
      </c>
    </row>
    <row r="983" spans="1:2" x14ac:dyDescent="0.2">
      <c r="A983" t="s">
        <v>999</v>
      </c>
      <c r="B983" t="s">
        <v>2660</v>
      </c>
    </row>
    <row r="984" spans="1:2" x14ac:dyDescent="0.2">
      <c r="A984" t="s">
        <v>1000</v>
      </c>
      <c r="B984" t="s">
        <v>2660</v>
      </c>
    </row>
    <row r="985" spans="1:2" x14ac:dyDescent="0.2">
      <c r="A985" t="s">
        <v>1001</v>
      </c>
      <c r="B985" t="s">
        <v>2660</v>
      </c>
    </row>
    <row r="986" spans="1:2" x14ac:dyDescent="0.2">
      <c r="A986" t="s">
        <v>1002</v>
      </c>
      <c r="B986" t="s">
        <v>2660</v>
      </c>
    </row>
    <row r="987" spans="1:2" x14ac:dyDescent="0.2">
      <c r="A987" t="s">
        <v>1003</v>
      </c>
      <c r="B987" t="s">
        <v>2660</v>
      </c>
    </row>
    <row r="988" spans="1:2" x14ac:dyDescent="0.2">
      <c r="A988" t="s">
        <v>1004</v>
      </c>
      <c r="B988" t="s">
        <v>2660</v>
      </c>
    </row>
    <row r="989" spans="1:2" x14ac:dyDescent="0.2">
      <c r="A989" t="s">
        <v>1005</v>
      </c>
      <c r="B989" t="s">
        <v>2660</v>
      </c>
    </row>
    <row r="990" spans="1:2" x14ac:dyDescent="0.2">
      <c r="A990" t="s">
        <v>1006</v>
      </c>
      <c r="B990" t="s">
        <v>2660</v>
      </c>
    </row>
    <row r="991" spans="1:2" x14ac:dyDescent="0.2">
      <c r="A991" t="s">
        <v>1007</v>
      </c>
      <c r="B991" t="s">
        <v>2660</v>
      </c>
    </row>
    <row r="992" spans="1:2" x14ac:dyDescent="0.2">
      <c r="A992" t="s">
        <v>1008</v>
      </c>
      <c r="B992" t="s">
        <v>2660</v>
      </c>
    </row>
    <row r="993" spans="1:2" x14ac:dyDescent="0.2">
      <c r="A993" t="s">
        <v>1009</v>
      </c>
      <c r="B993" t="s">
        <v>2660</v>
      </c>
    </row>
    <row r="994" spans="1:2" x14ac:dyDescent="0.2">
      <c r="A994" t="s">
        <v>1010</v>
      </c>
      <c r="B994" t="s">
        <v>2660</v>
      </c>
    </row>
    <row r="995" spans="1:2" x14ac:dyDescent="0.2">
      <c r="A995" t="s">
        <v>1011</v>
      </c>
      <c r="B995" t="s">
        <v>2660</v>
      </c>
    </row>
    <row r="996" spans="1:2" x14ac:dyDescent="0.2">
      <c r="A996" t="s">
        <v>1012</v>
      </c>
      <c r="B996" t="s">
        <v>2660</v>
      </c>
    </row>
    <row r="997" spans="1:2" x14ac:dyDescent="0.2">
      <c r="A997" t="s">
        <v>1013</v>
      </c>
      <c r="B997" t="s">
        <v>2660</v>
      </c>
    </row>
    <row r="998" spans="1:2" x14ac:dyDescent="0.2">
      <c r="A998" t="s">
        <v>1014</v>
      </c>
      <c r="B998" t="s">
        <v>2660</v>
      </c>
    </row>
    <row r="999" spans="1:2" x14ac:dyDescent="0.2">
      <c r="A999" t="s">
        <v>1015</v>
      </c>
      <c r="B999" t="s">
        <v>2660</v>
      </c>
    </row>
    <row r="1000" spans="1:2" x14ac:dyDescent="0.2">
      <c r="A1000" t="s">
        <v>1016</v>
      </c>
      <c r="B1000" t="s">
        <v>2661</v>
      </c>
    </row>
    <row r="1001" spans="1:2" x14ac:dyDescent="0.2">
      <c r="A1001" t="s">
        <v>1017</v>
      </c>
      <c r="B1001" t="s">
        <v>2661</v>
      </c>
    </row>
    <row r="1002" spans="1:2" x14ac:dyDescent="0.2">
      <c r="A1002" t="s">
        <v>1018</v>
      </c>
      <c r="B1002" t="s">
        <v>2661</v>
      </c>
    </row>
    <row r="1003" spans="1:2" x14ac:dyDescent="0.2">
      <c r="A1003" t="s">
        <v>1019</v>
      </c>
      <c r="B1003" t="s">
        <v>2661</v>
      </c>
    </row>
    <row r="1004" spans="1:2" x14ac:dyDescent="0.2">
      <c r="A1004" t="s">
        <v>2662</v>
      </c>
      <c r="B1004" t="s">
        <v>2661</v>
      </c>
    </row>
    <row r="1005" spans="1:2" x14ac:dyDescent="0.2">
      <c r="A1005" t="s">
        <v>1020</v>
      </c>
      <c r="B1005" t="s">
        <v>2663</v>
      </c>
    </row>
    <row r="1006" spans="1:2" x14ac:dyDescent="0.2">
      <c r="A1006" t="s">
        <v>1021</v>
      </c>
      <c r="B1006" t="s">
        <v>2663</v>
      </c>
    </row>
    <row r="1007" spans="1:2" x14ac:dyDescent="0.2">
      <c r="A1007" t="s">
        <v>1022</v>
      </c>
      <c r="B1007" t="s">
        <v>2663</v>
      </c>
    </row>
    <row r="1008" spans="1:2" x14ac:dyDescent="0.2">
      <c r="A1008" t="s">
        <v>1023</v>
      </c>
      <c r="B1008" t="s">
        <v>2663</v>
      </c>
    </row>
    <row r="1009" spans="1:2" x14ac:dyDescent="0.2">
      <c r="A1009" t="s">
        <v>1024</v>
      </c>
      <c r="B1009" t="s">
        <v>2663</v>
      </c>
    </row>
    <row r="1010" spans="1:2" x14ac:dyDescent="0.2">
      <c r="A1010" t="s">
        <v>1025</v>
      </c>
      <c r="B1010" t="s">
        <v>2663</v>
      </c>
    </row>
    <row r="1011" spans="1:2" x14ac:dyDescent="0.2">
      <c r="A1011" t="s">
        <v>1026</v>
      </c>
      <c r="B1011" t="s">
        <v>2663</v>
      </c>
    </row>
    <row r="1012" spans="1:2" x14ac:dyDescent="0.2">
      <c r="A1012" t="s">
        <v>1027</v>
      </c>
      <c r="B1012" t="s">
        <v>2663</v>
      </c>
    </row>
    <row r="1013" spans="1:2" x14ac:dyDescent="0.2">
      <c r="A1013" t="s">
        <v>1028</v>
      </c>
      <c r="B1013" t="s">
        <v>2663</v>
      </c>
    </row>
    <row r="1014" spans="1:2" x14ac:dyDescent="0.2">
      <c r="A1014" t="s">
        <v>1029</v>
      </c>
      <c r="B1014" t="s">
        <v>2663</v>
      </c>
    </row>
    <row r="1015" spans="1:2" x14ac:dyDescent="0.2">
      <c r="A1015" t="s">
        <v>1030</v>
      </c>
      <c r="B1015" t="s">
        <v>2663</v>
      </c>
    </row>
    <row r="1016" spans="1:2" x14ac:dyDescent="0.2">
      <c r="A1016" t="s">
        <v>1031</v>
      </c>
      <c r="B1016" t="s">
        <v>2663</v>
      </c>
    </row>
    <row r="1017" spans="1:2" x14ac:dyDescent="0.2">
      <c r="A1017" t="s">
        <v>1032</v>
      </c>
      <c r="B1017" t="s">
        <v>2663</v>
      </c>
    </row>
    <row r="1018" spans="1:2" x14ac:dyDescent="0.2">
      <c r="A1018" t="s">
        <v>1033</v>
      </c>
      <c r="B1018" t="s">
        <v>2663</v>
      </c>
    </row>
    <row r="1019" spans="1:2" x14ac:dyDescent="0.2">
      <c r="A1019" t="s">
        <v>1034</v>
      </c>
      <c r="B1019" t="s">
        <v>2663</v>
      </c>
    </row>
    <row r="1020" spans="1:2" x14ac:dyDescent="0.2">
      <c r="A1020" t="s">
        <v>1035</v>
      </c>
      <c r="B1020" t="s">
        <v>2663</v>
      </c>
    </row>
    <row r="1021" spans="1:2" x14ac:dyDescent="0.2">
      <c r="A1021" t="s">
        <v>1036</v>
      </c>
      <c r="B1021" t="s">
        <v>2663</v>
      </c>
    </row>
    <row r="1022" spans="1:2" x14ac:dyDescent="0.2">
      <c r="A1022" t="s">
        <v>1037</v>
      </c>
      <c r="B1022" t="s">
        <v>2663</v>
      </c>
    </row>
    <row r="1023" spans="1:2" x14ac:dyDescent="0.2">
      <c r="A1023" t="s">
        <v>1038</v>
      </c>
      <c r="B1023" t="s">
        <v>2663</v>
      </c>
    </row>
    <row r="1024" spans="1:2" x14ac:dyDescent="0.2">
      <c r="A1024" t="s">
        <v>1039</v>
      </c>
      <c r="B1024" t="s">
        <v>2663</v>
      </c>
    </row>
    <row r="1025" spans="1:2" x14ac:dyDescent="0.2">
      <c r="A1025" t="s">
        <v>1040</v>
      </c>
      <c r="B1025" t="s">
        <v>2663</v>
      </c>
    </row>
    <row r="1026" spans="1:2" x14ac:dyDescent="0.2">
      <c r="A1026" t="s">
        <v>1041</v>
      </c>
      <c r="B1026" t="s">
        <v>2663</v>
      </c>
    </row>
    <row r="1027" spans="1:2" x14ac:dyDescent="0.2">
      <c r="A1027" t="s">
        <v>1042</v>
      </c>
      <c r="B1027" t="s">
        <v>2663</v>
      </c>
    </row>
    <row r="1028" spans="1:2" x14ac:dyDescent="0.2">
      <c r="A1028" t="s">
        <v>1043</v>
      </c>
      <c r="B1028" t="s">
        <v>2663</v>
      </c>
    </row>
    <row r="1029" spans="1:2" x14ac:dyDescent="0.2">
      <c r="A1029" t="s">
        <v>1044</v>
      </c>
      <c r="B1029" t="s">
        <v>2663</v>
      </c>
    </row>
    <row r="1030" spans="1:2" x14ac:dyDescent="0.2">
      <c r="A1030" t="s">
        <v>1045</v>
      </c>
      <c r="B1030" t="s">
        <v>2663</v>
      </c>
    </row>
    <row r="1031" spans="1:2" x14ac:dyDescent="0.2">
      <c r="A1031" t="s">
        <v>1046</v>
      </c>
      <c r="B1031" t="s">
        <v>2663</v>
      </c>
    </row>
    <row r="1032" spans="1:2" x14ac:dyDescent="0.2">
      <c r="A1032" t="s">
        <v>1047</v>
      </c>
      <c r="B1032" t="s">
        <v>2663</v>
      </c>
    </row>
    <row r="1033" spans="1:2" x14ac:dyDescent="0.2">
      <c r="A1033" t="s">
        <v>1048</v>
      </c>
      <c r="B1033" t="s">
        <v>2663</v>
      </c>
    </row>
    <row r="1034" spans="1:2" x14ac:dyDescent="0.2">
      <c r="A1034" t="s">
        <v>2664</v>
      </c>
      <c r="B1034" t="s">
        <v>2663</v>
      </c>
    </row>
    <row r="1035" spans="1:2" x14ac:dyDescent="0.2">
      <c r="A1035" t="s">
        <v>1049</v>
      </c>
      <c r="B1035" t="s">
        <v>2665</v>
      </c>
    </row>
    <row r="1036" spans="1:2" x14ac:dyDescent="0.2">
      <c r="A1036" t="s">
        <v>1050</v>
      </c>
      <c r="B1036" t="s">
        <v>2665</v>
      </c>
    </row>
    <row r="1037" spans="1:2" x14ac:dyDescent="0.2">
      <c r="A1037" t="s">
        <v>1051</v>
      </c>
      <c r="B1037" t="s">
        <v>2665</v>
      </c>
    </row>
    <row r="1038" spans="1:2" x14ac:dyDescent="0.2">
      <c r="A1038" t="s">
        <v>1052</v>
      </c>
      <c r="B1038" t="s">
        <v>2665</v>
      </c>
    </row>
    <row r="1039" spans="1:2" x14ac:dyDescent="0.2">
      <c r="A1039" t="s">
        <v>1053</v>
      </c>
      <c r="B1039" t="s">
        <v>2665</v>
      </c>
    </row>
    <row r="1040" spans="1:2" x14ac:dyDescent="0.2">
      <c r="A1040" t="s">
        <v>1054</v>
      </c>
      <c r="B1040" t="s">
        <v>2666</v>
      </c>
    </row>
    <row r="1041" spans="1:2" x14ac:dyDescent="0.2">
      <c r="A1041" t="s">
        <v>1055</v>
      </c>
      <c r="B1041" t="s">
        <v>2666</v>
      </c>
    </row>
    <row r="1042" spans="1:2" x14ac:dyDescent="0.2">
      <c r="A1042" t="s">
        <v>1056</v>
      </c>
      <c r="B1042" t="s">
        <v>2666</v>
      </c>
    </row>
    <row r="1043" spans="1:2" x14ac:dyDescent="0.2">
      <c r="A1043" t="s">
        <v>1057</v>
      </c>
      <c r="B1043" t="s">
        <v>2666</v>
      </c>
    </row>
    <row r="1044" spans="1:2" x14ac:dyDescent="0.2">
      <c r="A1044" t="s">
        <v>1058</v>
      </c>
      <c r="B1044" t="s">
        <v>2666</v>
      </c>
    </row>
    <row r="1045" spans="1:2" x14ac:dyDescent="0.2">
      <c r="A1045" t="s">
        <v>1059</v>
      </c>
      <c r="B1045" t="s">
        <v>2666</v>
      </c>
    </row>
    <row r="1046" spans="1:2" x14ac:dyDescent="0.2">
      <c r="A1046" t="s">
        <v>1060</v>
      </c>
      <c r="B1046" t="s">
        <v>2666</v>
      </c>
    </row>
    <row r="1047" spans="1:2" x14ac:dyDescent="0.2">
      <c r="A1047" t="s">
        <v>1061</v>
      </c>
      <c r="B1047" t="s">
        <v>2666</v>
      </c>
    </row>
    <row r="1048" spans="1:2" x14ac:dyDescent="0.2">
      <c r="A1048" t="s">
        <v>1062</v>
      </c>
      <c r="B1048" t="s">
        <v>2666</v>
      </c>
    </row>
    <row r="1049" spans="1:2" x14ac:dyDescent="0.2">
      <c r="A1049" t="s">
        <v>1063</v>
      </c>
      <c r="B1049" t="s">
        <v>2666</v>
      </c>
    </row>
    <row r="1050" spans="1:2" x14ac:dyDescent="0.2">
      <c r="A1050" t="s">
        <v>1064</v>
      </c>
      <c r="B1050" t="s">
        <v>2666</v>
      </c>
    </row>
    <row r="1051" spans="1:2" x14ac:dyDescent="0.2">
      <c r="A1051" t="s">
        <v>1065</v>
      </c>
      <c r="B1051" t="s">
        <v>2666</v>
      </c>
    </row>
    <row r="1052" spans="1:2" x14ac:dyDescent="0.2">
      <c r="A1052" t="s">
        <v>1066</v>
      </c>
      <c r="B1052" t="s">
        <v>2666</v>
      </c>
    </row>
    <row r="1053" spans="1:2" x14ac:dyDescent="0.2">
      <c r="A1053" t="s">
        <v>1067</v>
      </c>
      <c r="B1053" t="s">
        <v>2666</v>
      </c>
    </row>
    <row r="1054" spans="1:2" x14ac:dyDescent="0.2">
      <c r="A1054" t="s">
        <v>1068</v>
      </c>
      <c r="B1054" t="s">
        <v>2666</v>
      </c>
    </row>
    <row r="1055" spans="1:2" x14ac:dyDescent="0.2">
      <c r="A1055" t="s">
        <v>1069</v>
      </c>
      <c r="B1055" t="s">
        <v>2666</v>
      </c>
    </row>
    <row r="1056" spans="1:2" x14ac:dyDescent="0.2">
      <c r="A1056" t="s">
        <v>1070</v>
      </c>
      <c r="B1056" t="s">
        <v>2666</v>
      </c>
    </row>
    <row r="1057" spans="1:2" x14ac:dyDescent="0.2">
      <c r="A1057" t="s">
        <v>1071</v>
      </c>
      <c r="B1057" t="s">
        <v>2666</v>
      </c>
    </row>
    <row r="1058" spans="1:2" x14ac:dyDescent="0.2">
      <c r="A1058" t="s">
        <v>1072</v>
      </c>
      <c r="B1058" t="s">
        <v>2666</v>
      </c>
    </row>
    <row r="1059" spans="1:2" x14ac:dyDescent="0.2">
      <c r="A1059" t="s">
        <v>1073</v>
      </c>
      <c r="B1059" t="s">
        <v>2666</v>
      </c>
    </row>
    <row r="1060" spans="1:2" x14ac:dyDescent="0.2">
      <c r="A1060" t="s">
        <v>1074</v>
      </c>
      <c r="B1060" t="s">
        <v>2666</v>
      </c>
    </row>
    <row r="1061" spans="1:2" x14ac:dyDescent="0.2">
      <c r="A1061" t="s">
        <v>1075</v>
      </c>
      <c r="B1061" t="s">
        <v>2666</v>
      </c>
    </row>
    <row r="1062" spans="1:2" x14ac:dyDescent="0.2">
      <c r="A1062" t="s">
        <v>1076</v>
      </c>
      <c r="B1062" t="s">
        <v>2666</v>
      </c>
    </row>
    <row r="1063" spans="1:2" x14ac:dyDescent="0.2">
      <c r="A1063" t="s">
        <v>1077</v>
      </c>
      <c r="B1063" t="s">
        <v>2666</v>
      </c>
    </row>
    <row r="1064" spans="1:2" x14ac:dyDescent="0.2">
      <c r="A1064" t="s">
        <v>1078</v>
      </c>
      <c r="B1064" t="s">
        <v>2666</v>
      </c>
    </row>
    <row r="1065" spans="1:2" x14ac:dyDescent="0.2">
      <c r="A1065" t="s">
        <v>1079</v>
      </c>
      <c r="B1065" t="s">
        <v>2666</v>
      </c>
    </row>
    <row r="1066" spans="1:2" x14ac:dyDescent="0.2">
      <c r="A1066" t="s">
        <v>1080</v>
      </c>
      <c r="B1066" t="s">
        <v>2666</v>
      </c>
    </row>
    <row r="1067" spans="1:2" x14ac:dyDescent="0.2">
      <c r="A1067" t="s">
        <v>1081</v>
      </c>
      <c r="B1067" t="s">
        <v>2666</v>
      </c>
    </row>
    <row r="1068" spans="1:2" x14ac:dyDescent="0.2">
      <c r="A1068" t="s">
        <v>1082</v>
      </c>
      <c r="B1068" t="s">
        <v>2666</v>
      </c>
    </row>
    <row r="1069" spans="1:2" x14ac:dyDescent="0.2">
      <c r="A1069" t="s">
        <v>1083</v>
      </c>
      <c r="B1069" t="s">
        <v>2666</v>
      </c>
    </row>
    <row r="1070" spans="1:2" x14ac:dyDescent="0.2">
      <c r="A1070" t="s">
        <v>1084</v>
      </c>
      <c r="B1070" t="s">
        <v>2666</v>
      </c>
    </row>
    <row r="1071" spans="1:2" x14ac:dyDescent="0.2">
      <c r="A1071" t="s">
        <v>1085</v>
      </c>
      <c r="B1071" t="s">
        <v>2666</v>
      </c>
    </row>
    <row r="1072" spans="1:2" x14ac:dyDescent="0.2">
      <c r="A1072" t="s">
        <v>1086</v>
      </c>
      <c r="B1072" t="s">
        <v>2666</v>
      </c>
    </row>
    <row r="1073" spans="1:2" x14ac:dyDescent="0.2">
      <c r="A1073" t="s">
        <v>1087</v>
      </c>
      <c r="B1073" t="s">
        <v>2666</v>
      </c>
    </row>
    <row r="1074" spans="1:2" x14ac:dyDescent="0.2">
      <c r="A1074" t="s">
        <v>1088</v>
      </c>
      <c r="B1074" t="s">
        <v>2666</v>
      </c>
    </row>
    <row r="1075" spans="1:2" x14ac:dyDescent="0.2">
      <c r="A1075" t="s">
        <v>1089</v>
      </c>
      <c r="B1075" t="s">
        <v>2666</v>
      </c>
    </row>
    <row r="1076" spans="1:2" x14ac:dyDescent="0.2">
      <c r="A1076" t="s">
        <v>1090</v>
      </c>
      <c r="B1076" t="s">
        <v>2666</v>
      </c>
    </row>
    <row r="1077" spans="1:2" x14ac:dyDescent="0.2">
      <c r="A1077" t="s">
        <v>1091</v>
      </c>
      <c r="B1077" t="s">
        <v>2666</v>
      </c>
    </row>
    <row r="1078" spans="1:2" x14ac:dyDescent="0.2">
      <c r="A1078" t="s">
        <v>1092</v>
      </c>
      <c r="B1078" t="s">
        <v>2666</v>
      </c>
    </row>
    <row r="1079" spans="1:2" x14ac:dyDescent="0.2">
      <c r="A1079" t="s">
        <v>1093</v>
      </c>
      <c r="B1079" t="s">
        <v>2666</v>
      </c>
    </row>
    <row r="1080" spans="1:2" x14ac:dyDescent="0.2">
      <c r="A1080" t="s">
        <v>1094</v>
      </c>
      <c r="B1080" t="s">
        <v>2666</v>
      </c>
    </row>
    <row r="1081" spans="1:2" x14ac:dyDescent="0.2">
      <c r="A1081" t="s">
        <v>1095</v>
      </c>
      <c r="B1081" t="s">
        <v>2666</v>
      </c>
    </row>
    <row r="1082" spans="1:2" x14ac:dyDescent="0.2">
      <c r="A1082" t="s">
        <v>1096</v>
      </c>
      <c r="B1082" t="s">
        <v>2666</v>
      </c>
    </row>
    <row r="1083" spans="1:2" x14ac:dyDescent="0.2">
      <c r="A1083" t="s">
        <v>1097</v>
      </c>
      <c r="B1083" t="s">
        <v>2666</v>
      </c>
    </row>
    <row r="1084" spans="1:2" x14ac:dyDescent="0.2">
      <c r="A1084" t="s">
        <v>1098</v>
      </c>
      <c r="B1084" t="s">
        <v>2666</v>
      </c>
    </row>
    <row r="1085" spans="1:2" x14ac:dyDescent="0.2">
      <c r="A1085" t="s">
        <v>1099</v>
      </c>
      <c r="B1085" t="s">
        <v>2666</v>
      </c>
    </row>
    <row r="1086" spans="1:2" x14ac:dyDescent="0.2">
      <c r="A1086" t="s">
        <v>1100</v>
      </c>
      <c r="B1086" t="s">
        <v>2666</v>
      </c>
    </row>
    <row r="1087" spans="1:2" x14ac:dyDescent="0.2">
      <c r="A1087" t="s">
        <v>1101</v>
      </c>
      <c r="B1087" t="s">
        <v>2666</v>
      </c>
    </row>
    <row r="1088" spans="1:2" x14ac:dyDescent="0.2">
      <c r="A1088" t="s">
        <v>1102</v>
      </c>
      <c r="B1088" t="s">
        <v>2666</v>
      </c>
    </row>
    <row r="1089" spans="1:2" x14ac:dyDescent="0.2">
      <c r="A1089" t="s">
        <v>1103</v>
      </c>
      <c r="B1089" t="s">
        <v>2666</v>
      </c>
    </row>
    <row r="1090" spans="1:2" x14ac:dyDescent="0.2">
      <c r="A1090" t="s">
        <v>1104</v>
      </c>
      <c r="B1090" t="s">
        <v>2666</v>
      </c>
    </row>
    <row r="1091" spans="1:2" x14ac:dyDescent="0.2">
      <c r="A1091" t="s">
        <v>1105</v>
      </c>
      <c r="B1091" t="s">
        <v>2666</v>
      </c>
    </row>
    <row r="1092" spans="1:2" x14ac:dyDescent="0.2">
      <c r="A1092" t="s">
        <v>1106</v>
      </c>
      <c r="B1092" t="s">
        <v>2666</v>
      </c>
    </row>
    <row r="1093" spans="1:2" x14ac:dyDescent="0.2">
      <c r="A1093" t="s">
        <v>1107</v>
      </c>
      <c r="B1093" t="s">
        <v>2666</v>
      </c>
    </row>
    <row r="1094" spans="1:2" x14ac:dyDescent="0.2">
      <c r="A1094" t="s">
        <v>1108</v>
      </c>
      <c r="B1094" t="s">
        <v>2666</v>
      </c>
    </row>
    <row r="1095" spans="1:2" x14ac:dyDescent="0.2">
      <c r="A1095" t="s">
        <v>1109</v>
      </c>
      <c r="B1095" t="s">
        <v>2666</v>
      </c>
    </row>
    <row r="1096" spans="1:2" x14ac:dyDescent="0.2">
      <c r="A1096" t="s">
        <v>1110</v>
      </c>
      <c r="B1096" t="s">
        <v>2666</v>
      </c>
    </row>
    <row r="1097" spans="1:2" x14ac:dyDescent="0.2">
      <c r="A1097" t="s">
        <v>1111</v>
      </c>
      <c r="B1097" t="s">
        <v>2666</v>
      </c>
    </row>
    <row r="1098" spans="1:2" x14ac:dyDescent="0.2">
      <c r="A1098" t="s">
        <v>1112</v>
      </c>
      <c r="B1098" t="s">
        <v>2666</v>
      </c>
    </row>
    <row r="1099" spans="1:2" x14ac:dyDescent="0.2">
      <c r="A1099" t="s">
        <v>1113</v>
      </c>
      <c r="B1099" t="s">
        <v>2666</v>
      </c>
    </row>
    <row r="1100" spans="1:2" x14ac:dyDescent="0.2">
      <c r="A1100" t="s">
        <v>1114</v>
      </c>
      <c r="B1100" t="s">
        <v>2666</v>
      </c>
    </row>
    <row r="1101" spans="1:2" x14ac:dyDescent="0.2">
      <c r="A1101" t="s">
        <v>1115</v>
      </c>
      <c r="B1101" t="s">
        <v>2666</v>
      </c>
    </row>
    <row r="1102" spans="1:2" x14ac:dyDescent="0.2">
      <c r="A1102" t="s">
        <v>1116</v>
      </c>
      <c r="B1102" t="s">
        <v>2666</v>
      </c>
    </row>
    <row r="1103" spans="1:2" x14ac:dyDescent="0.2">
      <c r="A1103" t="s">
        <v>1117</v>
      </c>
      <c r="B1103" t="s">
        <v>2666</v>
      </c>
    </row>
    <row r="1104" spans="1:2" x14ac:dyDescent="0.2">
      <c r="A1104" t="s">
        <v>1118</v>
      </c>
      <c r="B1104" t="s">
        <v>2666</v>
      </c>
    </row>
    <row r="1105" spans="1:2" x14ac:dyDescent="0.2">
      <c r="A1105" t="s">
        <v>1119</v>
      </c>
      <c r="B1105" t="s">
        <v>2666</v>
      </c>
    </row>
    <row r="1106" spans="1:2" x14ac:dyDescent="0.2">
      <c r="A1106" t="s">
        <v>1120</v>
      </c>
      <c r="B1106" t="s">
        <v>2666</v>
      </c>
    </row>
    <row r="1107" spans="1:2" x14ac:dyDescent="0.2">
      <c r="A1107" t="s">
        <v>1121</v>
      </c>
      <c r="B1107" t="s">
        <v>2666</v>
      </c>
    </row>
    <row r="1108" spans="1:2" x14ac:dyDescent="0.2">
      <c r="A1108" t="s">
        <v>1122</v>
      </c>
      <c r="B1108" t="s">
        <v>2666</v>
      </c>
    </row>
    <row r="1109" spans="1:2" x14ac:dyDescent="0.2">
      <c r="A1109" t="s">
        <v>1123</v>
      </c>
      <c r="B1109" t="s">
        <v>2666</v>
      </c>
    </row>
    <row r="1110" spans="1:2" x14ac:dyDescent="0.2">
      <c r="A1110" t="s">
        <v>1124</v>
      </c>
      <c r="B1110" t="s">
        <v>2666</v>
      </c>
    </row>
    <row r="1111" spans="1:2" x14ac:dyDescent="0.2">
      <c r="A1111" t="s">
        <v>1125</v>
      </c>
      <c r="B1111" t="s">
        <v>2666</v>
      </c>
    </row>
    <row r="1112" spans="1:2" x14ac:dyDescent="0.2">
      <c r="A1112" t="s">
        <v>1126</v>
      </c>
      <c r="B1112" t="s">
        <v>2666</v>
      </c>
    </row>
    <row r="1113" spans="1:2" x14ac:dyDescent="0.2">
      <c r="A1113" t="s">
        <v>1127</v>
      </c>
      <c r="B1113" t="s">
        <v>2666</v>
      </c>
    </row>
    <row r="1114" spans="1:2" x14ac:dyDescent="0.2">
      <c r="A1114" t="s">
        <v>1128</v>
      </c>
      <c r="B1114" t="s">
        <v>2666</v>
      </c>
    </row>
    <row r="1115" spans="1:2" x14ac:dyDescent="0.2">
      <c r="A1115" t="s">
        <v>1129</v>
      </c>
      <c r="B1115" t="s">
        <v>2666</v>
      </c>
    </row>
    <row r="1116" spans="1:2" x14ac:dyDescent="0.2">
      <c r="A1116" t="s">
        <v>1130</v>
      </c>
      <c r="B1116" t="s">
        <v>2666</v>
      </c>
    </row>
    <row r="1117" spans="1:2" x14ac:dyDescent="0.2">
      <c r="A1117" t="s">
        <v>1131</v>
      </c>
      <c r="B1117" t="s">
        <v>2666</v>
      </c>
    </row>
    <row r="1118" spans="1:2" x14ac:dyDescent="0.2">
      <c r="A1118" t="s">
        <v>1132</v>
      </c>
      <c r="B1118" t="s">
        <v>2666</v>
      </c>
    </row>
    <row r="1119" spans="1:2" x14ac:dyDescent="0.2">
      <c r="A1119" t="s">
        <v>1133</v>
      </c>
      <c r="B1119" t="s">
        <v>2666</v>
      </c>
    </row>
    <row r="1120" spans="1:2" x14ac:dyDescent="0.2">
      <c r="A1120" t="s">
        <v>1134</v>
      </c>
      <c r="B1120" t="s">
        <v>2666</v>
      </c>
    </row>
    <row r="1121" spans="1:2" x14ac:dyDescent="0.2">
      <c r="A1121" t="s">
        <v>1135</v>
      </c>
      <c r="B1121" t="s">
        <v>2666</v>
      </c>
    </row>
    <row r="1122" spans="1:2" x14ac:dyDescent="0.2">
      <c r="A1122" t="s">
        <v>1136</v>
      </c>
      <c r="B1122" t="s">
        <v>2666</v>
      </c>
    </row>
    <row r="1123" spans="1:2" x14ac:dyDescent="0.2">
      <c r="A1123" t="s">
        <v>1137</v>
      </c>
      <c r="B1123" t="s">
        <v>2666</v>
      </c>
    </row>
    <row r="1124" spans="1:2" x14ac:dyDescent="0.2">
      <c r="A1124" t="s">
        <v>1138</v>
      </c>
      <c r="B1124" t="s">
        <v>2666</v>
      </c>
    </row>
    <row r="1125" spans="1:2" x14ac:dyDescent="0.2">
      <c r="A1125" t="s">
        <v>1139</v>
      </c>
      <c r="B1125" t="s">
        <v>2666</v>
      </c>
    </row>
    <row r="1126" spans="1:2" x14ac:dyDescent="0.2">
      <c r="A1126" t="s">
        <v>1140</v>
      </c>
      <c r="B1126" t="s">
        <v>2666</v>
      </c>
    </row>
    <row r="1127" spans="1:2" x14ac:dyDescent="0.2">
      <c r="A1127" t="s">
        <v>1141</v>
      </c>
      <c r="B1127" t="s">
        <v>2666</v>
      </c>
    </row>
    <row r="1128" spans="1:2" x14ac:dyDescent="0.2">
      <c r="A1128" t="s">
        <v>1142</v>
      </c>
      <c r="B1128" t="s">
        <v>2666</v>
      </c>
    </row>
    <row r="1129" spans="1:2" x14ac:dyDescent="0.2">
      <c r="A1129" t="s">
        <v>1143</v>
      </c>
      <c r="B1129" t="s">
        <v>2666</v>
      </c>
    </row>
    <row r="1130" spans="1:2" x14ac:dyDescent="0.2">
      <c r="A1130" t="s">
        <v>1144</v>
      </c>
      <c r="B1130" t="s">
        <v>2666</v>
      </c>
    </row>
    <row r="1131" spans="1:2" x14ac:dyDescent="0.2">
      <c r="A1131" t="s">
        <v>1145</v>
      </c>
      <c r="B1131" t="s">
        <v>2666</v>
      </c>
    </row>
    <row r="1132" spans="1:2" x14ac:dyDescent="0.2">
      <c r="A1132" t="s">
        <v>1146</v>
      </c>
      <c r="B1132" t="s">
        <v>2666</v>
      </c>
    </row>
    <row r="1133" spans="1:2" x14ac:dyDescent="0.2">
      <c r="A1133" t="s">
        <v>1147</v>
      </c>
      <c r="B1133" t="s">
        <v>2666</v>
      </c>
    </row>
    <row r="1134" spans="1:2" x14ac:dyDescent="0.2">
      <c r="A1134" t="s">
        <v>1148</v>
      </c>
      <c r="B1134" t="s">
        <v>2666</v>
      </c>
    </row>
    <row r="1135" spans="1:2" x14ac:dyDescent="0.2">
      <c r="A1135" t="s">
        <v>1149</v>
      </c>
      <c r="B1135" t="s">
        <v>2666</v>
      </c>
    </row>
    <row r="1136" spans="1:2" x14ac:dyDescent="0.2">
      <c r="A1136" t="s">
        <v>1150</v>
      </c>
      <c r="B1136" t="s">
        <v>2666</v>
      </c>
    </row>
    <row r="1137" spans="1:2" x14ac:dyDescent="0.2">
      <c r="A1137" t="s">
        <v>1151</v>
      </c>
      <c r="B1137" t="s">
        <v>2666</v>
      </c>
    </row>
    <row r="1138" spans="1:2" x14ac:dyDescent="0.2">
      <c r="A1138" t="s">
        <v>1152</v>
      </c>
      <c r="B1138" t="s">
        <v>2666</v>
      </c>
    </row>
    <row r="1139" spans="1:2" x14ac:dyDescent="0.2">
      <c r="A1139" t="s">
        <v>1153</v>
      </c>
      <c r="B1139" t="s">
        <v>2666</v>
      </c>
    </row>
    <row r="1140" spans="1:2" x14ac:dyDescent="0.2">
      <c r="A1140" t="s">
        <v>1154</v>
      </c>
      <c r="B1140" t="s">
        <v>2666</v>
      </c>
    </row>
    <row r="1141" spans="1:2" x14ac:dyDescent="0.2">
      <c r="A1141" t="s">
        <v>1155</v>
      </c>
      <c r="B1141" t="s">
        <v>2666</v>
      </c>
    </row>
    <row r="1142" spans="1:2" x14ac:dyDescent="0.2">
      <c r="A1142" t="s">
        <v>1156</v>
      </c>
      <c r="B1142" t="s">
        <v>2666</v>
      </c>
    </row>
    <row r="1143" spans="1:2" x14ac:dyDescent="0.2">
      <c r="A1143" t="s">
        <v>1157</v>
      </c>
      <c r="B1143" t="s">
        <v>2666</v>
      </c>
    </row>
    <row r="1144" spans="1:2" x14ac:dyDescent="0.2">
      <c r="A1144" t="s">
        <v>1158</v>
      </c>
      <c r="B1144" t="s">
        <v>2666</v>
      </c>
    </row>
    <row r="1145" spans="1:2" x14ac:dyDescent="0.2">
      <c r="A1145" t="s">
        <v>1159</v>
      </c>
      <c r="B1145" t="s">
        <v>2666</v>
      </c>
    </row>
    <row r="1146" spans="1:2" x14ac:dyDescent="0.2">
      <c r="A1146" t="s">
        <v>1160</v>
      </c>
      <c r="B1146" t="s">
        <v>2666</v>
      </c>
    </row>
    <row r="1147" spans="1:2" x14ac:dyDescent="0.2">
      <c r="A1147" t="s">
        <v>1161</v>
      </c>
      <c r="B1147" t="s">
        <v>2666</v>
      </c>
    </row>
    <row r="1148" spans="1:2" x14ac:dyDescent="0.2">
      <c r="A1148" t="s">
        <v>1162</v>
      </c>
      <c r="B1148" t="s">
        <v>2666</v>
      </c>
    </row>
    <row r="1149" spans="1:2" x14ac:dyDescent="0.2">
      <c r="A1149" t="s">
        <v>1163</v>
      </c>
      <c r="B1149" t="s">
        <v>2666</v>
      </c>
    </row>
    <row r="1150" spans="1:2" x14ac:dyDescent="0.2">
      <c r="A1150" t="s">
        <v>1164</v>
      </c>
      <c r="B1150" t="s">
        <v>2666</v>
      </c>
    </row>
    <row r="1151" spans="1:2" x14ac:dyDescent="0.2">
      <c r="A1151" t="s">
        <v>1165</v>
      </c>
      <c r="B1151" t="s">
        <v>2666</v>
      </c>
    </row>
    <row r="1152" spans="1:2" x14ac:dyDescent="0.2">
      <c r="A1152" t="s">
        <v>1166</v>
      </c>
      <c r="B1152" t="s">
        <v>2666</v>
      </c>
    </row>
    <row r="1153" spans="1:2" x14ac:dyDescent="0.2">
      <c r="A1153" t="s">
        <v>1167</v>
      </c>
      <c r="B1153" t="s">
        <v>2666</v>
      </c>
    </row>
    <row r="1154" spans="1:2" x14ac:dyDescent="0.2">
      <c r="A1154" t="s">
        <v>1168</v>
      </c>
      <c r="B1154" t="s">
        <v>2666</v>
      </c>
    </row>
    <row r="1155" spans="1:2" x14ac:dyDescent="0.2">
      <c r="A1155" t="s">
        <v>1169</v>
      </c>
      <c r="B1155" t="s">
        <v>2666</v>
      </c>
    </row>
    <row r="1156" spans="1:2" x14ac:dyDescent="0.2">
      <c r="A1156" t="s">
        <v>1170</v>
      </c>
      <c r="B1156" t="s">
        <v>2666</v>
      </c>
    </row>
    <row r="1157" spans="1:2" x14ac:dyDescent="0.2">
      <c r="A1157" t="s">
        <v>1171</v>
      </c>
      <c r="B1157" t="s">
        <v>2666</v>
      </c>
    </row>
    <row r="1158" spans="1:2" x14ac:dyDescent="0.2">
      <c r="A1158" t="s">
        <v>1172</v>
      </c>
      <c r="B1158" t="s">
        <v>2666</v>
      </c>
    </row>
    <row r="1159" spans="1:2" x14ac:dyDescent="0.2">
      <c r="A1159" t="s">
        <v>1173</v>
      </c>
      <c r="B1159" t="s">
        <v>2666</v>
      </c>
    </row>
    <row r="1160" spans="1:2" x14ac:dyDescent="0.2">
      <c r="A1160" t="s">
        <v>1174</v>
      </c>
      <c r="B1160" t="s">
        <v>2666</v>
      </c>
    </row>
    <row r="1161" spans="1:2" x14ac:dyDescent="0.2">
      <c r="A1161" t="s">
        <v>1175</v>
      </c>
      <c r="B1161" t="s">
        <v>2666</v>
      </c>
    </row>
    <row r="1162" spans="1:2" x14ac:dyDescent="0.2">
      <c r="A1162" t="s">
        <v>1176</v>
      </c>
      <c r="B1162" t="s">
        <v>2666</v>
      </c>
    </row>
    <row r="1163" spans="1:2" x14ac:dyDescent="0.2">
      <c r="A1163" t="s">
        <v>1177</v>
      </c>
      <c r="B1163" t="s">
        <v>2666</v>
      </c>
    </row>
    <row r="1164" spans="1:2" x14ac:dyDescent="0.2">
      <c r="A1164" t="s">
        <v>1178</v>
      </c>
      <c r="B1164" t="s">
        <v>2666</v>
      </c>
    </row>
    <row r="1165" spans="1:2" x14ac:dyDescent="0.2">
      <c r="A1165" t="s">
        <v>1179</v>
      </c>
      <c r="B1165" t="s">
        <v>2666</v>
      </c>
    </row>
    <row r="1166" spans="1:2" x14ac:dyDescent="0.2">
      <c r="A1166" t="s">
        <v>1180</v>
      </c>
      <c r="B1166" t="s">
        <v>2666</v>
      </c>
    </row>
    <row r="1167" spans="1:2" x14ac:dyDescent="0.2">
      <c r="A1167" t="s">
        <v>1181</v>
      </c>
      <c r="B1167" t="s">
        <v>2666</v>
      </c>
    </row>
    <row r="1168" spans="1:2" x14ac:dyDescent="0.2">
      <c r="A1168" t="s">
        <v>1182</v>
      </c>
      <c r="B1168" t="s">
        <v>2666</v>
      </c>
    </row>
    <row r="1169" spans="1:2" x14ac:dyDescent="0.2">
      <c r="A1169" t="s">
        <v>1183</v>
      </c>
      <c r="B1169" t="s">
        <v>2666</v>
      </c>
    </row>
    <row r="1170" spans="1:2" x14ac:dyDescent="0.2">
      <c r="A1170" t="s">
        <v>1184</v>
      </c>
      <c r="B1170" t="s">
        <v>2666</v>
      </c>
    </row>
    <row r="1171" spans="1:2" x14ac:dyDescent="0.2">
      <c r="A1171" t="s">
        <v>1185</v>
      </c>
      <c r="B1171" t="s">
        <v>2666</v>
      </c>
    </row>
    <row r="1172" spans="1:2" x14ac:dyDescent="0.2">
      <c r="A1172" t="s">
        <v>1186</v>
      </c>
      <c r="B1172" t="s">
        <v>2666</v>
      </c>
    </row>
    <row r="1173" spans="1:2" x14ac:dyDescent="0.2">
      <c r="A1173" t="s">
        <v>1187</v>
      </c>
      <c r="B1173" t="s">
        <v>2666</v>
      </c>
    </row>
    <row r="1174" spans="1:2" x14ac:dyDescent="0.2">
      <c r="A1174" t="s">
        <v>1188</v>
      </c>
      <c r="B1174" t="s">
        <v>2666</v>
      </c>
    </row>
    <row r="1175" spans="1:2" x14ac:dyDescent="0.2">
      <c r="A1175" t="s">
        <v>1189</v>
      </c>
      <c r="B1175" t="s">
        <v>2666</v>
      </c>
    </row>
    <row r="1176" spans="1:2" x14ac:dyDescent="0.2">
      <c r="A1176" t="s">
        <v>1190</v>
      </c>
      <c r="B1176" t="s">
        <v>2666</v>
      </c>
    </row>
    <row r="1177" spans="1:2" x14ac:dyDescent="0.2">
      <c r="A1177" t="s">
        <v>1191</v>
      </c>
      <c r="B1177" t="s">
        <v>2666</v>
      </c>
    </row>
    <row r="1178" spans="1:2" x14ac:dyDescent="0.2">
      <c r="A1178" t="s">
        <v>1192</v>
      </c>
      <c r="B1178" t="s">
        <v>2666</v>
      </c>
    </row>
    <row r="1179" spans="1:2" x14ac:dyDescent="0.2">
      <c r="A1179" t="s">
        <v>1193</v>
      </c>
      <c r="B1179" t="s">
        <v>2666</v>
      </c>
    </row>
    <row r="1180" spans="1:2" x14ac:dyDescent="0.2">
      <c r="A1180" t="s">
        <v>1194</v>
      </c>
      <c r="B1180" t="s">
        <v>2666</v>
      </c>
    </row>
    <row r="1181" spans="1:2" x14ac:dyDescent="0.2">
      <c r="A1181" t="s">
        <v>1195</v>
      </c>
      <c r="B1181" t="s">
        <v>2666</v>
      </c>
    </row>
    <row r="1182" spans="1:2" x14ac:dyDescent="0.2">
      <c r="A1182" t="s">
        <v>1196</v>
      </c>
      <c r="B1182" t="s">
        <v>2666</v>
      </c>
    </row>
    <row r="1183" spans="1:2" x14ac:dyDescent="0.2">
      <c r="A1183" t="s">
        <v>1197</v>
      </c>
      <c r="B1183" t="s">
        <v>2666</v>
      </c>
    </row>
    <row r="1184" spans="1:2" x14ac:dyDescent="0.2">
      <c r="A1184" t="s">
        <v>1198</v>
      </c>
      <c r="B1184" t="s">
        <v>2666</v>
      </c>
    </row>
    <row r="1185" spans="1:2" x14ac:dyDescent="0.2">
      <c r="A1185" t="s">
        <v>1199</v>
      </c>
      <c r="B1185" t="s">
        <v>2666</v>
      </c>
    </row>
    <row r="1186" spans="1:2" x14ac:dyDescent="0.2">
      <c r="A1186" t="s">
        <v>1200</v>
      </c>
      <c r="B1186" t="s">
        <v>2666</v>
      </c>
    </row>
    <row r="1187" spans="1:2" x14ac:dyDescent="0.2">
      <c r="A1187" t="s">
        <v>1201</v>
      </c>
      <c r="B1187" t="s">
        <v>2666</v>
      </c>
    </row>
    <row r="1188" spans="1:2" x14ac:dyDescent="0.2">
      <c r="A1188" t="s">
        <v>1202</v>
      </c>
      <c r="B1188" t="s">
        <v>2666</v>
      </c>
    </row>
    <row r="1189" spans="1:2" x14ac:dyDescent="0.2">
      <c r="A1189" t="s">
        <v>2667</v>
      </c>
      <c r="B1189" t="s">
        <v>2666</v>
      </c>
    </row>
    <row r="1190" spans="1:2" x14ac:dyDescent="0.2">
      <c r="A1190" t="s">
        <v>2668</v>
      </c>
      <c r="B1190" t="s">
        <v>2666</v>
      </c>
    </row>
    <row r="1191" spans="1:2" x14ac:dyDescent="0.2">
      <c r="A1191" t="s">
        <v>1203</v>
      </c>
      <c r="B1191" t="s">
        <v>2669</v>
      </c>
    </row>
    <row r="1192" spans="1:2" x14ac:dyDescent="0.2">
      <c r="A1192" t="s">
        <v>1204</v>
      </c>
      <c r="B1192" t="s">
        <v>2669</v>
      </c>
    </row>
    <row r="1193" spans="1:2" x14ac:dyDescent="0.2">
      <c r="A1193" t="s">
        <v>1205</v>
      </c>
      <c r="B1193" t="s">
        <v>2669</v>
      </c>
    </row>
    <row r="1194" spans="1:2" x14ac:dyDescent="0.2">
      <c r="A1194" t="s">
        <v>1206</v>
      </c>
      <c r="B1194" t="s">
        <v>2669</v>
      </c>
    </row>
    <row r="1195" spans="1:2" x14ac:dyDescent="0.2">
      <c r="A1195" t="s">
        <v>1207</v>
      </c>
      <c r="B1195" t="s">
        <v>2669</v>
      </c>
    </row>
    <row r="1196" spans="1:2" x14ac:dyDescent="0.2">
      <c r="A1196" t="s">
        <v>1208</v>
      </c>
      <c r="B1196" t="s">
        <v>2669</v>
      </c>
    </row>
    <row r="1197" spans="1:2" x14ac:dyDescent="0.2">
      <c r="A1197" t="s">
        <v>1209</v>
      </c>
      <c r="B1197" t="s">
        <v>2669</v>
      </c>
    </row>
    <row r="1198" spans="1:2" x14ac:dyDescent="0.2">
      <c r="A1198" t="s">
        <v>1210</v>
      </c>
      <c r="B1198" t="s">
        <v>2669</v>
      </c>
    </row>
    <row r="1199" spans="1:2" x14ac:dyDescent="0.2">
      <c r="A1199" t="s">
        <v>1211</v>
      </c>
      <c r="B1199" t="s">
        <v>2669</v>
      </c>
    </row>
    <row r="1200" spans="1:2" x14ac:dyDescent="0.2">
      <c r="A1200" t="s">
        <v>1212</v>
      </c>
      <c r="B1200" t="s">
        <v>2669</v>
      </c>
    </row>
    <row r="1201" spans="1:2" x14ac:dyDescent="0.2">
      <c r="A1201" t="s">
        <v>1213</v>
      </c>
      <c r="B1201" t="s">
        <v>2669</v>
      </c>
    </row>
    <row r="1202" spans="1:2" x14ac:dyDescent="0.2">
      <c r="A1202" t="s">
        <v>1214</v>
      </c>
      <c r="B1202" t="s">
        <v>2669</v>
      </c>
    </row>
    <row r="1203" spans="1:2" x14ac:dyDescent="0.2">
      <c r="A1203" t="s">
        <v>1215</v>
      </c>
      <c r="B1203" t="s">
        <v>2669</v>
      </c>
    </row>
    <row r="1204" spans="1:2" x14ac:dyDescent="0.2">
      <c r="A1204" t="s">
        <v>1216</v>
      </c>
      <c r="B1204" t="s">
        <v>2669</v>
      </c>
    </row>
    <row r="1205" spans="1:2" x14ac:dyDescent="0.2">
      <c r="A1205" t="s">
        <v>1217</v>
      </c>
      <c r="B1205" t="s">
        <v>2669</v>
      </c>
    </row>
    <row r="1206" spans="1:2" x14ac:dyDescent="0.2">
      <c r="A1206" t="s">
        <v>1218</v>
      </c>
      <c r="B1206" t="s">
        <v>2669</v>
      </c>
    </row>
    <row r="1207" spans="1:2" x14ac:dyDescent="0.2">
      <c r="A1207" t="s">
        <v>1219</v>
      </c>
      <c r="B1207" t="s">
        <v>2669</v>
      </c>
    </row>
    <row r="1208" spans="1:2" x14ac:dyDescent="0.2">
      <c r="A1208" t="s">
        <v>1220</v>
      </c>
      <c r="B1208" t="s">
        <v>2669</v>
      </c>
    </row>
    <row r="1209" spans="1:2" x14ac:dyDescent="0.2">
      <c r="A1209" t="s">
        <v>1221</v>
      </c>
      <c r="B1209" t="s">
        <v>2669</v>
      </c>
    </row>
    <row r="1210" spans="1:2" x14ac:dyDescent="0.2">
      <c r="A1210" t="s">
        <v>1222</v>
      </c>
      <c r="B1210" t="s">
        <v>2669</v>
      </c>
    </row>
    <row r="1211" spans="1:2" x14ac:dyDescent="0.2">
      <c r="A1211" t="s">
        <v>1223</v>
      </c>
      <c r="B1211" t="s">
        <v>2669</v>
      </c>
    </row>
    <row r="1212" spans="1:2" x14ac:dyDescent="0.2">
      <c r="A1212" t="s">
        <v>1224</v>
      </c>
      <c r="B1212" t="s">
        <v>2669</v>
      </c>
    </row>
    <row r="1213" spans="1:2" x14ac:dyDescent="0.2">
      <c r="A1213" t="s">
        <v>1225</v>
      </c>
      <c r="B1213" t="s">
        <v>2669</v>
      </c>
    </row>
    <row r="1214" spans="1:2" x14ac:dyDescent="0.2">
      <c r="A1214" t="s">
        <v>1226</v>
      </c>
      <c r="B1214" t="s">
        <v>2669</v>
      </c>
    </row>
    <row r="1215" spans="1:2" x14ac:dyDescent="0.2">
      <c r="A1215" t="s">
        <v>1227</v>
      </c>
      <c r="B1215" t="s">
        <v>2669</v>
      </c>
    </row>
    <row r="1216" spans="1:2" x14ac:dyDescent="0.2">
      <c r="A1216" t="s">
        <v>1228</v>
      </c>
      <c r="B1216" t="s">
        <v>2669</v>
      </c>
    </row>
    <row r="1217" spans="1:2" x14ac:dyDescent="0.2">
      <c r="A1217" t="s">
        <v>1229</v>
      </c>
      <c r="B1217" t="s">
        <v>2669</v>
      </c>
    </row>
    <row r="1218" spans="1:2" x14ac:dyDescent="0.2">
      <c r="A1218" t="s">
        <v>1230</v>
      </c>
      <c r="B1218" t="s">
        <v>2669</v>
      </c>
    </row>
    <row r="1219" spans="1:2" x14ac:dyDescent="0.2">
      <c r="A1219" t="s">
        <v>1231</v>
      </c>
      <c r="B1219" t="s">
        <v>2669</v>
      </c>
    </row>
    <row r="1220" spans="1:2" x14ac:dyDescent="0.2">
      <c r="A1220" t="s">
        <v>1232</v>
      </c>
      <c r="B1220" t="s">
        <v>2669</v>
      </c>
    </row>
    <row r="1221" spans="1:2" x14ac:dyDescent="0.2">
      <c r="A1221" t="s">
        <v>1233</v>
      </c>
      <c r="B1221" t="s">
        <v>2669</v>
      </c>
    </row>
    <row r="1222" spans="1:2" x14ac:dyDescent="0.2">
      <c r="A1222" t="s">
        <v>1234</v>
      </c>
      <c r="B1222" t="s">
        <v>2669</v>
      </c>
    </row>
    <row r="1223" spans="1:2" x14ac:dyDescent="0.2">
      <c r="A1223" t="s">
        <v>1235</v>
      </c>
      <c r="B1223" t="s">
        <v>2669</v>
      </c>
    </row>
    <row r="1224" spans="1:2" x14ac:dyDescent="0.2">
      <c r="A1224" t="s">
        <v>1236</v>
      </c>
      <c r="B1224" t="s">
        <v>2669</v>
      </c>
    </row>
    <row r="1225" spans="1:2" x14ac:dyDescent="0.2">
      <c r="A1225" t="s">
        <v>1237</v>
      </c>
      <c r="B1225" t="s">
        <v>2669</v>
      </c>
    </row>
    <row r="1226" spans="1:2" x14ac:dyDescent="0.2">
      <c r="A1226" t="s">
        <v>1238</v>
      </c>
      <c r="B1226" t="s">
        <v>2669</v>
      </c>
    </row>
    <row r="1227" spans="1:2" x14ac:dyDescent="0.2">
      <c r="A1227" t="s">
        <v>1239</v>
      </c>
      <c r="B1227" t="s">
        <v>2669</v>
      </c>
    </row>
    <row r="1228" spans="1:2" x14ac:dyDescent="0.2">
      <c r="A1228" t="s">
        <v>1240</v>
      </c>
      <c r="B1228" t="s">
        <v>2669</v>
      </c>
    </row>
    <row r="1229" spans="1:2" x14ac:dyDescent="0.2">
      <c r="A1229" t="s">
        <v>1241</v>
      </c>
      <c r="B1229" t="s">
        <v>2669</v>
      </c>
    </row>
    <row r="1230" spans="1:2" x14ac:dyDescent="0.2">
      <c r="A1230" t="s">
        <v>1242</v>
      </c>
      <c r="B1230" t="s">
        <v>2669</v>
      </c>
    </row>
    <row r="1231" spans="1:2" x14ac:dyDescent="0.2">
      <c r="A1231" t="s">
        <v>1243</v>
      </c>
      <c r="B1231" t="s">
        <v>2669</v>
      </c>
    </row>
    <row r="1232" spans="1:2" x14ac:dyDescent="0.2">
      <c r="A1232" t="s">
        <v>1244</v>
      </c>
      <c r="B1232" t="s">
        <v>2669</v>
      </c>
    </row>
    <row r="1233" spans="1:2" x14ac:dyDescent="0.2">
      <c r="A1233" t="s">
        <v>1245</v>
      </c>
      <c r="B1233" t="s">
        <v>2669</v>
      </c>
    </row>
    <row r="1234" spans="1:2" x14ac:dyDescent="0.2">
      <c r="A1234" t="s">
        <v>1246</v>
      </c>
      <c r="B1234" t="s">
        <v>2669</v>
      </c>
    </row>
    <row r="1235" spans="1:2" x14ac:dyDescent="0.2">
      <c r="A1235" t="s">
        <v>1247</v>
      </c>
      <c r="B1235" t="s">
        <v>2669</v>
      </c>
    </row>
    <row r="1236" spans="1:2" x14ac:dyDescent="0.2">
      <c r="A1236" t="s">
        <v>1248</v>
      </c>
      <c r="B1236" t="s">
        <v>2669</v>
      </c>
    </row>
    <row r="1237" spans="1:2" x14ac:dyDescent="0.2">
      <c r="A1237" t="s">
        <v>1249</v>
      </c>
      <c r="B1237" t="s">
        <v>2669</v>
      </c>
    </row>
    <row r="1238" spans="1:2" x14ac:dyDescent="0.2">
      <c r="A1238" t="s">
        <v>1250</v>
      </c>
      <c r="B1238" t="s">
        <v>2669</v>
      </c>
    </row>
    <row r="1239" spans="1:2" x14ac:dyDescent="0.2">
      <c r="A1239" t="s">
        <v>1251</v>
      </c>
      <c r="B1239" t="s">
        <v>2669</v>
      </c>
    </row>
    <row r="1240" spans="1:2" x14ac:dyDescent="0.2">
      <c r="A1240" t="s">
        <v>1252</v>
      </c>
      <c r="B1240" t="s">
        <v>2669</v>
      </c>
    </row>
    <row r="1241" spans="1:2" x14ac:dyDescent="0.2">
      <c r="A1241" t="s">
        <v>1253</v>
      </c>
      <c r="B1241" t="s">
        <v>2669</v>
      </c>
    </row>
    <row r="1242" spans="1:2" x14ac:dyDescent="0.2">
      <c r="A1242" t="s">
        <v>1254</v>
      </c>
      <c r="B1242" t="s">
        <v>2669</v>
      </c>
    </row>
    <row r="1243" spans="1:2" x14ac:dyDescent="0.2">
      <c r="A1243" t="s">
        <v>1255</v>
      </c>
      <c r="B1243" t="s">
        <v>2669</v>
      </c>
    </row>
    <row r="1244" spans="1:2" x14ac:dyDescent="0.2">
      <c r="A1244" t="s">
        <v>1256</v>
      </c>
      <c r="B1244" t="s">
        <v>2669</v>
      </c>
    </row>
    <row r="1245" spans="1:2" x14ac:dyDescent="0.2">
      <c r="A1245" t="s">
        <v>1257</v>
      </c>
      <c r="B1245" t="s">
        <v>2669</v>
      </c>
    </row>
    <row r="1246" spans="1:2" x14ac:dyDescent="0.2">
      <c r="A1246" t="s">
        <v>1258</v>
      </c>
      <c r="B1246" t="s">
        <v>2669</v>
      </c>
    </row>
    <row r="1247" spans="1:2" x14ac:dyDescent="0.2">
      <c r="A1247" t="s">
        <v>1259</v>
      </c>
      <c r="B1247" t="s">
        <v>2669</v>
      </c>
    </row>
    <row r="1248" spans="1:2" x14ac:dyDescent="0.2">
      <c r="A1248" t="s">
        <v>1260</v>
      </c>
      <c r="B1248" t="s">
        <v>2669</v>
      </c>
    </row>
    <row r="1249" spans="1:2" x14ac:dyDescent="0.2">
      <c r="A1249" t="s">
        <v>1261</v>
      </c>
      <c r="B1249" t="s">
        <v>2669</v>
      </c>
    </row>
    <row r="1250" spans="1:2" x14ac:dyDescent="0.2">
      <c r="A1250" t="s">
        <v>1262</v>
      </c>
      <c r="B1250" t="s">
        <v>2669</v>
      </c>
    </row>
    <row r="1251" spans="1:2" x14ac:dyDescent="0.2">
      <c r="A1251" t="s">
        <v>1263</v>
      </c>
      <c r="B1251" t="s">
        <v>2669</v>
      </c>
    </row>
    <row r="1252" spans="1:2" x14ac:dyDescent="0.2">
      <c r="A1252" t="s">
        <v>1264</v>
      </c>
      <c r="B1252" t="s">
        <v>2669</v>
      </c>
    </row>
    <row r="1253" spans="1:2" x14ac:dyDescent="0.2">
      <c r="A1253" t="s">
        <v>1265</v>
      </c>
      <c r="B1253" t="s">
        <v>2669</v>
      </c>
    </row>
    <row r="1254" spans="1:2" x14ac:dyDescent="0.2">
      <c r="A1254" t="s">
        <v>1266</v>
      </c>
      <c r="B1254" t="s">
        <v>2669</v>
      </c>
    </row>
    <row r="1255" spans="1:2" x14ac:dyDescent="0.2">
      <c r="A1255" t="s">
        <v>1267</v>
      </c>
      <c r="B1255" t="s">
        <v>2669</v>
      </c>
    </row>
    <row r="1256" spans="1:2" x14ac:dyDescent="0.2">
      <c r="A1256" t="s">
        <v>1268</v>
      </c>
      <c r="B1256" t="s">
        <v>2669</v>
      </c>
    </row>
    <row r="1257" spans="1:2" x14ac:dyDescent="0.2">
      <c r="A1257" t="s">
        <v>1269</v>
      </c>
      <c r="B1257" t="s">
        <v>2669</v>
      </c>
    </row>
    <row r="1258" spans="1:2" x14ac:dyDescent="0.2">
      <c r="A1258" t="s">
        <v>1270</v>
      </c>
      <c r="B1258" t="s">
        <v>2669</v>
      </c>
    </row>
    <row r="1259" spans="1:2" x14ac:dyDescent="0.2">
      <c r="A1259" t="s">
        <v>1271</v>
      </c>
      <c r="B1259" t="s">
        <v>2669</v>
      </c>
    </row>
    <row r="1260" spans="1:2" x14ac:dyDescent="0.2">
      <c r="A1260" t="s">
        <v>1272</v>
      </c>
      <c r="B1260" t="s">
        <v>2669</v>
      </c>
    </row>
    <row r="1261" spans="1:2" x14ac:dyDescent="0.2">
      <c r="A1261" t="s">
        <v>1273</v>
      </c>
      <c r="B1261" t="s">
        <v>2669</v>
      </c>
    </row>
    <row r="1262" spans="1:2" x14ac:dyDescent="0.2">
      <c r="A1262" t="s">
        <v>1274</v>
      </c>
      <c r="B1262" t="s">
        <v>2669</v>
      </c>
    </row>
    <row r="1263" spans="1:2" x14ac:dyDescent="0.2">
      <c r="A1263" t="s">
        <v>1275</v>
      </c>
      <c r="B1263" t="s">
        <v>2669</v>
      </c>
    </row>
    <row r="1264" spans="1:2" x14ac:dyDescent="0.2">
      <c r="A1264" t="s">
        <v>1276</v>
      </c>
      <c r="B1264" t="s">
        <v>2669</v>
      </c>
    </row>
    <row r="1265" spans="1:2" x14ac:dyDescent="0.2">
      <c r="A1265" t="s">
        <v>1277</v>
      </c>
      <c r="B1265" t="s">
        <v>2669</v>
      </c>
    </row>
    <row r="1266" spans="1:2" x14ac:dyDescent="0.2">
      <c r="A1266" t="s">
        <v>1278</v>
      </c>
      <c r="B1266" t="s">
        <v>2669</v>
      </c>
    </row>
    <row r="1267" spans="1:2" x14ac:dyDescent="0.2">
      <c r="A1267" t="s">
        <v>1279</v>
      </c>
      <c r="B1267" t="s">
        <v>2669</v>
      </c>
    </row>
    <row r="1268" spans="1:2" x14ac:dyDescent="0.2">
      <c r="A1268" t="s">
        <v>1280</v>
      </c>
      <c r="B1268" t="s">
        <v>2669</v>
      </c>
    </row>
    <row r="1269" spans="1:2" x14ac:dyDescent="0.2">
      <c r="A1269" t="s">
        <v>1281</v>
      </c>
      <c r="B1269" t="s">
        <v>2669</v>
      </c>
    </row>
    <row r="1270" spans="1:2" x14ac:dyDescent="0.2">
      <c r="A1270" t="s">
        <v>1282</v>
      </c>
      <c r="B1270" t="s">
        <v>2669</v>
      </c>
    </row>
    <row r="1271" spans="1:2" x14ac:dyDescent="0.2">
      <c r="A1271" t="s">
        <v>1283</v>
      </c>
      <c r="B1271" t="s">
        <v>2669</v>
      </c>
    </row>
    <row r="1272" spans="1:2" x14ac:dyDescent="0.2">
      <c r="A1272" t="s">
        <v>1284</v>
      </c>
      <c r="B1272" t="s">
        <v>2669</v>
      </c>
    </row>
    <row r="1273" spans="1:2" x14ac:dyDescent="0.2">
      <c r="A1273" t="s">
        <v>1285</v>
      </c>
      <c r="B1273" t="s">
        <v>2669</v>
      </c>
    </row>
    <row r="1274" spans="1:2" x14ac:dyDescent="0.2">
      <c r="A1274" t="s">
        <v>1286</v>
      </c>
      <c r="B1274" t="s">
        <v>2669</v>
      </c>
    </row>
    <row r="1275" spans="1:2" x14ac:dyDescent="0.2">
      <c r="A1275" t="s">
        <v>1287</v>
      </c>
      <c r="B1275" t="s">
        <v>2669</v>
      </c>
    </row>
    <row r="1276" spans="1:2" x14ac:dyDescent="0.2">
      <c r="A1276" t="s">
        <v>1288</v>
      </c>
      <c r="B1276" t="s">
        <v>2669</v>
      </c>
    </row>
    <row r="1277" spans="1:2" x14ac:dyDescent="0.2">
      <c r="A1277" t="s">
        <v>1289</v>
      </c>
      <c r="B1277" t="s">
        <v>2669</v>
      </c>
    </row>
    <row r="1278" spans="1:2" x14ac:dyDescent="0.2">
      <c r="A1278" t="s">
        <v>1290</v>
      </c>
      <c r="B1278" t="s">
        <v>2669</v>
      </c>
    </row>
    <row r="1279" spans="1:2" x14ac:dyDescent="0.2">
      <c r="A1279" t="s">
        <v>1291</v>
      </c>
      <c r="B1279" t="s">
        <v>2669</v>
      </c>
    </row>
    <row r="1280" spans="1:2" x14ac:dyDescent="0.2">
      <c r="A1280" t="s">
        <v>1292</v>
      </c>
      <c r="B1280" t="s">
        <v>2669</v>
      </c>
    </row>
    <row r="1281" spans="1:2" x14ac:dyDescent="0.2">
      <c r="A1281" t="s">
        <v>1293</v>
      </c>
      <c r="B1281" t="s">
        <v>2669</v>
      </c>
    </row>
    <row r="1282" spans="1:2" x14ac:dyDescent="0.2">
      <c r="A1282" t="s">
        <v>1294</v>
      </c>
      <c r="B1282" t="s">
        <v>2669</v>
      </c>
    </row>
    <row r="1283" spans="1:2" x14ac:dyDescent="0.2">
      <c r="A1283" t="s">
        <v>1295</v>
      </c>
      <c r="B1283" t="s">
        <v>2669</v>
      </c>
    </row>
    <row r="1284" spans="1:2" x14ac:dyDescent="0.2">
      <c r="A1284" t="s">
        <v>1296</v>
      </c>
      <c r="B1284" t="s">
        <v>2669</v>
      </c>
    </row>
    <row r="1285" spans="1:2" x14ac:dyDescent="0.2">
      <c r="A1285" t="s">
        <v>1297</v>
      </c>
      <c r="B1285" t="s">
        <v>2669</v>
      </c>
    </row>
    <row r="1286" spans="1:2" x14ac:dyDescent="0.2">
      <c r="A1286" t="s">
        <v>1298</v>
      </c>
      <c r="B1286" t="s">
        <v>2669</v>
      </c>
    </row>
    <row r="1287" spans="1:2" x14ac:dyDescent="0.2">
      <c r="A1287" t="s">
        <v>1299</v>
      </c>
      <c r="B1287" t="s">
        <v>2669</v>
      </c>
    </row>
    <row r="1288" spans="1:2" x14ac:dyDescent="0.2">
      <c r="A1288" t="s">
        <v>1300</v>
      </c>
      <c r="B1288" t="s">
        <v>2669</v>
      </c>
    </row>
    <row r="1289" spans="1:2" x14ac:dyDescent="0.2">
      <c r="A1289" t="s">
        <v>1301</v>
      </c>
      <c r="B1289" t="s">
        <v>2669</v>
      </c>
    </row>
    <row r="1290" spans="1:2" x14ac:dyDescent="0.2">
      <c r="A1290" t="s">
        <v>1302</v>
      </c>
      <c r="B1290" t="s">
        <v>2669</v>
      </c>
    </row>
    <row r="1291" spans="1:2" x14ac:dyDescent="0.2">
      <c r="A1291" t="s">
        <v>1303</v>
      </c>
      <c r="B1291" t="s">
        <v>2669</v>
      </c>
    </row>
    <row r="1292" spans="1:2" x14ac:dyDescent="0.2">
      <c r="A1292" t="s">
        <v>1304</v>
      </c>
      <c r="B1292" t="s">
        <v>2669</v>
      </c>
    </row>
    <row r="1293" spans="1:2" x14ac:dyDescent="0.2">
      <c r="A1293" t="s">
        <v>1305</v>
      </c>
      <c r="B1293" t="s">
        <v>2669</v>
      </c>
    </row>
    <row r="1294" spans="1:2" x14ac:dyDescent="0.2">
      <c r="A1294" t="s">
        <v>1306</v>
      </c>
      <c r="B1294" t="s">
        <v>2669</v>
      </c>
    </row>
    <row r="1295" spans="1:2" x14ac:dyDescent="0.2">
      <c r="A1295" t="s">
        <v>1307</v>
      </c>
      <c r="B1295" t="s">
        <v>2669</v>
      </c>
    </row>
    <row r="1296" spans="1:2" x14ac:dyDescent="0.2">
      <c r="A1296" t="s">
        <v>1308</v>
      </c>
      <c r="B1296" t="s">
        <v>2670</v>
      </c>
    </row>
    <row r="1297" spans="1:2" x14ac:dyDescent="0.2">
      <c r="A1297" t="s">
        <v>1309</v>
      </c>
      <c r="B1297" t="s">
        <v>2670</v>
      </c>
    </row>
    <row r="1298" spans="1:2" x14ac:dyDescent="0.2">
      <c r="A1298" t="s">
        <v>1310</v>
      </c>
      <c r="B1298" t="s">
        <v>2670</v>
      </c>
    </row>
    <row r="1299" spans="1:2" x14ac:dyDescent="0.2">
      <c r="A1299" t="s">
        <v>1311</v>
      </c>
      <c r="B1299" t="s">
        <v>2670</v>
      </c>
    </row>
    <row r="1300" spans="1:2" x14ac:dyDescent="0.2">
      <c r="A1300" t="s">
        <v>1312</v>
      </c>
      <c r="B1300" t="s">
        <v>2670</v>
      </c>
    </row>
    <row r="1301" spans="1:2" x14ac:dyDescent="0.2">
      <c r="A1301" t="s">
        <v>1313</v>
      </c>
      <c r="B1301" t="s">
        <v>2670</v>
      </c>
    </row>
    <row r="1302" spans="1:2" x14ac:dyDescent="0.2">
      <c r="A1302" t="s">
        <v>1314</v>
      </c>
      <c r="B1302" t="s">
        <v>2670</v>
      </c>
    </row>
    <row r="1303" spans="1:2" x14ac:dyDescent="0.2">
      <c r="A1303" t="s">
        <v>1315</v>
      </c>
      <c r="B1303" t="s">
        <v>2670</v>
      </c>
    </row>
    <row r="1304" spans="1:2" x14ac:dyDescent="0.2">
      <c r="A1304" t="s">
        <v>1316</v>
      </c>
      <c r="B1304" t="s">
        <v>2670</v>
      </c>
    </row>
    <row r="1305" spans="1:2" x14ac:dyDescent="0.2">
      <c r="A1305" t="s">
        <v>1317</v>
      </c>
      <c r="B1305" t="s">
        <v>2670</v>
      </c>
    </row>
    <row r="1306" spans="1:2" x14ac:dyDescent="0.2">
      <c r="A1306" t="s">
        <v>1318</v>
      </c>
      <c r="B1306" t="s">
        <v>2670</v>
      </c>
    </row>
    <row r="1307" spans="1:2" x14ac:dyDescent="0.2">
      <c r="A1307" t="s">
        <v>1319</v>
      </c>
      <c r="B1307" t="s">
        <v>2670</v>
      </c>
    </row>
    <row r="1308" spans="1:2" x14ac:dyDescent="0.2">
      <c r="A1308" t="s">
        <v>1320</v>
      </c>
      <c r="B1308" t="s">
        <v>2671</v>
      </c>
    </row>
    <row r="1309" spans="1:2" x14ac:dyDescent="0.2">
      <c r="A1309" t="s">
        <v>1321</v>
      </c>
      <c r="B1309" t="s">
        <v>2671</v>
      </c>
    </row>
    <row r="1310" spans="1:2" x14ac:dyDescent="0.2">
      <c r="A1310" t="s">
        <v>1322</v>
      </c>
      <c r="B1310" t="s">
        <v>2671</v>
      </c>
    </row>
    <row r="1311" spans="1:2" x14ac:dyDescent="0.2">
      <c r="A1311" t="s">
        <v>1323</v>
      </c>
      <c r="B1311" t="s">
        <v>2671</v>
      </c>
    </row>
    <row r="1312" spans="1:2" x14ac:dyDescent="0.2">
      <c r="A1312" t="s">
        <v>1324</v>
      </c>
      <c r="B1312" t="s">
        <v>2671</v>
      </c>
    </row>
    <row r="1313" spans="1:2" x14ac:dyDescent="0.2">
      <c r="A1313" t="s">
        <v>1325</v>
      </c>
      <c r="B1313" t="s">
        <v>2671</v>
      </c>
    </row>
    <row r="1314" spans="1:2" x14ac:dyDescent="0.2">
      <c r="A1314" t="s">
        <v>1326</v>
      </c>
      <c r="B1314" t="s">
        <v>2671</v>
      </c>
    </row>
    <row r="1315" spans="1:2" x14ac:dyDescent="0.2">
      <c r="A1315" t="s">
        <v>1327</v>
      </c>
      <c r="B1315" t="s">
        <v>2671</v>
      </c>
    </row>
    <row r="1316" spans="1:2" x14ac:dyDescent="0.2">
      <c r="A1316" t="s">
        <v>1328</v>
      </c>
      <c r="B1316" t="s">
        <v>2671</v>
      </c>
    </row>
    <row r="1317" spans="1:2" x14ac:dyDescent="0.2">
      <c r="A1317" t="s">
        <v>1329</v>
      </c>
      <c r="B1317" t="s">
        <v>2671</v>
      </c>
    </row>
    <row r="1318" spans="1:2" x14ac:dyDescent="0.2">
      <c r="A1318" t="s">
        <v>1330</v>
      </c>
      <c r="B1318" t="s">
        <v>2671</v>
      </c>
    </row>
    <row r="1319" spans="1:2" x14ac:dyDescent="0.2">
      <c r="A1319" t="s">
        <v>1331</v>
      </c>
      <c r="B1319" t="s">
        <v>2671</v>
      </c>
    </row>
    <row r="1320" spans="1:2" x14ac:dyDescent="0.2">
      <c r="A1320" t="s">
        <v>1332</v>
      </c>
      <c r="B1320" t="s">
        <v>2671</v>
      </c>
    </row>
    <row r="1321" spans="1:2" x14ac:dyDescent="0.2">
      <c r="A1321" t="s">
        <v>1333</v>
      </c>
      <c r="B1321" t="s">
        <v>2671</v>
      </c>
    </row>
    <row r="1322" spans="1:2" x14ac:dyDescent="0.2">
      <c r="A1322" t="s">
        <v>1334</v>
      </c>
      <c r="B1322" t="s">
        <v>2671</v>
      </c>
    </row>
    <row r="1323" spans="1:2" x14ac:dyDescent="0.2">
      <c r="A1323" t="s">
        <v>1335</v>
      </c>
      <c r="B1323" t="s">
        <v>2671</v>
      </c>
    </row>
    <row r="1324" spans="1:2" x14ac:dyDescent="0.2">
      <c r="A1324" t="s">
        <v>1336</v>
      </c>
      <c r="B1324" t="s">
        <v>2671</v>
      </c>
    </row>
    <row r="1325" spans="1:2" x14ac:dyDescent="0.2">
      <c r="A1325" t="s">
        <v>1337</v>
      </c>
      <c r="B1325" t="s">
        <v>2671</v>
      </c>
    </row>
    <row r="1326" spans="1:2" x14ac:dyDescent="0.2">
      <c r="A1326" t="s">
        <v>1338</v>
      </c>
      <c r="B1326" t="s">
        <v>2671</v>
      </c>
    </row>
    <row r="1327" spans="1:2" x14ac:dyDescent="0.2">
      <c r="A1327" t="s">
        <v>1339</v>
      </c>
      <c r="B1327" t="s">
        <v>2671</v>
      </c>
    </row>
    <row r="1328" spans="1:2" x14ac:dyDescent="0.2">
      <c r="A1328" t="s">
        <v>1340</v>
      </c>
      <c r="B1328" t="s">
        <v>2671</v>
      </c>
    </row>
    <row r="1329" spans="1:2" x14ac:dyDescent="0.2">
      <c r="A1329" t="s">
        <v>1341</v>
      </c>
      <c r="B1329" t="s">
        <v>2671</v>
      </c>
    </row>
    <row r="1330" spans="1:2" x14ac:dyDescent="0.2">
      <c r="A1330" t="s">
        <v>1342</v>
      </c>
      <c r="B1330" t="s">
        <v>2671</v>
      </c>
    </row>
    <row r="1331" spans="1:2" x14ac:dyDescent="0.2">
      <c r="A1331" t="s">
        <v>1343</v>
      </c>
      <c r="B1331" t="s">
        <v>2671</v>
      </c>
    </row>
    <row r="1332" spans="1:2" x14ac:dyDescent="0.2">
      <c r="A1332" t="s">
        <v>1344</v>
      </c>
      <c r="B1332" t="s">
        <v>2671</v>
      </c>
    </row>
    <row r="1333" spans="1:2" x14ac:dyDescent="0.2">
      <c r="A1333" t="s">
        <v>1345</v>
      </c>
      <c r="B1333" t="s">
        <v>2671</v>
      </c>
    </row>
    <row r="1334" spans="1:2" x14ac:dyDescent="0.2">
      <c r="A1334" t="s">
        <v>1346</v>
      </c>
      <c r="B1334" t="s">
        <v>2671</v>
      </c>
    </row>
    <row r="1335" spans="1:2" x14ac:dyDescent="0.2">
      <c r="A1335" t="s">
        <v>1347</v>
      </c>
      <c r="B1335" t="s">
        <v>2671</v>
      </c>
    </row>
    <row r="1336" spans="1:2" x14ac:dyDescent="0.2">
      <c r="A1336" t="s">
        <v>1348</v>
      </c>
      <c r="B1336" t="s">
        <v>2671</v>
      </c>
    </row>
    <row r="1337" spans="1:2" x14ac:dyDescent="0.2">
      <c r="A1337" t="s">
        <v>1349</v>
      </c>
      <c r="B1337" t="s">
        <v>2671</v>
      </c>
    </row>
    <row r="1338" spans="1:2" x14ac:dyDescent="0.2">
      <c r="A1338" t="s">
        <v>1350</v>
      </c>
      <c r="B1338" t="s">
        <v>2671</v>
      </c>
    </row>
    <row r="1339" spans="1:2" x14ac:dyDescent="0.2">
      <c r="A1339" t="s">
        <v>1351</v>
      </c>
      <c r="B1339" t="s">
        <v>2671</v>
      </c>
    </row>
    <row r="1340" spans="1:2" x14ac:dyDescent="0.2">
      <c r="A1340" t="s">
        <v>1352</v>
      </c>
      <c r="B1340" t="s">
        <v>2671</v>
      </c>
    </row>
    <row r="1341" spans="1:2" x14ac:dyDescent="0.2">
      <c r="A1341" t="s">
        <v>1353</v>
      </c>
      <c r="B1341" t="s">
        <v>2671</v>
      </c>
    </row>
    <row r="1342" spans="1:2" x14ac:dyDescent="0.2">
      <c r="A1342" t="s">
        <v>1354</v>
      </c>
      <c r="B1342" t="s">
        <v>2671</v>
      </c>
    </row>
    <row r="1343" spans="1:2" x14ac:dyDescent="0.2">
      <c r="A1343" t="s">
        <v>1355</v>
      </c>
      <c r="B1343" t="s">
        <v>2671</v>
      </c>
    </row>
    <row r="1344" spans="1:2" x14ac:dyDescent="0.2">
      <c r="A1344" t="s">
        <v>1356</v>
      </c>
      <c r="B1344" t="s">
        <v>2671</v>
      </c>
    </row>
    <row r="1345" spans="1:2" x14ac:dyDescent="0.2">
      <c r="A1345" t="s">
        <v>1357</v>
      </c>
      <c r="B1345" t="s">
        <v>2671</v>
      </c>
    </row>
    <row r="1346" spans="1:2" x14ac:dyDescent="0.2">
      <c r="A1346" t="s">
        <v>1358</v>
      </c>
      <c r="B1346" t="s">
        <v>2671</v>
      </c>
    </row>
    <row r="1347" spans="1:2" x14ac:dyDescent="0.2">
      <c r="A1347" t="s">
        <v>1359</v>
      </c>
      <c r="B1347" t="s">
        <v>2671</v>
      </c>
    </row>
    <row r="1348" spans="1:2" x14ac:dyDescent="0.2">
      <c r="A1348" t="s">
        <v>1360</v>
      </c>
      <c r="B1348" t="s">
        <v>2671</v>
      </c>
    </row>
    <row r="1349" spans="1:2" x14ac:dyDescent="0.2">
      <c r="A1349" t="s">
        <v>1361</v>
      </c>
      <c r="B1349" t="s">
        <v>2671</v>
      </c>
    </row>
    <row r="1350" spans="1:2" x14ac:dyDescent="0.2">
      <c r="A1350" t="s">
        <v>1362</v>
      </c>
      <c r="B1350" t="s">
        <v>2671</v>
      </c>
    </row>
    <row r="1351" spans="1:2" x14ac:dyDescent="0.2">
      <c r="A1351" t="s">
        <v>1363</v>
      </c>
      <c r="B1351" t="s">
        <v>2671</v>
      </c>
    </row>
    <row r="1352" spans="1:2" x14ac:dyDescent="0.2">
      <c r="A1352" t="s">
        <v>1364</v>
      </c>
      <c r="B1352" t="s">
        <v>2671</v>
      </c>
    </row>
    <row r="1353" spans="1:2" x14ac:dyDescent="0.2">
      <c r="A1353" t="s">
        <v>1365</v>
      </c>
      <c r="B1353" t="s">
        <v>2671</v>
      </c>
    </row>
    <row r="1354" spans="1:2" x14ac:dyDescent="0.2">
      <c r="A1354" t="s">
        <v>1366</v>
      </c>
      <c r="B1354" t="s">
        <v>2671</v>
      </c>
    </row>
    <row r="1355" spans="1:2" x14ac:dyDescent="0.2">
      <c r="A1355" t="s">
        <v>1367</v>
      </c>
      <c r="B1355" t="s">
        <v>2671</v>
      </c>
    </row>
    <row r="1356" spans="1:2" x14ac:dyDescent="0.2">
      <c r="A1356" t="s">
        <v>1368</v>
      </c>
      <c r="B1356" t="s">
        <v>2671</v>
      </c>
    </row>
    <row r="1357" spans="1:2" x14ac:dyDescent="0.2">
      <c r="A1357" t="s">
        <v>2672</v>
      </c>
      <c r="B1357" t="s">
        <v>2671</v>
      </c>
    </row>
    <row r="1358" spans="1:2" x14ac:dyDescent="0.2">
      <c r="A1358" t="s">
        <v>1369</v>
      </c>
      <c r="B1358" t="s">
        <v>2673</v>
      </c>
    </row>
    <row r="1359" spans="1:2" x14ac:dyDescent="0.2">
      <c r="A1359" t="s">
        <v>1370</v>
      </c>
      <c r="B1359" t="s">
        <v>2674</v>
      </c>
    </row>
    <row r="1360" spans="1:2" x14ac:dyDescent="0.2">
      <c r="A1360" t="s">
        <v>1371</v>
      </c>
      <c r="B1360" t="s">
        <v>2674</v>
      </c>
    </row>
    <row r="1361" spans="1:2" x14ac:dyDescent="0.2">
      <c r="A1361" t="s">
        <v>1372</v>
      </c>
      <c r="B1361" t="s">
        <v>2674</v>
      </c>
    </row>
    <row r="1362" spans="1:2" x14ac:dyDescent="0.2">
      <c r="A1362" t="s">
        <v>1373</v>
      </c>
      <c r="B1362" t="s">
        <v>2674</v>
      </c>
    </row>
    <row r="1363" spans="1:2" x14ac:dyDescent="0.2">
      <c r="A1363" t="s">
        <v>1374</v>
      </c>
      <c r="B1363" t="s">
        <v>2674</v>
      </c>
    </row>
    <row r="1364" spans="1:2" x14ac:dyDescent="0.2">
      <c r="A1364" t="s">
        <v>1375</v>
      </c>
      <c r="B1364" t="s">
        <v>2674</v>
      </c>
    </row>
    <row r="1365" spans="1:2" x14ac:dyDescent="0.2">
      <c r="A1365" t="s">
        <v>1376</v>
      </c>
      <c r="B1365" t="s">
        <v>2674</v>
      </c>
    </row>
    <row r="1366" spans="1:2" x14ac:dyDescent="0.2">
      <c r="A1366" t="s">
        <v>1377</v>
      </c>
      <c r="B1366" t="s">
        <v>2674</v>
      </c>
    </row>
    <row r="1367" spans="1:2" x14ac:dyDescent="0.2">
      <c r="A1367" t="s">
        <v>1378</v>
      </c>
      <c r="B1367" t="s">
        <v>2674</v>
      </c>
    </row>
    <row r="1368" spans="1:2" x14ac:dyDescent="0.2">
      <c r="A1368" t="s">
        <v>1379</v>
      </c>
      <c r="B1368" t="s">
        <v>2674</v>
      </c>
    </row>
    <row r="1369" spans="1:2" x14ac:dyDescent="0.2">
      <c r="A1369" t="s">
        <v>1380</v>
      </c>
      <c r="B1369" t="s">
        <v>2674</v>
      </c>
    </row>
    <row r="1370" spans="1:2" x14ac:dyDescent="0.2">
      <c r="A1370" t="s">
        <v>1381</v>
      </c>
      <c r="B1370" t="s">
        <v>2674</v>
      </c>
    </row>
    <row r="1371" spans="1:2" x14ac:dyDescent="0.2">
      <c r="A1371" t="s">
        <v>1382</v>
      </c>
      <c r="B1371" t="s">
        <v>2675</v>
      </c>
    </row>
    <row r="1372" spans="1:2" x14ac:dyDescent="0.2">
      <c r="A1372" t="s">
        <v>1383</v>
      </c>
      <c r="B1372" t="s">
        <v>2675</v>
      </c>
    </row>
    <row r="1373" spans="1:2" x14ac:dyDescent="0.2">
      <c r="A1373" t="s">
        <v>1384</v>
      </c>
      <c r="B1373" t="s">
        <v>2675</v>
      </c>
    </row>
    <row r="1374" spans="1:2" x14ac:dyDescent="0.2">
      <c r="A1374" t="s">
        <v>1385</v>
      </c>
      <c r="B1374" t="s">
        <v>2675</v>
      </c>
    </row>
    <row r="1375" spans="1:2" x14ac:dyDescent="0.2">
      <c r="A1375" t="s">
        <v>1386</v>
      </c>
      <c r="B1375" t="s">
        <v>2675</v>
      </c>
    </row>
    <row r="1376" spans="1:2" x14ac:dyDescent="0.2">
      <c r="A1376" t="s">
        <v>1387</v>
      </c>
      <c r="B1376" t="s">
        <v>2675</v>
      </c>
    </row>
    <row r="1377" spans="1:2" x14ac:dyDescent="0.2">
      <c r="A1377" t="s">
        <v>1388</v>
      </c>
      <c r="B1377" t="s">
        <v>2675</v>
      </c>
    </row>
    <row r="1378" spans="1:2" x14ac:dyDescent="0.2">
      <c r="A1378" t="s">
        <v>1389</v>
      </c>
      <c r="B1378" t="s">
        <v>2675</v>
      </c>
    </row>
    <row r="1379" spans="1:2" x14ac:dyDescent="0.2">
      <c r="A1379" t="s">
        <v>1390</v>
      </c>
      <c r="B1379" t="s">
        <v>2675</v>
      </c>
    </row>
    <row r="1380" spans="1:2" x14ac:dyDescent="0.2">
      <c r="A1380" t="s">
        <v>1391</v>
      </c>
      <c r="B1380" t="s">
        <v>2675</v>
      </c>
    </row>
    <row r="1381" spans="1:2" x14ac:dyDescent="0.2">
      <c r="A1381" t="s">
        <v>1392</v>
      </c>
      <c r="B1381" t="s">
        <v>2675</v>
      </c>
    </row>
    <row r="1382" spans="1:2" x14ac:dyDescent="0.2">
      <c r="A1382" t="s">
        <v>1393</v>
      </c>
      <c r="B1382" t="s">
        <v>2675</v>
      </c>
    </row>
    <row r="1383" spans="1:2" x14ac:dyDescent="0.2">
      <c r="A1383" t="s">
        <v>1394</v>
      </c>
      <c r="B1383" t="s">
        <v>2675</v>
      </c>
    </row>
    <row r="1384" spans="1:2" x14ac:dyDescent="0.2">
      <c r="A1384" t="s">
        <v>1395</v>
      </c>
      <c r="B1384" t="s">
        <v>2675</v>
      </c>
    </row>
    <row r="1385" spans="1:2" x14ac:dyDescent="0.2">
      <c r="A1385" t="s">
        <v>1396</v>
      </c>
      <c r="B1385" t="s">
        <v>2675</v>
      </c>
    </row>
    <row r="1386" spans="1:2" x14ac:dyDescent="0.2">
      <c r="A1386" t="s">
        <v>1397</v>
      </c>
      <c r="B1386" t="s">
        <v>2675</v>
      </c>
    </row>
    <row r="1387" spans="1:2" x14ac:dyDescent="0.2">
      <c r="A1387" t="s">
        <v>1398</v>
      </c>
      <c r="B1387" t="s">
        <v>2675</v>
      </c>
    </row>
    <row r="1388" spans="1:2" x14ac:dyDescent="0.2">
      <c r="A1388" t="s">
        <v>1399</v>
      </c>
      <c r="B1388" t="s">
        <v>2675</v>
      </c>
    </row>
    <row r="1389" spans="1:2" x14ac:dyDescent="0.2">
      <c r="A1389" t="s">
        <v>1400</v>
      </c>
      <c r="B1389" t="s">
        <v>2675</v>
      </c>
    </row>
    <row r="1390" spans="1:2" x14ac:dyDescent="0.2">
      <c r="A1390" t="s">
        <v>1401</v>
      </c>
      <c r="B1390" t="s">
        <v>2675</v>
      </c>
    </row>
    <row r="1391" spans="1:2" x14ac:dyDescent="0.2">
      <c r="A1391" t="s">
        <v>1402</v>
      </c>
      <c r="B1391" t="s">
        <v>2675</v>
      </c>
    </row>
    <row r="1392" spans="1:2" x14ac:dyDescent="0.2">
      <c r="A1392" t="s">
        <v>1403</v>
      </c>
      <c r="B1392" t="s">
        <v>2675</v>
      </c>
    </row>
    <row r="1393" spans="1:2" x14ac:dyDescent="0.2">
      <c r="A1393" t="s">
        <v>1404</v>
      </c>
      <c r="B1393" t="s">
        <v>2675</v>
      </c>
    </row>
    <row r="1394" spans="1:2" x14ac:dyDescent="0.2">
      <c r="A1394" t="s">
        <v>1405</v>
      </c>
      <c r="B1394" t="s">
        <v>2675</v>
      </c>
    </row>
    <row r="1395" spans="1:2" x14ac:dyDescent="0.2">
      <c r="A1395" t="s">
        <v>1406</v>
      </c>
      <c r="B1395" t="s">
        <v>2675</v>
      </c>
    </row>
    <row r="1396" spans="1:2" x14ac:dyDescent="0.2">
      <c r="A1396" t="s">
        <v>1407</v>
      </c>
      <c r="B1396" t="s">
        <v>2675</v>
      </c>
    </row>
    <row r="1397" spans="1:2" x14ac:dyDescent="0.2">
      <c r="A1397" t="s">
        <v>1408</v>
      </c>
      <c r="B1397" t="s">
        <v>2675</v>
      </c>
    </row>
    <row r="1398" spans="1:2" x14ac:dyDescent="0.2">
      <c r="A1398" t="s">
        <v>1409</v>
      </c>
      <c r="B1398" t="s">
        <v>2675</v>
      </c>
    </row>
    <row r="1399" spans="1:2" x14ac:dyDescent="0.2">
      <c r="A1399" t="s">
        <v>1410</v>
      </c>
      <c r="B1399" t="s">
        <v>2675</v>
      </c>
    </row>
    <row r="1400" spans="1:2" x14ac:dyDescent="0.2">
      <c r="A1400" t="s">
        <v>1411</v>
      </c>
      <c r="B1400" t="s">
        <v>2675</v>
      </c>
    </row>
    <row r="1401" spans="1:2" x14ac:dyDescent="0.2">
      <c r="A1401" t="s">
        <v>1412</v>
      </c>
      <c r="B1401" t="s">
        <v>2675</v>
      </c>
    </row>
    <row r="1402" spans="1:2" x14ac:dyDescent="0.2">
      <c r="A1402" t="s">
        <v>1413</v>
      </c>
      <c r="B1402" t="s">
        <v>2675</v>
      </c>
    </row>
    <row r="1403" spans="1:2" x14ac:dyDescent="0.2">
      <c r="A1403" t="s">
        <v>1414</v>
      </c>
      <c r="B1403" t="s">
        <v>2675</v>
      </c>
    </row>
    <row r="1404" spans="1:2" x14ac:dyDescent="0.2">
      <c r="A1404" t="s">
        <v>1415</v>
      </c>
      <c r="B1404" t="s">
        <v>2675</v>
      </c>
    </row>
    <row r="1405" spans="1:2" x14ac:dyDescent="0.2">
      <c r="A1405" t="s">
        <v>1416</v>
      </c>
      <c r="B1405" t="s">
        <v>2676</v>
      </c>
    </row>
    <row r="1406" spans="1:2" x14ac:dyDescent="0.2">
      <c r="A1406" t="s">
        <v>1417</v>
      </c>
      <c r="B1406" t="s">
        <v>2676</v>
      </c>
    </row>
    <row r="1407" spans="1:2" x14ac:dyDescent="0.2">
      <c r="A1407" t="s">
        <v>1418</v>
      </c>
      <c r="B1407" t="s">
        <v>2676</v>
      </c>
    </row>
    <row r="1408" spans="1:2" x14ac:dyDescent="0.2">
      <c r="A1408" t="s">
        <v>1419</v>
      </c>
      <c r="B1408" t="s">
        <v>2676</v>
      </c>
    </row>
    <row r="1409" spans="1:2" x14ac:dyDescent="0.2">
      <c r="A1409" t="s">
        <v>1420</v>
      </c>
      <c r="B1409" t="s">
        <v>2676</v>
      </c>
    </row>
    <row r="1410" spans="1:2" x14ac:dyDescent="0.2">
      <c r="A1410" t="s">
        <v>1421</v>
      </c>
      <c r="B1410" t="s">
        <v>2676</v>
      </c>
    </row>
    <row r="1411" spans="1:2" x14ac:dyDescent="0.2">
      <c r="A1411" t="s">
        <v>1422</v>
      </c>
      <c r="B1411" t="s">
        <v>2676</v>
      </c>
    </row>
    <row r="1412" spans="1:2" x14ac:dyDescent="0.2">
      <c r="A1412" t="s">
        <v>1423</v>
      </c>
      <c r="B1412" t="s">
        <v>2676</v>
      </c>
    </row>
    <row r="1413" spans="1:2" x14ac:dyDescent="0.2">
      <c r="A1413" t="s">
        <v>1424</v>
      </c>
      <c r="B1413" t="s">
        <v>2676</v>
      </c>
    </row>
    <row r="1414" spans="1:2" x14ac:dyDescent="0.2">
      <c r="A1414" t="s">
        <v>1425</v>
      </c>
      <c r="B1414" t="s">
        <v>2676</v>
      </c>
    </row>
    <row r="1415" spans="1:2" x14ac:dyDescent="0.2">
      <c r="A1415" t="s">
        <v>1426</v>
      </c>
      <c r="B1415" t="s">
        <v>2677</v>
      </c>
    </row>
    <row r="1416" spans="1:2" x14ac:dyDescent="0.2">
      <c r="A1416" t="s">
        <v>1427</v>
      </c>
      <c r="B1416" t="s">
        <v>2677</v>
      </c>
    </row>
    <row r="1417" spans="1:2" x14ac:dyDescent="0.2">
      <c r="A1417" t="s">
        <v>1428</v>
      </c>
      <c r="B1417" t="s">
        <v>2677</v>
      </c>
    </row>
    <row r="1418" spans="1:2" x14ac:dyDescent="0.2">
      <c r="A1418" t="s">
        <v>1429</v>
      </c>
      <c r="B1418" t="s">
        <v>2677</v>
      </c>
    </row>
    <row r="1419" spans="1:2" x14ac:dyDescent="0.2">
      <c r="A1419" t="s">
        <v>1430</v>
      </c>
      <c r="B1419" t="s">
        <v>2677</v>
      </c>
    </row>
    <row r="1420" spans="1:2" x14ac:dyDescent="0.2">
      <c r="A1420" t="s">
        <v>1431</v>
      </c>
      <c r="B1420" t="s">
        <v>2677</v>
      </c>
    </row>
    <row r="1421" spans="1:2" x14ac:dyDescent="0.2">
      <c r="A1421" t="s">
        <v>1432</v>
      </c>
      <c r="B1421" t="s">
        <v>2677</v>
      </c>
    </row>
    <row r="1422" spans="1:2" x14ac:dyDescent="0.2">
      <c r="A1422" t="s">
        <v>1433</v>
      </c>
      <c r="B1422" t="s">
        <v>2677</v>
      </c>
    </row>
    <row r="1423" spans="1:2" x14ac:dyDescent="0.2">
      <c r="A1423" t="s">
        <v>1434</v>
      </c>
      <c r="B1423" t="s">
        <v>2677</v>
      </c>
    </row>
    <row r="1424" spans="1:2" x14ac:dyDescent="0.2">
      <c r="A1424" t="s">
        <v>1435</v>
      </c>
      <c r="B1424" t="s">
        <v>2677</v>
      </c>
    </row>
    <row r="1425" spans="1:2" x14ac:dyDescent="0.2">
      <c r="A1425" t="s">
        <v>1436</v>
      </c>
      <c r="B1425" t="s">
        <v>2677</v>
      </c>
    </row>
    <row r="1426" spans="1:2" x14ac:dyDescent="0.2">
      <c r="A1426" t="s">
        <v>1437</v>
      </c>
      <c r="B1426" t="s">
        <v>2677</v>
      </c>
    </row>
    <row r="1427" spans="1:2" x14ac:dyDescent="0.2">
      <c r="A1427" t="s">
        <v>1438</v>
      </c>
      <c r="B1427" t="s">
        <v>2677</v>
      </c>
    </row>
    <row r="1428" spans="1:2" x14ac:dyDescent="0.2">
      <c r="A1428" t="s">
        <v>1439</v>
      </c>
      <c r="B1428" t="s">
        <v>2677</v>
      </c>
    </row>
    <row r="1429" spans="1:2" x14ac:dyDescent="0.2">
      <c r="A1429" t="s">
        <v>1440</v>
      </c>
      <c r="B1429" t="s">
        <v>2677</v>
      </c>
    </row>
    <row r="1430" spans="1:2" x14ac:dyDescent="0.2">
      <c r="A1430" t="s">
        <v>1441</v>
      </c>
      <c r="B1430" t="s">
        <v>2677</v>
      </c>
    </row>
    <row r="1431" spans="1:2" x14ac:dyDescent="0.2">
      <c r="A1431" t="s">
        <v>1442</v>
      </c>
      <c r="B1431" t="s">
        <v>2677</v>
      </c>
    </row>
    <row r="1432" spans="1:2" x14ac:dyDescent="0.2">
      <c r="A1432" t="s">
        <v>1443</v>
      </c>
      <c r="B1432" t="s">
        <v>2677</v>
      </c>
    </row>
    <row r="1433" spans="1:2" x14ac:dyDescent="0.2">
      <c r="A1433" t="s">
        <v>1444</v>
      </c>
      <c r="B1433" t="s">
        <v>2677</v>
      </c>
    </row>
    <row r="1434" spans="1:2" x14ac:dyDescent="0.2">
      <c r="A1434" t="s">
        <v>1445</v>
      </c>
      <c r="B1434" t="s">
        <v>2677</v>
      </c>
    </row>
    <row r="1435" spans="1:2" x14ac:dyDescent="0.2">
      <c r="A1435" t="s">
        <v>1446</v>
      </c>
      <c r="B1435" t="s">
        <v>2677</v>
      </c>
    </row>
    <row r="1436" spans="1:2" x14ac:dyDescent="0.2">
      <c r="A1436" t="s">
        <v>1447</v>
      </c>
      <c r="B1436" t="s">
        <v>2677</v>
      </c>
    </row>
    <row r="1437" spans="1:2" x14ac:dyDescent="0.2">
      <c r="A1437" t="s">
        <v>1448</v>
      </c>
      <c r="B1437" t="s">
        <v>2677</v>
      </c>
    </row>
    <row r="1438" spans="1:2" x14ac:dyDescent="0.2">
      <c r="A1438" t="s">
        <v>1449</v>
      </c>
      <c r="B1438" t="s">
        <v>2677</v>
      </c>
    </row>
    <row r="1439" spans="1:2" x14ac:dyDescent="0.2">
      <c r="A1439" t="s">
        <v>1450</v>
      </c>
      <c r="B1439" t="s">
        <v>2677</v>
      </c>
    </row>
    <row r="1440" spans="1:2" x14ac:dyDescent="0.2">
      <c r="A1440" t="s">
        <v>1451</v>
      </c>
      <c r="B1440" t="s">
        <v>2677</v>
      </c>
    </row>
    <row r="1441" spans="1:2" x14ac:dyDescent="0.2">
      <c r="A1441" t="s">
        <v>1452</v>
      </c>
      <c r="B1441" t="s">
        <v>2677</v>
      </c>
    </row>
    <row r="1442" spans="1:2" x14ac:dyDescent="0.2">
      <c r="A1442" t="s">
        <v>1453</v>
      </c>
      <c r="B1442" t="s">
        <v>2677</v>
      </c>
    </row>
    <row r="1443" spans="1:2" x14ac:dyDescent="0.2">
      <c r="A1443" t="s">
        <v>1454</v>
      </c>
      <c r="B1443" t="s">
        <v>2677</v>
      </c>
    </row>
    <row r="1444" spans="1:2" x14ac:dyDescent="0.2">
      <c r="A1444" t="s">
        <v>1455</v>
      </c>
      <c r="B1444" t="s">
        <v>2677</v>
      </c>
    </row>
    <row r="1445" spans="1:2" x14ac:dyDescent="0.2">
      <c r="A1445" t="s">
        <v>1456</v>
      </c>
      <c r="B1445" t="s">
        <v>2677</v>
      </c>
    </row>
    <row r="1446" spans="1:2" x14ac:dyDescent="0.2">
      <c r="A1446" t="s">
        <v>1457</v>
      </c>
      <c r="B1446" t="s">
        <v>2677</v>
      </c>
    </row>
    <row r="1447" spans="1:2" x14ac:dyDescent="0.2">
      <c r="A1447" t="s">
        <v>1458</v>
      </c>
      <c r="B1447" t="s">
        <v>2677</v>
      </c>
    </row>
    <row r="1448" spans="1:2" x14ac:dyDescent="0.2">
      <c r="A1448" t="s">
        <v>1459</v>
      </c>
      <c r="B1448" t="s">
        <v>2677</v>
      </c>
    </row>
    <row r="1449" spans="1:2" x14ac:dyDescent="0.2">
      <c r="A1449" t="s">
        <v>1460</v>
      </c>
      <c r="B1449" t="s">
        <v>2677</v>
      </c>
    </row>
    <row r="1450" spans="1:2" x14ac:dyDescent="0.2">
      <c r="A1450" t="s">
        <v>1461</v>
      </c>
      <c r="B1450" t="s">
        <v>2677</v>
      </c>
    </row>
    <row r="1451" spans="1:2" x14ac:dyDescent="0.2">
      <c r="A1451" t="s">
        <v>1462</v>
      </c>
      <c r="B1451" t="s">
        <v>2677</v>
      </c>
    </row>
    <row r="1452" spans="1:2" x14ac:dyDescent="0.2">
      <c r="A1452" t="s">
        <v>1463</v>
      </c>
      <c r="B1452" t="s">
        <v>2677</v>
      </c>
    </row>
    <row r="1453" spans="1:2" x14ac:dyDescent="0.2">
      <c r="A1453" t="s">
        <v>1464</v>
      </c>
      <c r="B1453" t="s">
        <v>2677</v>
      </c>
    </row>
    <row r="1454" spans="1:2" x14ac:dyDescent="0.2">
      <c r="A1454" t="s">
        <v>1465</v>
      </c>
      <c r="B1454" t="s">
        <v>2677</v>
      </c>
    </row>
    <row r="1455" spans="1:2" x14ac:dyDescent="0.2">
      <c r="A1455" t="s">
        <v>1466</v>
      </c>
      <c r="B1455" t="s">
        <v>2677</v>
      </c>
    </row>
    <row r="1456" spans="1:2" x14ac:dyDescent="0.2">
      <c r="A1456" t="s">
        <v>1467</v>
      </c>
      <c r="B1456" t="s">
        <v>2677</v>
      </c>
    </row>
    <row r="1457" spans="1:2" x14ac:dyDescent="0.2">
      <c r="A1457" t="s">
        <v>1468</v>
      </c>
      <c r="B1457" t="s">
        <v>2677</v>
      </c>
    </row>
    <row r="1458" spans="1:2" x14ac:dyDescent="0.2">
      <c r="A1458" t="s">
        <v>1469</v>
      </c>
      <c r="B1458" t="s">
        <v>2677</v>
      </c>
    </row>
    <row r="1459" spans="1:2" x14ac:dyDescent="0.2">
      <c r="A1459" t="s">
        <v>1470</v>
      </c>
      <c r="B1459" t="s">
        <v>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2014_acs_select</vt:lpstr>
      <vt:lpstr>census_tract_areas_WA</vt:lpstr>
      <vt:lpstr>Density and Public Transit</vt:lpstr>
      <vt:lpstr>Density Lookup</vt:lpstr>
      <vt:lpstr>census_tract_county_names_WA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2016-09-07T01:45:19Z</dcterms:modified>
</cp:coreProperties>
</file>