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1" autoFilterDateGrouping="1"/>
  </bookViews>
  <sheets>
    <sheet name="final" sheetId="1" state="visible" r:id="rId1"/>
    <sheet name="final2" sheetId="2" state="visible" r:id="rId2"/>
    <sheet name="Previsioni" sheetId="3" state="visible" r:id="rId3"/>
    <sheet name="snow" sheetId="4" state="visible" r:id="rId4"/>
  </sheets>
  <definedNames/>
  <calcPr calcId="191029" fullCalcOnLoad="1" iterateDelta="0.0001"/>
  <pivotCaches>
    <pivotCache cacheId="5" r:id="rId5"/>
    <pivotCache cacheId="1" r:id="rId6"/>
  </pivotCaches>
</workbook>
</file>

<file path=xl/styles.xml><?xml version="1.0" encoding="utf-8"?>
<styleSheet xmlns="http://schemas.openxmlformats.org/spreadsheetml/2006/main">
  <numFmts count="7">
    <numFmt numFmtId="164" formatCode="m/d/yyyy"/>
    <numFmt numFmtId="165" formatCode="m/d/yyyy\ h:mm"/>
    <numFmt numFmtId="166" formatCode="dd/mm/yy;@"/>
    <numFmt numFmtId="167" formatCode="[$-F800]ddd&quot;, &quot;mm\ dd&quot;, &quot;yyyy"/>
    <numFmt numFmtId="168" formatCode="0.000"/>
    <numFmt numFmtId="169" formatCode="0.0"/>
    <numFmt numFmtId="170" formatCode="0.0000"/>
  </numFmts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  <u val="single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8718222602009"/>
        <bgColor rgb="FFFFC7CE"/>
      </patternFill>
    </fill>
    <fill>
      <patternFill patternType="solid">
        <fgColor theme="9" tint="0.5998718222602009"/>
        <bgColor rgb="FFD9D9D9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78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1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165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5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165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11" fontId="0" fillId="0" borderId="18" pivotButton="0" quotePrefix="0" xfId="0"/>
    <xf numFmtId="0" fontId="0" fillId="0" borderId="19" pivotButton="0" quotePrefix="0" xfId="0"/>
    <xf numFmtId="166" fontId="0" fillId="0" borderId="0" pivotButton="0" quotePrefix="0" xfId="0"/>
    <xf numFmtId="166" fontId="1" fillId="2" borderId="20" applyAlignment="1" pivotButton="0" quotePrefix="0" xfId="0">
      <alignment horizontal="center" vertical="center"/>
    </xf>
    <xf numFmtId="0" fontId="1" fillId="2" borderId="20" applyAlignment="1" pivotButton="0" quotePrefix="0" xfId="0">
      <alignment horizontal="center" vertical="center"/>
    </xf>
    <xf numFmtId="0" fontId="1" fillId="2" borderId="2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7" fontId="2" fillId="0" borderId="22" applyAlignment="1" pivotButton="0" quotePrefix="0" xfId="0">
      <alignment vertical="center"/>
    </xf>
    <xf numFmtId="1" fontId="3" fillId="0" borderId="21" applyAlignment="1" pivotButton="0" quotePrefix="0" xfId="0">
      <alignment horizontal="center" vertical="center"/>
    </xf>
    <xf numFmtId="1" fontId="3" fillId="0" borderId="23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8" fontId="3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169" fontId="3" fillId="0" borderId="20" applyAlignment="1" pivotButton="0" quotePrefix="0" xfId="0">
      <alignment horizontal="center" vertical="center"/>
    </xf>
    <xf numFmtId="169" fontId="3" fillId="0" borderId="22" applyAlignment="1" pivotButton="0" quotePrefix="0" xfId="0">
      <alignment horizontal="center" vertical="center"/>
    </xf>
    <xf numFmtId="2" fontId="3" fillId="0" borderId="21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/>
    </xf>
    <xf numFmtId="169" fontId="3" fillId="0" borderId="21" applyAlignment="1" pivotButton="0" quotePrefix="0" xfId="0">
      <alignment horizontal="center"/>
    </xf>
    <xf numFmtId="167" fontId="2" fillId="0" borderId="6" applyAlignment="1" pivotButton="0" quotePrefix="0" xfId="0">
      <alignment vertical="center"/>
    </xf>
    <xf numFmtId="1" fontId="3" fillId="0" borderId="20" applyAlignment="1" pivotButton="0" quotePrefix="0" xfId="0">
      <alignment horizontal="center" vertical="center"/>
    </xf>
    <xf numFmtId="1" fontId="3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168" fontId="3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2" fontId="3" fillId="0" borderId="20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/>
    </xf>
    <xf numFmtId="169" fontId="3" fillId="0" borderId="20" applyAlignment="1" pivotButton="0" quotePrefix="0" xfId="0">
      <alignment horizontal="center"/>
    </xf>
    <xf numFmtId="1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 vertical="center"/>
    </xf>
    <xf numFmtId="168" fontId="3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9" fontId="3" fillId="0" borderId="24" applyAlignment="1" pivotButton="0" quotePrefix="0" xfId="0">
      <alignment horizontal="center" vertical="center"/>
    </xf>
    <xf numFmtId="2" fontId="3" fillId="0" borderId="24" applyAlignment="1" pivotButton="0" quotePrefix="0" xfId="0">
      <alignment horizontal="center" vertical="center"/>
    </xf>
    <xf numFmtId="0" fontId="3" fillId="0" borderId="24" applyAlignment="1" pivotButton="0" quotePrefix="0" xfId="0">
      <alignment horizontal="center"/>
    </xf>
    <xf numFmtId="169" fontId="3" fillId="0" borderId="24" applyAlignment="1" pivotButton="0" quotePrefix="0" xfId="0">
      <alignment horizontal="center"/>
    </xf>
    <xf numFmtId="1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 vertical="center"/>
    </xf>
    <xf numFmtId="168" fontId="3" fillId="0" borderId="25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9" fontId="3" fillId="0" borderId="25" applyAlignment="1" pivotButton="0" quotePrefix="0" xfId="0">
      <alignment horizontal="center" vertical="center"/>
    </xf>
    <xf numFmtId="2" fontId="3" fillId="0" borderId="25" applyAlignment="1" pivotButton="0" quotePrefix="0" xfId="0">
      <alignment horizontal="center" vertical="center"/>
    </xf>
    <xf numFmtId="0" fontId="3" fillId="0" borderId="25" applyAlignment="1" pivotButton="0" quotePrefix="0" xfId="0">
      <alignment horizontal="center"/>
    </xf>
    <xf numFmtId="169" fontId="3" fillId="0" borderId="25" applyAlignment="1" pivotButton="0" quotePrefix="0" xfId="0">
      <alignment horizontal="center"/>
    </xf>
    <xf numFmtId="0" fontId="3" fillId="0" borderId="21" pivotButton="0" quotePrefix="0" xfId="0"/>
    <xf numFmtId="2" fontId="0" fillId="0" borderId="21" pivotButton="0" quotePrefix="0" xfId="0"/>
    <xf numFmtId="2" fontId="0" fillId="0" borderId="0" pivotButton="0" quotePrefix="0" xfId="0"/>
    <xf numFmtId="0" fontId="3" fillId="0" borderId="0" pivotButton="0" quotePrefix="0" xfId="0"/>
    <xf numFmtId="0" fontId="0" fillId="0" borderId="21" pivotButton="0" quotePrefix="0" xfId="0"/>
    <xf numFmtId="0" fontId="0" fillId="0" borderId="21" applyAlignment="1" pivotButton="0" quotePrefix="0" xfId="0">
      <alignment horizontal="center"/>
    </xf>
    <xf numFmtId="170" fontId="0" fillId="0" borderId="21" pivotButton="0" quotePrefix="0" xfId="0"/>
    <xf numFmtId="170" fontId="0" fillId="0" borderId="0" pivotButton="0" quotePrefix="0" xfId="0"/>
    <xf numFmtId="0" fontId="3" fillId="3" borderId="21" applyAlignment="1" pivotButton="0" quotePrefix="0" xfId="0">
      <alignment horizontal="center"/>
    </xf>
    <xf numFmtId="0" fontId="3" fillId="4" borderId="21" applyAlignment="1" pivotButton="0" quotePrefix="0" xfId="0">
      <alignment horizontal="center"/>
    </xf>
    <xf numFmtId="0" fontId="0" fillId="0" borderId="0" pivotButton="1" quotePrefix="0" xfId="0"/>
    <xf numFmtId="0" fontId="0" fillId="0" borderId="0" pivotButton="0" quotePrefix="0" xfId="0"/>
    <xf numFmtId="0" fontId="5" fillId="0" borderId="0" pivotButton="0" quotePrefix="0" xfId="0"/>
  </cellXfs>
  <cellStyles count="7">
    <cellStyle name="Normale" xfId="0" builtinId="0"/>
    <cellStyle name="Angolo tabella pivot" xfId="1"/>
    <cellStyle name="Campo tabella pivot" xfId="2"/>
    <cellStyle name="Categoria tabella pivot" xfId="3"/>
    <cellStyle name="Risultato tabella pivot" xfId="4"/>
    <cellStyle name="Titolo tabella pivot" xfId="5"/>
    <cellStyle name="Valore tabella pivot" xfId="6"/>
  </cellStyles>
  <dxfs count="61">
    <dxf>
      <font>
        <u val="single"/>
      </font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8718222602009"/>
        </patternFill>
      </fill>
    </dxf>
    <dxf>
      <fill>
        <patternFill>
          <bgColor theme="8" tint="0.3998840296639912"/>
        </patternFill>
      </fill>
    </dxf>
    <dxf>
      <fill>
        <patternFill>
          <bgColor theme="5" tint="0.5998718222602009"/>
        </patternFill>
      </fill>
    </dxf>
    <dxf>
      <fill>
        <patternFill>
          <bgColor theme="5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77111117893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894711142307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6000"/>
      <rgbColor rgb="FF800080"/>
      <rgbColor rgb="FF1F4E79"/>
      <rgbColor rgb="FFBFBFBF"/>
      <rgbColor rgb="FF808080"/>
      <rgbColor rgb="FF9999FF"/>
      <rgbColor rgb="FF993366"/>
      <rgbColor rgb="FFF2F2F2"/>
      <rgbColor rgb="FFDEEBF7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2F5395"/>
      <rgbColor rgb="FF0000FF"/>
      <rgbColor rgb="FF00CCFF"/>
      <rgbColor rgb="FFD9D9D9"/>
      <rgbColor rgb="FFE2F0D9"/>
      <rgbColor rgb="FFC5E0B4"/>
      <rgbColor rgb="FF9DC3E6"/>
      <rgbColor rgb="FFFFC7CE"/>
      <rgbColor rgb="FFCC99FF"/>
      <rgbColor rgb="FFF8CBAD"/>
      <rgbColor rgb="FF2E75B6"/>
      <rgbColor rgb="FF33CCCC"/>
      <rgbColor rgb="FFA9D18E"/>
      <rgbColor rgb="FFFFC000"/>
      <rgbColor rgb="FFFF9900"/>
      <rgbColor rgb="FFC55A11"/>
      <rgbColor rgb="FF595959"/>
      <rgbColor rgb="FFA6A6A6"/>
      <rgbColor rgb="FF002060"/>
      <rgbColor rgb="FF548235"/>
      <rgbColor rgb="FF003300"/>
      <rgbColor rgb="FF385724"/>
      <rgbColor rgb="FF993300"/>
      <rgbColor rgb="FF993366"/>
      <rgbColor rgb="FF203864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pivotCacheDefinition" Target="/xl/pivotCache/pivotCacheDefinition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835.83290023148" createdVersion="3" refreshedVersion="8" recordCount="44" r:id="rId1">
  <cacheSource type="worksheet">
    <worksheetSource ref="A1:EI45" sheet="final"/>
  </cacheSource>
  <cacheFields count="140">
    <cacheField name="TE -" uniqueList="1" numFmtId="165" sqlType="0" hierarchy="0" level="0" databaseField="1">
      <sharedItems count="44" containsDate="1" containsNonDate="0" containsSemiMixedTypes="0" containsString="0" minDate="2025-06-27T15:00:00" maxDate="2025-07-04T00:00:00">
        <d v="2025-06-27T15:00:00"/>
        <d v="2025-06-27T18:00:00"/>
        <d v="2025-06-27T21:00:00"/>
        <d v="2025-06-28T00:00:00"/>
        <d v="2025-06-28T03:00:00"/>
        <d v="2025-06-28T06:00:00"/>
        <d v="2025-06-28T09:00:00"/>
        <d v="2025-06-28T12:00:00"/>
        <d v="2025-06-28T15:00:00"/>
        <d v="2025-06-28T18:00:00"/>
        <d v="2025-06-28T21:00:00"/>
        <d v="2025-06-29T00:00:00"/>
        <d v="2025-06-29T03:00:00"/>
        <d v="2025-06-29T06:00:00"/>
        <d v="2025-06-29T09:00:00"/>
        <d v="2025-06-29T12:00:00"/>
        <d v="2025-06-29T15:00:00"/>
        <d v="2025-06-29T18:00:00"/>
        <d v="2025-06-29T21:00:00"/>
        <d v="2025-06-30T00:00:00"/>
        <d v="2025-06-30T03:00:00"/>
        <d v="2025-06-30T06:00:00"/>
        <d v="2025-06-30T09:00:00"/>
        <d v="2025-06-30T12:00:00"/>
        <d v="2025-06-30T15:00:00"/>
        <d v="2025-06-30T18:00:00"/>
        <d v="2025-06-30T21:00:00"/>
        <d v="2025-07-01T00:00:00"/>
        <d v="2025-07-01T03:00:00"/>
        <d v="2025-07-01T06:00:00"/>
        <d v="2025-07-01T09:00:00"/>
        <d v="2025-07-01T12:00:00"/>
        <d v="2025-07-01T15:00:00"/>
        <d v="2025-07-01T18:00:00"/>
        <d v="2025-07-01T21:00:00"/>
        <d v="2025-07-02T00:00:00"/>
        <d v="2025-07-02T03:00:00"/>
        <d v="2025-07-02T06:00:00"/>
        <d v="2025-07-02T09:00:00"/>
        <d v="2025-07-02T12:00:00"/>
        <d v="2025-07-02T15:00:00"/>
        <d v="2025-07-02T18:00:00"/>
        <d v="2025-07-02T21:00:00"/>
        <d v="2025-07-03T00:00:00"/>
      </sharedItems>
      <fieldGroup par="139" base="0">
        <rangePr autoStart="1" autoEnd="1" groupBy="days" startDate="2025-06-27T15:00:00" endDate="2025-07-04T00:00:00" groupInterval="1"/>
        <groupItems count="368">
          <s v="&lt;27/06/2025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07/2025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1135" maxValue="101545"/>
    </cacheField>
    <cacheField name="VIS - surface" uniqueList="1" numFmtId="0" sqlType="0" hierarchy="0" level="0" databaseField="1">
      <sharedItems count="0" containsNumber="1" containsSemiMixedTypes="0" containsString="0" minValue="24134.8" maxValue="24135.4"/>
    </cacheField>
    <cacheField name="GUST - surface" uniqueList="1" numFmtId="0" sqlType="0" hierarchy="0" level="0" databaseField="1">
      <sharedItems count="0" containsNumber="1" containsSemiMixedTypes="0" containsString="0" minValue="1.20051" maxValue="16.048"/>
    </cacheField>
    <cacheField name="HGT - 200_mb" uniqueList="1" numFmtId="0" sqlType="0" hierarchy="0" level="0" databaseField="1">
      <sharedItems count="0" containsNumber="1" containsSemiMixedTypes="0" containsString="0" minValue="12294.5" maxValue="12415.4"/>
    </cacheField>
    <cacheField name="TMP - 200_mb" uniqueList="1" numFmtId="0" sqlType="0" hierarchy="0" level="0" databaseField="1">
      <sharedItems count="0" containsNumber="1" containsSemiMixedTypes="0" containsString="0" minValue="218.706" maxValue="227.718"/>
    </cacheField>
    <cacheField name="RH - 200_mb" uniqueList="1" numFmtId="0" sqlType="0" hierarchy="0" level="0" databaseField="1">
      <sharedItems count="0" containsNumber="1" containsSemiMixedTypes="0" containsString="0" minValue="3.2" maxValue="35.9"/>
    </cacheField>
    <cacheField name="TCDC - 200_mb" uniqueList="1" numFmtId="0" sqlType="0" hierarchy="0" level="0" databaseField="1">
      <sharedItems count="0" containsInteger="1" containsNumber="1" containsSemiMixedTypes="0" containsString="0" minValue="0" maxValue="0"/>
    </cacheField>
    <cacheField name="VVEL - 200_mb" uniqueList="1" numFmtId="0" sqlType="0" hierarchy="0" level="0" databaseField="1">
      <sharedItems count="0" containsNumber="1" containsSemiMixedTypes="0" containsString="0" minValue="-0.127863" maxValue="0.172234"/>
    </cacheField>
    <cacheField name="UGRD - 200_mb" uniqueList="1" numFmtId="0" sqlType="0" hierarchy="0" level="0" databaseField="1">
      <sharedItems count="0" containsNumber="1" containsSemiMixedTypes="0" containsString="0" minValue="-19.6041" maxValue="23.3407"/>
    </cacheField>
    <cacheField name="VGRD - 200_mb" uniqueList="1" numFmtId="0" sqlType="0" hierarchy="0" level="0" databaseField="1">
      <sharedItems count="0" containsNumber="1" containsSemiMixedTypes="0" containsString="0" minValue="-22.1248" maxValue="0.949451"/>
    </cacheField>
    <cacheField name="ABSV - 200_mb" uniqueList="1" numFmtId="0" sqlType="0" hierarchy="0" level="0" databaseField="1">
      <sharedItems count="0" containsNumber="1" containsSemiMixedTypes="0" containsString="0" minValue="1.32585e-05" maxValue="0.000278162"/>
    </cacheField>
    <cacheField name="HGT - 300_mb" uniqueList="1" numFmtId="0" sqlType="0" hierarchy="0" level="0" databaseField="1">
      <sharedItems count="0" containsNumber="1" containsSemiMixedTypes="0" containsString="0" minValue="9574.42" maxValue="9710.17"/>
    </cacheField>
    <cacheField name="TMP - 300_mb" uniqueList="1" numFmtId="0" sqlType="0" hierarchy="0" level="0" databaseField="1">
      <sharedItems count="0" containsNumber="1" containsSemiMixedTypes="0" containsString="0" minValue="234.045" maxValue="238.108"/>
    </cacheField>
    <cacheField name="RH - 300_mb" uniqueList="1" numFmtId="0" sqlType="0" hierarchy="0" level="0" databaseField="1">
      <sharedItems count="0" containsNumber="1" containsSemiMixedTypes="0" containsString="0" minValue="12.1" maxValue="93.7"/>
    </cacheField>
    <cacheField name="TCDC - 300_mb" uniqueList="1" numFmtId="0" sqlType="0" hierarchy="0" level="0" databaseField="1">
      <sharedItems count="0" containsNumber="1" containsSemiMixedTypes="0" containsString="0" minValue="0" maxValue="10"/>
    </cacheField>
    <cacheField name="VVEL - 300_mb" uniqueList="1" numFmtId="0" sqlType="0" hierarchy="0" level="0" databaseField="1">
      <sharedItems count="0" containsNumber="1" containsSemiMixedTypes="0" containsString="0" minValue="-0.313391" maxValue="0.436816"/>
    </cacheField>
    <cacheField name="UGRD - 300_mb" uniqueList="1" numFmtId="0" sqlType="0" hierarchy="0" level="0" databaseField="1">
      <sharedItems count="0" containsNumber="1" containsSemiMixedTypes="0" containsString="0" minValue="-22.9061" maxValue="12.9686"/>
    </cacheField>
    <cacheField name="VGRD - 300_mb" uniqueList="1" numFmtId="0" sqlType="0" hierarchy="0" level="0" databaseField="1">
      <sharedItems count="0" containsNumber="1" containsSemiMixedTypes="0" containsString="0" minValue="-25.5798" maxValue="-1.49438"/>
    </cacheField>
    <cacheField name="ABSV - 300_mb" uniqueList="1" numFmtId="0" sqlType="0" hierarchy="0" level="0" databaseField="1">
      <sharedItems count="0" containsNumber="1" containsSemiMixedTypes="0" containsString="0" minValue="-0.000218761" maxValue="0.000361101"/>
    </cacheField>
    <cacheField name="HGT - 400_mb" uniqueList="1" numFmtId="0" sqlType="0" hierarchy="0" level="0" databaseField="1">
      <sharedItems count="0" containsNumber="1" containsSemiMixedTypes="0" containsString="0" minValue="7537.02" maxValue="7636.18"/>
    </cacheField>
    <cacheField name="TMP - 400_mb" uniqueList="1" numFmtId="0" sqlType="0" hierarchy="0" level="0" databaseField="1">
      <sharedItems count="0" containsNumber="1" containsSemiMixedTypes="0" containsString="0" minValue="249.419" maxValue="255.727"/>
    </cacheField>
    <cacheField name="RH - 400_mb" uniqueList="1" numFmtId="0" sqlType="0" hierarchy="0" level="0" databaseField="1">
      <sharedItems count="0" containsNumber="1" containsSemiMixedTypes="0" containsString="0" minValue="6.6" maxValue="69"/>
    </cacheField>
    <cacheField name="TCDC - 400_mb" uniqueList="1" numFmtId="0" sqlType="0" hierarchy="0" level="0" databaseField="1">
      <sharedItems count="0" containsNumber="1" containsSemiMixedTypes="0" containsString="0" minValue="0" maxValue="0.6"/>
    </cacheField>
    <cacheField name="VVEL - 400_mb" uniqueList="1" numFmtId="0" sqlType="0" hierarchy="0" level="0" databaseField="1">
      <sharedItems count="0" containsNumber="1" containsSemiMixedTypes="0" containsString="0" minValue="-0.521555" maxValue="0.472395"/>
    </cacheField>
    <cacheField name="UGRD - 400_mb" uniqueList="1" numFmtId="0" sqlType="0" hierarchy="0" level="0" databaseField="1">
      <sharedItems count="0" containsNumber="1" containsSemiMixedTypes="0" containsString="0" minValue="-16.8995" maxValue="8.82283"/>
    </cacheField>
    <cacheField name="VGRD - 400_mb" uniqueList="1" numFmtId="0" sqlType="0" hierarchy="0" level="0" databaseField="1">
      <sharedItems count="0" containsNumber="1" containsSemiMixedTypes="0" containsString="0" minValue="-20.429" maxValue="-0.408246"/>
    </cacheField>
    <cacheField name="ABSV - 400_mb" uniqueList="1" numFmtId="0" sqlType="0" hierarchy="0" level="0" databaseField="1">
      <sharedItems count="0" containsNumber="1" containsSemiMixedTypes="0" containsString="0" minValue="-1.93624e-05" maxValue="0.000241664"/>
    </cacheField>
    <cacheField name="HGT - 500_mb" uniqueList="1" numFmtId="0" sqlType="0" hierarchy="0" level="0" databaseField="1">
      <sharedItems count="0" containsNumber="1" containsSemiMixedTypes="0" containsString="0" minValue="5856.98" maxValue="5921.13"/>
    </cacheField>
    <cacheField name="TMP - 500_mb" uniqueList="1" numFmtId="0" sqlType="0" hierarchy="0" level="0" databaseField="1">
      <sharedItems count="0" containsNumber="1" containsSemiMixedTypes="0" containsString="0" minValue="263.178" maxValue="269.99"/>
    </cacheField>
    <cacheField name="RH - 500_mb" uniqueList="1" numFmtId="0" sqlType="0" hierarchy="0" level="0" databaseField="1">
      <sharedItems count="0" containsNumber="1" containsSemiMixedTypes="0" containsString="0" minValue="4.8" maxValue="63.3"/>
    </cacheField>
    <cacheField name="TCDC - 500_mb" uniqueList="1" numFmtId="0" sqlType="0" hierarchy="0" level="0" databaseField="1">
      <sharedItems count="0" containsInteger="1" containsNumber="1" containsSemiMixedTypes="0" containsString="0" minValue="0" maxValue="0"/>
    </cacheField>
    <cacheField name="VVEL - 500_mb" uniqueList="1" numFmtId="0" sqlType="0" hierarchy="0" level="0" databaseField="1">
      <sharedItems count="0" containsNumber="1" containsSemiMixedTypes="0" containsString="0" minValue="-0.5931110000000001" maxValue="0.365621"/>
    </cacheField>
    <cacheField name="UGRD - 500_mb" uniqueList="1" numFmtId="0" sqlType="0" hierarchy="0" level="0" databaseField="1">
      <sharedItems count="0" containsNumber="1" containsSemiMixedTypes="0" containsString="0" minValue="-13.1172" maxValue="8.68521"/>
    </cacheField>
    <cacheField name="VGRD - 500_mb" uniqueList="1" numFmtId="0" sqlType="0" hierarchy="0" level="0" databaseField="1">
      <sharedItems count="0" containsNumber="1" containsSemiMixedTypes="0" containsString="0" minValue="-14.0251" maxValue="-1.43505"/>
    </cacheField>
    <cacheField name="ABSV - 500_mb" uniqueList="1" numFmtId="0" sqlType="0" hierarchy="0" level="0" databaseField="1">
      <sharedItems count="0" containsNumber="1" containsSemiMixedTypes="0" containsString="0" minValue="2.7958e-05" maxValue="0.000167384"/>
    </cacheField>
    <cacheField name="HGT - 600_mb" uniqueList="1" numFmtId="0" sqlType="0" hierarchy="0" level="0" databaseField="1">
      <sharedItems count="0" containsNumber="1" containsSemiMixedTypes="0" containsString="0" minValue="4421.15" maxValue="4460.62"/>
    </cacheField>
    <cacheField name="TMP - 600_mb" uniqueList="1" numFmtId="0" sqlType="0" hierarchy="0" level="0" databaseField="1">
      <sharedItems count="0" containsNumber="1" containsSemiMixedTypes="0" containsString="0" minValue="272.29" maxValue="278.703"/>
    </cacheField>
    <cacheField name="RH - 600_mb" uniqueList="1" numFmtId="0" sqlType="0" hierarchy="0" level="0" databaseField="1">
      <sharedItems count="0" containsNumber="1" containsSemiMixedTypes="0" containsString="0" minValue="3.9" maxValue="53"/>
    </cacheField>
    <cacheField name="TCDC - 600_mb" uniqueList="1" numFmtId="0" sqlType="0" hierarchy="0" level="0" databaseField="1">
      <sharedItems count="0" containsInteger="1" containsNumber="1" containsSemiMixedTypes="0" containsString="0" minValue="0" maxValue="0"/>
    </cacheField>
    <cacheField name="VVEL - 600_mb" uniqueList="1" numFmtId="0" sqlType="0" hierarchy="0" level="0" databaseField="1">
      <sharedItems count="0" containsNumber="1" containsSemiMixedTypes="0" containsString="0" minValue="-0.601303" maxValue="0.556615"/>
    </cacheField>
    <cacheField name="UGRD - 600_mb" uniqueList="1" numFmtId="0" sqlType="0" hierarchy="0" level="0" databaseField="1">
      <sharedItems count="0" containsNumber="1" containsSemiMixedTypes="0" containsString="0" minValue="-11.987" maxValue="7.28991"/>
    </cacheField>
    <cacheField name="VGRD - 600_mb" uniqueList="1" numFmtId="0" sqlType="0" hierarchy="0" level="0" databaseField="1">
      <sharedItems count="0" containsNumber="1" containsSemiMixedTypes="0" containsString="0" minValue="-12.372" maxValue="-2.08545"/>
    </cacheField>
    <cacheField name="ABSV - 600_mb" uniqueList="1" numFmtId="0" sqlType="0" hierarchy="0" level="0" databaseField="1">
      <sharedItems count="0" containsNumber="1" containsSemiMixedTypes="0" containsString="0" minValue="4.52565e-05" maxValue="0.000202682"/>
    </cacheField>
    <cacheField name="HGT - 700_mb" uniqueList="1" numFmtId="0" sqlType="0" hierarchy="0" level="0" databaseField="1">
      <sharedItems count="0" containsNumber="1" containsSemiMixedTypes="0" containsString="0" minValue="3159.85" maxValue="3204.74"/>
    </cacheField>
    <cacheField name="TMP - 700_mb" uniqueList="1" numFmtId="0" sqlType="0" hierarchy="0" level="0" databaseField="1">
      <sharedItems count="0" containsNumber="1" containsSemiMixedTypes="0" containsString="0" minValue="280.334" maxValue="284.325"/>
    </cacheField>
    <cacheField name="RH - 700_mb" uniqueList="1" numFmtId="0" sqlType="0" hierarchy="0" level="0" databaseField="1">
      <sharedItems count="0" containsNumber="1" containsSemiMixedTypes="0" containsString="0" minValue="12.4" maxValue="71.59999999999999"/>
    </cacheField>
    <cacheField name="TCDC - 700_mb" uniqueList="1" numFmtId="0" sqlType="0" hierarchy="0" level="0" databaseField="1">
      <sharedItems count="0" containsInteger="1" containsNumber="1" containsSemiMixedTypes="0" containsString="0" minValue="0" maxValue="0"/>
    </cacheField>
    <cacheField name="VVEL - 700_mb" uniqueList="1" numFmtId="0" sqlType="0" hierarchy="0" level="0" databaseField="1">
      <sharedItems count="0" containsNumber="1" containsSemiMixedTypes="0" containsString="0" minValue="-0.308121" maxValue="0.524938"/>
    </cacheField>
    <cacheField name="UGRD - 700_mb" uniqueList="1" numFmtId="0" sqlType="0" hierarchy="0" level="0" databaseField="1">
      <sharedItems count="0" containsNumber="1" containsSemiMixedTypes="0" containsString="0" minValue="-5.96189" maxValue="6.57237"/>
    </cacheField>
    <cacheField name="VGRD - 700_mb" uniqueList="1" numFmtId="0" sqlType="0" hierarchy="0" level="0" databaseField="1">
      <sharedItems count="0" containsNumber="1" containsSemiMixedTypes="0" containsString="0" minValue="-12.9561" maxValue="-0.181274"/>
    </cacheField>
    <cacheField name="ABSV - 700_mb" uniqueList="1" numFmtId="0" sqlType="0" hierarchy="0" level="0" databaseField="1">
      <sharedItems count="0" containsNumber="1" containsSemiMixedTypes="0" containsString="0" minValue="1.8757e-05" maxValue="0.000218967"/>
    </cacheField>
    <cacheField name="HGT - 850_mb" uniqueList="1" numFmtId="0" sqlType="0" hierarchy="0" level="0" databaseField="1">
      <sharedItems count="0" containsNumber="1" containsSemiMixedTypes="0" containsString="0" minValue="1526.19" maxValue="1562.61"/>
    </cacheField>
    <cacheField name="TMP - 850_mb" uniqueList="1" numFmtId="0" sqlType="0" hierarchy="0" level="0" databaseField="1">
      <sharedItems count="0" containsNumber="1" containsSemiMixedTypes="0" containsString="0" minValue="291.057" maxValue="295.478"/>
    </cacheField>
    <cacheField name="RH - 850_mb" uniqueList="1" numFmtId="0" sqlType="0" hierarchy="0" level="0" databaseField="1">
      <sharedItems count="0" containsNumber="1" containsSemiMixedTypes="0" containsString="0" minValue="29.3" maxValue="54"/>
    </cacheField>
    <cacheField name="TCDC - 850_mb" uniqueList="1" numFmtId="0" sqlType="0" hierarchy="0" level="0" databaseField="1">
      <sharedItems count="0" containsInteger="1" containsNumber="1" containsSemiMixedTypes="0" containsString="0" minValue="0" maxValue="0"/>
    </cacheField>
    <cacheField name="VVEL - 850_mb" uniqueList="1" numFmtId="0" sqlType="0" hierarchy="0" level="0" databaseField="1">
      <sharedItems count="0" containsNumber="1" containsSemiMixedTypes="0" containsString="0" minValue="-0.402857" maxValue="0.7052580000000001"/>
    </cacheField>
    <cacheField name="UGRD - 850_mb" uniqueList="1" numFmtId="0" sqlType="0" hierarchy="0" level="0" databaseField="1">
      <sharedItems count="0" containsNumber="1" containsSemiMixedTypes="0" containsString="0" minValue="-8.7677" maxValue="4.69155"/>
    </cacheField>
    <cacheField name="VGRD - 850_mb" uniqueList="1" numFmtId="0" sqlType="0" hierarchy="0" level="0" databaseField="1">
      <sharedItems count="0" containsNumber="1" containsSemiMixedTypes="0" containsString="0" minValue="-15.0775" maxValue="-0.359521"/>
    </cacheField>
    <cacheField name="ABSV - 850_mb" uniqueList="1" numFmtId="0" sqlType="0" hierarchy="0" level="0" databaseField="1">
      <sharedItems count="0" containsNumber="1" containsSemiMixedTypes="0" containsString="0" minValue="-3.51179e-05" maxValue="0.000323774"/>
    </cacheField>
    <cacheField name="HGT - 925_mb" uniqueList="1" numFmtId="0" sqlType="0" hierarchy="0" level="0" databaseField="1">
      <sharedItems count="0" containsNumber="1" containsSemiMixedTypes="0" containsString="0" minValue="788.211" maxValue="822.0650000000001"/>
    </cacheField>
    <cacheField name="TMP - 925_mb" uniqueList="1" numFmtId="0" sqlType="0" hierarchy="0" level="0" databaseField="1">
      <sharedItems count="0" containsNumber="1" containsSemiMixedTypes="0" containsString="0" minValue="294.632" maxValue="301.455"/>
    </cacheField>
    <cacheField name="RH - 925_mb" uniqueList="1" numFmtId="0" sqlType="0" hierarchy="0" level="0" databaseField="1">
      <sharedItems count="0" containsNumber="1" containsSemiMixedTypes="0" containsString="0" minValue="27.3" maxValue="57.5"/>
    </cacheField>
    <cacheField name="TCDC - 925_mb" uniqueList="1" numFmtId="0" sqlType="0" hierarchy="0" level="0" databaseField="1">
      <sharedItems count="0" containsInteger="1" containsNumber="1" containsSemiMixedTypes="0" containsString="0" minValue="0" maxValue="0"/>
    </cacheField>
    <cacheField name="VVEL - 925_mb" uniqueList="1" numFmtId="0" sqlType="0" hierarchy="0" level="0" databaseField="1">
      <sharedItems count="0" containsNumber="1" containsSemiMixedTypes="0" containsString="0" minValue="-0.701141" maxValue="0.446831"/>
    </cacheField>
    <cacheField name="UGRD - 925_mb" uniqueList="1" numFmtId="0" sqlType="0" hierarchy="0" level="0" databaseField="1">
      <sharedItems count="0" containsNumber="1" containsSemiMixedTypes="0" containsString="0" minValue="-6.25393" maxValue="3.90418"/>
    </cacheField>
    <cacheField name="VGRD - 925_mb" uniqueList="1" numFmtId="0" sqlType="0" hierarchy="0" level="0" databaseField="1">
      <sharedItems count="0" containsNumber="1" containsSemiMixedTypes="0" containsString="0" minValue="-17.077" maxValue="1.64865"/>
    </cacheField>
    <cacheField name="ABSV - 925_mb" uniqueList="1" numFmtId="0" sqlType="0" hierarchy="0" level="0" databaseField="1">
      <sharedItems count="0" containsNumber="1" containsSemiMixedTypes="0" containsString="0" minValue="1.13713e-05" maxValue="0.000359989"/>
    </cacheField>
    <cacheField name="HGT - 950_mb" uniqueList="1" numFmtId="0" sqlType="0" hierarchy="0" level="0" databaseField="1">
      <sharedItems count="0" containsNumber="1" containsSemiMixedTypes="0" containsString="0" minValue="551.427" maxValue="586.2619999999999"/>
    </cacheField>
    <cacheField name="TMP - 950_mb" uniqueList="1" numFmtId="0" sqlType="0" hierarchy="0" level="0" databaseField="1">
      <sharedItems count="0" containsNumber="1" containsSemiMixedTypes="0" containsString="0" minValue="295.112" maxValue="302.035"/>
    </cacheField>
    <cacheField name="RH - 950_mb" uniqueList="1" numFmtId="0" sqlType="0" hierarchy="0" level="0" databaseField="1">
      <sharedItems count="0" containsNumber="1" containsSemiMixedTypes="0" containsString="0" minValue="27.4" maxValue="73"/>
    </cacheField>
    <cacheField name="TCDC - 950_mb" uniqueList="1" numFmtId="0" sqlType="0" hierarchy="0" level="0" databaseField="1">
      <sharedItems count="0" containsInteger="1" containsNumber="1" containsSemiMixedTypes="0" containsString="0" minValue="0" maxValue="0"/>
    </cacheField>
    <cacheField name="VVEL - 950_mb" uniqueList="1" numFmtId="0" sqlType="0" hierarchy="0" level="0" databaseField="1">
      <sharedItems count="0" containsNumber="1" containsSemiMixedTypes="0" containsString="0" minValue="-0.905776" maxValue="0.359454"/>
    </cacheField>
    <cacheField name="UGRD - 950_mb" uniqueList="1" numFmtId="0" sqlType="0" hierarchy="0" level="0" databaseField="1">
      <sharedItems count="0" containsNumber="1" containsSemiMixedTypes="0" containsString="0" minValue="-5.68541" maxValue="5.45259"/>
    </cacheField>
    <cacheField name="VGRD - 950_mb" uniqueList="1" numFmtId="0" sqlType="0" hierarchy="0" level="0" databaseField="1">
      <sharedItems count="0" containsNumber="1" containsSemiMixedTypes="0" containsString="0" minValue="-18.0967" maxValue="2.0628"/>
    </cacheField>
    <cacheField name="ABSV - 950_mb" uniqueList="1" numFmtId="0" sqlType="0" hierarchy="0" level="0" databaseField="1">
      <sharedItems count="0" containsNumber="1" containsSemiMixedTypes="0" containsString="0" minValue="-7.12646e-06" maxValue="0.00040722"/>
    </cacheField>
    <cacheField name="var2_4_2 - surface" uniqueList="1" numFmtId="0" sqlType="0" hierarchy="0" level="0" databaseField="1">
      <sharedItems count="0" containsInteger="1" containsNumber="1" containsSemiMixedTypes="0" containsString="0" minValue="2" maxValue="6"/>
    </cacheField>
    <cacheField name="HGT - 975_mb" uniqueList="1" numFmtId="0" sqlType="0" hierarchy="0" level="0" databaseField="1">
      <sharedItems count="0" containsNumber="1" containsSemiMixedTypes="0" containsString="0" minValue="321.358" maxValue="357.41"/>
    </cacheField>
    <cacheField name="TMP - 975_mb" uniqueList="1" numFmtId="0" sqlType="0" hierarchy="0" level="0" databaseField="1">
      <sharedItems count="0" containsNumber="1" containsSemiMixedTypes="0" containsString="0" minValue="296.07" maxValue="303.331"/>
    </cacheField>
    <cacheField name="RH - 975_mb" uniqueList="1" numFmtId="0" sqlType="0" hierarchy="0" level="0" databaseField="1">
      <sharedItems count="0" containsNumber="1" containsSemiMixedTypes="0" containsString="0" minValue="30" maxValue="75.7"/>
    </cacheField>
    <cacheField name="TCDC - 975_mb" uniqueList="1" numFmtId="0" sqlType="0" hierarchy="0" level="0" databaseField="1">
      <sharedItems count="0" containsInteger="1" containsNumber="1" containsSemiMixedTypes="0" containsString="0" minValue="0" maxValue="0"/>
    </cacheField>
    <cacheField name="VVEL - 975_mb" uniqueList="1" numFmtId="0" sqlType="0" hierarchy="0" level="0" databaseField="1">
      <sharedItems count="0" containsNumber="1" containsSemiMixedTypes="0" containsString="0" minValue="-0.7019069999999999" maxValue="0.130604"/>
    </cacheField>
    <cacheField name="UGRD - 975_mb" uniqueList="1" numFmtId="0" sqlType="0" hierarchy="0" level="0" databaseField="1">
      <sharedItems count="0" containsNumber="1" containsSemiMixedTypes="0" containsString="0" minValue="-4.0987" maxValue="5.55738"/>
    </cacheField>
    <cacheField name="VGRD - 975_mb" uniqueList="1" numFmtId="0" sqlType="0" hierarchy="0" level="0" databaseField="1">
      <sharedItems count="0" containsNumber="1" containsSemiMixedTypes="0" containsString="0" minValue="-17.7291" maxValue="1.97477"/>
    </cacheField>
    <cacheField name="ABSV - 975_mb" uniqueList="1" numFmtId="0" sqlType="0" hierarchy="0" level="0" databaseField="1">
      <sharedItems count="0" containsNumber="1" containsSemiMixedTypes="0" containsString="0" minValue="-6.109300000000001e-05" maxValue="0.000309633"/>
    </cacheField>
    <cacheField name="TMP - 1000_mb" uniqueList="1" numFmtId="0" sqlType="0" hierarchy="0" level="0" databaseField="1">
      <sharedItems count="0" containsNumber="1" containsSemiMixedTypes="0" containsString="0" minValue="297.305" maxValue="305.591"/>
    </cacheField>
    <cacheField name="RH - 1000_mb" uniqueList="1" numFmtId="0" sqlType="0" hierarchy="0" level="0" databaseField="1">
      <sharedItems count="0" containsNumber="1" containsSemiMixedTypes="0" containsString="0" minValue="27.9" maxValue="78.7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0"/>
    </cacheField>
    <cacheField name="VVEL - 1000_mb" uniqueList="1" numFmtId="0" sqlType="0" hierarchy="0" level="0" databaseField="1">
      <sharedItems count="0" containsNumber="1" containsSemiMixedTypes="0" containsString="0" minValue="-0.400034" maxValue="0.0437046"/>
    </cacheField>
    <cacheField name="UGRD - 1000_mb" uniqueList="1" numFmtId="0" sqlType="0" hierarchy="0" level="0" databaseField="1">
      <sharedItems count="0" containsNumber="1" containsSemiMixedTypes="0" containsString="0" minValue="-2.73623" maxValue="4.36574"/>
    </cacheField>
    <cacheField name="VGRD - 1000_mb" uniqueList="1" numFmtId="0" sqlType="0" hierarchy="0" level="0" databaseField="1">
      <sharedItems count="0" containsNumber="1" containsSemiMixedTypes="0" containsString="0" minValue="-15.2389" maxValue="1.16416"/>
    </cacheField>
    <cacheField name="ABSV - 1000_mb" uniqueList="1" numFmtId="0" sqlType="0" hierarchy="0" level="0" databaseField="1">
      <sharedItems count="0" containsNumber="1" containsSemiMixedTypes="0" containsString="0" minValue="-0.00012373" maxValue="0.000167195"/>
    </cacheField>
    <cacheField name="HGT - 1000_mb" uniqueList="1" numFmtId="0" sqlType="0" hierarchy="0" level="0" databaseField="1">
      <sharedItems count="0" containsNumber="1" containsSemiMixedTypes="0" containsString="0" minValue="98.2664" maxValue="134.284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96.031" maxValue="320.024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21.0118" maxValue="995.623"/>
    </cacheField>
    <cacheField name="TMP - 2_m_above_ground" uniqueList="1" numFmtId="0" sqlType="0" hierarchy="0" level="0" databaseField="1">
      <sharedItems count="0" containsNumber="1" containsSemiMixedTypes="0" containsString="0" minValue="297.101" maxValue="307.912"/>
    </cacheField>
    <cacheField name="DPT - 2_m_above_ground" uniqueList="1" numFmtId="0" sqlType="0" hierarchy="0" level="0" databaseField="1">
      <sharedItems count="0" containsNumber="1" containsSemiMixedTypes="0" containsString="0" minValue="283.9" maxValue="293.564"/>
    </cacheField>
    <cacheField name="RH - 2_m_above_ground" uniqueList="1" numFmtId="0" sqlType="0" hierarchy="0" level="0" databaseField="1">
      <sharedItems count="0" containsNumber="1" containsSemiMixedTypes="0" containsString="0" minValue="26.6" maxValue="80.8"/>
    </cacheField>
    <cacheField name="UGRD - 10_m_above_ground" uniqueList="1" numFmtId="0" sqlType="0" hierarchy="0" level="0" databaseField="1">
      <sharedItems count="0" containsNumber="1" containsSemiMixedTypes="0" containsString="0" minValue="-2.35714" maxValue="3.25993"/>
    </cacheField>
    <cacheField name="VGRD - 10_m_above_ground" uniqueList="1" numFmtId="0" sqlType="0" hierarchy="0" level="0" databaseField="1">
      <sharedItems count="0" containsNumber="1" containsSemiMixedTypes="0" containsString="0" minValue="-12.0582" maxValue="0.80842"/>
    </cacheField>
    <cacheField name="CPOFP - surface" uniqueList="1" numFmtId="0" sqlType="0" hierarchy="0" level="0" databaseField="1">
      <sharedItems count="0" containsInteger="1" containsNumber="1" containsSemiMixedTypes="0" containsString="0" minValue="-50" maxValue="-50"/>
    </cacheField>
    <cacheField name="CPRAT - surface" uniqueList="1" numFmtId="0" sqlType="0" hierarchy="0" level="0" databaseField="1">
      <sharedItems count="0" containsInteger="1" containsNumber="1" containsSemiMixedTypes="0" containsString="0" minValue="0" maxValue="0"/>
    </cacheField>
    <cacheField name="PRATE - surface" uniqueList="1" numFmtId="0" sqlType="0" hierarchy="0" level="0" databaseField="1">
      <sharedItems count="0" containsInteger="1" containsNumber="1" containsSemiMixedTypes="0" containsString="0" minValue="0" maxValue="0"/>
    </cacheField>
    <cacheField name="CPRAT - surface2" uniqueList="1" numFmtId="0" sqlType="0" hierarchy="0" level="0" databaseField="1">
      <sharedItems count="0" containsNumber="1" containsSemiMixedTypes="0" containsString="0" minValue="0" maxValue="1.6e-07"/>
    </cacheField>
    <cacheField name="PRATE - surface2" uniqueList="1" numFmtId="0" sqlType="0" hierarchy="0" level="0" databaseField="1">
      <sharedItems count="0" containsNumber="1" containsSemiMixedTypes="0" containsString="0" minValue="0" maxValue="2e-07"/>
    </cacheField>
    <cacheField name="APCP - surface" uniqueList="1" numFmtId="0" sqlType="0" hierarchy="0" level="0" databaseField="1">
      <sharedItems count="0" containsInteger="1" containsNumber="1" containsSemiMixedTypes="0" containsString="0" minValue="0" maxValue="0"/>
    </cacheField>
    <cacheField name="APCP - surface2" uniqueList="1" numFmtId="0" sqlType="0" hierarchy="0" level="0" databaseField="1">
      <sharedItems count="0" containsInteger="1" containsNumber="1" containsSemiMixedTypes="0" containsString="0" minValue="0" maxValue="0"/>
    </cacheField>
    <cacheField name="ACPCP - surface" uniqueList="1" numFmtId="0" sqlType="0" hierarchy="0" level="0" databaseField="1">
      <sharedItems count="0" containsInteger="1" containsNumber="1" containsSemiMixedTypes="0" containsString="0" minValue="0" maxValue="0"/>
    </cacheField>
    <cacheField name="ACPC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0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1600"/>
    </cacheField>
    <cacheField name="LFTX - surface" uniqueList="1" numFmtId="0" sqlType="0" hierarchy="0" level="0" databaseField="1">
      <sharedItems count="0" containsNumber="1" containsSemiMixedTypes="0" containsString="0" minValue="-4.49489" maxValue="8.004949999999999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1351"/>
    </cacheField>
    <cacheField name="CIN - surface" uniqueList="1" numFmtId="0" sqlType="0" hierarchy="0" level="0" databaseField="1">
      <sharedItems count="0" containsNumber="1" containsSemiMixedTypes="0" containsString="0" minValue="-636.605" maxValue="0.490967"/>
    </cacheField>
    <cacheField name="LCDC - low_cloud_layer" uniqueList="1" numFmtId="0" sqlType="0" hierarchy="0" level="0" databaseField="1">
      <sharedItems count="0" containsInteger="1" containsNumber="1" containsSemiMixedTypes="0" containsString="0" minValue="0" maxValue="0"/>
    </cacheField>
    <cacheField name="LCDC - low_cloud_layer2" uniqueList="1" numFmtId="0" sqlType="0" hierarchy="0" level="0" databaseField="1">
      <sharedItems count="0" containsInteger="1" containsNumber="1" containsSemiMixedTypes="0" containsString="0" minValue="0" maxValue="0"/>
    </cacheField>
    <cacheField name="MCDC - middle_cloud_layer" uniqueList="1" numFmtId="0" sqlType="0" hierarchy="0" level="0" databaseField="1">
      <sharedItems count="0" containsNumber="1" containsSemiMixedTypes="0" containsString="0" minValue="0" maxValue="4.6"/>
    </cacheField>
    <cacheField name="MCDC - middle_cloud_layer2" uniqueList="1" numFmtId="0" sqlType="0" hierarchy="0" level="0" databaseField="1">
      <sharedItems count="0" containsInteger="1" containsNumber="1" containsSemiMixedTypes="0" containsString="0" minValue="0" maxValue="0"/>
    </cacheField>
    <cacheField name="HCDC - high_cloud_layer" uniqueList="1" numFmtId="0" sqlType="0" hierarchy="0" level="0" databaseField="1">
      <sharedItems count="0" containsNumber="1" containsSemiMixedTypes="0" containsString="0" minValue="0" maxValue="94.59999999999999"/>
    </cacheField>
    <cacheField name="HCDC - high_cloud_layer2" uniqueList="1" numFmtId="0" sqlType="0" hierarchy="0" level="0" databaseField="1">
      <sharedItems count="0" containsNumber="1" containsSemiMixedTypes="0" containsString="0" minValue="0" maxValue="100"/>
    </cacheField>
    <cacheField name="HLCY - 3000-0_m_above_ground" uniqueList="1" numFmtId="0" sqlType="0" hierarchy="0" level="0" databaseField="1">
      <sharedItems count="0" containsNumber="1" containsSemiMixedTypes="0" containsString="0" minValue="-71.6343" maxValue="135.751"/>
    </cacheField>
    <cacheField name="HGT - tropopause" uniqueList="1" numFmtId="0" sqlType="0" hierarchy="0" level="0" databaseField="1">
      <sharedItems count="0" containsNumber="1" containsSemiMixedTypes="0" containsString="0" minValue="10589.9" maxValue="17917.1"/>
    </cacheField>
    <cacheField name="TMP - tropopause" uniqueList="1" numFmtId="0" sqlType="0" hierarchy="0" level="0" databaseField="1">
      <sharedItems count="0" containsNumber="1" containsSemiMixedTypes="0" containsString="0" minValue="207.168" maxValue="227.86"/>
    </cacheField>
    <cacheField name="UGRD - tropopause" uniqueList="1" numFmtId="0" sqlType="0" hierarchy="0" level="0" databaseField="1">
      <sharedItems count="0" containsNumber="1" containsSemiMixedTypes="0" containsString="0" minValue="-22.5707" maxValue="18.6272"/>
    </cacheField>
    <cacheField name="VGRD - tropopause" uniqueList="1" numFmtId="0" sqlType="0" hierarchy="0" level="0" databaseField="1">
      <sharedItems count="0" containsNumber="1" containsSemiMixedTypes="0" containsString="0" minValue="-27.7047" maxValue="5.91063"/>
    </cacheField>
    <cacheField name="VWSH - tropopause" uniqueList="1" numFmtId="0" sqlType="0" hierarchy="0" level="0" databaseField="1">
      <sharedItems count="0" containsNumber="1" containsSemiMixedTypes="0" containsString="0" minValue="-0.0312772" maxValue="0.009077689999999999"/>
    </cacheField>
    <cacheField name="HGT - 0C_isotherm" uniqueList="1" numFmtId="0" sqlType="0" hierarchy="0" level="0" databaseField="1">
      <sharedItems count="0" containsNumber="1" containsSemiMixedTypes="0" containsString="0" minValue="4280.32" maxValue="5411.04"/>
    </cacheField>
    <cacheField name="RH - 0C_isotherm" uniqueList="1" numFmtId="0" sqlType="0" hierarchy="0" level="0" databaseField="1">
      <sharedItems count="0" containsNumber="1" containsSemiMixedTypes="0" containsString="0" minValue="3.6" maxValue="52.2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  <cacheField name="Mesi" uniqueList="1" numFmtId="0" sqlType="0" hierarchy="0" level="0" databaseField="0">
      <fieldGroup base="0">
        <rangePr autoStart="1" autoEnd="1" groupBy="months" startDate="2025-06-27T15:00:00" endDate="2025-07-04T00:00:00" groupInterval="1"/>
        <groupItems count="14">
          <s v="&lt;27/06/2025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4/07/2025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Date="0" createdVersion="3" recordCount="44" r:id="rId1">
  <cacheSource type="worksheet">
    <worksheetSource ref="A1:ED45" sheet="final"/>
  </cacheSource>
  <cacheFields count="134">
    <cacheField name="TE -" uniqueList="1" numFmtId="0" sqlType="0" hierarchy="0" level="0" databaseField="1">
      <sharedItems count="44" containsDate="1" containsNonDate="0" containsSemiMixedTypes="0" containsString="0" minDate="2025-01-24T21:00:00" maxDate="2025-01-30T06:00:00">
        <d v="2025-01-24T21:00:00"/>
        <d v="2025-01-25T00:00:00"/>
        <d v="2025-01-25T03:00:00"/>
        <d v="2025-01-25T06:00:00"/>
        <d v="2025-01-25T09:00:00"/>
        <d v="2025-01-25T12:00:00"/>
        <d v="2025-01-25T15:00:00"/>
        <d v="2025-01-25T18:00:00"/>
        <d v="2025-01-25T21:00:00"/>
        <d v="2025-01-26T00:00:00"/>
        <d v="2025-01-26T03:00:00"/>
        <d v="2025-01-26T06:00:00"/>
        <d v="2025-01-26T09:00:00"/>
        <d v="2025-01-26T12:00:00"/>
        <d v="2025-01-26T15:00:00"/>
        <d v="2025-01-26T18:00:00"/>
        <d v="2025-01-26T21:00:00"/>
        <d v="2025-01-27T00:00:00"/>
        <d v="2025-01-27T03:00:00"/>
        <d v="2025-01-27T06:00:00"/>
        <d v="2025-01-27T09:00:00"/>
        <d v="2025-01-27T12:00:00"/>
        <d v="2025-01-27T15:00:00"/>
        <d v="2025-01-27T18:00:00"/>
        <d v="2025-01-27T21:00:00"/>
        <d v="2025-01-28T00:00:00"/>
        <d v="2025-01-28T03:00:00"/>
        <d v="2025-01-28T06:00:00"/>
        <d v="2025-01-28T09:00:00"/>
        <d v="2025-01-28T12:00:00"/>
        <d v="2025-01-28T15:00:00"/>
        <d v="2025-01-28T18:00:00"/>
        <d v="2025-01-28T21:00:00"/>
        <d v="2025-01-29T00:00:00"/>
        <d v="2025-01-29T03:00:00"/>
        <d v="2025-01-29T06:00:00"/>
        <d v="2025-01-29T09:00:00"/>
        <d v="2025-01-29T12:00:00"/>
        <d v="2025-01-29T15:00:00"/>
        <d v="2025-01-29T18:00:00"/>
        <d v="2025-01-29T21:00:00"/>
        <d v="2025-01-30T00:00:00"/>
        <d v="2025-01-30T03:00:00"/>
        <d v="2025-01-30T06:00:00"/>
      </sharedItems>
      <fieldGroup base="0">
        <rangePr autoStart="1" autoEnd="1" groupBy="days" startDate="2025-01-24T00:00:00" endDate="2025-01-31T00:00:00" groupInterval="1"/>
        <groupItems count="368">
          <s v="&lt;01/24/2025"/>
          <s v="Jan 01"/>
          <s v="Jan 02"/>
          <s v="Jan 03"/>
          <s v="Jan 04"/>
          <s v="Jan 05"/>
          <s v="Jan 06"/>
          <s v="Jan 07"/>
          <s v="Jan 08"/>
          <s v="Jan 09"/>
          <s v="Jan 10"/>
          <s v="Jan 11"/>
          <s v="Jan 12"/>
          <s v="Jan 13"/>
          <s v="Jan 14"/>
          <s v="Jan 15"/>
          <s v="Jan 16"/>
          <s v="Jan 17"/>
          <s v="Jan 18"/>
          <s v="Jan 19"/>
          <s v="Jan 20"/>
          <s v="Jan 21"/>
          <s v="Jan 22"/>
          <s v="Jan 23"/>
          <s v="Jan 24"/>
          <s v="Jan 25"/>
          <s v="Jan 26"/>
          <s v="Jan 27"/>
          <s v="Jan 28"/>
          <s v="Jan 29"/>
          <s v="Jan 30"/>
          <s v="Jan 31"/>
          <s v="Feb 01"/>
          <s v="Feb 02"/>
          <s v="Feb 03"/>
          <s v="Feb 04"/>
          <s v="Feb 05"/>
          <s v="Feb 06"/>
          <s v="Feb 07"/>
          <s v="Feb 08"/>
          <s v="Feb 09"/>
          <s v="Feb 10"/>
          <s v="Feb 11"/>
          <s v="Feb 12"/>
          <s v="Feb 13"/>
          <s v="Feb 14"/>
          <s v="Feb 15"/>
          <s v="Feb 16"/>
          <s v="Feb 17"/>
          <s v="Feb 18"/>
          <s v="Feb 19"/>
          <s v="Feb 20"/>
          <s v="Feb 21"/>
          <s v="Feb 22"/>
          <s v="Feb 23"/>
          <s v="Feb 24"/>
          <s v="Feb 25"/>
          <s v="Feb 26"/>
          <s v="Feb 27"/>
          <s v="Feb 28"/>
          <s v="Feb 29"/>
          <s v="Mar 01"/>
          <s v="Mar 02"/>
          <s v="Mar 03"/>
          <s v="Mar 04"/>
          <s v="Mar 05"/>
          <s v="Mar 06"/>
          <s v="Mar 07"/>
          <s v="Mar 08"/>
          <s v="Mar 09"/>
          <s v="Mar 10"/>
          <s v="Mar 11"/>
          <s v="Mar 12"/>
          <s v="Mar 13"/>
          <s v="Mar 14"/>
          <s v="Mar 15"/>
          <s v="Mar 16"/>
          <s v="Mar 17"/>
          <s v="Mar 18"/>
          <s v="Mar 19"/>
          <s v="Mar 20"/>
          <s v="Mar 21"/>
          <s v="Mar 22"/>
          <s v="Mar 23"/>
          <s v="Mar 24"/>
          <s v="Mar 25"/>
          <s v="Mar 26"/>
          <s v="Mar 27"/>
          <s v="Mar 28"/>
          <s v="Mar 29"/>
          <s v="Mar 30"/>
          <s v="Mar 31"/>
          <s v="Apr 01"/>
          <s v="Apr 02"/>
          <s v="Apr 03"/>
          <s v="Apr 04"/>
          <s v="Apr 05"/>
          <s v="Apr 06"/>
          <s v="Apr 07"/>
          <s v="Apr 08"/>
          <s v="Apr 09"/>
          <s v="Apr 10"/>
          <s v="Apr 11"/>
          <s v="Apr 12"/>
          <s v="Apr 13"/>
          <s v="Apr 14"/>
          <s v="Apr 15"/>
          <s v="Apr 16"/>
          <s v="Apr 17"/>
          <s v="Apr 18"/>
          <s v="Apr 19"/>
          <s v="Apr 20"/>
          <s v="Apr 21"/>
          <s v="Apr 22"/>
          <s v="Apr 23"/>
          <s v="Apr 24"/>
          <s v="Apr 25"/>
          <s v="Apr 26"/>
          <s v="Apr 27"/>
          <s v="Apr 28"/>
          <s v="Apr 29"/>
          <s v="Apr 30"/>
          <s v="May 01"/>
          <s v="May 02"/>
          <s v="May 03"/>
          <s v="May 04"/>
          <s v="May 05"/>
          <s v="May 06"/>
          <s v="May 07"/>
          <s v="May 08"/>
          <s v="May 09"/>
          <s v="May 10"/>
          <s v="May 11"/>
          <s v="May 12"/>
          <s v="May 13"/>
          <s v="May 14"/>
          <s v="May 15"/>
          <s v="May 16"/>
          <s v="May 17"/>
          <s v="May 18"/>
          <s v="May 19"/>
          <s v="May 20"/>
          <s v="May 21"/>
          <s v="May 22"/>
          <s v="May 23"/>
          <s v="May 24"/>
          <s v="May 25"/>
          <s v="May 26"/>
          <s v="May 27"/>
          <s v="May 28"/>
          <s v="May 29"/>
          <s v="May 30"/>
          <s v="May 31"/>
          <s v="Jun 01"/>
          <s v="Jun 02"/>
          <s v="Jun 03"/>
          <s v="Jun 04"/>
          <s v="Jun 05"/>
          <s v="Jun 06"/>
          <s v="Jun 07"/>
          <s v="Jun 08"/>
          <s v="Jun 09"/>
          <s v="Jun 10"/>
          <s v="Jun 11"/>
          <s v="Jun 12"/>
          <s v="Jun 13"/>
          <s v="Jun 14"/>
          <s v="Jun 15"/>
          <s v="Jun 16"/>
          <s v="Jun 17"/>
          <s v="Jun 18"/>
          <s v="Jun 19"/>
          <s v="Jun 20"/>
          <s v="Jun 21"/>
          <s v="Jun 22"/>
          <s v="Jun 23"/>
          <s v="Jun 24"/>
          <s v="Jun 25"/>
          <s v="Jun 26"/>
          <s v="Jun 27"/>
          <s v="Jun 28"/>
          <s v="Jun 29"/>
          <s v="Jun 30"/>
          <s v="Jul 01"/>
          <s v="Jul 02"/>
          <s v="Jul 03"/>
          <s v="Jul 04"/>
          <s v="Jul 05"/>
          <s v="Jul 06"/>
          <s v="Jul 07"/>
          <s v="Jul 08"/>
          <s v="Jul 09"/>
          <s v="Jul 10"/>
          <s v="Jul 11"/>
          <s v="Jul 12"/>
          <s v="Jul 13"/>
          <s v="Jul 14"/>
          <s v="Jul 15"/>
          <s v="Jul 16"/>
          <s v="Jul 17"/>
          <s v="Jul 18"/>
          <s v="Jul 19"/>
          <s v="Jul 20"/>
          <s v="Jul 21"/>
          <s v="Jul 22"/>
          <s v="Jul 23"/>
          <s v="Jul 24"/>
          <s v="Jul 25"/>
          <s v="Jul 26"/>
          <s v="Jul 27"/>
          <s v="Jul 28"/>
          <s v="Jul 29"/>
          <s v="Jul 30"/>
          <s v="Jul 31"/>
          <s v="Aug 01"/>
          <s v="Aug 02"/>
          <s v="Aug 03"/>
          <s v="Aug 04"/>
          <s v="Aug 05"/>
          <s v="Aug 06"/>
          <s v="Aug 07"/>
          <s v="Aug 08"/>
          <s v="Aug 09"/>
          <s v="Aug 10"/>
          <s v="Aug 11"/>
          <s v="Aug 12"/>
          <s v="Aug 13"/>
          <s v="Aug 14"/>
          <s v="Aug 15"/>
          <s v="Aug 16"/>
          <s v="Aug 17"/>
          <s v="Aug 18"/>
          <s v="Aug 19"/>
          <s v="Aug 20"/>
          <s v="Aug 21"/>
          <s v="Aug 22"/>
          <s v="Aug 23"/>
          <s v="Aug 24"/>
          <s v="Aug 25"/>
          <s v="Aug 26"/>
          <s v="Aug 27"/>
          <s v="Aug 28"/>
          <s v="Aug 29"/>
          <s v="Aug 30"/>
          <s v="Aug 31"/>
          <s v="Sep 01"/>
          <s v="Sep 02"/>
          <s v="Sep 03"/>
          <s v="Sep 04"/>
          <s v="Sep 05"/>
          <s v="Sep 06"/>
          <s v="Sep 07"/>
          <s v="Sep 08"/>
          <s v="Sep 09"/>
          <s v="Sep 10"/>
          <s v="Sep 11"/>
          <s v="Sep 12"/>
          <s v="Sep 13"/>
          <s v="Sep 14"/>
          <s v="Sep 15"/>
          <s v="Sep 16"/>
          <s v="Sep 17"/>
          <s v="Sep 18"/>
          <s v="Sep 19"/>
          <s v="Sep 20"/>
          <s v="Sep 21"/>
          <s v="Sep 22"/>
          <s v="Sep 23"/>
          <s v="Sep 24"/>
          <s v="Sep 25"/>
          <s v="Sep 26"/>
          <s v="Sep 27"/>
          <s v="Sep 28"/>
          <s v="Sep 29"/>
          <s v="Sep 30"/>
          <s v="Oct 01"/>
          <s v="Oct 02"/>
          <s v="Oct 03"/>
          <s v="Oct 04"/>
          <s v="Oct 05"/>
          <s v="Oct 06"/>
          <s v="Oct 07"/>
          <s v="Oct 08"/>
          <s v="Oct 09"/>
          <s v="Oct 10"/>
          <s v="Oct 11"/>
          <s v="Oct 12"/>
          <s v="Oct 13"/>
          <s v="Oct 14"/>
          <s v="Oct 15"/>
          <s v="Oct 16"/>
          <s v="Oct 17"/>
          <s v="Oct 18"/>
          <s v="Oct 19"/>
          <s v="Oct 20"/>
          <s v="Oct 21"/>
          <s v="Oct 22"/>
          <s v="Oct 23"/>
          <s v="Oct 24"/>
          <s v="Oct 25"/>
          <s v="Oct 26"/>
          <s v="Oct 27"/>
          <s v="Oct 28"/>
          <s v="Oct 29"/>
          <s v="Oct 30"/>
          <s v="Oct 31"/>
          <s v="Nov 01"/>
          <s v="Nov 02"/>
          <s v="Nov 03"/>
          <s v="Nov 04"/>
          <s v="Nov 05"/>
          <s v="Nov 06"/>
          <s v="Nov 07"/>
          <s v="Nov 08"/>
          <s v="Nov 09"/>
          <s v="Nov 10"/>
          <s v="Nov 11"/>
          <s v="Nov 12"/>
          <s v="Nov 13"/>
          <s v="Nov 14"/>
          <s v="Nov 15"/>
          <s v="Nov 16"/>
          <s v="Nov 17"/>
          <s v="Nov 18"/>
          <s v="Nov 19"/>
          <s v="Nov 20"/>
          <s v="Nov 21"/>
          <s v="Nov 22"/>
          <s v="Nov 23"/>
          <s v="Nov 24"/>
          <s v="Nov 25"/>
          <s v="Nov 26"/>
          <s v="Nov 27"/>
          <s v="Nov 28"/>
          <s v="Nov 29"/>
          <s v="Nov 30"/>
          <s v="Dec 01"/>
          <s v="Dec 02"/>
          <s v="Dec 03"/>
          <s v="Dec 04"/>
          <s v="Dec 05"/>
          <s v="Dec 06"/>
          <s v="Dec 07"/>
          <s v="Dec 08"/>
          <s v="Dec 09"/>
          <s v="Dec 10"/>
          <s v="Dec 11"/>
          <s v="Dec 12"/>
          <s v="Dec 13"/>
          <s v="Dec 14"/>
          <s v="Dec 15"/>
          <s v="Dec 16"/>
          <s v="Dec 17"/>
          <s v="Dec 18"/>
          <s v="Dec 19"/>
          <s v="Dec 20"/>
          <s v="Dec 21"/>
          <s v="Dec 22"/>
          <s v="Dec 23"/>
          <s v="Dec 24"/>
          <s v="Dec 25"/>
          <s v="Dec 26"/>
          <s v="Dec 27"/>
          <s v="Dec 28"/>
          <s v="Dec 29"/>
          <s v="Dec 30"/>
          <s v="Dec 31"/>
          <s v="&gt;01/31/2025"/>
        </groupItems>
      </fieldGroup>
    </cacheField>
    <cacheField name="PRMSL - mean_sea_level" uniqueList="1" numFmtId="0" sqlType="0" hierarchy="0" level="0" databaseField="1">
      <sharedItems count="42" containsInteger="1" containsNumber="1" containsSemiMixedTypes="0" containsString="0" minValue="101361" maxValue="102248">
        <n v="101361"/>
        <n v="101439"/>
        <n v="101447"/>
        <n v="101487"/>
        <n v="101500"/>
        <n v="101539"/>
        <n v="101562"/>
        <n v="101574"/>
        <n v="101600"/>
        <n v="101608"/>
        <n v="101622"/>
        <n v="101625"/>
        <n v="101690"/>
        <n v="101704"/>
        <n v="101707"/>
        <n v="101722"/>
        <n v="101733"/>
        <n v="101734"/>
        <n v="101744"/>
        <n v="101779"/>
        <n v="101781"/>
        <n v="101801"/>
        <n v="101847"/>
        <n v="101906"/>
        <n v="101965"/>
        <n v="101981"/>
        <n v="101982"/>
        <n v="102021"/>
        <n v="102022"/>
        <n v="102033"/>
        <n v="102044"/>
        <n v="102046"/>
        <n v="102060"/>
        <n v="102062"/>
        <n v="102076"/>
        <n v="102088"/>
        <n v="102094"/>
        <n v="102118"/>
        <n v="102119"/>
        <n v="102125"/>
        <n v="102177"/>
        <n v="102248"/>
      </sharedItems>
    </cacheField>
    <cacheField name="VIS - surface" uniqueList="1" numFmtId="0" sqlType="0" hierarchy="0" level="0" databaseField="1">
      <sharedItems count="13" containsNumber="1" containsSemiMixedTypes="0" containsString="0" minValue="8395.57" maxValue="24135.4">
        <n v="8395.57"/>
        <n v="8822.459999999999"/>
        <n v="10483.5"/>
        <n v="12666.8"/>
        <n v="19869.8"/>
        <n v="24063.2"/>
        <n v="24134.7"/>
        <n v="24134.8"/>
        <n v="24134.9"/>
        <n v="24135"/>
        <n v="24135.1"/>
        <n v="24135.2"/>
        <n v="24135.4"/>
      </sharedItems>
    </cacheField>
    <cacheField name="GUST - surface" uniqueList="1" numFmtId="0" sqlType="0" hierarchy="0" level="0" databaseField="1">
      <sharedItems count="44" containsNumber="1" containsSemiMixedTypes="0" containsString="0" minValue="1.32377" maxValue="14.1066">
        <n v="1.32377"/>
        <n v="1.6116"/>
        <n v="1.63187"/>
        <n v="2.20655"/>
        <n v="2.50141"/>
        <n v="2.60548"/>
        <n v="2.61573"/>
        <n v="2.62087"/>
        <n v="2.80936"/>
        <n v="2.90005"/>
        <n v="2.9088"/>
        <n v="3.60141"/>
        <n v="4.00179"/>
        <n v="4.01153"/>
        <n v="4.50274"/>
        <n v="4.50762"/>
        <n v="4.9"/>
        <n v="4.90557"/>
        <n v="5.10563"/>
        <n v="6"/>
        <n v="6.10378"/>
        <n v="6.81315"/>
        <n v="6.8217"/>
        <n v="7.40228"/>
        <n v="7.40665"/>
        <n v="7.80305"/>
        <n v="7.90615"/>
        <n v="8.9"/>
        <n v="9.00874"/>
        <n v="9.4"/>
        <n v="10.1059"/>
        <n v="10.4009"/>
        <n v="10.6156"/>
        <n v="10.7132"/>
        <n v="11.2001"/>
        <n v="11.3031"/>
        <n v="11.6005"/>
        <n v="11.6105"/>
        <n v="11.8161"/>
        <n v="11.9219"/>
        <n v="12.4083"/>
        <n v="12.5023"/>
        <n v="12.7194"/>
        <n v="14.1066"/>
      </sharedItems>
    </cacheField>
    <cacheField name="HGT - 200_mb" uniqueList="1" numFmtId="0" sqlType="0" hierarchy="0" level="0" databaseField="1">
      <sharedItems count="44" containsNumber="1" containsSemiMixedTypes="0" containsString="0" minValue="11650.9" maxValue="11960.8">
        <n v="11650.9"/>
        <n v="11655"/>
        <n v="11673.2"/>
        <n v="11690.4"/>
        <n v="11700.5"/>
        <n v="11717.5"/>
        <n v="11737.1"/>
        <n v="11744.9"/>
        <n v="11747.8"/>
        <n v="11761.5"/>
        <n v="11783.4"/>
        <n v="11805.9"/>
        <n v="11815.3"/>
        <n v="11816.4"/>
        <n v="11817.1"/>
        <n v="11826.2"/>
        <n v="11830.5"/>
        <n v="11831.2"/>
        <n v="11839.8"/>
        <n v="11843"/>
        <n v="11846"/>
        <n v="11846.2"/>
        <n v="11846.8"/>
        <n v="11847.9"/>
        <n v="11851.5"/>
        <n v="11856"/>
        <n v="11856.1"/>
        <n v="11858.7"/>
        <n v="11863.8"/>
        <n v="11865"/>
        <n v="11868.5"/>
        <n v="11868.8"/>
        <n v="11869.5"/>
        <n v="11884.1"/>
        <n v="11892.4"/>
        <n v="11895.2"/>
        <n v="11906.8"/>
        <n v="11923.6"/>
        <n v="11927.2"/>
        <n v="11946"/>
        <n v="11947.3"/>
        <n v="11955.4"/>
        <n v="11957.3"/>
        <n v="11960.8"/>
      </sharedItems>
    </cacheField>
    <cacheField name="TMP - 200_mb" uniqueList="1" numFmtId="0" sqlType="0" hierarchy="0" level="0" databaseField="1">
      <sharedItems count="44" containsNumber="1" containsSemiMixedTypes="0" containsString="0" minValue="207.501" maxValue="223.099">
        <n v="207.501"/>
        <n v="207.859"/>
        <n v="208.448"/>
        <n v="209.343"/>
        <n v="209.557"/>
        <n v="209.743"/>
        <n v="209.827"/>
        <n v="210.427"/>
        <n v="210.771"/>
        <n v="211.108"/>
        <n v="211.167"/>
        <n v="211.204"/>
        <n v="211.653"/>
        <n v="211.716"/>
        <n v="211.759"/>
        <n v="211.761"/>
        <n v="211.997"/>
        <n v="212.199"/>
        <n v="212.576"/>
        <n v="212.757"/>
        <n v="212.881"/>
        <n v="213.019"/>
        <n v="213.115"/>
        <n v="213.253"/>
        <n v="214.008"/>
        <n v="214.456"/>
        <n v="214.702"/>
        <n v="215.792"/>
        <n v="216.354"/>
        <n v="216.519"/>
        <n v="217.525"/>
        <n v="218.53"/>
        <n v="219.029"/>
        <n v="219.202"/>
        <n v="219.461"/>
        <n v="219.502"/>
        <n v="220.198"/>
        <n v="221.951"/>
        <n v="222.227"/>
        <n v="222.261"/>
        <n v="222.459"/>
        <n v="222.618"/>
        <n v="222.959"/>
        <n v="223.099"/>
      </sharedItems>
    </cacheField>
    <cacheField name="RH - 200_mb" uniqueList="1" numFmtId="0" sqlType="0" hierarchy="0" level="0" databaseField="1">
      <sharedItems count="42" containsNumber="1" containsSemiMixedTypes="0" containsString="0" minValue="2.6" maxValue="98.5">
        <n v="2.6"/>
        <n v="2.7"/>
        <n v="3.4"/>
        <n v="4"/>
        <n v="4.5"/>
        <n v="4.6"/>
        <n v="7.1"/>
        <n v="9.300000000000001"/>
        <n v="9.5"/>
        <n v="10.2"/>
        <n v="10.4"/>
        <n v="10.6"/>
        <n v="11.2"/>
        <n v="12"/>
        <n v="12.5"/>
        <n v="17.7"/>
        <n v="18.1"/>
        <n v="20.9"/>
        <n v="30.2"/>
        <n v="33"/>
        <n v="36.9"/>
        <n v="41.8"/>
        <n v="43.6"/>
        <n v="45.7"/>
        <n v="46"/>
        <n v="46.2"/>
        <n v="46.8"/>
        <n v="47.4"/>
        <n v="47.5"/>
        <n v="48"/>
        <n v="48.3"/>
        <n v="50.6"/>
        <n v="51"/>
        <n v="51.4"/>
        <n v="51.5"/>
        <n v="51.6"/>
        <n v="51.9"/>
        <n v="58.6"/>
        <n v="59.3"/>
        <n v="60.9"/>
        <n v="92.5"/>
        <n v="98.5"/>
      </sharedItems>
    </cacheField>
    <cacheField name="TCDC - 200_mb" uniqueList="1" numFmtId="0" sqlType="0" hierarchy="0" level="0" databaseField="1">
      <sharedItems count="5" containsNumber="1" containsSemiMixedTypes="0" containsString="0" minValue="0" maxValue="35.1">
        <n v="0"/>
        <n v="0.1"/>
        <n v="0.9"/>
        <n v="32.4"/>
        <n v="35.1"/>
      </sharedItems>
    </cacheField>
    <cacheField name="VVEL - 200_mb" uniqueList="1" numFmtId="0" sqlType="0" hierarchy="0" level="0" databaseField="1">
      <sharedItems count="44" containsNumber="1" containsSemiMixedTypes="0" containsString="0" minValue="-0.260523" maxValue="0.254754">
        <n v="-0.260523"/>
        <n v="-0.245454"/>
        <n v="-0.20973"/>
        <n v="-0.180728"/>
        <n v="-0.160543"/>
        <n v="-0.156791"/>
        <n v="-0.148063"/>
        <n v="-0.145889"/>
        <n v="-0.100836"/>
        <n v="-0.099375"/>
        <n v="-0.0834746"/>
        <n v="-0.0800273"/>
        <n v="-0.0758945"/>
        <n v="-0.0724287"/>
        <n v="-0.0699219"/>
        <n v="-0.0643799"/>
        <n v="-0.0508848"/>
        <n v="-0.0483027"/>
        <n v="-0.0454287"/>
        <n v="-0.0386855"/>
        <n v="-0.0385078"/>
        <n v="-0.0373105"/>
        <n v="-0.0240371"/>
        <n v="-0.0127871"/>
        <n v="-0.0121738"/>
        <n v="-0.00641309"/>
        <n v="-0.00568359"/>
        <n v="0.00123242"/>
        <n v="0.00554102"/>
        <n v="0.00809375"/>
        <n v="0.0105488"/>
        <n v="0.0231221"/>
        <n v="0.0305264"/>
        <n v="0.0391123"/>
        <n v="0.0441074"/>
        <n v="0.046124"/>
        <n v="0.0735547"/>
        <n v="0.0828613"/>
        <n v="0.0858418"/>
        <n v="0.0947793"/>
        <n v="0.128795"/>
        <n v="0.162904"/>
        <n v="0.191226"/>
        <n v="0.254754"/>
      </sharedItems>
    </cacheField>
    <cacheField name="UGRD - 200_mb" uniqueList="1" numFmtId="0" sqlType="0" hierarchy="0" level="0" databaseField="1">
      <sharedItems count="44" containsNumber="1" containsSemiMixedTypes="0" containsString="0" minValue="-0.720172" maxValue="34.6823">
        <n v="-0.720172"/>
        <n v="-0.148996"/>
        <n v="1.75304"/>
        <n v="2.48025"/>
        <n v="2.55911"/>
        <n v="5.55373"/>
        <n v="7.01207"/>
        <n v="7.32135"/>
        <n v="7.55395"/>
        <n v="8.00306"/>
        <n v="8.62181"/>
        <n v="8.87665"/>
        <n v="9.837910000000001"/>
        <n v="10.5079"/>
        <n v="11.2424"/>
        <n v="11.4224"/>
        <n v="12.1127"/>
        <n v="12.8286"/>
        <n v="13.5811"/>
        <n v="13.7035"/>
        <n v="13.8747"/>
        <n v="14.4564"/>
        <n v="15.1463"/>
        <n v="15.6"/>
        <n v="15.9"/>
        <n v="17.0088"/>
        <n v="17.9482"/>
        <n v="18.3311"/>
        <n v="18.3776"/>
        <n v="18.6019"/>
        <n v="18.9268"/>
        <n v="19.2858"/>
        <n v="20.3229"/>
        <n v="20.3347"/>
        <n v="21.741"/>
        <n v="22.1812"/>
        <n v="22.5731"/>
        <n v="23.1146"/>
        <n v="24.2989"/>
        <n v="25.8587"/>
        <n v="26.3"/>
        <n v="29.5964"/>
        <n v="31.041"/>
        <n v="34.6823"/>
      </sharedItems>
    </cacheField>
    <cacheField name="VGRD - 200_mb" uniqueList="1" numFmtId="0" sqlType="0" hierarchy="0" level="0" databaseField="1">
      <sharedItems count="44" containsNumber="1" containsSemiMixedTypes="0" containsString="0" minValue="-25.7134" maxValue="24.0322">
        <n v="-25.7134"/>
        <n v="-25.5426"/>
        <n v="-22.0709"/>
        <n v="-18.4282"/>
        <n v="-18.0325"/>
        <n v="-12.953"/>
        <n v="-11.8954"/>
        <n v="-11.6569"/>
        <n v="-10.654"/>
        <n v="-9.787599999999999"/>
        <n v="-8.798349999999999"/>
        <n v="-7.85908"/>
        <n v="-5.88916"/>
        <n v="-5.86565"/>
        <n v="-5.69764"/>
        <n v="-5.10094"/>
        <n v="-3.39995"/>
        <n v="-0.454785"/>
        <n v="0.0551331"/>
        <n v="0.600024"/>
        <n v="2.54733"/>
        <n v="4.23989"/>
        <n v="4.46705"/>
        <n v="6.75728"/>
        <n v="7.01959"/>
        <n v="8.414619999999999"/>
        <n v="9.107290000000001"/>
        <n v="9.713229999999999"/>
        <n v="9.922610000000001"/>
        <n v="10.671"/>
        <n v="12.1696"/>
        <n v="12.2676"/>
        <n v="12.441"/>
        <n v="13.4535"/>
        <n v="15.8468"/>
        <n v="17.4201"/>
        <n v="17.4678"/>
        <n v="18.2491"/>
        <n v="20.3369"/>
        <n v="22.3165"/>
        <n v="23.3899"/>
        <n v="23.4364"/>
        <n v="23.7085"/>
        <n v="24.0322"/>
      </sharedItems>
    </cacheField>
    <cacheField name="ABSV - 200_mb" uniqueList="1" numFmtId="0" sqlType="0" hierarchy="0" level="0" databaseField="1">
      <sharedItems count="44" containsNumber="1" containsSemiMixedTypes="0" containsString="0" minValue="-2.32727e-05" maxValue="0.000247676">
        <n v="-2.32727e-05"/>
        <n v="-4.29352e-06"/>
        <n v="7.06091e-06"/>
        <n v="1.38857e-05"/>
        <n v="1.52178e-05"/>
        <n v="2.31213e-05"/>
        <n v="4.58211e-05"/>
        <n v="4.75062e-05"/>
        <n v="4.89557e-05"/>
        <n v="5.65769e-05"/>
        <n v="6.31893e-05"/>
        <n v="6.414890000000001e-05"/>
        <n v="6.56702e-05"/>
        <n v="6.592719999999999e-05"/>
        <n v="7.19272e-05"/>
        <n v="8.38234e-05"/>
        <n v="8.426809999999999e-05"/>
        <n v="8.44238e-05"/>
        <n v="8.53728e-05"/>
        <n v="8.81033e-05"/>
        <n v="9.67185e-05"/>
        <n v="9.99581e-05"/>
        <n v="0.000100718"/>
        <n v="0.000102013"/>
        <n v="0.000104152"/>
        <n v="0.000105909"/>
        <n v="0.000107514"/>
        <n v="0.000109032"/>
        <n v="0.000115474"/>
        <n v="0.000122219"/>
        <n v="0.000122604"/>
        <n v="0.000139176"/>
        <n v="0.000143238"/>
        <n v="0.000147742"/>
        <n v="0.000148113"/>
        <n v="0.000150398"/>
        <n v="0.000163681"/>
        <n v="0.000180703"/>
        <n v="0.000180821"/>
        <n v="0.000182688"/>
        <n v="0.000186133"/>
        <n v="0.0001999"/>
        <n v="0.000209291"/>
        <n v="0.000247676"/>
      </sharedItems>
    </cacheField>
    <cacheField name="HGT - 300_mb" uniqueList="1" numFmtId="0" sqlType="0" hierarchy="0" level="0" databaseField="1">
      <sharedItems count="44" containsNumber="1" containsSemiMixedTypes="0" containsString="0" minValue="9018.33" maxValue="9367.9">
        <n v="9018.33"/>
        <n v="9025.68"/>
        <n v="9037.27"/>
        <n v="9058.73"/>
        <n v="9074.440000000001"/>
        <n v="9091.790000000001"/>
        <n v="9113.07"/>
        <n v="9133.959999999999"/>
        <n v="9135.790000000001"/>
        <n v="9156.879999999999"/>
        <n v="9181.280000000001"/>
        <n v="9200.610000000001"/>
        <n v="9211.91"/>
        <n v="9224.83"/>
        <n v="9244.59"/>
        <n v="9247.01"/>
        <n v="9247.74"/>
        <n v="9256.09"/>
        <n v="9257.83"/>
        <n v="9258.42"/>
        <n v="9261.450000000001"/>
        <n v="9262.549999999999"/>
        <n v="9263.309999999999"/>
        <n v="9269.09"/>
        <n v="9270.49"/>
        <n v="9271.190000000001"/>
        <n v="9274.059999999999"/>
        <n v="9278.43"/>
        <n v="9282.639999999999"/>
        <n v="9285.66"/>
        <n v="9292.42"/>
        <n v="9293.280000000001"/>
        <n v="9293.790000000001"/>
        <n v="9294"/>
        <n v="9307.24"/>
        <n v="9313.18"/>
        <n v="9325.18"/>
        <n v="9336.82"/>
        <n v="9347.969999999999"/>
        <n v="9358.309999999999"/>
        <n v="9363.08"/>
        <n v="9365"/>
        <n v="9366.16"/>
        <n v="9367.9"/>
      </sharedItems>
    </cacheField>
    <cacheField name="TMP - 300_mb" uniqueList="1" numFmtId="0" sqlType="0" hierarchy="0" level="0" databaseField="1">
      <sharedItems count="44" containsNumber="1" containsSemiMixedTypes="0" containsString="0" minValue="221.222" maxValue="229.523">
        <n v="221.222"/>
        <n v="221.764"/>
        <n v="221.852"/>
        <n v="221.957"/>
        <n v="221.966"/>
        <n v="222.116"/>
        <n v="222.27"/>
        <n v="222.71"/>
        <n v="223.449"/>
        <n v="223.537"/>
        <n v="224.242"/>
        <n v="224.505"/>
        <n v="224.721"/>
        <n v="224.752"/>
        <n v="224.754"/>
        <n v="224.907"/>
        <n v="225.162"/>
        <n v="225.21"/>
        <n v="225.224"/>
        <n v="225.31"/>
        <n v="225.51"/>
        <n v="225.575"/>
        <n v="225.658"/>
        <n v="225.77"/>
        <n v="226.062"/>
        <n v="226.168"/>
        <n v="226.184"/>
        <n v="226.46"/>
        <n v="226.504"/>
        <n v="226.516"/>
        <n v="226.617"/>
        <n v="226.685"/>
        <n v="226.741"/>
        <n v="227.034"/>
        <n v="227.235"/>
        <n v="227.279"/>
        <n v="227.709"/>
        <n v="228.041"/>
        <n v="228.37"/>
        <n v="228.853"/>
        <n v="228.954"/>
        <n v="229.064"/>
        <n v="229.134"/>
        <n v="229.523"/>
      </sharedItems>
    </cacheField>
    <cacheField name="RH - 300_mb" uniqueList="1" numFmtId="0" sqlType="0" hierarchy="0" level="0" databaseField="1">
      <sharedItems count="41" containsNumber="1" containsSemiMixedTypes="0" containsString="0" minValue="15.1" maxValue="100">
        <n v="15.1"/>
        <n v="20.2"/>
        <n v="21.1"/>
        <n v="24.7"/>
        <n v="25.7"/>
        <n v="26.2"/>
        <n v="27.6"/>
        <n v="32.9"/>
        <n v="33.9"/>
        <n v="38.4"/>
        <n v="39.5"/>
        <n v="39.7"/>
        <n v="40.6"/>
        <n v="45.9"/>
        <n v="49.8"/>
        <n v="49.9"/>
        <n v="55.5"/>
        <n v="59.1"/>
        <n v="59.9"/>
        <n v="60"/>
        <n v="60.1"/>
        <n v="64"/>
        <n v="66.7"/>
        <n v="69.40000000000001"/>
        <n v="77.40000000000001"/>
        <n v="77.7"/>
        <n v="78.2"/>
        <n v="79.3"/>
        <n v="82"/>
        <n v="86.59999999999999"/>
        <n v="87.2"/>
        <n v="88.2"/>
        <n v="89.8"/>
        <n v="92.3"/>
        <n v="92.59999999999999"/>
        <n v="94.09999999999999"/>
        <n v="96.40000000000001"/>
        <n v="99.09999999999999"/>
        <n v="99.8"/>
        <n v="99.90000000000001"/>
        <n v="100"/>
      </sharedItems>
    </cacheField>
    <cacheField name="TCDC - 300_mb" uniqueList="1" numFmtId="0" sqlType="0" hierarchy="0" level="0" databaseField="1">
      <sharedItems count="21" containsNumber="1" containsSemiMixedTypes="0" containsString="0" minValue="0" maxValue="100">
        <n v="0"/>
        <n v="0.2"/>
        <n v="0.3"/>
        <n v="1.5"/>
        <n v="2"/>
        <n v="3.8"/>
        <n v="4.9"/>
        <n v="5"/>
        <n v="5.1"/>
        <n v="5.2"/>
        <n v="5.8"/>
        <n v="8.1"/>
        <n v="23.2"/>
        <n v="28.8"/>
        <n v="55.3"/>
        <n v="63.4"/>
        <n v="71.7"/>
        <n v="86.3"/>
        <n v="86.8"/>
        <n v="96.5"/>
        <n v="100"/>
      </sharedItems>
    </cacheField>
    <cacheField name="VVEL - 300_mb" uniqueList="1" numFmtId="0" sqlType="0" hierarchy="0" level="0" databaseField="1">
      <sharedItems count="44" containsNumber="1" containsSemiMixedTypes="0" containsString="0" minValue="-0.498607" maxValue="0.473">
        <n v="-0.498607"/>
        <n v="-0.384512"/>
        <n v="-0.367641"/>
        <n v="-0.337764"/>
        <n v="-0.311318"/>
        <n v="-0.307166"/>
        <n v="-0.267916"/>
        <n v="-0.251176"/>
        <n v="-0.240047"/>
        <n v="-0.224322"/>
        <n v="-0.196869"/>
        <n v="-0.18359"/>
        <n v="-0.183443"/>
        <n v="-0.16799"/>
        <n v="-0.16073"/>
        <n v="-0.141357"/>
        <n v="-0.137502"/>
        <n v="-0.131863"/>
        <n v="-0.0870547"/>
        <n v="-0.0705098"/>
        <n v="-0.0292695"/>
        <n v="-0.0267129"/>
        <n v="-0.00808594"/>
        <n v="0.00766797"/>
        <n v="0.0524609"/>
        <n v="0.0663691"/>
        <n v="0.08404490000000001"/>
        <n v="0.104932"/>
        <n v="0.106479"/>
        <n v="0.130141"/>
        <n v="0.148408"/>
        <n v="0.150092"/>
        <n v="0.159344"/>
        <n v="0.177063"/>
        <n v="0.184453"/>
        <n v="0.189607"/>
        <n v="0.255033"/>
        <n v="0.27572"/>
        <n v="0.289527"/>
        <n v="0.295768"/>
        <n v="0.298451"/>
        <n v="0.356059"/>
        <n v="0.452102"/>
        <n v="0.473"/>
      </sharedItems>
    </cacheField>
    <cacheField name="UGRD - 300_mb" uniqueList="1" numFmtId="0" sqlType="0" hierarchy="0" level="0" databaseField="1">
      <sharedItems count="44" containsNumber="1" containsSemiMixedTypes="0" containsString="0" minValue="-9.56907" maxValue="31.7518">
        <n v="-9.56907"/>
        <n v="-6.12002"/>
        <n v="-5.64712"/>
        <n v="-0.844763"/>
        <n v="0.886389"/>
        <n v="1.22885"/>
        <n v="1.37957"/>
        <n v="4.95173"/>
        <n v="4.95822"/>
        <n v="5.4555"/>
        <n v="5.86487"/>
        <n v="6.7155"/>
        <n v="7.10428"/>
        <n v="7.75302"/>
        <n v="8.006460000000001"/>
        <n v="8.252940000000001"/>
        <n v="8.35568"/>
        <n v="8.509169999999999"/>
        <n v="8.69009"/>
        <n v="9.73352"/>
        <n v="9.75074"/>
        <n v="10.033"/>
        <n v="10.0374"/>
        <n v="10.8943"/>
        <n v="11.3497"/>
        <n v="11.3983"/>
        <n v="11.4663"/>
        <n v="11.7365"/>
        <n v="12.7393"/>
        <n v="12.9966"/>
        <n v="13.0187"/>
        <n v="13.6446"/>
        <n v="13.8579"/>
        <n v="14.3786"/>
        <n v="16.0466"/>
        <n v="20.9358"/>
        <n v="22.2828"/>
        <n v="22.7048"/>
        <n v="23.2832"/>
        <n v="24.4994"/>
        <n v="26.7246"/>
        <n v="27.6568"/>
        <n v="29.2449"/>
        <n v="31.7518"/>
      </sharedItems>
    </cacheField>
    <cacheField name="VGRD - 300_mb" uniqueList="1" numFmtId="0" sqlType="0" hierarchy="0" level="0" databaseField="1">
      <sharedItems count="44" containsNumber="1" containsSemiMixedTypes="0" containsString="0" minValue="-28.4454" maxValue="33.3473">
        <n v="-28.4454"/>
        <n v="-25.7153"/>
        <n v="-25.3417"/>
        <n v="-22.8089"/>
        <n v="-15.9291"/>
        <n v="-14.245"/>
        <n v="-14.208"/>
        <n v="-13.2111"/>
        <n v="-9.99194"/>
        <n v="-8.497299999999999"/>
        <n v="-8.30443"/>
        <n v="-7.38192"/>
        <n v="-6.23336"/>
        <n v="-4.62762"/>
        <n v="-4.08027"/>
        <n v="0.009307859999999999"/>
        <n v="0.376593"/>
        <n v="0.38493"/>
        <n v="0.923444"/>
        <n v="2.85093"/>
        <n v="3.9015"/>
        <n v="3.98641"/>
        <n v="4.0212"/>
        <n v="7.00002"/>
        <n v="8.48254"/>
        <n v="8.81113"/>
        <n v="10.5612"/>
        <n v="12.4527"/>
        <n v="12.8504"/>
        <n v="13.3339"/>
        <n v="13.3812"/>
        <n v="13.527"/>
        <n v="14.2825"/>
        <n v="14.9955"/>
        <n v="15.4183"/>
        <n v="15.5504"/>
        <n v="17.751"/>
        <n v="18.7921"/>
        <n v="24.7744"/>
        <n v="26.0168"/>
        <n v="28.7862"/>
        <n v="31.1672"/>
        <n v="32.1213"/>
        <n v="33.3473"/>
      </sharedItems>
    </cacheField>
    <cacheField name="ABSV - 300_mb" uniqueList="1" numFmtId="0" sqlType="0" hierarchy="0" level="0" databaseField="1">
      <sharedItems count="44" containsNumber="1" containsSemiMixedTypes="0" containsString="0" minValue="-6.918320000000001e-05" maxValue="0.000357868">
        <n v="-6.918320000000001e-05"/>
        <n v="-2.80283e-05"/>
        <n v="-2.15275e-05"/>
        <n v="-5.76758e-06"/>
        <n v="-5.51013e-06"/>
        <n v="-1.85022e-06"/>
        <n v="2.58643e-06"/>
        <n v="1.27665e-05"/>
        <n v="1.30895e-05"/>
        <n v="1.57031e-05"/>
        <n v="2.04396e-05"/>
        <n v="2.76554e-05"/>
        <n v="2.85286e-05"/>
        <n v="3.96267e-05"/>
        <n v="4.09501e-05"/>
        <n v="4.14421e-05"/>
        <n v="4.2161e-05"/>
        <n v="4.47692e-05"/>
        <n v="5.26044e-05"/>
        <n v="5.56703e-05"/>
        <n v="5.7095e-05"/>
        <n v="6.89535e-05"/>
        <n v="7.55751e-05"/>
        <n v="7.59805e-05"/>
        <n v="7.96897e-05"/>
        <n v="8.465400000000001e-05"/>
        <n v="8.57093e-05"/>
        <n v="8.84586e-05"/>
        <n v="9.473110000000001e-05"/>
        <n v="0.000100971"/>
        <n v="0.000102018"/>
        <n v="0.000112097"/>
        <n v="0.000127484"/>
        <n v="0.000131843"/>
        <n v="0.000147605"/>
        <n v="0.000171964"/>
        <n v="0.00017432"/>
        <n v="0.00017563"/>
        <n v="0.000176941"/>
        <n v="0.000179129"/>
        <n v="0.00019026"/>
        <n v="0.0002417"/>
        <n v="0.000257801"/>
        <n v="0.000357868"/>
      </sharedItems>
    </cacheField>
    <cacheField name="HGT - 400_mb" uniqueList="1" numFmtId="0" sqlType="0" hierarchy="0" level="0" databaseField="1">
      <sharedItems count="44" containsNumber="1" containsSemiMixedTypes="0" containsString="0" minValue="7112.34" maxValue="7373.2">
        <n v="7112.34"/>
        <n v="7118.22"/>
        <n v="7126.74"/>
        <n v="7142.69"/>
        <n v="7154.32"/>
        <n v="7164.63"/>
        <n v="7179.84"/>
        <n v="7198.08"/>
        <n v="7201.22"/>
        <n v="7207.83"/>
        <n v="7228.97"/>
        <n v="7243.81"/>
        <n v="7251.36"/>
        <n v="7257.47"/>
        <n v="7268.43"/>
        <n v="7283.82"/>
        <n v="7288.5"/>
        <n v="7292.99"/>
        <n v="7293.11"/>
        <n v="7293.89"/>
        <n v="7294.93"/>
        <n v="7296.02"/>
        <n v="7296.2"/>
        <n v="7297.29"/>
        <n v="7299.35"/>
        <n v="7301.54"/>
        <n v="7310.31"/>
        <n v="7311.2"/>
        <n v="7312.59"/>
        <n v="7313.42"/>
        <n v="7313.7"/>
        <n v="7314.3"/>
        <n v="7317.45"/>
        <n v="7318.2"/>
        <n v="7321.63"/>
        <n v="7332.98"/>
        <n v="7333.71"/>
        <n v="7351.59"/>
        <n v="7357.39"/>
        <n v="7367.97"/>
        <n v="7368.72"/>
        <n v="7371.09"/>
        <n v="7371.31"/>
        <n v="7373.2"/>
      </sharedItems>
    </cacheField>
    <cacheField name="TMP - 400_mb" uniqueList="1" numFmtId="0" sqlType="0" hierarchy="0" level="0" databaseField="1">
      <sharedItems count="44" containsNumber="1" containsSemiMixedTypes="0" containsString="0" minValue="234.43" maxValue="245.921">
        <n v="234.43"/>
        <n v="234.51"/>
        <n v="234.897"/>
        <n v="235.634"/>
        <n v="236.51"/>
        <n v="237.293"/>
        <n v="237.755"/>
        <n v="238.335"/>
        <n v="238.468"/>
        <n v="239.125"/>
        <n v="239.738"/>
        <n v="240.002"/>
        <n v="240.296"/>
        <n v="240.639"/>
        <n v="240.702"/>
        <n v="240.908"/>
        <n v="240.999"/>
        <n v="241.17"/>
        <n v="241.295"/>
        <n v="241.89"/>
        <n v="242.02"/>
        <n v="242.066"/>
        <n v="242.088"/>
        <n v="242.336"/>
        <n v="242.467"/>
        <n v="242.489"/>
        <n v="242.519"/>
        <n v="242.568"/>
        <n v="242.616"/>
        <n v="242.692"/>
        <n v="242.828"/>
        <n v="242.892"/>
        <n v="243.08"/>
        <n v="243.244"/>
        <n v="243.341"/>
        <n v="243.517"/>
        <n v="243.822"/>
        <n v="243.943"/>
        <n v="243.974"/>
        <n v="244.255"/>
        <n v="244.398"/>
        <n v="245.171"/>
        <n v="245.41"/>
        <n v="245.921"/>
      </sharedItems>
    </cacheField>
    <cacheField name="RH - 400_mb" uniqueList="1" numFmtId="0" sqlType="0" hierarchy="0" level="0" databaseField="1">
      <sharedItems count="34" containsNumber="1" containsSemiMixedTypes="0" containsString="0" minValue="7.8" maxValue="100">
        <n v="7.8"/>
        <n v="9.6"/>
        <n v="13"/>
        <n v="16.3"/>
        <n v="17.3"/>
        <n v="21.7"/>
        <n v="23.1"/>
        <n v="25.4"/>
        <n v="26.1"/>
        <n v="26.9"/>
        <n v="27"/>
        <n v="27.7"/>
        <n v="30.4"/>
        <n v="39.4"/>
        <n v="39.5"/>
        <n v="43.8"/>
        <n v="46.1"/>
        <n v="55.3"/>
        <n v="61.4"/>
        <n v="67.40000000000001"/>
        <n v="71.59999999999999"/>
        <n v="75.7"/>
        <n v="76.09999999999999"/>
        <n v="77.40000000000001"/>
        <n v="79.90000000000001"/>
        <n v="80"/>
        <n v="84"/>
        <n v="84.40000000000001"/>
        <n v="85"/>
        <n v="88.7"/>
        <n v="91.8"/>
        <n v="96.8"/>
        <n v="99.40000000000001"/>
        <n v="100"/>
      </sharedItems>
    </cacheField>
    <cacheField name="TCDC - 400_mb" uniqueList="1" numFmtId="0" sqlType="0" hierarchy="0" level="0" databaseField="1">
      <sharedItems count="20" containsNumber="1" containsSemiMixedTypes="0" containsString="0" minValue="0" maxValue="100">
        <n v="0"/>
        <n v="1"/>
        <n v="1.8"/>
        <n v="2.9"/>
        <n v="3.4"/>
        <n v="4.3"/>
        <n v="10.1"/>
        <n v="12"/>
        <n v="12.9"/>
        <n v="16.2"/>
        <n v="35.1"/>
        <n v="36.4"/>
        <n v="81.09999999999999"/>
        <n v="85.2"/>
        <n v="88.09999999999999"/>
        <n v="92.2"/>
        <n v="97.8"/>
        <n v="99.7"/>
        <n v="99.90000000000001"/>
        <n v="100"/>
      </sharedItems>
    </cacheField>
    <cacheField name="VVEL - 400_mb" uniqueList="1" numFmtId="0" sqlType="0" hierarchy="0" level="0" databaseField="1">
      <sharedItems count="44" containsNumber="1" containsSemiMixedTypes="0" containsString="0" minValue="-1.48067" maxValue="0.835293">
        <n v="-1.48067"/>
        <n v="-0.578281"/>
        <n v="-0.550772"/>
        <n v="-0.48299"/>
        <n v="-0.346609"/>
        <n v="-0.323916"/>
        <n v="-0.314783"/>
        <n v="-0.286648"/>
        <n v="-0.217529"/>
        <n v="-0.211893"/>
        <n v="-0.135853"/>
        <n v="-0.107502"/>
        <n v="-0.101605"/>
        <n v="-0.0823887"/>
        <n v="-0.067541"/>
        <n v="-0.0598828"/>
        <n v="-0.0475664"/>
        <n v="-0.0264648"/>
        <n v="-0.0261406"/>
        <n v="0.00194531"/>
        <n v="0.0208867"/>
        <n v="0.049041"/>
        <n v="0.0747559"/>
        <n v="0.110483"/>
        <n v="0.110834"/>
        <n v="0.123223"/>
        <n v="0.126297"/>
        <n v="0.134689"/>
        <n v="0.148451"/>
        <n v="0.152004"/>
        <n v="0.15708"/>
        <n v="0.160582"/>
        <n v="0.161225"/>
        <n v="0.173973"/>
        <n v="0.194664"/>
        <n v="0.240354"/>
        <n v="0.24174"/>
        <n v="0.251301"/>
        <n v="0.289426"/>
        <n v="0.333059"/>
        <n v="0.383334"/>
        <n v="0.399821"/>
        <n v="0.456314"/>
        <n v="0.835293"/>
      </sharedItems>
    </cacheField>
    <cacheField name="UGRD - 400_mb" uniqueList="1" numFmtId="0" sqlType="0" hierarchy="0" level="0" databaseField="1">
      <sharedItems count="44" containsNumber="1" containsSemiMixedTypes="0" containsString="0" minValue="-7.01012" maxValue="17.1243">
        <n v="-7.01012"/>
        <n v="-4.96218"/>
        <n v="-3.38412"/>
        <n v="-2.62422"/>
        <n v="-0.6329900000000001"/>
        <n v="-0.492929"/>
        <n v="0.457361"/>
        <n v="1.71923"/>
        <n v="2.30519"/>
        <n v="2.62553"/>
        <n v="3.27877"/>
        <n v="4.03264"/>
        <n v="5.14268"/>
        <n v="5.61583"/>
        <n v="5.68623"/>
        <n v="5.78841"/>
        <n v="6.11889"/>
        <n v="7.55366"/>
        <n v="7.6199"/>
        <n v="8.29936"/>
        <n v="8.74493"/>
        <n v="8.80481"/>
        <n v="8.893969999999999"/>
        <n v="9.06047"/>
        <n v="9.50914"/>
        <n v="9.568899999999999"/>
        <n v="9.725960000000001"/>
        <n v="9.93572"/>
        <n v="10.3037"/>
        <n v="10.4042"/>
        <n v="11.0071"/>
        <n v="11.9928"/>
        <n v="12.5779"/>
        <n v="12.7"/>
        <n v="13.0198"/>
        <n v="13.6878"/>
        <n v="14.0272"/>
        <n v="14.4959"/>
        <n v="14.8773"/>
        <n v="15.3743"/>
        <n v="15.4"/>
        <n v="15.5381"/>
        <n v="15.6053"/>
        <n v="17.1243"/>
      </sharedItems>
    </cacheField>
    <cacheField name="VGRD - 400_mb" uniqueList="1" numFmtId="0" sqlType="0" hierarchy="0" level="0" databaseField="1">
      <sharedItems count="44" containsNumber="1" containsSemiMixedTypes="0" containsString="0" minValue="-19.7994" maxValue="34.171">
        <n v="-19.7994"/>
        <n v="-16.4336"/>
        <n v="-15.4604"/>
        <n v="-14.6114"/>
        <n v="-11.9549"/>
        <n v="-11.732"/>
        <n v="-9.497640000000001"/>
        <n v="-8.843209999999999"/>
        <n v="-7.63396"/>
        <n v="-6.5339"/>
        <n v="-6.34565"/>
        <n v="-6.22901"/>
        <n v="-4.76364"/>
        <n v="-3.02434"/>
        <n v="-2.8193"/>
        <n v="-2.3443"/>
        <n v="0.958228"/>
        <n v="1.73317"/>
        <n v="3.38114"/>
        <n v="3.54202"/>
        <n v="4.1433"/>
        <n v="4.16155"/>
        <n v="4.67291"/>
        <n v="5.02444"/>
        <n v="5.34145"/>
        <n v="6.55341"/>
        <n v="7.34722"/>
        <n v="10.1222"/>
        <n v="10.3026"/>
        <n v="10.7197"/>
        <n v="12.305"/>
        <n v="13.3169"/>
        <n v="13.5432"/>
        <n v="14.7277"/>
        <n v="17.5985"/>
        <n v="19.8655"/>
        <n v="21.5271"/>
        <n v="23.1103"/>
        <n v="23.4862"/>
        <n v="23.7218"/>
        <n v="25.1854"/>
        <n v="27.3995"/>
        <n v="31.0511"/>
        <n v="34.171"/>
      </sharedItems>
    </cacheField>
    <cacheField name="ABSV - 400_mb" uniqueList="1" numFmtId="0" sqlType="0" hierarchy="0" level="0" databaseField="1">
      <sharedItems count="44" containsNumber="1" containsSemiMixedTypes="0" containsString="0" minValue="-7.103219999999999e-05" maxValue="0.000415143">
        <n v="-7.103219999999999e-05"/>
        <n v="-3.78873e-05"/>
        <n v="-1.8377e-05"/>
        <n v="-5.58801e-06"/>
        <n v="-2.69202e-06"/>
        <n v="1.14661e-06"/>
        <n v="4.88379e-06"/>
        <n v="1.26456e-05"/>
        <n v="2.55103e-05"/>
        <n v="2.75691e-05"/>
        <n v="2.82534e-05"/>
        <n v="3.04125e-05"/>
        <n v="3.34725e-05"/>
        <n v="4.19106e-05"/>
        <n v="4.36791e-05"/>
        <n v="4.53441e-05"/>
        <n v="4.53966e-05"/>
        <n v="4.66271e-05"/>
        <n v="4.69741e-05"/>
        <n v="5.07653e-05"/>
        <n v="5.46536e-05"/>
        <n v="5.62137e-05"/>
        <n v="5.90651e-05"/>
        <n v="6.518519999999999e-05"/>
        <n v="6.980160000000001e-05"/>
        <n v="7.16706e-05"/>
        <n v="7.32329e-05"/>
        <n v="7.48926e-05"/>
        <n v="8.41791e-05"/>
        <n v="8.706479999999999e-05"/>
        <n v="8.97112e-05"/>
        <n v="0.000105052"/>
        <n v="0.000106836"/>
        <n v="0.000108846"/>
        <n v="0.000124358"/>
        <n v="0.000124595"/>
        <n v="0.000141516"/>
        <n v="0.000146002"/>
        <n v="0.000162224"/>
        <n v="0.000168307"/>
        <n v="0.000217031"/>
        <n v="0.000253389"/>
        <n v="0.000283381"/>
        <n v="0.000415143"/>
      </sharedItems>
    </cacheField>
    <cacheField name="HGT - 500_mb" uniqueList="1" numFmtId="0" sqlType="0" hierarchy="0" level="0" databaseField="1">
      <sharedItems count="44" containsNumber="1" containsSemiMixedTypes="0" containsString="0" minValue="5539.26" maxValue="5733.98">
        <n v="5539.26"/>
        <n v="5541.23"/>
        <n v="5549.25"/>
        <n v="5559.93"/>
        <n v="5565.76"/>
        <n v="5566.12"/>
        <n v="5585.36"/>
        <n v="5596.64"/>
        <n v="5596.91"/>
        <n v="5605.09"/>
        <n v="5620.4"/>
        <n v="5631.23"/>
        <n v="5634.48"/>
        <n v="5634.77"/>
        <n v="5647.23"/>
        <n v="5660.21"/>
        <n v="5661.75"/>
        <n v="5667.34"/>
        <n v="5672.54"/>
        <n v="5675.88"/>
        <n v="5678.41"/>
        <n v="5678.66"/>
        <n v="5680.98"/>
        <n v="5681.34"/>
        <n v="5681.7"/>
        <n v="5683.63"/>
        <n v="5683.87"/>
        <n v="5683.91"/>
        <n v="5684.3"/>
        <n v="5686.15"/>
        <n v="5687.02"/>
        <n v="5689.38"/>
        <n v="5692.5"/>
        <n v="5695.56"/>
        <n v="5697.85"/>
        <n v="5697.95"/>
        <n v="5706.02"/>
        <n v="5717.9"/>
        <n v="5720.47"/>
        <n v="5726.12"/>
        <n v="5728.18"/>
        <n v="5731.58"/>
        <n v="5733.16"/>
        <n v="5733.98"/>
      </sharedItems>
    </cacheField>
    <cacheField name="TMP - 500_mb" uniqueList="1" numFmtId="0" sqlType="0" hierarchy="0" level="0" databaseField="1">
      <sharedItems count="44" containsNumber="1" containsSemiMixedTypes="0" containsString="0" minValue="247.274" maxValue="258.252">
        <n v="247.274"/>
        <n v="247.685"/>
        <n v="248.145"/>
        <n v="248.685"/>
        <n v="249.54"/>
        <n v="250.697"/>
        <n v="250.77"/>
        <n v="251.395"/>
        <n v="251.66"/>
        <n v="251.96"/>
        <n v="251.995"/>
        <n v="252.226"/>
        <n v="252.393"/>
        <n v="252.398"/>
        <n v="252.901"/>
        <n v="253.173"/>
        <n v="253.233"/>
        <n v="253.239"/>
        <n v="253.526"/>
        <n v="253.763"/>
        <n v="253.769"/>
        <n v="254.082"/>
        <n v="254.146"/>
        <n v="254.249"/>
        <n v="254.293"/>
        <n v="254.449"/>
        <n v="254.674"/>
        <n v="254.931"/>
        <n v="255.08"/>
        <n v="255.27"/>
        <n v="255.32"/>
        <n v="255.335"/>
        <n v="255.498"/>
        <n v="255.551"/>
        <n v="255.91"/>
        <n v="256.026"/>
        <n v="256.526"/>
        <n v="256.563"/>
        <n v="256.581"/>
        <n v="256.925"/>
        <n v="257.106"/>
        <n v="257.235"/>
        <n v="258.139"/>
        <n v="258.252"/>
      </sharedItems>
    </cacheField>
    <cacheField name="RH - 500_mb" uniqueList="1" numFmtId="0" sqlType="0" hierarchy="0" level="0" databaseField="1">
      <sharedItems count="37" containsNumber="1" containsSemiMixedTypes="0" containsString="0" minValue="10.8" maxValue="100">
        <n v="10.8"/>
        <n v="13.9"/>
        <n v="14.9"/>
        <n v="16.8"/>
        <n v="17.2"/>
        <n v="20.4"/>
        <n v="21.1"/>
        <n v="24.2"/>
        <n v="26.4"/>
        <n v="29.4"/>
        <n v="30.5"/>
        <n v="34.3"/>
        <n v="36.3"/>
        <n v="36.8"/>
        <n v="45"/>
        <n v="45.6"/>
        <n v="49.8"/>
        <n v="51.1"/>
        <n v="55.2"/>
        <n v="60.3"/>
        <n v="60.7"/>
        <n v="63.2"/>
        <n v="67.2"/>
        <n v="68"/>
        <n v="68.8"/>
        <n v="71.09999999999999"/>
        <n v="72.59999999999999"/>
        <n v="74.59999999999999"/>
        <n v="82.59999999999999"/>
        <n v="89.3"/>
        <n v="94.09999999999999"/>
        <n v="97.8"/>
        <n v="98.40000000000001"/>
        <n v="98.59999999999999"/>
        <n v="98.8"/>
        <n v="99.5"/>
        <n v="100"/>
      </sharedItems>
    </cacheField>
    <cacheField name="TCDC - 500_mb" uniqueList="1" numFmtId="0" sqlType="0" hierarchy="0" level="0" databaseField="1">
      <sharedItems count="16" containsNumber="1" containsSemiMixedTypes="0" containsString="0" minValue="0" maxValue="100">
        <n v="0"/>
        <n v="0.1"/>
        <n v="3.7"/>
        <n v="5"/>
        <n v="29.9"/>
        <n v="30.2"/>
        <n v="48.9"/>
        <n v="61.8"/>
        <n v="67.09999999999999"/>
        <n v="74.59999999999999"/>
        <n v="80.59999999999999"/>
        <n v="85.8"/>
        <n v="97.90000000000001"/>
        <n v="99.7"/>
        <n v="99.90000000000001"/>
        <n v="100"/>
      </sharedItems>
    </cacheField>
    <cacheField name="VVEL - 500_mb" uniqueList="1" numFmtId="0" sqlType="0" hierarchy="0" level="0" databaseField="1">
      <sharedItems count="44" containsNumber="1" containsSemiMixedTypes="0" containsString="0" minValue="-1.08233" maxValue="0.737982">
        <n v="-1.08233"/>
        <n v="-0.783963"/>
        <n v="-0.6411019999999999"/>
        <n v="-0.39942"/>
        <n v="-0.379445"/>
        <n v="-0.339436"/>
        <n v="-0.335414"/>
        <n v="-0.262156"/>
        <n v="-0.235723"/>
        <n v="-0.216234"/>
        <n v="-0.153568"/>
        <n v="-0.14285"/>
        <n v="-0.122633"/>
        <n v="-0.117832"/>
        <n v="-0.102779"/>
        <n v="-0.0916211"/>
        <n v="-0.0720254"/>
        <n v="-0.054832"/>
        <n v="-0.0426406"/>
        <n v="-0.0366914"/>
        <n v="-0.0293027"/>
        <n v="-0.0221016"/>
        <n v="-0.0150605"/>
        <n v="-0.007990229999999999"/>
        <n v="0.00778906"/>
        <n v="0.0183398"/>
        <n v="0.0585273"/>
        <n v="0.06302339999999999"/>
        <n v="0.0776816"/>
        <n v="0.0858008"/>
        <n v="0.0907969"/>
        <n v="0.102982"/>
        <n v="0.111984"/>
        <n v="0.128443"/>
        <n v="0.207367"/>
        <n v="0.222988"/>
        <n v="0.229891"/>
        <n v="0.251781"/>
        <n v="0.273031"/>
        <n v="0.321016"/>
        <n v="0.358145"/>
        <n v="0.402744"/>
        <n v="0.671332"/>
        <n v="0.737982"/>
      </sharedItems>
    </cacheField>
    <cacheField name="UGRD - 500_mb" uniqueList="1" numFmtId="0" sqlType="0" hierarchy="0" level="0" databaseField="1">
      <sharedItems count="44" containsNumber="1" containsSemiMixedTypes="0" containsString="0" minValue="0.168823" maxValue="15.0863">
        <n v="0.168823"/>
        <n v="1.42486"/>
        <n v="2.67586"/>
        <n v="3.14478"/>
        <n v="3.39282"/>
        <n v="4.01945"/>
        <n v="4.15239"/>
        <n v="4.51922"/>
        <n v="4.67487"/>
        <n v="4.77933"/>
        <n v="5.1207"/>
        <n v="5.49914"/>
        <n v="5.60105"/>
        <n v="5.94786"/>
        <n v="6.15941"/>
        <n v="6.54089"/>
        <n v="6.59845"/>
        <n v="6.82446"/>
        <n v="6.86656"/>
        <n v="6.93614"/>
        <n v="6.93922"/>
        <n v="7.29699"/>
        <n v="7.33209"/>
        <n v="7.48365"/>
        <n v="8.293049999999999"/>
        <n v="8.45331"/>
        <n v="8.5526"/>
        <n v="8.907629999999999"/>
        <n v="9.036619999999999"/>
        <n v="9.57741"/>
        <n v="9.84384"/>
        <n v="9.85136"/>
        <n v="10.1443"/>
        <n v="11.269"/>
        <n v="11.4084"/>
        <n v="11.642"/>
        <n v="12.0447"/>
        <n v="12.2667"/>
        <n v="12.6004"/>
        <n v="13.2956"/>
        <n v="13.5799"/>
        <n v="14.3265"/>
        <n v="14.6098"/>
        <n v="15.0863"/>
      </sharedItems>
    </cacheField>
    <cacheField name="VGRD - 500_mb" uniqueList="1" numFmtId="0" sqlType="0" hierarchy="0" level="0" databaseField="1">
      <sharedItems count="44" containsNumber="1" containsSemiMixedTypes="0" containsString="0" minValue="-15.3403" maxValue="24.9668">
        <n v="-15.3403"/>
        <n v="-14.1599"/>
        <n v="-10.7452"/>
        <n v="-10.6913"/>
        <n v="-8.28806"/>
        <n v="-7.22449"/>
        <n v="-6.07154"/>
        <n v="-5.66505"/>
        <n v="-5.51907"/>
        <n v="-5.18475"/>
        <n v="-4.27314"/>
        <n v="-4.04617"/>
        <n v="-4.00869"/>
        <n v="-3.88773"/>
        <n v="-2.29384"/>
        <n v="-1.91901"/>
        <n v="-1.57502"/>
        <n v="-0.75165"/>
        <n v="0.28028"/>
        <n v="2.18018"/>
        <n v="2.25086"/>
        <n v="2.70724"/>
        <n v="2.9652"/>
        <n v="4.39007"/>
        <n v="5.50822"/>
        <n v="5.97075"/>
        <n v="6.77756"/>
        <n v="7.0336"/>
        <n v="8.20505"/>
        <n v="8.31884"/>
        <n v="8.779870000000001"/>
        <n v="10.2122"/>
        <n v="10.874"/>
        <n v="12.0545"/>
        <n v="16.008"/>
        <n v="18.0189"/>
        <n v="18.0488"/>
        <n v="18.3508"/>
        <n v="20.262"/>
        <n v="21.0376"/>
        <n v="21.1181"/>
        <n v="21.7439"/>
        <n v="22.4667"/>
        <n v="24.9668"/>
      </sharedItems>
    </cacheField>
    <cacheField name="ABSV - 500_mb" uniqueList="1" numFmtId="0" sqlType="0" hierarchy="0" level="0" databaseField="1">
      <sharedItems count="44" containsNumber="1" containsSemiMixedTypes="0" containsString="0" minValue="-6.601959999999999e-05" maxValue="0.000334831">
        <n v="-6.601959999999999e-05"/>
        <n v="7.899349999999999e-06"/>
        <n v="1.13619e-05"/>
        <n v="1.21844e-05"/>
        <n v="1.89934e-05"/>
        <n v="2.4914e-05"/>
        <n v="2.69169e-05"/>
        <n v="4.20016e-05"/>
        <n v="4.32103e-05"/>
        <n v="4.42417e-05"/>
        <n v="4.44154e-05"/>
        <n v="4.91249e-05"/>
        <n v="4.93433e-05"/>
        <n v="5.0078e-05"/>
        <n v="5.40918e-05"/>
        <n v="5.76799e-05"/>
        <n v="6.02191e-05"/>
        <n v="6.18834e-05"/>
        <n v="6.43741e-05"/>
        <n v="6.48903e-05"/>
        <n v="6.504939999999999e-05"/>
        <n v="6.643940000000001e-05"/>
        <n v="6.65182e-05"/>
        <n v="6.70808e-05"/>
        <n v="6.81537e-05"/>
        <n v="7.56791e-05"/>
        <n v="7.97056e-05"/>
        <n v="8.06644e-05"/>
        <n v="8.19178e-05"/>
        <n v="8.517570000000001e-05"/>
        <n v="9.26999e-05"/>
        <n v="0.000103122"/>
        <n v="0.000103833"/>
        <n v="0.000108104"/>
        <n v="0.000108746"/>
        <n v="0.000113521"/>
        <n v="0.000118192"/>
        <n v="0.000120352"/>
        <n v="0.000126289"/>
        <n v="0.000151634"/>
        <n v="0.000162423"/>
        <n v="0.00031794"/>
        <n v="0.00032844"/>
        <n v="0.000334831"/>
      </sharedItems>
    </cacheField>
    <cacheField name="HGT - 600_mb" uniqueList="1" numFmtId="0" sqlType="0" hierarchy="0" level="0" databaseField="1">
      <sharedItems count="44" containsNumber="1" containsSemiMixedTypes="0" containsString="0" minValue="4191.54" maxValue="4339.45">
        <n v="4191.54"/>
        <n v="4191.65"/>
        <n v="4197.83"/>
        <n v="4205.93"/>
        <n v="4206.93"/>
        <n v="4207.01"/>
        <n v="4217.74"/>
        <n v="4226.98"/>
        <n v="4228.32"/>
        <n v="4236.56"/>
        <n v="4247.69"/>
        <n v="4250.82"/>
        <n v="4253.93"/>
        <n v="4255.26"/>
        <n v="4264.17"/>
        <n v="4274.17"/>
        <n v="4277.37"/>
        <n v="4277.6"/>
        <n v="4288.54"/>
        <n v="4289.58"/>
        <n v="4290.79"/>
        <n v="4293.1"/>
        <n v="4293.17"/>
        <n v="4297.17"/>
        <n v="4297.29"/>
        <n v="4298.85"/>
        <n v="4299.9"/>
        <n v="4303.68"/>
        <n v="4303.94"/>
        <n v="4305.19"/>
        <n v="4307.99"/>
        <n v="4309.2"/>
        <n v="4309.35"/>
        <n v="4312.97"/>
        <n v="4315.91"/>
        <n v="4317.32"/>
        <n v="4319.59"/>
        <n v="4320.08"/>
        <n v="4328.76"/>
        <n v="4329.18"/>
        <n v="4331.04"/>
        <n v="4332.76"/>
        <n v="4337.26"/>
        <n v="4339.45"/>
      </sharedItems>
    </cacheField>
    <cacheField name="TMP - 600_mb" uniqueList="1" numFmtId="0" sqlType="0" hierarchy="0" level="0" databaseField="1">
      <sharedItems count="44" containsNumber="1" containsSemiMixedTypes="0" containsString="0" minValue="257.046" maxValue="266.4">
        <n v="257.046"/>
        <n v="257.096"/>
        <n v="257.289"/>
        <n v="257.88"/>
        <n v="259.328"/>
        <n v="260.08"/>
        <n v="260.313"/>
        <n v="260.861"/>
        <n v="261.499"/>
        <n v="261.605"/>
        <n v="261.761"/>
        <n v="262.005"/>
        <n v="262.139"/>
        <n v="262.185"/>
        <n v="262.295"/>
        <n v="262.373"/>
        <n v="262.63"/>
        <n v="262.767"/>
        <n v="263.2"/>
        <n v="263.244"/>
        <n v="263.254"/>
        <n v="263.292"/>
        <n v="263.315"/>
        <n v="263.714"/>
        <n v="263.72"/>
        <n v="263.901"/>
        <n v="263.93"/>
        <n v="263.962"/>
        <n v="263.976"/>
        <n v="264.006"/>
        <n v="264.084"/>
        <n v="264.225"/>
        <n v="264.412"/>
        <n v="264.587"/>
        <n v="264.597"/>
        <n v="264.825"/>
        <n v="264.917"/>
        <n v="265.375"/>
        <n v="265.677"/>
        <n v="265.742"/>
        <n v="265.98"/>
        <n v="266.292"/>
        <n v="266.38"/>
        <n v="266.4"/>
      </sharedItems>
    </cacheField>
    <cacheField name="RH - 600_mb" uniqueList="1" numFmtId="0" sqlType="0" hierarchy="0" level="0" databaseField="1">
      <sharedItems count="43" containsNumber="1" containsSemiMixedTypes="0" containsString="0" minValue="8.9" maxValue="98.40000000000001">
        <n v="8.9"/>
        <n v="9.199999999999999"/>
        <n v="14.8"/>
        <n v="15"/>
        <n v="15.2"/>
        <n v="15.7"/>
        <n v="18.2"/>
        <n v="19.1"/>
        <n v="20.4"/>
        <n v="21.2"/>
        <n v="24.1"/>
        <n v="26.4"/>
        <n v="31.2"/>
        <n v="32.1"/>
        <n v="33.1"/>
        <n v="38"/>
        <n v="38.2"/>
        <n v="39.1"/>
        <n v="42.4"/>
        <n v="42.5"/>
        <n v="44.5"/>
        <n v="45.1"/>
        <n v="45.5"/>
        <n v="45.7"/>
        <n v="46.1"/>
        <n v="50.3"/>
        <n v="51.7"/>
        <n v="58"/>
        <n v="58.6"/>
        <n v="61.9"/>
        <n v="66.8"/>
        <n v="78.40000000000001"/>
        <n v="78.59999999999999"/>
        <n v="80.09999999999999"/>
        <n v="80.59999999999999"/>
        <n v="85.59999999999999"/>
        <n v="94.09999999999999"/>
        <n v="94.40000000000001"/>
        <n v="95.2"/>
        <n v="96.09999999999999"/>
        <n v="97.09999999999999"/>
        <n v="98.2"/>
        <n v="98.40000000000001"/>
      </sharedItems>
    </cacheField>
    <cacheField name="TCDC - 600_mb" uniqueList="1" numFmtId="0" sqlType="0" hierarchy="0" level="0" databaseField="1">
      <sharedItems count="14" containsNumber="1" containsSemiMixedTypes="0" containsString="0" minValue="0" maxValue="100">
        <n v="0"/>
        <n v="0.1"/>
        <n v="0.7"/>
        <n v="2.4"/>
        <n v="3.3"/>
        <n v="4.2"/>
        <n v="5"/>
        <n v="9.800000000000001"/>
        <n v="38"/>
        <n v="72.5"/>
        <n v="81.8"/>
        <n v="86.90000000000001"/>
        <n v="98.5"/>
        <n v="100"/>
      </sharedItems>
    </cacheField>
    <cacheField name="VVEL - 600_mb" uniqueList="1" numFmtId="0" sqlType="0" hierarchy="0" level="0" databaseField="1">
      <sharedItems count="44" containsNumber="1" containsSemiMixedTypes="0" containsString="0" minValue="-2.02712" maxValue="0.588537">
        <n v="-2.02712"/>
        <n v="-1.56052"/>
        <n v="-0.805945"/>
        <n v="-0.528918"/>
        <n v="-0.515648"/>
        <n v="-0.352738"/>
        <n v="-0.275268"/>
        <n v="-0.260008"/>
        <n v="-0.252914"/>
        <n v="-0.223408"/>
        <n v="-0.201059"/>
        <n v="-0.200127"/>
        <n v="-0.198508"/>
        <n v="-0.160191"/>
        <n v="-0.0745918"/>
        <n v="-0.07216409999999999"/>
        <n v="-0.0608301"/>
        <n v="-0.0564355"/>
        <n v="-0.0405488"/>
        <n v="-0.0136377"/>
        <n v="-0.000753906"/>
        <n v="0.00628516"/>
        <n v="0.00868848"/>
        <n v="0.0103223"/>
        <n v="0.0150615"/>
        <n v="0.048291"/>
        <n v="0.0518105"/>
        <n v="0.0596973"/>
        <n v="0.09514259999999999"/>
        <n v="0.108025"/>
        <n v="0.118814"/>
        <n v="0.119816"/>
        <n v="0.137121"/>
        <n v="0.195996"/>
        <n v="0.269961"/>
        <n v="0.27782"/>
        <n v="0.278324"/>
        <n v="0.296705"/>
        <n v="0.341877"/>
        <n v="0.347154"/>
        <n v="0.397375"/>
        <n v="0.494869"/>
        <n v="0.500514"/>
        <n v="0.588537"/>
      </sharedItems>
    </cacheField>
    <cacheField name="UGRD - 600_mb" uniqueList="1" numFmtId="0" sqlType="0" hierarchy="0" level="0" databaseField="1">
      <sharedItems count="44" containsNumber="1" containsSemiMixedTypes="0" containsString="0" minValue="0.401118" maxValue="13.6137">
        <n v="0.401118"/>
        <n v="1.89156"/>
        <n v="2.01459"/>
        <n v="2.25607"/>
        <n v="2.54479"/>
        <n v="2.87206"/>
        <n v="3.23603"/>
        <n v="3.42999"/>
        <n v="4.02731"/>
        <n v="4.0622"/>
        <n v="4.09011"/>
        <n v="4.9817"/>
        <n v="5.19043"/>
        <n v="5.70453"/>
        <n v="5.85057"/>
        <n v="6.4966"/>
        <n v="6.51813"/>
        <n v="7.06315"/>
        <n v="7.21603"/>
        <n v="7.37188"/>
        <n v="7.38591"/>
        <n v="7.38898"/>
        <n v="7.6554"/>
        <n v="7.77966"/>
        <n v="8.104150000000001"/>
        <n v="8.238"/>
        <n v="8.238490000000001"/>
        <n v="8.64429"/>
        <n v="8.71162"/>
        <n v="8.95984"/>
        <n v="9.120100000000001"/>
        <n v="9.85392"/>
        <n v="9.998200000000001"/>
        <n v="10.1632"/>
        <n v="10.6865"/>
        <n v="10.845"/>
        <n v="11.0925"/>
        <n v="11.2039"/>
        <n v="11.4373"/>
        <n v="11.534"/>
        <n v="12.4144"/>
        <n v="12.8107"/>
        <n v="13.555"/>
        <n v="13.6137"/>
      </sharedItems>
    </cacheField>
    <cacheField name="VGRD - 600_mb" uniqueList="1" numFmtId="0" sqlType="0" hierarchy="0" level="0" databaseField="1">
      <sharedItems count="44" containsNumber="1" containsSemiMixedTypes="0" containsString="0" minValue="-14.3241" maxValue="18.1747">
        <n v="-14.3241"/>
        <n v="-13.16"/>
        <n v="-12.4576"/>
        <n v="-12.4097"/>
        <n v="-12.0919"/>
        <n v="-11.1484"/>
        <n v="-9.59413"/>
        <n v="-5.97153"/>
        <n v="-2.60201"/>
        <n v="-2.5293"/>
        <n v="-2.33512"/>
        <n v="-2.13105"/>
        <n v="-1.98465"/>
        <n v="-1.86731"/>
        <n v="-1.64681"/>
        <n v="-1.31205"/>
        <n v="-1.16664"/>
        <n v="-1.08862"/>
        <n v="-0.866934"/>
        <n v="-0.53373"/>
        <n v="1.05755"/>
        <n v="1.19265"/>
        <n v="1.80004"/>
        <n v="2.22757"/>
        <n v="2.28958"/>
        <n v="3.19197"/>
        <n v="4.26161"/>
        <n v="4.41679"/>
        <n v="4.53526"/>
        <n v="4.58211"/>
        <n v="5.65052"/>
        <n v="5.74473"/>
        <n v="8.08703"/>
        <n v="8.943709999999999"/>
        <n v="9.68141"/>
        <n v="10.179"/>
        <n v="10.4277"/>
        <n v="11.1575"/>
        <n v="11.8981"/>
        <n v="13.0493"/>
        <n v="14.0366"/>
        <n v="15.4404"/>
        <n v="17.9621"/>
        <n v="18.1747"/>
      </sharedItems>
    </cacheField>
    <cacheField name="ABSV - 600_mb" uniqueList="1" numFmtId="0" sqlType="0" hierarchy="0" level="0" databaseField="1">
      <sharedItems count="44" containsNumber="1" containsSemiMixedTypes="0" containsString="0" minValue="-6.58124e-06" maxValue="0.000387409">
        <n v="-6.58124e-06"/>
        <n v="9.74695e-06"/>
        <n v="1.19556e-05"/>
        <n v="1.51075e-05"/>
        <n v="2.23065e-05"/>
        <n v="3.63467e-05"/>
        <n v="3.77532e-05"/>
        <n v="4.49471e-05"/>
        <n v="4.68434e-05"/>
        <n v="4.69279e-05"/>
        <n v="4.87203e-05"/>
        <n v="4.90164e-05"/>
        <n v="4.9743e-05"/>
        <n v="5.00535e-05"/>
        <n v="5.13906e-05"/>
        <n v="5.8674e-05"/>
        <n v="6.55437e-05"/>
        <n v="7.48163e-05"/>
        <n v="7.72334e-05"/>
        <n v="8.20842e-05"/>
        <n v="8.34596e-05"/>
        <n v="8.56296e-05"/>
        <n v="8.63188e-05"/>
        <n v="8.78663e-05"/>
        <n v="8.908579999999999e-05"/>
        <n v="9.01177e-05"/>
        <n v="9.048939999999999e-05"/>
        <n v="9.109130000000001e-05"/>
        <n v="9.205009999999999e-05"/>
        <n v="9.23726e-05"/>
        <n v="9.288429999999999e-05"/>
        <n v="0.000113332"/>
        <n v="0.000114498"/>
        <n v="0.00012364"/>
        <n v="0.00013433"/>
        <n v="0.000137975"/>
        <n v="0.000139557"/>
        <n v="0.000147537"/>
        <n v="0.000180945"/>
        <n v="0.00018246"/>
        <n v="0.000282613"/>
        <n v="0.0003323"/>
        <n v="0.000371014"/>
        <n v="0.000387409"/>
      </sharedItems>
    </cacheField>
    <cacheField name="HGT - 700_mb" uniqueList="1" numFmtId="0" sqlType="0" hierarchy="0" level="0" databaseField="1">
      <sharedItems count="44" containsNumber="1" containsSemiMixedTypes="0" containsString="0" minValue="3011.8" maxValue="3119.69">
        <n v="3011.8"/>
        <n v="3011.93"/>
        <n v="3016.54"/>
        <n v="3017.89"/>
        <n v="3018.02"/>
        <n v="3023.68"/>
        <n v="3025.39"/>
        <n v="3027.98"/>
        <n v="3033.16"/>
        <n v="3036.57"/>
        <n v="3046.96"/>
        <n v="3047.69"/>
        <n v="3050.67"/>
        <n v="3050.86"/>
        <n v="3057.02"/>
        <n v="3066.23"/>
        <n v="3067.39"/>
        <n v="3068.62"/>
        <n v="3076.01"/>
        <n v="3081.21"/>
        <n v="3084.63"/>
        <n v="3085.41"/>
        <n v="3086.03"/>
        <n v="3089.96"/>
        <n v="3092.51"/>
        <n v="3092.6"/>
        <n v="3093.76"/>
        <n v="3096.78"/>
        <n v="3097.54"/>
        <n v="3098.45"/>
        <n v="3101.46"/>
        <n v="3101.54"/>
        <n v="3105.11"/>
        <n v="3105.98"/>
        <n v="3106.78"/>
        <n v="3106.92"/>
        <n v="3107.31"/>
        <n v="3110.42"/>
        <n v="3113.89"/>
        <n v="3114.01"/>
        <n v="3114.88"/>
        <n v="3119.15"/>
        <n v="3119.62"/>
        <n v="3119.69"/>
      </sharedItems>
    </cacheField>
    <cacheField name="TMP - 700_mb" uniqueList="1" numFmtId="0" sqlType="0" hierarchy="0" level="0" databaseField="1">
      <sharedItems count="43" containsNumber="1" containsSemiMixedTypes="0" containsString="0" minValue="265.202" maxValue="273.818">
        <n v="265.202"/>
        <n v="265.32"/>
        <n v="265.636"/>
        <n v="265.951"/>
        <n v="266.589"/>
        <n v="266.787"/>
        <n v="267.01"/>
        <n v="268.247"/>
        <n v="269"/>
        <n v="269.122"/>
        <n v="269.799"/>
        <n v="269.823"/>
        <n v="269.826"/>
        <n v="269.886"/>
        <n v="270.511"/>
        <n v="270.693"/>
        <n v="270.778"/>
        <n v="270.901"/>
        <n v="270.954"/>
        <n v="270.983"/>
        <n v="271.15"/>
        <n v="271.19"/>
        <n v="271.276"/>
        <n v="271.373"/>
        <n v="271.399"/>
        <n v="271.434"/>
        <n v="271.435"/>
        <n v="271.504"/>
        <n v="271.581"/>
        <n v="271.588"/>
        <n v="271.728"/>
        <n v="271.775"/>
        <n v="272.298"/>
        <n v="272.384"/>
        <n v="272.394"/>
        <n v="272.527"/>
        <n v="272.583"/>
        <n v="272.614"/>
        <n v="272.647"/>
        <n v="273.117"/>
        <n v="273.203"/>
        <n v="273.662"/>
        <n v="273.818"/>
      </sharedItems>
    </cacheField>
    <cacheField name="RH - 700_mb" uniqueList="1" numFmtId="0" sqlType="0" hierarchy="0" level="0" databaseField="1">
      <sharedItems count="44" containsNumber="1" containsSemiMixedTypes="0" containsString="0" minValue="8.5" maxValue="99.8">
        <n v="8.5"/>
        <n v="9.199999999999999"/>
        <n v="9.699999999999999"/>
        <n v="10.1"/>
        <n v="10.3"/>
        <n v="10.4"/>
        <n v="10.8"/>
        <n v="10.9"/>
        <n v="11"/>
        <n v="11.3"/>
        <n v="11.8"/>
        <n v="13.5"/>
        <n v="13.8"/>
        <n v="14.3"/>
        <n v="14.8"/>
        <n v="15.1"/>
        <n v="16.3"/>
        <n v="17.1"/>
        <n v="17.8"/>
        <n v="19.4"/>
        <n v="22.2"/>
        <n v="22.6"/>
        <n v="25.8"/>
        <n v="27.2"/>
        <n v="34.3"/>
        <n v="38.3"/>
        <n v="50.1"/>
        <n v="54.8"/>
        <n v="68.2"/>
        <n v="80.3"/>
        <n v="87.2"/>
        <n v="88.09999999999999"/>
        <n v="88.90000000000001"/>
        <n v="91.40000000000001"/>
        <n v="94.90000000000001"/>
        <n v="95"/>
        <n v="95.7"/>
        <n v="97.2"/>
        <n v="97.3"/>
        <n v="97.59999999999999"/>
        <n v="97.8"/>
        <n v="98.40000000000001"/>
        <n v="98.59999999999999"/>
        <n v="99.8"/>
      </sharedItems>
    </cacheField>
    <cacheField name="TCDC - 700_mb" uniqueList="1" numFmtId="0" sqlType="0" hierarchy="0" level="0" databaseField="1">
      <sharedItems count="16" containsNumber="1" containsSemiMixedTypes="0" containsString="0" minValue="0" maxValue="100">
        <n v="0"/>
        <n v="0.5"/>
        <n v="0.8"/>
        <n v="3.4"/>
        <n v="4.7"/>
        <n v="5"/>
        <n v="8.199999999999999"/>
        <n v="16.1"/>
        <n v="22.1"/>
        <n v="28.9"/>
        <n v="35.3"/>
        <n v="38.9"/>
        <n v="69.59999999999999"/>
        <n v="98.7"/>
        <n v="99.59999999999999"/>
        <n v="100"/>
      </sharedItems>
    </cacheField>
    <cacheField name="VVEL - 700_mb" uniqueList="1" numFmtId="0" sqlType="0" hierarchy="0" level="0" databaseField="1">
      <sharedItems count="44" containsNumber="1" containsSemiMixedTypes="0" containsString="0" minValue="-2.44459" maxValue="0.882481">
        <n v="-2.44459"/>
        <n v="-2.38026"/>
        <n v="-0.990295"/>
        <n v="-0.708074"/>
        <n v="-0.443338"/>
        <n v="-0.3466"/>
        <n v="-0.329"/>
        <n v="-0.228291"/>
        <n v="-0.201588"/>
        <n v="-0.180671"/>
        <n v="-0.17282"/>
        <n v="-0.135154"/>
        <n v="-0.125111"/>
        <n v="-0.118982"/>
        <n v="-0.113611"/>
        <n v="-0.112631"/>
        <n v="-0.0906074"/>
        <n v="-0.0751211"/>
        <n v="-0.0625918"/>
        <n v="-0.053377"/>
        <n v="-0.0397246"/>
        <n v="-0.0119551"/>
        <n v="0.00726172"/>
        <n v="0.00987012"/>
        <n v="0.0152559"/>
        <n v="0.06298049999999999"/>
        <n v="0.06799810000000001"/>
        <n v="0.0955723"/>
        <n v="0.103176"/>
        <n v="0.107568"/>
        <n v="0.114268"/>
        <n v="0.121906"/>
        <n v="0.141447"/>
        <n v="0.195578"/>
        <n v="0.212402"/>
        <n v="0.326901"/>
        <n v="0.381383"/>
        <n v="0.390443"/>
        <n v="0.461668"/>
        <n v="0.529684"/>
        <n v="0.540404"/>
        <n v="0.585496"/>
        <n v="0.791291"/>
        <n v="0.882481"/>
      </sharedItems>
    </cacheField>
    <cacheField name="UGRD - 700_mb" uniqueList="1" numFmtId="0" sqlType="0" hierarchy="0" level="0" databaseField="1">
      <sharedItems count="44" containsNumber="1" containsSemiMixedTypes="0" containsString="0" minValue="-0.96446" maxValue="11.2748">
        <n v="-0.96446"/>
        <n v="-0.815657"/>
        <n v="0.838503"/>
        <n v="2.2966"/>
        <n v="2.78169"/>
        <n v="2.78661"/>
        <n v="3.3602"/>
        <n v="3.53348"/>
        <n v="4.76602"/>
        <n v="4.82322"/>
        <n v="5.0488"/>
        <n v="5.0942"/>
        <n v="5.11562"/>
        <n v="5.56292"/>
        <n v="5.73849"/>
        <n v="5.78964"/>
        <n v="5.91145"/>
        <n v="6.15978"/>
        <n v="6.23859"/>
        <n v="6.28036"/>
        <n v="6.40822"/>
        <n v="6.60174"/>
        <n v="6.63416"/>
        <n v="6.75394"/>
        <n v="6.77422"/>
        <n v="6.81505"/>
        <n v="7.26536"/>
        <n v="7.31462"/>
        <n v="7.34714"/>
        <n v="7.39371"/>
        <n v="7.55714"/>
        <n v="7.90113"/>
        <n v="7.94477"/>
        <n v="8.2193"/>
        <n v="8.253690000000001"/>
        <n v="8.298109999999999"/>
        <n v="8.449619999999999"/>
        <n v="8.93641"/>
        <n v="9.16511"/>
        <n v="9.75633"/>
        <n v="9.942880000000001"/>
        <n v="9.96527"/>
        <n v="10.112"/>
        <n v="11.2748"/>
      </sharedItems>
    </cacheField>
    <cacheField name="VGRD - 700_mb" uniqueList="1" numFmtId="0" sqlType="0" hierarchy="0" level="0" databaseField="1">
      <sharedItems count="44" containsNumber="1" containsSemiMixedTypes="0" containsString="0" minValue="-12.3182" maxValue="16.6412">
        <n v="-12.3182"/>
        <n v="-11.6383"/>
        <n v="-11.4254"/>
        <n v="-10.9172"/>
        <n v="-9.69054"/>
        <n v="-7.68833"/>
        <n v="-7.22705"/>
        <n v="-6.94917"/>
        <n v="-6.87039"/>
        <n v="-6.29364"/>
        <n v="-3.4171"/>
        <n v="-3.07719"/>
        <n v="-2.68907"/>
        <n v="-2.01435"/>
        <n v="-1.96573"/>
        <n v="-1.87596"/>
        <n v="-0.814548"/>
        <n v="-0.805073"/>
        <n v="0.537988"/>
        <n v="0.872686"/>
        <n v="0.92748"/>
        <n v="1.29049"/>
        <n v="1.6812"/>
        <n v="1.79312"/>
        <n v="2.68788"/>
        <n v="2.69898"/>
        <n v="2.84716"/>
        <n v="3.19169"/>
        <n v="3.2677"/>
        <n v="3.73363"/>
        <n v="5.13461"/>
        <n v="6.58659"/>
        <n v="6.68655"/>
        <n v="7.03554"/>
        <n v="8.24479"/>
        <n v="8.49896"/>
        <n v="9.14067"/>
        <n v="9.27374"/>
        <n v="9.45956"/>
        <n v="9.61271"/>
        <n v="12.2029"/>
        <n v="13.9362"/>
        <n v="14.228"/>
        <n v="16.6412"/>
      </sharedItems>
    </cacheField>
    <cacheField name="ABSV - 700_mb" uniqueList="1" numFmtId="0" sqlType="0" hierarchy="0" level="0" databaseField="1">
      <sharedItems count="44" containsNumber="1" containsSemiMixedTypes="0" containsString="0" minValue="-7.933299999999999e-05" maxValue="0.000534692">
        <n v="-7.933299999999999e-05"/>
        <n v="-6.52113e-05"/>
        <n v="-4.46938e-05"/>
        <n v="-1.08866e-05"/>
        <n v="-9.91211e-08"/>
        <n v="1.22777e-05"/>
        <n v="2.0834e-05"/>
        <n v="2.52413e-05"/>
        <n v="2.64723e-05"/>
        <n v="2.92456e-05"/>
        <n v="2.96056e-05"/>
        <n v="3.17526e-05"/>
        <n v="3.66036e-05"/>
        <n v="4.11096e-05"/>
        <n v="4.53959e-05"/>
        <n v="4.73099e-05"/>
        <n v="4.76478e-05"/>
        <n v="4.9423e-05"/>
        <n v="5.02689e-05"/>
        <n v="5.31235e-05"/>
        <n v="5.69819e-05"/>
        <n v="5.85704e-05"/>
        <n v="5.9728e-05"/>
        <n v="6.380369999999999e-05"/>
        <n v="7.00754e-05"/>
        <n v="7.188849999999999e-05"/>
        <n v="8.08097e-05"/>
        <n v="8.60852e-05"/>
        <n v="9.641059999999999e-05"/>
        <n v="0.000104693"/>
        <n v="0.000105617"/>
        <n v="0.000107903"/>
        <n v="0.0001097"/>
        <n v="0.00010975"/>
        <n v="0.000115302"/>
        <n v="0.000117713"/>
        <n v="0.000119336"/>
        <n v="0.000133206"/>
        <n v="0.000134733"/>
        <n v="0.00015184"/>
        <n v="0.000152529"/>
        <n v="0.000160488"/>
        <n v="0.000377679"/>
        <n v="0.000534692"/>
      </sharedItems>
    </cacheField>
    <cacheField name="HGT - 850_mb" uniqueList="1" numFmtId="0" sqlType="0" hierarchy="0" level="0" databaseField="1">
      <sharedItems count="44" containsNumber="1" containsSemiMixedTypes="0" containsString="0" minValue="1472.56" maxValue="1541.58">
        <n v="1472.56"/>
        <n v="1474.46"/>
        <n v="1475.34"/>
        <n v="1475.41"/>
        <n v="1475.59"/>
        <n v="1475.96"/>
        <n v="1477.39"/>
        <n v="1479.18"/>
        <n v="1480.66"/>
        <n v="1481.18"/>
        <n v="1481.41"/>
        <n v="1482.52"/>
        <n v="1483.15"/>
        <n v="1484.46"/>
        <n v="1484.84"/>
        <n v="1490.98"/>
        <n v="1491.21"/>
        <n v="1493.47"/>
        <n v="1500.52"/>
        <n v="1507.02"/>
        <n v="1507.53"/>
        <n v="1508.79"/>
        <n v="1513.21"/>
        <n v="1517.96"/>
        <n v="1518.03"/>
        <n v="1519.24"/>
        <n v="1521.63"/>
        <n v="1522.41"/>
        <n v="1523.3"/>
        <n v="1524.43"/>
        <n v="1524.95"/>
        <n v="1525.29"/>
        <n v="1526.76"/>
        <n v="1527"/>
        <n v="1528.05"/>
        <n v="1528.28"/>
        <n v="1530.03"/>
        <n v="1530.43"/>
        <n v="1531.63"/>
        <n v="1532.36"/>
        <n v="1533.07"/>
        <n v="1535.71"/>
        <n v="1536.28"/>
        <n v="1541.58"/>
      </sharedItems>
    </cacheField>
    <cacheField name="TMP - 850_mb" uniqueList="1" numFmtId="0" sqlType="0" hierarchy="0" level="0" databaseField="1">
      <sharedItems count="44" containsNumber="1" containsSemiMixedTypes="0" containsString="0" minValue="274.884" maxValue="283.716">
        <n v="274.884"/>
        <n v="275.031"/>
        <n v="275.097"/>
        <n v="275.264"/>
        <n v="275.465"/>
        <n v="275.758"/>
        <n v="276.292"/>
        <n v="276.363"/>
        <n v="276.626"/>
        <n v="278.176"/>
        <n v="279.365"/>
        <n v="279.622"/>
        <n v="279.881"/>
        <n v="280.117"/>
        <n v="280.762"/>
        <n v="280.844"/>
        <n v="281.166"/>
        <n v="281.51"/>
        <n v="281.68"/>
        <n v="281.837"/>
        <n v="282.222"/>
        <n v="282.232"/>
        <n v="282.251"/>
        <n v="282.278"/>
        <n v="282.283"/>
        <n v="282.348"/>
        <n v="282.449"/>
        <n v="282.486"/>
        <n v="282.487"/>
        <n v="282.585"/>
        <n v="282.593"/>
        <n v="282.611"/>
        <n v="282.687"/>
        <n v="282.734"/>
        <n v="282.806"/>
        <n v="282.836"/>
        <n v="282.898"/>
        <n v="282.949"/>
        <n v="283.235"/>
        <n v="283.237"/>
        <n v="283.335"/>
        <n v="283.502"/>
        <n v="283.566"/>
        <n v="283.716"/>
      </sharedItems>
    </cacheField>
    <cacheField name="RH - 850_mb" uniqueList="1" numFmtId="0" sqlType="0" hierarchy="0" level="0" databaseField="1">
      <sharedItems count="42" containsNumber="1" containsSemiMixedTypes="0" containsString="0" minValue="11.9" maxValue="98.8">
        <n v="11.9"/>
        <n v="12.3"/>
        <n v="12.5"/>
        <n v="13.7"/>
        <n v="14.5"/>
        <n v="14.6"/>
        <n v="14.8"/>
        <n v="15.5"/>
        <n v="15.9"/>
        <n v="17.3"/>
        <n v="17.7"/>
        <n v="18.4"/>
        <n v="20"/>
        <n v="20.7"/>
        <n v="21.4"/>
        <n v="22"/>
        <n v="22.3"/>
        <n v="25.7"/>
        <n v="30.3"/>
        <n v="31.9"/>
        <n v="35.6"/>
        <n v="36.3"/>
        <n v="37.8"/>
        <n v="42.5"/>
        <n v="42.9"/>
        <n v="45.7"/>
        <n v="46.1"/>
        <n v="49.9"/>
        <n v="54"/>
        <n v="54.7"/>
        <n v="56.5"/>
        <n v="57.9"/>
        <n v="58.9"/>
        <n v="60.4"/>
        <n v="65.09999999999999"/>
        <n v="72.40000000000001"/>
        <n v="84.2"/>
        <n v="84.7"/>
        <n v="90"/>
        <n v="92"/>
        <n v="96.09999999999999"/>
        <n v="98.8"/>
      </sharedItems>
    </cacheField>
    <cacheField name="TCDC - 850_mb" uniqueList="1" numFmtId="0" sqlType="0" hierarchy="0" level="0" databaseField="1">
      <sharedItems count="7" containsNumber="1" containsSemiMixedTypes="0" containsString="0" minValue="0" maxValue="59">
        <n v="0"/>
        <n v="0.2"/>
        <n v="1.6"/>
        <n v="1.8"/>
        <n v="5"/>
        <n v="15.1"/>
        <n v="59"/>
      </sharedItems>
    </cacheField>
    <cacheField name="VVEL - 850_mb" uniqueList="1" numFmtId="0" sqlType="0" hierarchy="0" level="0" databaseField="1">
      <sharedItems count="44" containsNumber="1" containsSemiMixedTypes="0" containsString="0" minValue="-1.19494" maxValue="0.748897">
        <n v="-1.19494"/>
        <n v="-0.998752"/>
        <n v="-0.899176"/>
        <n v="-0.821756"/>
        <n v="-0.5126309999999999"/>
        <n v="-0.469898"/>
        <n v="-0.439635"/>
        <n v="-0.377857"/>
        <n v="-0.351219"/>
        <n v="-0.318655"/>
        <n v="-0.266473"/>
        <n v="-0.257075"/>
        <n v="-0.243769"/>
        <n v="-0.16288"/>
        <n v="-0.153529"/>
        <n v="-0.138625"/>
        <n v="-0.129239"/>
        <n v="-0.113194"/>
        <n v="-0.113026"/>
        <n v="-0.10048"/>
        <n v="-0.072127"/>
        <n v="-0.06463969999999999"/>
        <n v="-0.0624727"/>
        <n v="-0.0532236"/>
        <n v="-0.0418369"/>
        <n v="0.00651367"/>
        <n v="0.0477998"/>
        <n v="0.064752"/>
        <n v="0.0682178"/>
        <n v="0.0751221"/>
        <n v="0.0827686"/>
        <n v="0.08841019999999999"/>
        <n v="0.0999707"/>
        <n v="0.14411"/>
        <n v="0.155437"/>
        <n v="0.157239"/>
        <n v="0.166619"/>
        <n v="0.222689"/>
        <n v="0.228136"/>
        <n v="0.293164"/>
        <n v="0.321043"/>
        <n v="0.362232"/>
        <n v="0.474615"/>
        <n v="0.748897"/>
      </sharedItems>
    </cacheField>
    <cacheField name="UGRD - 850_mb" uniqueList="1" numFmtId="0" sqlType="0" hierarchy="0" level="0" databaseField="1">
      <sharedItems count="44" containsNumber="1" containsSemiMixedTypes="0" containsString="0" minValue="0.638303" maxValue="8.39842">
        <n v="0.638303"/>
        <n v="0.939853"/>
        <n v="1.07324"/>
        <n v="1.35726"/>
        <n v="1.43172"/>
        <n v="1.59363"/>
        <n v="1.71977"/>
        <n v="2.06196"/>
        <n v="2.15087"/>
        <n v="2.34977"/>
        <n v="2.40798"/>
        <n v="2.46642"/>
        <n v="2.67881"/>
        <n v="2.80089"/>
        <n v="2.94659"/>
        <n v="2.95143"/>
        <n v="3.0883"/>
        <n v="3.11692"/>
        <n v="3.22288"/>
        <n v="3.2634"/>
        <n v="3.31576"/>
        <n v="3.55379"/>
        <n v="3.61717"/>
        <n v="3.66216"/>
        <n v="3.95621"/>
        <n v="4.07414"/>
        <n v="4.17488"/>
        <n v="4.19308"/>
        <n v="4.19399"/>
        <n v="4.45327"/>
        <n v="4.47548"/>
        <n v="4.50082"/>
        <n v="4.53947"/>
        <n v="4.55005"/>
        <n v="4.59593"/>
        <n v="4.74343"/>
        <n v="4.80515"/>
        <n v="4.94468"/>
        <n v="5.18302"/>
        <n v="5.1966"/>
        <n v="5.24365"/>
        <n v="5.44899"/>
        <n v="6.68557"/>
        <n v="8.39842"/>
      </sharedItems>
    </cacheField>
    <cacheField name="VGRD - 850_mb" uniqueList="1" numFmtId="0" sqlType="0" hierarchy="0" level="0" databaseField="1">
      <sharedItems count="44" containsNumber="1" containsSemiMixedTypes="0" containsString="0" minValue="-6.48593" maxValue="8.578390000000001">
        <n v="-6.48593"/>
        <n v="-6.05879"/>
        <n v="-5.73972"/>
        <n v="-5.45785"/>
        <n v="-4.80049"/>
        <n v="-4.11958"/>
        <n v="-2.91154"/>
        <n v="-2.04268"/>
        <n v="-1.99422"/>
        <n v="-1.8172"/>
        <n v="-1.02284"/>
        <n v="-0.834656"/>
        <n v="0.624153"/>
        <n v="0.9027539999999999"/>
        <n v="1.00158"/>
        <n v="1.18744"/>
        <n v="1.21996"/>
        <n v="1.33145"/>
        <n v="1.36225"/>
        <n v="1.92603"/>
        <n v="2.03263"/>
        <n v="2.11638"/>
        <n v="2.17225"/>
        <n v="2.27115"/>
        <n v="2.35117"/>
        <n v="2.38185"/>
        <n v="2.42007"/>
        <n v="2.69497"/>
        <n v="4.06915"/>
        <n v="4.21029"/>
        <n v="4.33253"/>
        <n v="4.45807"/>
        <n v="4.575"/>
        <n v="4.82333"/>
        <n v="4.91633"/>
        <n v="4.98141"/>
        <n v="5.19081"/>
        <n v="5.40653"/>
        <n v="5.45856"/>
        <n v="6.81192"/>
        <n v="6.8455"/>
        <n v="7.37355"/>
        <n v="7.39714"/>
        <n v="8.578390000000001"/>
      </sharedItems>
    </cacheField>
    <cacheField name="ABSV - 850_mb" uniqueList="1" numFmtId="0" sqlType="0" hierarchy="0" level="0" databaseField="1">
      <sharedItems count="44" containsNumber="1" containsSemiMixedTypes="0" containsString="0" minValue="-0.000129147" maxValue="0.000313287">
        <n v="-0.000129147"/>
        <n v="-0.000115345"/>
        <n v="-3.08365e-05"/>
        <n v="-2.18751e-05"/>
        <n v="2.07189e-05"/>
        <n v="2.50426e-05"/>
        <n v="3.08157e-05"/>
        <n v="3.16698e-05"/>
        <n v="3.4969e-05"/>
        <n v="5.04004e-05"/>
        <n v="5.09885e-05"/>
        <n v="5.40894e-05"/>
        <n v="6.25707e-05"/>
        <n v="6.46433e-05"/>
        <n v="6.79874e-05"/>
        <n v="7.15457e-05"/>
        <n v="7.17173e-05"/>
        <n v="7.354430000000001e-05"/>
        <n v="8.00414e-05"/>
        <n v="8.37546e-05"/>
        <n v="8.38683e-05"/>
        <n v="8.57218e-05"/>
        <n v="8.580630000000001e-05"/>
        <n v="8.98943e-05"/>
        <n v="0.000100521"/>
        <n v="0.000108257"/>
        <n v="0.000108456"/>
        <n v="0.000109995"/>
        <n v="0.0001112"/>
        <n v="0.000112283"/>
        <n v="0.00011597"/>
        <n v="0.000128736"/>
        <n v="0.000142373"/>
        <n v="0.000161726"/>
        <n v="0.000162825"/>
        <n v="0.00016406"/>
        <n v="0.000166105"/>
        <n v="0.000166804"/>
        <n v="0.000179837"/>
        <n v="0.000180476"/>
        <n v="0.000183011"/>
        <n v="0.000237602"/>
        <n v="0.000269579"/>
        <n v="0.000313287"/>
      </sharedItems>
    </cacheField>
    <cacheField name="HGT - 925_mb" uniqueList="1" numFmtId="0" sqlType="0" hierarchy="0" level="0" databaseField="1">
      <sharedItems count="44" containsNumber="1" containsSemiMixedTypes="0" containsString="0" minValue="769.689" maxValue="839.707">
        <n v="769.689"/>
        <n v="775.832"/>
        <n v="777.67"/>
        <n v="781.38"/>
        <n v="781.936"/>
        <n v="782.235"/>
        <n v="782.965"/>
        <n v="783.546"/>
        <n v="784.119"/>
        <n v="785.824"/>
        <n v="785.831"/>
        <n v="786.499"/>
        <n v="787.639"/>
        <n v="789.004"/>
        <n v="789.333"/>
        <n v="789.64"/>
        <n v="791.321"/>
        <n v="792.647"/>
        <n v="795.73"/>
        <n v="802.838"/>
        <n v="804.099"/>
        <n v="805.554"/>
        <n v="811.039"/>
        <n v="814.1180000000001"/>
        <n v="817.914"/>
        <n v="818.21"/>
        <n v="819.678"/>
        <n v="821.5650000000001"/>
        <n v="822.077"/>
        <n v="823.813"/>
        <n v="823.831"/>
        <n v="823.848"/>
        <n v="823.876"/>
        <n v="824.595"/>
        <n v="825.282"/>
        <n v="825.975"/>
        <n v="826.886"/>
        <n v="827.202"/>
        <n v="828.1319999999999"/>
        <n v="829.569"/>
        <n v="830.984"/>
        <n v="831.026"/>
        <n v="831.287"/>
        <n v="839.707"/>
      </sharedItems>
    </cacheField>
    <cacheField name="TMP - 925_mb" uniqueList="1" numFmtId="0" sqlType="0" hierarchy="0" level="0" databaseField="1">
      <sharedItems count="44" containsNumber="1" containsSemiMixedTypes="0" containsString="0" minValue="279.753" maxValue="285.77">
        <n v="279.753"/>
        <n v="279.87"/>
        <n v="280.053"/>
        <n v="280.509"/>
        <n v="280.754"/>
        <n v="280.785"/>
        <n v="280.796"/>
        <n v="281.272"/>
        <n v="281.341"/>
        <n v="282.966"/>
        <n v="283.006"/>
        <n v="283.037"/>
        <n v="283.211"/>
        <n v="283.38"/>
        <n v="283.392"/>
        <n v="283.458"/>
        <n v="283.612"/>
        <n v="283.624"/>
        <n v="283.732"/>
        <n v="283.836"/>
        <n v="283.924"/>
        <n v="283.942"/>
        <n v="283.982"/>
        <n v="284.1"/>
        <n v="284.257"/>
        <n v="284.29"/>
        <n v="284.499"/>
        <n v="284.556"/>
        <n v="284.575"/>
        <n v="284.675"/>
        <n v="284.77"/>
        <n v="284.876"/>
        <n v="284.965"/>
        <n v="284.979"/>
        <n v="284.995"/>
        <n v="285.091"/>
        <n v="285.11"/>
        <n v="285.123"/>
        <n v="285.194"/>
        <n v="285.211"/>
        <n v="285.334"/>
        <n v="285.404"/>
        <n v="285.498"/>
        <n v="285.77"/>
      </sharedItems>
    </cacheField>
    <cacheField name="RH - 925_mb" uniqueList="1" numFmtId="0" sqlType="0" hierarchy="0" level="0" databaseField="1">
      <sharedItems count="42" containsNumber="1" containsSemiMixedTypes="0" containsString="0" minValue="30.5" maxValue="91.59999999999999">
        <n v="30.5"/>
        <n v="33.7"/>
        <n v="36.6"/>
        <n v="37"/>
        <n v="38"/>
        <n v="38.4"/>
        <n v="41.3"/>
        <n v="42.4"/>
        <n v="42.5"/>
        <n v="43.5"/>
        <n v="43.6"/>
        <n v="44.2"/>
        <n v="46.9"/>
        <n v="50"/>
        <n v="50.6"/>
        <n v="51.5"/>
        <n v="53.3"/>
        <n v="54.2"/>
        <n v="55.9"/>
        <n v="56"/>
        <n v="57.3"/>
        <n v="58.5"/>
        <n v="59.5"/>
        <n v="61"/>
        <n v="62.7"/>
        <n v="63.9"/>
        <n v="65.3"/>
        <n v="65.5"/>
        <n v="66.8"/>
        <n v="67.5"/>
        <n v="68"/>
        <n v="68.5"/>
        <n v="71.59999999999999"/>
        <n v="72"/>
        <n v="74.5"/>
        <n v="79.5"/>
        <n v="80.59999999999999"/>
        <n v="80.90000000000001"/>
        <n v="84.5"/>
        <n v="88.3"/>
        <n v="91.3"/>
        <n v="91.59999999999999"/>
      </sharedItems>
    </cacheField>
    <cacheField name="TCDC - 925_mb" uniqueList="1" numFmtId="0" sqlType="0" hierarchy="0" level="0" databaseField="1">
      <sharedItems count="5" containsNumber="1" containsSemiMixedTypes="0" containsString="0" minValue="0" maxValue="5">
        <n v="0"/>
        <n v="1"/>
        <n v="1.3"/>
        <n v="4"/>
        <n v="5"/>
      </sharedItems>
    </cacheField>
    <cacheField name="VVEL - 925_mb" uniqueList="1" numFmtId="0" sqlType="0" hierarchy="0" level="0" databaseField="1">
      <sharedItems count="44" containsNumber="1" containsSemiMixedTypes="0" containsString="0" minValue="-0.807209" maxValue="0.697723">
        <n v="-0.807209"/>
        <n v="-0.465978"/>
        <n v="-0.31722"/>
        <n v="-0.2958"/>
        <n v="-0.273576"/>
        <n v="-0.246011"/>
        <n v="-0.233005"/>
        <n v="-0.222586"/>
        <n v="-0.214642"/>
        <n v="-0.204775"/>
        <n v="-0.202314"/>
        <n v="-0.184713"/>
        <n v="-0.169155"/>
        <n v="-0.0752598"/>
        <n v="-0.0715039"/>
        <n v="-0.0712354"/>
        <n v="-0.0651484"/>
        <n v="-0.0597427"/>
        <n v="-0.0301226"/>
        <n v="-0.0196846"/>
        <n v="-0.0101074"/>
        <n v="-0.009686520000000001"/>
        <n v="-0.00443262"/>
        <n v="0.00514404"/>
        <n v="0.008131350000000001"/>
        <n v="0.0215083"/>
        <n v="0.0249385"/>
        <n v="0.0281602"/>
        <n v="0.08114209999999999"/>
        <n v="0.0829746"/>
        <n v="0.118513"/>
        <n v="0.147396"/>
        <n v="0.169679"/>
        <n v="0.177143"/>
        <n v="0.179828"/>
        <n v="0.204528"/>
        <n v="0.233485"/>
        <n v="0.23431"/>
        <n v="0.266488"/>
        <n v="0.279632"/>
        <n v="0.305187"/>
        <n v="0.359153"/>
        <n v="0.397206"/>
        <n v="0.697723"/>
      </sharedItems>
    </cacheField>
    <cacheField name="UGRD - 925_mb" uniqueList="1" numFmtId="0" sqlType="0" hierarchy="0" level="0" databaseField="1">
      <sharedItems count="44" containsNumber="1" containsSemiMixedTypes="0" containsString="0" minValue="-2.14015" maxValue="6.13678">
        <n v="-2.14015"/>
        <n v="-1.17484"/>
        <n v="-0.536533"/>
        <n v="-0.458508"/>
        <n v="-0.293513"/>
        <n v="-0.254956"/>
        <n v="-0.19822"/>
        <n v="0.0286865"/>
        <n v="0.0308887"/>
        <n v="0.325112"/>
        <n v="0.345779"/>
        <n v="0.346111"/>
        <n v="0.485312"/>
        <n v="0.5059940000000001"/>
        <n v="0.638022"/>
        <n v="0.674758"/>
        <n v="0.6977370000000001"/>
        <n v="0.736465"/>
        <n v="0.764114"/>
        <n v="0.8870170000000001"/>
        <n v="1.01973"/>
        <n v="1.2482"/>
        <n v="1.39299"/>
        <n v="1.50231"/>
        <n v="1.52631"/>
        <n v="1.54461"/>
        <n v="1.5618"/>
        <n v="1.59928"/>
        <n v="1.61039"/>
        <n v="1.62391"/>
        <n v="1.82333"/>
        <n v="1.88437"/>
        <n v="2.10602"/>
        <n v="2.43278"/>
        <n v="2.51975"/>
        <n v="2.54776"/>
        <n v="2.7146"/>
        <n v="2.75528"/>
        <n v="2.85395"/>
        <n v="2.98928"/>
        <n v="3.01338"/>
        <n v="3.24793"/>
        <n v="4.69841"/>
        <n v="6.13678"/>
      </sharedItems>
    </cacheField>
    <cacheField name="VGRD - 925_mb" uniqueList="1" numFmtId="0" sqlType="0" hierarchy="0" level="0" databaseField="1">
      <sharedItems count="44" containsNumber="1" containsSemiMixedTypes="0" containsString="0" minValue="-6.08087" maxValue="14.9521">
        <n v="-6.08087"/>
        <n v="-5.42466"/>
        <n v="-5.09549"/>
        <n v="-4.70598"/>
        <n v="-3.61915"/>
        <n v="-3.53198"/>
        <n v="-3.4601"/>
        <n v="-3.38245"/>
        <n v="-2.56694"/>
        <n v="-2.17671"/>
        <n v="-1.33405"/>
        <n v="-0.770715"/>
        <n v="-0.323318"/>
        <n v="-0.161912"/>
        <n v="1.12036"/>
        <n v="1.36585"/>
        <n v="2.80923"/>
        <n v="2.99126"/>
        <n v="3.21193"/>
        <n v="3.2542"/>
        <n v="3.39684"/>
        <n v="4.30188"/>
        <n v="4.50976"/>
        <n v="4.82199"/>
        <n v="4.88571"/>
        <n v="5.06949"/>
        <n v="5.52678"/>
        <n v="6.18162"/>
        <n v="6.36843"/>
        <n v="7.32812"/>
        <n v="7.51371"/>
        <n v="7.70024"/>
        <n v="8.507960000000001"/>
        <n v="8.682930000000001"/>
        <n v="8.818619999999999"/>
        <n v="9.689500000000001"/>
        <n v="10.2262"/>
        <n v="10.6207"/>
        <n v="11.114"/>
        <n v="11.9331"/>
        <n v="12.356"/>
        <n v="12.5717"/>
        <n v="14.3922"/>
        <n v="14.9521"/>
      </sharedItems>
    </cacheField>
    <cacheField name="ABSV - 925_mb" uniqueList="1" numFmtId="0" sqlType="0" hierarchy="0" level="0" databaseField="1">
      <sharedItems count="44" containsNumber="1" containsSemiMixedTypes="0" containsString="0" minValue="-0.000165284" maxValue="0.000218216">
        <n v="-0.000165284"/>
        <n v="3.38951e-05"/>
        <n v="3.77524e-05"/>
        <n v="3.86396e-05"/>
        <n v="4.38038e-05"/>
        <n v="4.45985e-05"/>
        <n v="4.78423e-05"/>
        <n v="4.93483e-05"/>
        <n v="5.54567e-05"/>
        <n v="5.59841e-05"/>
        <n v="6.85154e-05"/>
        <n v="6.927950000000001e-05"/>
        <n v="7.04496e-05"/>
        <n v="7.4693e-05"/>
        <n v="8.44728e-05"/>
        <n v="8.91014e-05"/>
        <n v="8.93976e-05"/>
        <n v="9.24111e-05"/>
        <n v="9.90958e-05"/>
        <n v="0.000100721"/>
        <n v="0.000105224"/>
        <n v="0.00011055"/>
        <n v="0.000115"/>
        <n v="0.000115144"/>
        <n v="0.0001199"/>
        <n v="0.000135337"/>
        <n v="0.000137658"/>
        <n v="0.000139934"/>
        <n v="0.000143008"/>
        <n v="0.000143272"/>
        <n v="0.000143569"/>
        <n v="0.000147657"/>
        <n v="0.000148565"/>
        <n v="0.000152476"/>
        <n v="0.000153051"/>
        <n v="0.000156128"/>
        <n v="0.000157322"/>
        <n v="0.000158832"/>
        <n v="0.000158833"/>
        <n v="0.00018842"/>
        <n v="0.00020255"/>
        <n v="0.000206546"/>
        <n v="0.000216663"/>
        <n v="0.000218216"/>
      </sharedItems>
    </cacheField>
    <cacheField name="HGT - 950_mb" uniqueList="1" numFmtId="0" sqlType="0" hierarchy="0" level="0" databaseField="1">
      <sharedItems count="44" containsNumber="1" containsSemiMixedTypes="0" containsString="0" minValue="546.831" maxValue="617.184">
        <n v="546.831"/>
        <n v="552.681"/>
        <n v="555.029"/>
        <n v="557.534"/>
        <n v="558.46"/>
        <n v="561.244"/>
        <n v="561.301"/>
        <n v="561.992"/>
        <n v="562.4160000000001"/>
        <n v="562.665"/>
        <n v="562.943"/>
        <n v="565.926"/>
        <n v="566.659"/>
        <n v="568.202"/>
        <n v="569.078"/>
        <n v="569.447"/>
        <n v="570.379"/>
        <n v="572.278"/>
        <n v="572.643"/>
        <n v="578.973"/>
        <n v="580.97"/>
        <n v="581.7380000000001"/>
        <n v="588.4349999999999"/>
        <n v="591.741"/>
        <n v="595.42"/>
        <n v="595.605"/>
        <n v="597.447"/>
        <n v="598.593"/>
        <n v="598.938"/>
        <n v="600.6660000000001"/>
        <n v="600.957"/>
        <n v="601.732"/>
        <n v="601.836"/>
        <n v="602.008"/>
        <n v="602.34"/>
        <n v="602.671"/>
        <n v="603.78"/>
        <n v="604.3"/>
        <n v="605.875"/>
        <n v="607.135"/>
        <n v="607.689"/>
        <n v="607.698"/>
        <n v="609.138"/>
        <n v="617.184"/>
      </sharedItems>
    </cacheField>
    <cacheField name="TMP - 950_mb" uniqueList="1" numFmtId="0" sqlType="0" hierarchy="0" level="0" databaseField="1">
      <sharedItems count="44" containsNumber="1" containsSemiMixedTypes="0" containsString="0" minValue="281.115" maxValue="286.656">
        <n v="281.115"/>
        <n v="281.371"/>
        <n v="281.785"/>
        <n v="282.162"/>
        <n v="282.195"/>
        <n v="282.467"/>
        <n v="282.479"/>
        <n v="282.533"/>
        <n v="282.712"/>
        <n v="283.307"/>
        <n v="283.582"/>
        <n v="283.97"/>
        <n v="284.021"/>
        <n v="284.083"/>
        <n v="284.088"/>
        <n v="284.139"/>
        <n v="284.205"/>
        <n v="284.206"/>
        <n v="284.549"/>
        <n v="284.607"/>
        <n v="284.681"/>
        <n v="284.833"/>
        <n v="284.848"/>
        <n v="284.894"/>
        <n v="284.953"/>
        <n v="285.037"/>
        <n v="285.055"/>
        <n v="285.14"/>
        <n v="285.167"/>
        <n v="285.224"/>
        <n v="285.234"/>
        <n v="285.238"/>
        <n v="285.255"/>
        <n v="285.366"/>
        <n v="285.419"/>
        <n v="285.472"/>
        <n v="285.5"/>
        <n v="285.505"/>
        <n v="285.53"/>
        <n v="285.546"/>
        <n v="285.94"/>
        <n v="285.963"/>
        <n v="286.308"/>
        <n v="286.656"/>
      </sharedItems>
    </cacheField>
    <cacheField name="RH - 950_mb" uniqueList="1" numFmtId="0" sqlType="0" hierarchy="0" level="0" databaseField="1">
      <sharedItems count="41" containsNumber="1" containsSemiMixedTypes="0" containsString="0" minValue="40.1" maxValue="92.90000000000001">
        <n v="40.1"/>
        <n v="41.8"/>
        <n v="48.4"/>
        <n v="49.9"/>
        <n v="50.9"/>
        <n v="52.4"/>
        <n v="53.1"/>
        <n v="53.6"/>
        <n v="54"/>
        <n v="54.1"/>
        <n v="55.7"/>
        <n v="56"/>
        <n v="56.9"/>
        <n v="58"/>
        <n v="61.4"/>
        <n v="64.90000000000001"/>
        <n v="65.90000000000001"/>
        <n v="69.3"/>
        <n v="69.90000000000001"/>
        <n v="70.09999999999999"/>
        <n v="70.3"/>
        <n v="71.2"/>
        <n v="72.09999999999999"/>
        <n v="72.5"/>
        <n v="73.59999999999999"/>
        <n v="76"/>
        <n v="76.3"/>
        <n v="76.7"/>
        <n v="77"/>
        <n v="77.09999999999999"/>
        <n v="78"/>
        <n v="79.8"/>
        <n v="83.09999999999999"/>
        <n v="83.90000000000001"/>
        <n v="85.09999999999999"/>
        <n v="86"/>
        <n v="86.59999999999999"/>
        <n v="87"/>
        <n v="88.3"/>
        <n v="90.7"/>
        <n v="92.90000000000001"/>
      </sharedItems>
    </cacheField>
    <cacheField name="TCDC - 950_mb" uniqueList="1" numFmtId="0" sqlType="0" hierarchy="0" level="0" databaseField="1">
      <sharedItems count="7" containsNumber="1" containsSemiMixedTypes="0" containsString="0" minValue="0" maxValue="11">
        <n v="0"/>
        <n v="1"/>
        <n v="1.4"/>
        <n v="1.5"/>
        <n v="3.4"/>
        <n v="5"/>
        <n v="11"/>
      </sharedItems>
    </cacheField>
    <cacheField name="VVEL - 950_mb" uniqueList="1" numFmtId="0" sqlType="0" hierarchy="0" level="0" databaseField="1">
      <sharedItems count="44" containsNumber="1" containsSemiMixedTypes="0" containsString="0" minValue="-0.5620000000000001" maxValue="0.583664">
        <n v="-0.5620000000000001"/>
        <n v="-0.331469"/>
        <n v="-0.264098"/>
        <n v="-0.254911"/>
        <n v="-0.15277"/>
        <n v="-0.136835"/>
        <n v="-0.130385"/>
        <n v="-0.127181"/>
        <n v="-0.112466"/>
        <n v="-0.0874028"/>
        <n v="-0.0728833"/>
        <n v="-0.0442012"/>
        <n v="-0.0204722"/>
        <n v="-0.0141958"/>
        <n v="-0.00235693"/>
        <n v="0.000289063"/>
        <n v="0.00545606"/>
        <n v="0.0191377"/>
        <n v="0.0337119"/>
        <n v="0.0560806"/>
        <n v="0.0575415"/>
        <n v="0.0917241"/>
        <n v="0.0962427"/>
        <n v="0.096915"/>
        <n v="0.111851"/>
        <n v="0.126457"/>
        <n v="0.135249"/>
        <n v="0.138917"/>
        <n v="0.147291"/>
        <n v="0.15702"/>
        <n v="0.159282"/>
        <n v="0.160909"/>
        <n v="0.166808"/>
        <n v="0.167991"/>
        <n v="0.195782"/>
        <n v="0.233485"/>
        <n v="0.248687"/>
        <n v="0.253394"/>
        <n v="0.289104"/>
        <n v="0.293987"/>
        <n v="0.343185"/>
        <n v="0.386335"/>
        <n v="0.387684"/>
        <n v="0.583664"/>
      </sharedItems>
    </cacheField>
    <cacheField name="UGRD - 950_mb" uniqueList="1" numFmtId="0" sqlType="0" hierarchy="0" level="0" databaseField="1">
      <sharedItems count="44" containsNumber="1" containsSemiMixedTypes="0" containsString="0" minValue="-3.50696" maxValue="5.55419">
        <n v="-3.50696"/>
        <n v="-3.5036"/>
        <n v="-2.90013"/>
        <n v="-2.50155"/>
        <n v="-1.55026"/>
        <n v="-1.37292"/>
        <n v="-1.10498"/>
        <n v="-0.9685279999999999"/>
        <n v="-0.946997"/>
        <n v="-0.929236"/>
        <n v="-0.863975"/>
        <n v="-0.7543800000000001"/>
        <n v="-0.7113159999999999"/>
        <n v="-0.570034"/>
        <n v="-0.362925"/>
        <n v="-0.309841"/>
        <n v="-0.295811"/>
        <n v="-0.253818"/>
        <n v="-0.100088"/>
        <n v="-0.06700929999999999"/>
        <n v="-0.0613062"/>
        <n v="-0.0243066"/>
        <n v="0.0387549"/>
        <n v="0.406692"/>
        <n v="0.408657"/>
        <n v="0.759253"/>
        <n v="0.804253"/>
        <n v="1.15989"/>
        <n v="1.16098"/>
        <n v="1.18205"/>
        <n v="1.24943"/>
        <n v="1.42251"/>
        <n v="1.43279"/>
        <n v="1.72039"/>
        <n v="1.79783"/>
        <n v="1.80924"/>
        <n v="1.96529"/>
        <n v="2.246"/>
        <n v="2.27633"/>
        <n v="2.45133"/>
        <n v="3.20883"/>
        <n v="3.46167"/>
        <n v="4.32572"/>
        <n v="5.55419"/>
      </sharedItems>
    </cacheField>
    <cacheField name="VGRD - 950_mb" uniqueList="1" numFmtId="0" sqlType="0" hierarchy="0" level="0" databaseField="1">
      <sharedItems count="44" containsNumber="1" containsSemiMixedTypes="0" containsString="0" minValue="-6.56343" maxValue="16.3305">
        <n v="-6.56343"/>
        <n v="-6.11582"/>
        <n v="-5.53115"/>
        <n v="-4.96451"/>
        <n v="-4.79526"/>
        <n v="-4.16368"/>
        <n v="-3.65592"/>
        <n v="-2.75091"/>
        <n v="-2.28934"/>
        <n v="-2.17937"/>
        <n v="-1.66004"/>
        <n v="-0.858423"/>
        <n v="-0.643352"/>
        <n v="0.233423"/>
        <n v="1.28871"/>
        <n v="2.34059"/>
        <n v="2.76182"/>
        <n v="3.4064"/>
        <n v="3.45562"/>
        <n v="4.25282"/>
        <n v="4.58929"/>
        <n v="4.90736"/>
        <n v="5.13021"/>
        <n v="5.56519"/>
        <n v="5.6345"/>
        <n v="6.22589"/>
        <n v="7.01039"/>
        <n v="7.26609"/>
        <n v="7.43785"/>
        <n v="7.94187"/>
        <n v="9.56912"/>
        <n v="11.0594"/>
        <n v="11.078"/>
        <n v="11.1194"/>
        <n v="11.4874"/>
        <n v="11.8219"/>
        <n v="11.9889"/>
        <n v="12.0752"/>
        <n v="12.2107"/>
        <n v="12.3085"/>
        <n v="12.8888"/>
        <n v="14.2211"/>
        <n v="15.4982"/>
        <n v="16.3305"/>
      </sharedItems>
    </cacheField>
    <cacheField name="ABSV - 950_mb" uniqueList="1" numFmtId="0" sqlType="0" hierarchy="0" level="0" databaseField="1">
      <sharedItems count="44" containsNumber="1" containsSemiMixedTypes="0" containsString="0" minValue="-0.000102037" maxValue="0.00021329">
        <n v="-0.000102037"/>
        <n v="1.8661e-05"/>
        <n v="3.77357e-05"/>
        <n v="3.97729e-05"/>
        <n v="4.35117e-05"/>
        <n v="4.63119e-05"/>
        <n v="4.69966e-05"/>
        <n v="4.95449e-05"/>
        <n v="5.69692e-05"/>
        <n v="5.70071e-05"/>
        <n v="5.79296e-05"/>
        <n v="6.76749e-05"/>
        <n v="7.66929e-05"/>
        <n v="8.129800000000001e-05"/>
        <n v="8.27424e-05"/>
        <n v="9.63661e-05"/>
        <n v="0.000107522"/>
        <n v="0.00011302"/>
        <n v="0.000114226"/>
        <n v="0.000116306"/>
        <n v="0.000117021"/>
        <n v="0.000119665"/>
        <n v="0.000120937"/>
        <n v="0.000122988"/>
        <n v="0.000125198"/>
        <n v="0.000125915"/>
        <n v="0.000127543"/>
        <n v="0.000128999"/>
        <n v="0.000134352"/>
        <n v="0.000136456"/>
        <n v="0.000138631"/>
        <n v="0.000139241"/>
        <n v="0.000139616"/>
        <n v="0.000147075"/>
        <n v="0.00014948"/>
        <n v="0.000157297"/>
        <n v="0.000161218"/>
        <n v="0.000161316"/>
        <n v="0.000170628"/>
        <n v="0.000171337"/>
        <n v="0.000171518"/>
        <n v="0.000183279"/>
        <n v="0.000188125"/>
        <n v="0.00021329"/>
      </sharedItems>
    </cacheField>
    <cacheField name="HINDEX - surface" uniqueList="1" numFmtId="0" sqlType="0" hierarchy="0" level="0" databaseField="1">
      <sharedItems count="4" containsInteger="1" containsNumber="1" containsSemiMixedTypes="0" containsString="0" minValue="2" maxValue="5">
        <n v="2"/>
        <n v="3"/>
        <n v="4"/>
        <n v="5"/>
      </sharedItems>
    </cacheField>
    <cacheField name="HGT - 975_mb" uniqueList="1" numFmtId="0" sqlType="0" hierarchy="0" level="0" databaseField="1">
      <sharedItems count="44" containsNumber="1" containsSemiMixedTypes="0" containsString="0" minValue="328.789" maxValue="400.196">
        <n v="328.789"/>
        <n v="334.633"/>
        <n v="336.635"/>
        <n v="338.895"/>
        <n v="339.802"/>
        <n v="342.67"/>
        <n v="344.581"/>
        <n v="345.065"/>
        <n v="345.203"/>
        <n v="345.677"/>
        <n v="346.98"/>
        <n v="348.224"/>
        <n v="351.334"/>
        <n v="352.984"/>
        <n v="353.323"/>
        <n v="353.979"/>
        <n v="354.233"/>
        <n v="355.089"/>
        <n v="356.347"/>
        <n v="360.829"/>
        <n v="363.042"/>
        <n v="363.154"/>
        <n v="370.127"/>
        <n v="374.034"/>
        <n v="377.633"/>
        <n v="378.214"/>
        <n v="379.963"/>
        <n v="380.813"/>
        <n v="380.966"/>
        <n v="382.896"/>
        <n v="382.968"/>
        <n v="384.293"/>
        <n v="384.561"/>
        <n v="384.568"/>
        <n v="384.636"/>
        <n v="385.359"/>
        <n v="386.105"/>
        <n v="386.399"/>
        <n v="388.667"/>
        <n v="389.376"/>
        <n v="389.583"/>
        <n v="389.604"/>
        <n v="392.325"/>
        <n v="400.196"/>
      </sharedItems>
    </cacheField>
    <cacheField name="TMP - 975_mb" uniqueList="1" numFmtId="0" sqlType="0" hierarchy="0" level="0" databaseField="1">
      <sharedItems count="44" containsNumber="1" containsSemiMixedTypes="0" containsString="0" minValue="282.582" maxValue="287.117">
        <n v="282.582"/>
        <n v="282.91"/>
        <n v="283.233"/>
        <n v="283.406"/>
        <n v="283.534"/>
        <n v="283.733"/>
        <n v="283.828"/>
        <n v="283.938"/>
        <n v="284.037"/>
        <n v="284.049"/>
        <n v="284.173"/>
        <n v="284.359"/>
        <n v="284.737"/>
        <n v="284.818"/>
        <n v="285.227"/>
        <n v="285.247"/>
        <n v="285.394"/>
        <n v="285.438"/>
        <n v="285.538"/>
        <n v="285.561"/>
        <n v="285.562"/>
        <n v="285.601"/>
        <n v="285.618"/>
        <n v="285.691"/>
        <n v="285.763"/>
        <n v="285.775"/>
        <n v="285.781"/>
        <n v="285.798"/>
        <n v="285.858"/>
        <n v="285.911"/>
        <n v="285.915"/>
        <n v="285.992"/>
        <n v="286.001"/>
        <n v="286.08"/>
        <n v="286.086"/>
        <n v="286.12"/>
        <n v="286.125"/>
        <n v="286.132"/>
        <n v="286.29"/>
        <n v="286.422"/>
        <n v="286.675"/>
        <n v="286.878"/>
        <n v="287.057"/>
        <n v="287.117"/>
      </sharedItems>
    </cacheField>
    <cacheField name="RH - 975_mb" uniqueList="1" numFmtId="0" sqlType="0" hierarchy="0" level="0" databaseField="1">
      <sharedItems count="44" containsNumber="1" containsSemiMixedTypes="0" containsString="0" minValue="61" maxValue="99.3">
        <n v="61"/>
        <n v="61.2"/>
        <n v="63.7"/>
        <n v="64.7"/>
        <n v="64.8"/>
        <n v="64.90000000000001"/>
        <n v="65"/>
        <n v="65.40000000000001"/>
        <n v="67.90000000000001"/>
        <n v="68.40000000000001"/>
        <n v="69.3"/>
        <n v="70"/>
        <n v="72.09999999999999"/>
        <n v="72.7"/>
        <n v="73.5"/>
        <n v="73.90000000000001"/>
        <n v="75.7"/>
        <n v="76.09999999999999"/>
        <n v="76.90000000000001"/>
        <n v="78.90000000000001"/>
        <n v="79"/>
        <n v="79.3"/>
        <n v="79.5"/>
        <n v="79.7"/>
        <n v="79.8"/>
        <n v="79.90000000000001"/>
        <n v="80"/>
        <n v="80.40000000000001"/>
        <n v="81"/>
        <n v="81.09999999999999"/>
        <n v="81.40000000000001"/>
        <n v="82.2"/>
        <n v="83.7"/>
        <n v="84"/>
        <n v="85.09999999999999"/>
        <n v="88.40000000000001"/>
        <n v="89.7"/>
        <n v="89.90000000000001"/>
        <n v="90.8"/>
        <n v="94.8"/>
        <n v="96.59999999999999"/>
        <n v="97.09999999999999"/>
        <n v="97.3"/>
        <n v="99.3"/>
      </sharedItems>
    </cacheField>
    <cacheField name="TCDC - 975_mb" uniqueList="1" numFmtId="0" sqlType="0" hierarchy="0" level="0" databaseField="1">
      <sharedItems count="12" containsNumber="1" containsSemiMixedTypes="0" containsString="0" minValue="0" maxValue="43.6">
        <n v="0"/>
        <n v="0.2"/>
        <n v="1"/>
        <n v="1.5"/>
        <n v="2.6"/>
        <n v="5"/>
        <n v="5.4"/>
        <n v="7.3"/>
        <n v="17.1"/>
        <n v="20.4"/>
        <n v="22.5"/>
        <n v="43.6"/>
      </sharedItems>
    </cacheField>
    <cacheField name="VVEL - 975_mb" uniqueList="1" numFmtId="0" sqlType="0" hierarchy="0" level="0" databaseField="1">
      <sharedItems count="44" containsNumber="1" containsSemiMixedTypes="0" containsString="0" minValue="-0.276049" maxValue="0.38489">
        <n v="-0.276049"/>
        <n v="-0.14151"/>
        <n v="-0.119172"/>
        <n v="-0.118928"/>
        <n v="-0.0956751"/>
        <n v="-0.08506320000000001"/>
        <n v="-0.06763039999999999"/>
        <n v="-0.0399148"/>
        <n v="-0.009463869999999999"/>
        <n v="0.0107764"/>
        <n v="0.0272505"/>
        <n v="0.0313782"/>
        <n v="0.0344346"/>
        <n v="0.0347539"/>
        <n v="0.0506689"/>
        <n v="0.0633132"/>
        <n v="0.07145459999999999"/>
        <n v="0.07164230000000001"/>
        <n v="0.10172"/>
        <n v="0.101853"/>
        <n v="0.113943"/>
        <n v="0.118281"/>
        <n v="0.120043"/>
        <n v="0.120277"/>
        <n v="0.135204"/>
        <n v="0.138638"/>
        <n v="0.139235"/>
        <n v="0.142205"/>
        <n v="0.147823"/>
        <n v="0.149546"/>
        <n v="0.170289"/>
        <n v="0.176485"/>
        <n v="0.18616"/>
        <n v="0.197771"/>
        <n v="0.220131"/>
        <n v="0.221276"/>
        <n v="0.231267"/>
        <n v="0.256348"/>
        <n v="0.294802"/>
        <n v="0.350217"/>
        <n v="0.36053"/>
        <n v="0.365888"/>
        <n v="0.375647"/>
        <n v="0.38489"/>
      </sharedItems>
    </cacheField>
    <cacheField name="UGRD - 975_mb" uniqueList="1" numFmtId="0" sqlType="0" hierarchy="0" level="0" databaseField="1">
      <sharedItems count="44" containsNumber="1" containsSemiMixedTypes="0" containsString="0" minValue="-5.33201" maxValue="4.39592">
        <n v="-5.33201"/>
        <n v="-4.50554"/>
        <n v="-4.03929"/>
        <n v="-3.85157"/>
        <n v="-3.67533"/>
        <n v="-3.32207"/>
        <n v="-3.13239"/>
        <n v="-3.04999"/>
        <n v="-2.78466"/>
        <n v="-2.33306"/>
        <n v="-2.06013"/>
        <n v="-1.87525"/>
        <n v="-1.86419"/>
        <n v="-1.62498"/>
        <n v="-1.44413"/>
        <n v="-1.09413"/>
        <n v="-0.824468"/>
        <n v="-0.699993"/>
        <n v="-0.560742"/>
        <n v="-0.536714"/>
        <n v="-0.471367"/>
        <n v="-0.212212"/>
        <n v="-0.173638"/>
        <n v="-0.0829126"/>
        <n v="-0.0681152"/>
        <n v="0.06838379999999999"/>
        <n v="0.109016"/>
        <n v="0.467913"/>
        <n v="0.557427"/>
        <n v="0.7420020000000001"/>
        <n v="0.755117"/>
        <n v="0.873247"/>
        <n v="1.01848"/>
        <n v="1.07353"/>
        <n v="1.51713"/>
        <n v="1.76009"/>
        <n v="2.02216"/>
        <n v="2.06462"/>
        <n v="2.23791"/>
        <n v="3.06888"/>
        <n v="3.34281"/>
        <n v="3.64088"/>
        <n v="4.06309"/>
        <n v="4.39592"/>
      </sharedItems>
    </cacheField>
    <cacheField name="VGRD - 975_mb" uniqueList="1" numFmtId="0" sqlType="0" hierarchy="0" level="0" databaseField="1">
      <sharedItems count="44" containsNumber="1" containsSemiMixedTypes="0" containsString="0" minValue="-7.65482" maxValue="14.7928">
        <n v="-7.65482"/>
        <n v="-7.09915"/>
        <n v="-6.8681"/>
        <n v="-5.38743"/>
        <n v="-5.31394"/>
        <n v="-4.04871"/>
        <n v="-3.6033"/>
        <n v="-3.18076"/>
        <n v="-2.73022"/>
        <n v="-1.86362"/>
        <n v="-1.80594"/>
        <n v="-0.875637"/>
        <n v="-0.516611"/>
        <n v="0.811992"/>
        <n v="1.19672"/>
        <n v="2.66158"/>
        <n v="3.33227"/>
        <n v="3.42132"/>
        <n v="3.47768"/>
        <n v="4.49896"/>
        <n v="4.78296"/>
        <n v="5.38718"/>
        <n v="6.4773"/>
        <n v="7.53946"/>
        <n v="7.63174"/>
        <n v="7.82172"/>
        <n v="7.86173"/>
        <n v="8.58905"/>
        <n v="8.97331"/>
        <n v="9.32517"/>
        <n v="11.1485"/>
        <n v="11.2155"/>
        <n v="11.2829"/>
        <n v="11.805"/>
        <n v="12.0595"/>
        <n v="12.4031"/>
        <n v="12.5951"/>
        <n v="13.0183"/>
        <n v="13.2368"/>
        <n v="13.589"/>
        <n v="13.6231"/>
        <n v="13.6595"/>
        <n v="14.1361"/>
        <n v="14.7928"/>
      </sharedItems>
    </cacheField>
    <cacheField name="ABSV - 975_mb" uniqueList="1" numFmtId="0" sqlType="0" hierarchy="0" level="0" databaseField="1">
      <sharedItems count="44" containsNumber="1" containsSemiMixedTypes="0" containsString="0" minValue="-3.60986e-06" maxValue="0.000220625">
        <n v="-3.60986e-06"/>
        <n v="2.33281e-05"/>
        <n v="2.72308e-05"/>
        <n v="3.48627e-05"/>
        <n v="3.64226e-05"/>
        <n v="3.76958e-05"/>
        <n v="4.11437e-05"/>
        <n v="4.29564e-05"/>
        <n v="4.65718e-05"/>
        <n v="4.69178e-05"/>
        <n v="5.25719e-05"/>
        <n v="6.1226e-05"/>
        <n v="7.69086e-05"/>
        <n v="8.90657e-05"/>
        <n v="8.971560000000001e-05"/>
        <n v="9.26271e-05"/>
        <n v="9.85011e-05"/>
        <n v="9.97415e-05"/>
        <n v="9.99459e-05"/>
        <n v="0.000100756"/>
        <n v="0.000107943"/>
        <n v="0.000108925"/>
        <n v="0.000110733"/>
        <n v="0.000111241"/>
        <n v="0.00011148"/>
        <n v="0.00011219"/>
        <n v="0.000118961"/>
        <n v="0.000122865"/>
        <n v="0.000124349"/>
        <n v="0.000124932"/>
        <n v="0.000126556"/>
        <n v="0.000127051"/>
        <n v="0.000133478"/>
        <n v="0.000137201"/>
        <n v="0.000138933"/>
        <n v="0.000139734"/>
        <n v="0.000152149"/>
        <n v="0.000156215"/>
        <n v="0.000169453"/>
        <n v="0.000175435"/>
        <n v="0.000188413"/>
        <n v="0.000192636"/>
        <n v="0.000219729"/>
        <n v="0.000220625"/>
      </sharedItems>
    </cacheField>
    <cacheField name="TMP - 1000_mb" uniqueList="1" numFmtId="0" sqlType="0" hierarchy="0" level="0" databaseField="1">
      <sharedItems count="44" containsNumber="1" containsSemiMixedTypes="0" containsString="0" minValue="283.317" maxValue="289.147">
        <n v="283.317"/>
        <n v="283.628"/>
        <n v="284.252"/>
        <n v="284.408"/>
        <n v="284.732"/>
        <n v="284.739"/>
        <n v="284.84"/>
        <n v="284.915"/>
        <n v="285.047"/>
        <n v="285.145"/>
        <n v="285.356"/>
        <n v="285.466"/>
        <n v="285.542"/>
        <n v="285.78"/>
        <n v="285.791"/>
        <n v="285.978"/>
        <n v="286.018"/>
        <n v="286.027"/>
        <n v="286.064"/>
        <n v="286.095"/>
        <n v="286.107"/>
        <n v="286.191"/>
        <n v="286.228"/>
        <n v="286.247"/>
        <n v="286.291"/>
        <n v="286.37"/>
        <n v="286.41"/>
        <n v="286.438"/>
        <n v="286.56"/>
        <n v="286.886"/>
        <n v="286.927"/>
        <n v="287.316"/>
        <n v="287.356"/>
        <n v="287.451"/>
        <n v="287.593"/>
        <n v="287.616"/>
        <n v="287.766"/>
        <n v="287.799"/>
        <n v="287.863"/>
        <n v="288.067"/>
        <n v="288.149"/>
        <n v="288.156"/>
        <n v="288.969"/>
        <n v="289.147"/>
      </sharedItems>
    </cacheField>
    <cacheField name="RH - 1000_mb" uniqueList="1" numFmtId="0" sqlType="0" hierarchy="0" level="0" databaseField="1">
      <sharedItems count="41" containsNumber="1" containsSemiMixedTypes="0" containsString="0" minValue="58.2" maxValue="99.90000000000001">
        <n v="58.2"/>
        <n v="66.90000000000001"/>
        <n v="72.90000000000001"/>
        <n v="73.3"/>
        <n v="73.59999999999999"/>
        <n v="73.7"/>
        <n v="74.09999999999999"/>
        <n v="74.90000000000001"/>
        <n v="76.09999999999999"/>
        <n v="76.59999999999999"/>
        <n v="76.90000000000001"/>
        <n v="77"/>
        <n v="77.7"/>
        <n v="77.90000000000001"/>
        <n v="78.59999999999999"/>
        <n v="79.7"/>
        <n v="79.90000000000001"/>
        <n v="80.2"/>
        <n v="80.5"/>
        <n v="82.09999999999999"/>
        <n v="83.40000000000001"/>
        <n v="84"/>
        <n v="86.90000000000001"/>
        <n v="87.2"/>
        <n v="87.3"/>
        <n v="87.59999999999999"/>
        <n v="88.2"/>
        <n v="88.40000000000001"/>
        <n v="90.09999999999999"/>
        <n v="90.2"/>
        <n v="90.40000000000001"/>
        <n v="90.7"/>
        <n v="90.8"/>
        <n v="91.2"/>
        <n v="92.2"/>
        <n v="92.3"/>
        <n v="92.40000000000001"/>
        <n v="92.59999999999999"/>
        <n v="93.2"/>
        <n v="98.8"/>
        <n v="99.90000000000001"/>
      </sharedItems>
    </cacheField>
    <cacheField name="TCDC - 1000_mb" uniqueList="1" numFmtId="0" sqlType="0" hierarchy="0" level="0" databaseField="1">
      <sharedItems count="10" containsNumber="1" containsSemiMixedTypes="0" containsString="0" minValue="0" maxValue="52.9">
        <n v="0"/>
        <n v="0.1"/>
        <n v="0.2"/>
        <n v="1"/>
        <n v="1.5"/>
        <n v="1.6"/>
        <n v="5"/>
        <n v="5.2"/>
        <n v="37.8"/>
        <n v="52.9"/>
      </sharedItems>
    </cacheField>
    <cacheField name="VVEL - 1000_mb" uniqueList="1" numFmtId="0" sqlType="0" hierarchy="0" level="0" databaseField="1">
      <sharedItems count="44" containsNumber="1" containsSemiMixedTypes="0" containsString="0" minValue="-0.102479" maxValue="0.285327">
        <n v="-0.102479"/>
        <n v="-0.0859148"/>
        <n v="-0.0706218"/>
        <n v="-0.0525161"/>
        <n v="-0.048719"/>
        <n v="-0.0393577"/>
        <n v="-0.0333623"/>
        <n v="-0.0290801"/>
        <n v="-0.024343"/>
        <n v="0.000173828"/>
        <n v="0.0126689"/>
        <n v="0.0208125"/>
        <n v="0.0364854"/>
        <n v="0.0375811"/>
        <n v="0.0551313"/>
        <n v="0.0552871"/>
        <n v="0.0622749"/>
        <n v="0.08791210000000001"/>
        <n v="0.0952349"/>
        <n v="0.123573"/>
        <n v="0.134706"/>
        <n v="0.137426"/>
        <n v="0.138384"/>
        <n v="0.142904"/>
        <n v="0.166066"/>
        <n v="0.166804"/>
        <n v="0.169527"/>
        <n v="0.171455"/>
        <n v="0.175217"/>
        <n v="0.178759"/>
        <n v="0.198402"/>
        <n v="0.200289"/>
        <n v="0.200385"/>
        <n v="0.204121"/>
        <n v="0.204426"/>
        <n v="0.217866"/>
        <n v="0.221493"/>
        <n v="0.228582"/>
        <n v="0.233623"/>
        <n v="0.252647"/>
        <n v="0.254042"/>
        <n v="0.25616"/>
        <n v="0.260096"/>
        <n v="0.285327"/>
      </sharedItems>
    </cacheField>
    <cacheField name="UGRD - 1000_mb" uniqueList="1" numFmtId="0" sqlType="0" hierarchy="0" level="0" databaseField="1">
      <sharedItems count="44" containsNumber="1" containsSemiMixedTypes="0" containsString="0" minValue="-4.90114" maxValue="3.67751">
        <n v="-4.90114"/>
        <n v="-4.20342"/>
        <n v="-4.09652"/>
        <n v="-3.95546"/>
        <n v="-3.51901"/>
        <n v="-3.41938"/>
        <n v="-3.38424"/>
        <n v="-3.37986"/>
        <n v="-3.12737"/>
        <n v="-2.61043"/>
        <n v="-2.324"/>
        <n v="-2.29947"/>
        <n v="-2.13468"/>
        <n v="-1.97745"/>
        <n v="-1.90486"/>
        <n v="-1.904"/>
        <n v="-1.87913"/>
        <n v="-1.83215"/>
        <n v="-1.47379"/>
        <n v="-1.40153"/>
        <n v="-1.30504"/>
        <n v="-1.13263"/>
        <n v="-0.933013"/>
        <n v="-0.774417"/>
        <n v="-0.423755"/>
        <n v="-0.27072"/>
        <n v="-0.111965"/>
        <n v="-0.0853442"/>
        <n v="0.09551270000000001"/>
        <n v="0.425149"/>
        <n v="0.588875"/>
        <n v="1.43009"/>
        <n v="1.43029"/>
        <n v="1.47491"/>
        <n v="1.96086"/>
        <n v="2.03387"/>
        <n v="2.16517"/>
        <n v="2.33153"/>
        <n v="2.39559"/>
        <n v="2.98519"/>
        <n v="3.24546"/>
        <n v="3.4222"/>
        <n v="3.61928"/>
        <n v="3.67751"/>
      </sharedItems>
    </cacheField>
    <cacheField name="VGRD - 1000_mb" uniqueList="1" numFmtId="0" sqlType="0" hierarchy="0" level="0" databaseField="1">
      <sharedItems count="44" containsNumber="1" containsSemiMixedTypes="0" containsString="0" minValue="-6.85206" maxValue="11.6964">
        <n v="-6.85206"/>
        <n v="-6.71062"/>
        <n v="-6.39156"/>
        <n v="-5.19388"/>
        <n v="-3.91353"/>
        <n v="-3.81263"/>
        <n v="-3.01699"/>
        <n v="-2.87794"/>
        <n v="-2.59406"/>
        <n v="-2.48451"/>
        <n v="-1.49666"/>
        <n v="-0.8525239999999999"/>
        <n v="0.009929199999999999"/>
        <n v="0.993362"/>
        <n v="1.17817"/>
        <n v="2.38635"/>
        <n v="2.48741"/>
        <n v="3.43532"/>
        <n v="3.59446"/>
        <n v="4.22874"/>
        <n v="4.5942"/>
        <n v="5.30049"/>
        <n v="5.74527"/>
        <n v="6.89208"/>
        <n v="7.23916"/>
        <n v="7.39117"/>
        <n v="7.66116"/>
        <n v="7.66832"/>
        <n v="8.388999999999999"/>
        <n v="8.55322"/>
        <n v="8.74506"/>
        <n v="8.784459999999999"/>
        <n v="8.896800000000001"/>
        <n v="8.92686"/>
        <n v="8.948499999999999"/>
        <n v="9.632809999999999"/>
        <n v="9.98433"/>
        <n v="10.1269"/>
        <n v="10.1867"/>
        <n v="10.7162"/>
        <n v="11.1762"/>
        <n v="11.4024"/>
        <n v="11.4374"/>
        <n v="11.6964"/>
      </sharedItems>
    </cacheField>
    <cacheField name="ABSV - 1000_mb" uniqueList="1" numFmtId="0" sqlType="0" hierarchy="0" level="0" databaseField="1">
      <sharedItems count="44" containsNumber="1" containsSemiMixedTypes="0" containsString="0" minValue="-1.9929e-05" maxValue="0.000254973">
        <n v="-1.9929e-05"/>
        <n v="1.26976e-05"/>
        <n v="2.24911e-05"/>
        <n v="2.62037e-05"/>
        <n v="2.72297e-05"/>
        <n v="3.05793e-05"/>
        <n v="3.78845e-05"/>
        <n v="4.47711e-05"/>
        <n v="4.483e-05"/>
        <n v="4.866e-05"/>
        <n v="5.22577e-05"/>
        <n v="5.37897e-05"/>
        <n v="5.55208e-05"/>
        <n v="7.08164e-05"/>
        <n v="7.53226e-05"/>
        <n v="8.11526e-05"/>
        <n v="8.470729999999999e-05"/>
        <n v="9.42487e-05"/>
        <n v="9.437409999999999e-05"/>
        <n v="9.617579999999999e-05"/>
        <n v="0.000104799"/>
        <n v="0.000107862"/>
        <n v="0.000112389"/>
        <n v="0.000113214"/>
        <n v="0.000115798"/>
        <n v="0.000116785"/>
        <n v="0.000122558"/>
        <n v="0.000135679"/>
        <n v="0.000135711"/>
        <n v="0.000139085"/>
        <n v="0.000142903"/>
        <n v="0.000146994"/>
        <n v="0.000158869"/>
        <n v="0.000159615"/>
        <n v="0.000164292"/>
        <n v="0.000192768"/>
        <n v="0.00019481"/>
        <n v="0.000195365"/>
        <n v="0.000196899"/>
        <n v="0.000199339"/>
        <n v="0.000199516"/>
        <n v="0.000216133"/>
        <n v="0.000226353"/>
        <n v="0.000254973"/>
      </sharedItems>
    </cacheField>
    <cacheField name="HGT - 1000_mb" uniqueList="1" numFmtId="0" sqlType="0" hierarchy="0" level="0" databaseField="1">
      <sharedItems count="44" containsNumber="1" containsSemiMixedTypes="0" containsString="0" minValue="114.812" maxValue="187.763">
        <n v="114.812"/>
        <n v="120.995"/>
        <n v="122.27"/>
        <n v="125.106"/>
        <n v="125.983"/>
        <n v="128.678"/>
        <n v="131.572"/>
        <n v="131.699"/>
        <n v="133.437"/>
        <n v="133.864"/>
        <n v="135.424"/>
        <n v="135.453"/>
        <n v="140.264"/>
        <n v="141.399"/>
        <n v="142.411"/>
        <n v="142.9"/>
        <n v="142.978"/>
        <n v="143.13"/>
        <n v="144.789"/>
        <n v="148.057"/>
        <n v="149.515"/>
        <n v="150.235"/>
        <n v="155.811"/>
        <n v="160.346"/>
        <n v="164.773"/>
        <n v="164.926"/>
        <n v="166.518"/>
        <n v="167.965"/>
        <n v="168.053"/>
        <n v="169.904"/>
        <n v="170.035"/>
        <n v="171.41"/>
        <n v="171.509"/>
        <n v="171.63"/>
        <n v="172.352"/>
        <n v="172.92"/>
        <n v="173.225"/>
        <n v="173.467"/>
        <n v="175.637"/>
        <n v="176.366"/>
        <n v="176.486"/>
        <n v="176.567"/>
        <n v="180.313"/>
        <n v="187.763"/>
      </sharedItems>
    </cacheField>
    <cacheField name="HGT - surface" uniqueList="1" numFmtId="0" sqlType="0" hierarchy="0" level="0" databaseField="1">
      <sharedItems count="1" containsNumber="1" containsSemiMixedTypes="0" containsString="0" minValue="55.5794" maxValue="55.5794">
        <n v="55.5794"/>
      </sharedItems>
    </cacheField>
    <cacheField name="TMP - surface" uniqueList="1" numFmtId="0" sqlType="0" hierarchy="0" level="0" databaseField="1">
      <sharedItems count="43" containsNumber="1" containsSemiMixedTypes="0" containsString="0" minValue="280.444" maxValue="293.788">
        <n v="280.444"/>
        <n v="281.8"/>
        <n v="282.3"/>
        <n v="282.373"/>
        <n v="282.41"/>
        <n v="282.625"/>
        <n v="282.804"/>
        <n v="282.816"/>
        <n v="282.959"/>
        <n v="282.982"/>
        <n v="283.087"/>
        <n v="283.117"/>
        <n v="283.169"/>
        <n v="283.209"/>
        <n v="283.31"/>
        <n v="283.488"/>
        <n v="283.763"/>
        <n v="284.367"/>
        <n v="284.417"/>
        <n v="284.737"/>
        <n v="284.874"/>
        <n v="284.9"/>
        <n v="284.956"/>
        <n v="285.061"/>
        <n v="285.5"/>
        <n v="286.044"/>
        <n v="286.138"/>
        <n v="286.236"/>
        <n v="286.344"/>
        <n v="286.357"/>
        <n v="287.002"/>
        <n v="287.527"/>
        <n v="288.387"/>
        <n v="288.404"/>
        <n v="288.554"/>
        <n v="288.56"/>
        <n v="290.056"/>
        <n v="290.261"/>
        <n v="290.332"/>
        <n v="290.528"/>
        <n v="291.907"/>
        <n v="293.167"/>
        <n v="293.788"/>
      </sharedItems>
    </cacheField>
    <cacheField name="SNOD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PEVPR - surface" uniqueList="1" numFmtId="0" sqlType="0" hierarchy="0" level="0" databaseField="1">
      <sharedItems count="44" containsNumber="1" containsSemiMixedTypes="0" containsString="0" minValue="-22.034" maxValue="290.152">
        <n v="-22.034"/>
        <n v="-19.9499"/>
        <n v="-19.2246"/>
        <n v="-18.0945"/>
        <n v="-18.0907"/>
        <n v="-12.7327"/>
        <n v="-10.4981"/>
        <n v="-8.30475"/>
        <n v="-5.83846"/>
        <n v="-5.13605"/>
        <n v="-4.96335"/>
        <n v="-4.58649"/>
        <n v="-3.45629"/>
        <n v="-3.35287"/>
        <n v="-1.37799"/>
        <n v="-0.88092"/>
        <n v="-0.1075"/>
        <n v="2.20762"/>
        <n v="2.56334"/>
        <n v="4.3052"/>
        <n v="6.02946"/>
        <n v="6.85656"/>
        <n v="6.9132"/>
        <n v="9.50531"/>
        <n v="12.2539"/>
        <n v="12.9126"/>
        <n v="13.7269"/>
        <n v="14.4179"/>
        <n v="15.8854"/>
        <n v="40.5823"/>
        <n v="40.8161"/>
        <n v="43.7764"/>
        <n v="54.6034"/>
        <n v="57.9238"/>
        <n v="64.3349"/>
        <n v="75.9988"/>
        <n v="105.435"/>
        <n v="116.992"/>
        <n v="192.602"/>
        <n v="197.151"/>
        <n v="210.938"/>
        <n v="217.515"/>
        <n v="279.847"/>
        <n v="290.152"/>
      </sharedItems>
    </cacheField>
    <cacheField name="TMP - 2_m_above_ground" uniqueList="1" numFmtId="0" sqlType="0" hierarchy="0" level="0" databaseField="1">
      <sharedItems count="44" containsNumber="1" containsSemiMixedTypes="0" containsString="0" minValue="282.166" maxValue="290.731">
        <n v="282.166"/>
        <n v="282.961"/>
        <n v="283.955"/>
        <n v="284.068"/>
        <n v="284.159"/>
        <n v="284.213"/>
        <n v="284.308"/>
        <n v="284.367"/>
        <n v="284.421"/>
        <n v="284.429"/>
        <n v="284.487"/>
        <n v="284.572"/>
        <n v="284.643"/>
        <n v="284.66"/>
        <n v="284.691"/>
        <n v="284.767"/>
        <n v="285.07"/>
        <n v="285.108"/>
        <n v="285.14"/>
        <n v="285.315"/>
        <n v="285.661"/>
        <n v="285.695"/>
        <n v="285.773"/>
        <n v="285.877"/>
        <n v="286.068"/>
        <n v="286.082"/>
        <n v="286.184"/>
        <n v="286.389"/>
        <n v="286.694"/>
        <n v="287.242"/>
        <n v="287.497"/>
        <n v="287.782"/>
        <n v="287.933"/>
        <n v="288.082"/>
        <n v="288.156"/>
        <n v="288.533"/>
        <n v="288.577"/>
        <n v="288.668"/>
        <n v="289.091"/>
        <n v="289.243"/>
        <n v="289.414"/>
        <n v="290.022"/>
        <n v="290.158"/>
        <n v="290.731"/>
      </sharedItems>
    </cacheField>
    <cacheField name="DPT - 2_m_above_ground" uniqueList="1" numFmtId="0" sqlType="0" hierarchy="0" level="0" databaseField="1">
      <sharedItems count="43" containsNumber="1" containsSemiMixedTypes="0" containsString="0" minValue="278.687" maxValue="286.533">
        <n v="278.687"/>
        <n v="280.528"/>
        <n v="281.465"/>
        <n v="282.1"/>
        <n v="282.175"/>
        <n v="282.388"/>
        <n v="282.443"/>
        <n v="282.479"/>
        <n v="282.792"/>
        <n v="282.8"/>
        <n v="283.016"/>
        <n v="283.038"/>
        <n v="283.455"/>
        <n v="283.5"/>
        <n v="283.646"/>
        <n v="283.729"/>
        <n v="283.791"/>
        <n v="283.866"/>
        <n v="283.88"/>
        <n v="283.928"/>
        <n v="283.947"/>
        <n v="284.185"/>
        <n v="284.23"/>
        <n v="284.294"/>
        <n v="284.492"/>
        <n v="284.518"/>
        <n v="284.579"/>
        <n v="284.618"/>
        <n v="284.623"/>
        <n v="284.657"/>
        <n v="284.706"/>
        <n v="284.802"/>
        <n v="284.933"/>
        <n v="285.122"/>
        <n v="285.177"/>
        <n v="285.197"/>
        <n v="285.334"/>
        <n v="285.368"/>
        <n v="285.556"/>
        <n v="286.328"/>
        <n v="286.418"/>
        <n v="286.432"/>
        <n v="286.533"/>
      </sharedItems>
    </cacheField>
    <cacheField name="RH - 2_m_above_ground" uniqueList="1" numFmtId="0" sqlType="0" hierarchy="0" level="0" databaseField="1">
      <sharedItems count="41" containsNumber="1" containsSemiMixedTypes="0" containsString="0" minValue="58.2" maxValue="98.90000000000001">
        <n v="58.2"/>
        <n v="70.2"/>
        <n v="72.09999999999999"/>
        <n v="72.5"/>
        <n v="74"/>
        <n v="75.3"/>
        <n v="77.5"/>
        <n v="77.7"/>
        <n v="78.8"/>
        <n v="79.40000000000001"/>
        <n v="80.40000000000001"/>
        <n v="83.7"/>
        <n v="84.59999999999999"/>
        <n v="84.7"/>
        <n v="85.40000000000001"/>
        <n v="85.7"/>
        <n v="86.3"/>
        <n v="86.59999999999999"/>
        <n v="86.90000000000001"/>
        <n v="88"/>
        <n v="88.5"/>
        <n v="88.8"/>
        <n v="89.3"/>
        <n v="89.40000000000001"/>
        <n v="89.90000000000001"/>
        <n v="90.09999999999999"/>
        <n v="91"/>
        <n v="91.5"/>
        <n v="92.3"/>
        <n v="92.59999999999999"/>
        <n v="92.8"/>
        <n v="93"/>
        <n v="93.2"/>
        <n v="93.3"/>
        <n v="94"/>
        <n v="94.3"/>
        <n v="94.7"/>
        <n v="94.90000000000001"/>
        <n v="95.40000000000001"/>
        <n v="98.09999999999999"/>
        <n v="98.90000000000001"/>
      </sharedItems>
    </cacheField>
    <cacheField name="UGRD - 10_m_above_ground" uniqueList="1" numFmtId="0" sqlType="0" hierarchy="0" level="0" databaseField="1">
      <sharedItems count="44" containsNumber="1" containsSemiMixedTypes="0" containsString="0" minValue="-3.81671" maxValue="2.64246">
        <n v="-3.81671"/>
        <n v="-3.09131"/>
        <n v="-3.02106"/>
        <n v="-2.80714"/>
        <n v="-2.70126"/>
        <n v="-2.56648"/>
        <n v="-2.48972"/>
        <n v="-2.24417"/>
        <n v="-2.14092"/>
        <n v="-2.13774"/>
        <n v="-1.73986"/>
        <n v="-1.71786"/>
        <n v="-1.54385"/>
        <n v="-1.47503"/>
        <n v="-1.43512"/>
        <n v="-1.43299"/>
        <n v="-1.34489"/>
        <n v="-1.30162"/>
        <n v="-1.2626"/>
        <n v="-1.194"/>
        <n v="-1.14075"/>
        <n v="-0.84759"/>
        <n v="-0.741299"/>
        <n v="-0.630395"/>
        <n v="-0.600317"/>
        <n v="-0.38363"/>
        <n v="-0.294568"/>
        <n v="-0.164368"/>
        <n v="-0.110342"/>
        <n v="0.344978"/>
        <n v="0.569861"/>
        <n v="0.574736"/>
        <n v="1.05791"/>
        <n v="1.17016"/>
        <n v="1.55972"/>
        <n v="1.73842"/>
        <n v="1.79612"/>
        <n v="1.80655"/>
        <n v="1.90003"/>
        <n v="2.23894"/>
        <n v="2.27627"/>
        <n v="2.30928"/>
        <n v="2.46166"/>
        <n v="2.64246"/>
      </sharedItems>
    </cacheField>
    <cacheField name="VGRD - 10_m_above_ground" uniqueList="1" numFmtId="0" sqlType="0" hierarchy="0" level="0" databaseField="1">
      <sharedItems count="44" containsNumber="1" containsSemiMixedTypes="0" containsString="0" minValue="-3.04662" maxValue="8.973409999999999">
        <n v="-3.04662"/>
        <n v="-2.98584"/>
        <n v="-2.93649"/>
        <n v="-2.74118"/>
        <n v="-2.55111"/>
        <n v="-2.5255"/>
        <n v="-2.10971"/>
        <n v="-2.09731"/>
        <n v="-1.73688"/>
        <n v="-1.47015"/>
        <n v="-1.18061"/>
        <n v="-0.5206809999999999"/>
        <n v="0.25155"/>
        <n v="0.803481"/>
        <n v="1.10493"/>
        <n v="1.87962"/>
        <n v="1.93286"/>
        <n v="2.45163"/>
        <n v="2.58075"/>
        <n v="2.83018"/>
        <n v="3.27566"/>
        <n v="3.46843"/>
        <n v="3.50625"/>
        <n v="3.55377"/>
        <n v="3.56721"/>
        <n v="4.09995"/>
        <n v="4.11416"/>
        <n v="4.3219"/>
        <n v="4.38691"/>
        <n v="5.05219"/>
        <n v="5.54856"/>
        <n v="5.60967"/>
        <n v="5.66117"/>
        <n v="6.00679"/>
        <n v="6.20019"/>
        <n v="6.39324"/>
        <n v="6.57035"/>
        <n v="6.79556"/>
        <n v="7.15211"/>
        <n v="7.74645"/>
        <n v="8.14325"/>
        <n v="8.316660000000001"/>
        <n v="8.369020000000001"/>
        <n v="8.973409999999999"/>
      </sharedItems>
    </cacheField>
    <cacheField name="CPOFP - surface" uniqueList="1" numFmtId="0" sqlType="0" hierarchy="0" level="0" databaseField="1">
      <sharedItems count="4" containsNumber="1" containsSemiMixedTypes="0" containsString="0" minValue="-50" maxValue="-6.10352e-06">
        <n v="-50"/>
        <n v="-37.7"/>
        <n v="-13.3"/>
        <n v="-6.10352e-06"/>
      </sharedItems>
    </cacheField>
    <cacheField name="CPRAT - surface" uniqueList="1" numFmtId="0" sqlType="0" hierarchy="0" level="0" databaseField="1">
      <sharedItems count="13" containsNumber="1" containsSemiMixedTypes="0" containsString="0" minValue="0" maxValue="0.00022656">
        <n v="0"/>
        <n v="1.6e-07"/>
        <n v="3.2e-07"/>
        <n v="4.8e-07"/>
        <n v="7.2e-07"/>
        <n v="1.04e-06"/>
        <n v="4.32e-06"/>
        <n v="6.48e-06"/>
        <n v="1.104e-05"/>
        <n v="3.072e-05"/>
        <n v="6.160000000000001e-05"/>
        <n v="8.135999999999999e-05"/>
        <n v="0.00022656"/>
      </sharedItems>
    </cacheField>
    <cacheField name="PRATE - surface" uniqueList="1" numFmtId="0" sqlType="0" hierarchy="0" level="0" databaseField="1">
      <sharedItems count="10" containsNumber="1" containsSemiMixedTypes="0" containsString="0" minValue="0" maxValue="0.0004132">
        <n v="0"/>
        <n v="8e-07"/>
        <n v="7.2e-06"/>
        <n v="2.56e-05"/>
        <n v="3.08e-05"/>
        <n v="3.28e-05"/>
        <n v="6.160000000000001e-05"/>
        <n v="8.16e-05"/>
        <n v="0.0002264"/>
        <n v="0.0004132"/>
      </sharedItems>
    </cacheField>
    <cacheField name="CPRAT - surface2" uniqueList="1" numFmtId="0" sqlType="0" hierarchy="0" level="0" databaseField="1">
      <sharedItems count="18" containsNumber="1" containsSemiMixedTypes="0" containsString="0" minValue="0" maxValue="9.272000000000001e-05">
        <n v="0"/>
        <n v="4e-08"/>
        <n v="5.999999999999999e-08"/>
        <n v="8e-08"/>
        <n v="5.2e-07"/>
        <n v="8.8e-07"/>
        <n v="1.24e-06"/>
        <n v="2.12e-06"/>
        <n v="3.36e-06"/>
        <n v="1.744e-05"/>
        <n v="1.772e-05"/>
        <n v="2.052e-05"/>
        <n v="2.388e-05"/>
        <n v="2.886e-05"/>
        <n v="3.052e-05"/>
        <n v="3.544e-05"/>
        <n v="6.548e-05"/>
        <n v="9.272000000000001e-05"/>
      </sharedItems>
    </cacheField>
    <cacheField name="PRATE - surface2" uniqueList="1" numFmtId="0" sqlType="0" hierarchy="0" level="0" databaseField="1">
      <sharedItems count="15" containsNumber="1" containsSemiMixedTypes="0" containsString="0" minValue="0" maxValue="0.0002576">
        <n v="0"/>
        <n v="8e-07"/>
        <n v="1.2e-06"/>
        <n v="2e-06"/>
        <n v="1.76e-05"/>
        <n v="2.08e-05"/>
        <n v="3.04e-05"/>
        <n v="3.12e-05"/>
        <n v="3.56e-05"/>
        <n v="7.160000000000001e-05"/>
        <n v="7.48e-05"/>
        <n v="9.280000000000001e-05"/>
        <n v="9.76e-05"/>
        <n v="0.0001612"/>
        <n v="0.0002576"/>
      </sharedItems>
    </cacheField>
    <cacheField name="APCP - surface" uniqueList="1" numFmtId="0" sqlType="0" hierarchy="0" level="0" databaseField="1">
      <sharedItems count="11" containsNumber="1" containsSemiMixedTypes="0" containsString="0" minValue="0" maxValue="3.5">
        <n v="0"/>
        <n v="0.3125"/>
        <n v="0.375"/>
        <n v="0.4375"/>
        <n v="0.6875"/>
        <n v="0.8125"/>
        <n v="1"/>
        <n v="1.5625"/>
        <n v="2.125"/>
        <n v="2.75"/>
        <n v="3.5"/>
      </sharedItems>
    </cacheField>
    <cacheField name="APCP - surface2" uniqueList="1" numFmtId="0" sqlType="0" hierarchy="0" level="0" databaseField="1">
      <sharedItems count="12" containsNumber="1" containsSemiMixedTypes="0" containsString="0" minValue="0" maxValue="8.6875">
        <n v="0"/>
        <n v="0.0625"/>
        <n v="0.6875"/>
        <n v="1.6875"/>
        <n v="2.8125"/>
        <n v="5.5625"/>
        <n v="6.3125"/>
        <n v="7.0625"/>
        <n v="7.8125"/>
        <n v="8.125"/>
        <n v="8.25"/>
        <n v="8.6875"/>
      </sharedItems>
    </cacheField>
    <cacheField name="ACPCP - surface" uniqueList="1" numFmtId="0" sqlType="0" hierarchy="0" level="0" databaseField="1">
      <sharedItems count="8" containsNumber="1" containsSemiMixedTypes="0" containsString="0" minValue="0" maxValue="1.4375">
        <n v="0"/>
        <n v="0.0625"/>
        <n v="0.25"/>
        <n v="0.375"/>
        <n v="0.625"/>
        <n v="0.6875"/>
        <n v="1"/>
        <n v="1.4375"/>
      </sharedItems>
    </cacheField>
    <cacheField name="ACPCP - surface2" uniqueList="1" numFmtId="0" sqlType="0" hierarchy="0" level="0" databaseField="1">
      <sharedItems count="11" containsNumber="1" containsSemiMixedTypes="0" containsString="0" minValue="0" maxValue="3.5625">
        <n v="0"/>
        <n v="0.0625"/>
        <n v="0.6875"/>
        <n v="1.6875"/>
        <n v="2.125"/>
        <n v="2.1875"/>
        <n v="2.375"/>
        <n v="2.8125"/>
        <n v="3.0625"/>
        <n v="3.1875"/>
        <n v="3.5625"/>
      </sharedItems>
    </cacheField>
    <cacheField name="CSNOW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CSNOW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ICEP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FRZR - surface2" uniqueList="1" numFmtId="0" sqlType="0" hierarchy="0" level="0" databaseField="1">
      <sharedItems count="1" containsInteger="1" containsNumber="1" containsSemiMixedTypes="0" containsString="0" minValue="0" maxValue="0">
        <n v="0"/>
      </sharedItems>
    </cacheField>
    <cacheField name="CRAIN - surface2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  <cacheField name="SUNSD - surface" uniqueList="1" numFmtId="0" sqlType="0" hierarchy="0" level="0" databaseField="1">
      <sharedItems count="17" containsInteger="1" containsNumber="1" containsSemiMixedTypes="0" containsString="0" minValue="0" maxValue="21304">
        <n v="0"/>
        <n v="2951"/>
        <n v="9777"/>
        <n v="9974"/>
        <n v="10381"/>
        <n v="10471"/>
        <n v="10500"/>
        <n v="10504"/>
        <n v="10800"/>
        <n v="13950"/>
        <n v="13991"/>
        <n v="14100"/>
        <n v="14139"/>
        <n v="21181"/>
        <n v="21271"/>
        <n v="21300"/>
        <n v="21304"/>
      </sharedItems>
    </cacheField>
    <cacheField name="LFTX - surface" uniqueList="1" numFmtId="0" sqlType="0" hierarchy="0" level="0" databaseField="1">
      <sharedItems count="44" containsNumber="1" containsSemiMixedTypes="0" containsString="0" minValue="-0.887314" maxValue="9.82884">
        <n v="-0.887314"/>
        <n v="-0.41508"/>
        <n v="-0.199873"/>
        <n v="0.226842"/>
        <n v="0.756121"/>
        <n v="0.780882"/>
        <n v="0.948315"/>
        <n v="0.955634"/>
        <n v="0.990253"/>
        <n v="1.00538"/>
        <n v="1.26725"/>
        <n v="1.52303"/>
        <n v="1.66475"/>
        <n v="1.70013"/>
        <n v="1.9094"/>
        <n v="2.38714"/>
        <n v="2.40909"/>
        <n v="2.50442"/>
        <n v="3.29939"/>
        <n v="3.71859"/>
        <n v="4.04344"/>
        <n v="4.26939"/>
        <n v="4.47841"/>
        <n v="4.5666"/>
        <n v="4.70794"/>
        <n v="4.77013"/>
        <n v="4.88784"/>
        <n v="5.17128"/>
        <n v="5.27598"/>
        <n v="5.42234"/>
        <n v="5.5354"/>
        <n v="5.87638"/>
        <n v="5.91765"/>
        <n v="6.40804"/>
        <n v="6.75264"/>
        <n v="6.75525"/>
        <n v="6.8134"/>
        <n v="6.93886"/>
        <n v="7.14554"/>
        <n v="7.23105"/>
        <n v="7.68499"/>
        <n v="8.104290000000001"/>
        <n v="8.761419999999999"/>
        <n v="9.82884"/>
      </sharedItems>
    </cacheField>
    <cacheField name="CAPE - surface" uniqueList="1" numFmtId="0" sqlType="0" hierarchy="0" level="0" databaseField="1">
      <sharedItems count="17" containsInteger="1" containsNumber="1" containsSemiMixedTypes="0" containsString="0" minValue="0" maxValue="275">
        <n v="0"/>
        <n v="3"/>
        <n v="6"/>
        <n v="9"/>
        <n v="14"/>
        <n v="18"/>
        <n v="21"/>
        <n v="30"/>
        <n v="39"/>
        <n v="41"/>
        <n v="44"/>
        <n v="51"/>
        <n v="100"/>
        <n v="110"/>
        <n v="140"/>
        <n v="195"/>
        <n v="275"/>
      </sharedItems>
    </cacheField>
    <cacheField name="CIN - surface" uniqueList="1" numFmtId="0" sqlType="0" hierarchy="0" level="0" databaseField="1">
      <sharedItems count="44" containsNumber="1" containsSemiMixedTypes="0" containsString="0" minValue="-284.11" maxValue="0.46582">
        <n v="-284.11"/>
        <n v="-247.09"/>
        <n v="-204.161"/>
        <n v="-64.66419999999999"/>
        <n v="-63.4338"/>
        <n v="-59.0328"/>
        <n v="-34.3053"/>
        <n v="-33.5143"/>
        <n v="-26.6258"/>
        <n v="-24.777"/>
        <n v="-21.1592"/>
        <n v="-17.9132"/>
        <n v="-12.0214"/>
        <n v="-9.80298"/>
        <n v="-8.25342"/>
        <n v="-2.31213"/>
        <n v="-1.52563"/>
        <n v="-0.401733"/>
        <n v="-0.377686"/>
        <n v="-0.165649"/>
        <n v="-0.150696"/>
        <n v="-0.139343"/>
        <n v="-0.117065"/>
        <n v="-0.08392330000000001"/>
        <n v="-0.0153198"/>
        <n v="-0.0150146"/>
        <n v="0.0270996"/>
        <n v="0.0314453"/>
        <n v="0.0366211"/>
        <n v="0.08288570000000001"/>
        <n v="0.180176"/>
        <n v="0.191162"/>
        <n v="0.19397"/>
        <n v="0.208557"/>
        <n v="0.24292"/>
        <n v="0.299561"/>
        <n v="0.30835"/>
        <n v="0.332642"/>
        <n v="0.345947"/>
        <n v="0.354614"/>
        <n v="0.366577"/>
        <n v="0.422913"/>
        <n v="0.43103"/>
        <n v="0.46582"/>
      </sharedItems>
    </cacheField>
    <cacheField name="LCDC - low_cloud_layer" uniqueList="1" numFmtId="0" sqlType="0" hierarchy="0" level="0" databaseField="1">
      <sharedItems count="19" containsNumber="1" containsSemiMixedTypes="0" containsString="0" minValue="0" maxValue="100">
        <n v="0"/>
        <n v="0.1"/>
        <n v="0.4"/>
        <n v="0.6"/>
        <n v="1"/>
        <n v="2.8"/>
        <n v="5"/>
        <n v="13.9"/>
        <n v="20.9"/>
        <n v="22.3"/>
        <n v="36.7"/>
        <n v="38.9"/>
        <n v="49.2"/>
        <n v="53.1"/>
        <n v="68.40000000000001"/>
        <n v="71.40000000000001"/>
        <n v="94.09999999999999"/>
        <n v="94.5"/>
        <n v="100"/>
      </sharedItems>
    </cacheField>
    <cacheField name="LCDC - low_cloud_layer2" uniqueList="1" numFmtId="0" sqlType="0" hierarchy="0" level="0" databaseField="1">
      <sharedItems count="23" containsNumber="1" containsSemiMixedTypes="0" containsString="0" minValue="0" maxValue="100">
        <n v="0"/>
        <n v="5.2"/>
        <n v="6.6"/>
        <n v="11.7"/>
        <n v="13.2"/>
        <n v="13.7"/>
        <n v="15.1"/>
        <n v="25.9"/>
        <n v="26.4"/>
        <n v="28.4"/>
        <n v="30"/>
        <n v="44.9"/>
        <n v="48.6"/>
        <n v="51.6"/>
        <n v="52.9"/>
        <n v="55.2"/>
        <n v="65.3"/>
        <n v="74.3"/>
        <n v="78.09999999999999"/>
        <n v="81.3"/>
        <n v="97.2"/>
        <n v="99.90000000000001"/>
        <n v="100"/>
      </sharedItems>
    </cacheField>
    <cacheField name="MCDC - middle_cloud_layer" uniqueList="1" numFmtId="0" sqlType="0" hierarchy="0" level="0" databaseField="1">
      <sharedItems count="16" containsNumber="1" containsSemiMixedTypes="0" containsString="0" minValue="0" maxValue="100">
        <n v="0"/>
        <n v="0.1"/>
        <n v="0.4"/>
        <n v="4"/>
        <n v="4.9"/>
        <n v="5"/>
        <n v="10"/>
        <n v="18.8"/>
        <n v="59.9"/>
        <n v="61.3"/>
        <n v="66.8"/>
        <n v="69.2"/>
        <n v="74.09999999999999"/>
        <n v="88.09999999999999"/>
        <n v="94"/>
        <n v="100"/>
      </sharedItems>
    </cacheField>
    <cacheField name="MCDC - middle_cloud_layer2" uniqueList="1" numFmtId="0" sqlType="0" hierarchy="0" level="0" databaseField="1">
      <sharedItems count="24" containsNumber="1" containsSemiMixedTypes="0" containsString="0" minValue="0" maxValue="100">
        <n v="0"/>
        <n v="0.5"/>
        <n v="2.4"/>
        <n v="2.7"/>
        <n v="3.6"/>
        <n v="4.3"/>
        <n v="14.6"/>
        <n v="35.1"/>
        <n v="36"/>
        <n v="39.2"/>
        <n v="60.6"/>
        <n v="66.2"/>
        <n v="67.5"/>
        <n v="70.09999999999999"/>
        <n v="71.90000000000001"/>
        <n v="80.3"/>
        <n v="83.09999999999999"/>
        <n v="87.2"/>
        <n v="87.3"/>
        <n v="96.5"/>
        <n v="98.7"/>
        <n v="99.2"/>
        <n v="99.3"/>
        <n v="100"/>
      </sharedItems>
    </cacheField>
    <cacheField name="HCDC - high_cloud_layer" uniqueList="1" numFmtId="0" sqlType="0" hierarchy="0" level="0" databaseField="1">
      <sharedItems count="25" containsNumber="1" containsSemiMixedTypes="0" containsString="0" minValue="0" maxValue="100">
        <n v="0"/>
        <n v="0.1"/>
        <n v="0.3"/>
        <n v="0.9"/>
        <n v="2.6"/>
        <n v="3.9"/>
        <n v="4.9"/>
        <n v="5"/>
        <n v="6.5"/>
        <n v="7.2"/>
        <n v="11.5"/>
        <n v="30.7"/>
        <n v="37.2"/>
        <n v="54.7"/>
        <n v="60.3"/>
        <n v="61.9"/>
        <n v="76.3"/>
        <n v="76.5"/>
        <n v="78.5"/>
        <n v="87.2"/>
        <n v="90.7"/>
        <n v="90.90000000000001"/>
        <n v="95"/>
        <n v="95.3"/>
        <n v="100"/>
      </sharedItems>
    </cacheField>
    <cacheField name="HCDC - high_cloud_layer2" uniqueList="1" numFmtId="0" sqlType="0" hierarchy="0" level="0" databaseField="1">
      <sharedItems count="35" containsNumber="1" containsSemiMixedTypes="0" containsString="0" minValue="0" maxValue="100">
        <n v="0"/>
        <n v="0.1"/>
        <n v="0.2"/>
        <n v="0.4"/>
        <n v="0.5"/>
        <n v="0.6"/>
        <n v="0.8"/>
        <n v="1.7"/>
        <n v="2.6"/>
        <n v="7.7"/>
        <n v="11"/>
        <n v="12.3"/>
        <n v="15.4"/>
        <n v="18.3"/>
        <n v="19.2"/>
        <n v="21.1"/>
        <n v="23.7"/>
        <n v="34.8"/>
        <n v="39.7"/>
        <n v="44.1"/>
        <n v="45.8"/>
        <n v="47.2"/>
        <n v="55.5"/>
        <n v="57.5"/>
        <n v="64.3"/>
        <n v="73.59999999999999"/>
        <n v="84.2"/>
        <n v="87.7"/>
        <n v="94"/>
        <n v="95.09999999999999"/>
        <n v="96.09999999999999"/>
        <n v="97"/>
        <n v="97.40000000000001"/>
        <n v="99"/>
        <n v="100"/>
      </sharedItems>
    </cacheField>
    <cacheField name="HLCY - 3000-0_m_above_ground" uniqueList="1" numFmtId="0" sqlType="0" hierarchy="0" level="0" databaseField="1">
      <sharedItems count="44" containsNumber="1" containsSemiMixedTypes="0" containsString="0" minValue="-9.026249999999999" maxValue="264.48">
        <n v="-9.026249999999999"/>
        <n v="0.426239"/>
        <n v="8.354369999999999"/>
        <n v="8.53711"/>
        <n v="29.2074"/>
        <n v="38.8008"/>
        <n v="40.1003"/>
        <n v="42.0232"/>
        <n v="43.0607"/>
        <n v="45.8746"/>
        <n v="48.5436"/>
        <n v="51.9497"/>
        <n v="56.3513"/>
        <n v="59.0631"/>
        <n v="61.2052"/>
        <n v="62.9689"/>
        <n v="66.7616"/>
        <n v="70.09480000000001"/>
        <n v="70.1559"/>
        <n v="70.8263"/>
        <n v="77.71720000000001"/>
        <n v="77.80240000000001"/>
        <n v="80.1887"/>
        <n v="80.7852"/>
        <n v="88.38809999999999"/>
        <n v="89.39230000000001"/>
        <n v="90.6185"/>
        <n v="90.78740000000001"/>
        <n v="91.7017"/>
        <n v="95.2764"/>
        <n v="95.59439999999999"/>
        <n v="98.6742"/>
        <n v="98.9144"/>
        <n v="102.99"/>
        <n v="107.355"/>
        <n v="109.692"/>
        <n v="111.834"/>
        <n v="125.518"/>
        <n v="129.967"/>
        <n v="141.701"/>
        <n v="149.501"/>
        <n v="153.859"/>
        <n v="190.07"/>
        <n v="264.48"/>
      </sharedItems>
    </cacheField>
    <cacheField name="HGT - tropopause" uniqueList="1" numFmtId="0" sqlType="0" hierarchy="0" level="0" databaseField="1">
      <sharedItems count="44" containsNumber="1" containsSemiMixedTypes="0" containsString="0" minValue="8665.83" maxValue="12376.7">
        <n v="8665.83"/>
        <n v="8774.379999999999"/>
        <n v="8778.049999999999"/>
        <n v="8958.059999999999"/>
        <n v="9141.16"/>
        <n v="9458.42"/>
        <n v="10207.8"/>
        <n v="10357.9"/>
        <n v="10388.7"/>
        <n v="10474.4"/>
        <n v="10696.5"/>
        <n v="10764.5"/>
        <n v="10808.4"/>
        <n v="10859.9"/>
        <n v="10864.5"/>
        <n v="10875.7"/>
        <n v="10927.1"/>
        <n v="10934.9"/>
        <n v="10971.8"/>
        <n v="11050.4"/>
        <n v="11286.2"/>
        <n v="11313.3"/>
        <n v="11349.2"/>
        <n v="11465.6"/>
        <n v="11495.9"/>
        <n v="11550.2"/>
        <n v="11557.3"/>
        <n v="11563.6"/>
        <n v="11594.5"/>
        <n v="11620.5"/>
        <n v="11642.3"/>
        <n v="11692.3"/>
        <n v="11703.4"/>
        <n v="11787.5"/>
        <n v="11899.7"/>
        <n v="11995"/>
        <n v="12085.6"/>
        <n v="12101.6"/>
        <n v="12133.3"/>
        <n v="12140.1"/>
        <n v="12213.9"/>
        <n v="12284.7"/>
        <n v="12299.9"/>
        <n v="12376.7"/>
      </sharedItems>
    </cacheField>
    <cacheField name="TMP - tropopause" uniqueList="1" numFmtId="0" sqlType="0" hierarchy="0" level="0" databaseField="1">
      <sharedItems count="44" containsNumber="1" containsSemiMixedTypes="0" containsString="0" minValue="207.057" maxValue="222.236">
        <n v="207.057"/>
        <n v="207.413"/>
        <n v="207.69"/>
        <n v="208.067"/>
        <n v="209.267"/>
        <n v="209.442"/>
        <n v="209.716"/>
        <n v="209.776"/>
        <n v="210.123"/>
        <n v="210.239"/>
        <n v="210.5"/>
        <n v="210.646"/>
        <n v="210.724"/>
        <n v="211.446"/>
        <n v="211.885"/>
        <n v="211.974"/>
        <n v="212.041"/>
        <n v="212.163"/>
        <n v="212.598"/>
        <n v="212.629"/>
        <n v="212.762"/>
        <n v="213.114"/>
        <n v="213.262"/>
        <n v="213.58"/>
        <n v="213.598"/>
        <n v="214.204"/>
        <n v="214.316"/>
        <n v="215.058"/>
        <n v="215.106"/>
        <n v="216.254"/>
        <n v="216.54"/>
        <n v="216.741"/>
        <n v="216.887"/>
        <n v="217.223"/>
        <n v="217.499"/>
        <n v="218.839"/>
        <n v="219.042"/>
        <n v="220.496"/>
        <n v="220.653"/>
        <n v="221.145"/>
        <n v="221.512"/>
        <n v="221.936"/>
        <n v="221.995"/>
        <n v="222.236"/>
      </sharedItems>
    </cacheField>
    <cacheField name="UGRD - tropopause" uniqueList="1" numFmtId="0" sqlType="0" hierarchy="0" level="0" databaseField="1">
      <sharedItems count="44" containsNumber="1" containsSemiMixedTypes="0" containsString="0" minValue="-0.353079" maxValue="34.4812">
        <n v="-0.353079"/>
        <n v="1.08553"/>
        <n v="1.82868"/>
        <n v="4.01901"/>
        <n v="4.92905"/>
        <n v="5.82778"/>
        <n v="6.8719"/>
        <n v="7.71937"/>
        <n v="7.74704"/>
        <n v="7.98151"/>
        <n v="8.624079999999999"/>
        <n v="8.71757"/>
        <n v="9.064"/>
        <n v="9.545339999999999"/>
        <n v="10.2719"/>
        <n v="11.206"/>
        <n v="11.5448"/>
        <n v="11.6655"/>
        <n v="12.0624"/>
        <n v="12.3254"/>
        <n v="12.3674"/>
        <n v="12.579"/>
        <n v="12.7505"/>
        <n v="13.4464"/>
        <n v="13.7257"/>
        <n v="14.2781"/>
        <n v="15.3929"/>
        <n v="15.7931"/>
        <n v="16.0612"/>
        <n v="16.0999"/>
        <n v="16.2465"/>
        <n v="16.3638"/>
        <n v="16.4454"/>
        <n v="17.1007"/>
        <n v="18.9455"/>
        <n v="21.1647"/>
        <n v="22.6156"/>
        <n v="24.2393"/>
        <n v="27.5762"/>
        <n v="30.1775"/>
        <n v="31.6123"/>
        <n v="31.7226"/>
        <n v="33.4628"/>
        <n v="34.4812"/>
      </sharedItems>
    </cacheField>
    <cacheField name="VGRD - tropopause" uniqueList="1" numFmtId="0" sqlType="0" hierarchy="0" level="0" databaseField="1">
      <sharedItems count="44" containsNumber="1" containsSemiMixedTypes="0" containsString="0" minValue="-25.769" maxValue="33.1742">
        <n v="-25.769"/>
        <n v="-23.6964"/>
        <n v="-22.1767"/>
        <n v="-20.6261"/>
        <n v="-18.3255"/>
        <n v="-15.9613"/>
        <n v="-14.6832"/>
        <n v="-11.9848"/>
        <n v="-10.6195"/>
        <n v="-8.394119999999999"/>
        <n v="-8.08273"/>
        <n v="-6.65863"/>
        <n v="-6.37288"/>
        <n v="-5.83214"/>
        <n v="-4.43084"/>
        <n v="-3.887"/>
        <n v="-3.66193"/>
        <n v="-2.49409"/>
        <n v="2.6266"/>
        <n v="3.09332"/>
        <n v="7.59683"/>
        <n v="8.05438"/>
        <n v="8.668950000000001"/>
        <n v="8.7827"/>
        <n v="8.875500000000001"/>
        <n v="9.473240000000001"/>
        <n v="9.473940000000001"/>
        <n v="12.764"/>
        <n v="13.0118"/>
        <n v="13.5895"/>
        <n v="14.1552"/>
        <n v="14.6061"/>
        <n v="18.3837"/>
        <n v="18.8281"/>
        <n v="18.9147"/>
        <n v="19.232"/>
        <n v="20.6775"/>
        <n v="23.3237"/>
        <n v="25.9131"/>
        <n v="30.308"/>
        <n v="31.8487"/>
        <n v="32.335"/>
        <n v="32.9858"/>
        <n v="33.1742"/>
      </sharedItems>
    </cacheField>
  </cacheFields>
</pivotCacheDefinition>
</file>

<file path=xl/pivotCache/pivotCacheRecords1.xml><?xml version="1.0" encoding="utf-8"?>
<pivotCacheRecords xmlns="http://schemas.openxmlformats.org/spreadsheetml/2006/main" count="44">
  <r>
    <x v="0"/>
    <n v="101388"/>
    <n v="24134.9"/>
    <n v="7.61184"/>
    <n v="12339"/>
    <n v="224.321"/>
    <n v="8.199999999999999"/>
    <n v="0"/>
    <n v="0.0124717"/>
    <n v="23.3407"/>
    <n v="0.949451"/>
    <n v="0.000164018"/>
    <n v="9627.190000000001"/>
    <n v="236.21"/>
    <n v="12.1"/>
    <n v="0"/>
    <n v="-0.0239238"/>
    <n v="12.7893"/>
    <n v="-3.63711"/>
    <n v="8.03486e-05"/>
    <n v="7577.06"/>
    <n v="251.091"/>
    <n v="11.6"/>
    <n v="0"/>
    <n v="0.0526895"/>
    <n v="7.56165"/>
    <n v="-3.53433"/>
    <n v="5.11561e-05"/>
    <n v="5897.16"/>
    <n v="263.492"/>
    <n v="18.9"/>
    <n v="0"/>
    <n v="-0.147854"/>
    <n v="7.30266"/>
    <n v="-1.43505"/>
    <n v="7.08295e-05"/>
    <n v="4460.62"/>
    <n v="274.619"/>
    <n v="15.3"/>
    <n v="0"/>
    <n v="-0.297955"/>
    <n v="4.83733"/>
    <n v="-2.9458"/>
    <n v="9.21716e-05"/>
    <n v="3198.61"/>
    <n v="283.749"/>
    <n v="15.7"/>
    <n v="0"/>
    <n v="-0.308121"/>
    <n v="3.00538"/>
    <n v="-4.85676"/>
    <n v="0.000102137"/>
    <n v="1553.09"/>
    <n v="294.499"/>
    <n v="37.6"/>
    <n v="0"/>
    <n v="0.219051"/>
    <n v="4.69155"/>
    <n v="-8.71888"/>
    <n v="6.39454e-05"/>
    <n v="814.696"/>
    <n v="298.924"/>
    <n v="39.6"/>
    <n v="0"/>
    <n v="0.286837"/>
    <n v="2.24951"/>
    <n v="-7.91446"/>
    <n v="2.82432e-05"/>
    <n v="579.372"/>
    <n v="300.85"/>
    <n v="37.5"/>
    <n v="0"/>
    <n v="0.258757"/>
    <n v="1.93575"/>
    <n v="-7.65144"/>
    <n v="3.81364e-05"/>
    <n v="5"/>
    <n v="348.69"/>
    <n v="302.678"/>
    <n v="36.7"/>
    <n v="0"/>
    <n v="0.0933638"/>
    <n v="1.42479"/>
    <n v="-7.682"/>
    <n v="3.29796e-05"/>
    <n v="304.966"/>
    <n v="33.8"/>
    <n v="0"/>
    <n v="-0.127636"/>
    <n v="0.750383"/>
    <n v="-7.42689"/>
    <n v="7.82361e-06"/>
    <n v="122.295"/>
    <n v="55.5794"/>
    <n v="312.739"/>
    <n v="0"/>
    <n v="634.722"/>
    <n v="306.895"/>
    <n v="287.888"/>
    <n v="32"/>
    <n v="0.259666"/>
    <n v="-6.397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2.02717"/>
    <n v="397"/>
    <n v="-208.762"/>
    <n v="0"/>
    <n v="0"/>
    <n v="0"/>
    <n v="0"/>
    <n v="0"/>
    <n v="0"/>
    <n v="4.32782"/>
    <n v="13139.9"/>
    <n v="221.242"/>
    <n v="18.6272"/>
    <n v="0.644006"/>
    <n v="0.00374327"/>
    <n v="4646.4"/>
    <n v="15.7"/>
    <n v="0"/>
    <n v="2"/>
  </r>
  <r>
    <x v="1"/>
    <n v="101438"/>
    <n v="24135"/>
    <n v="9.126200000000001"/>
    <n v="12326.1"/>
    <n v="224.354"/>
    <n v="6"/>
    <n v="0"/>
    <n v="-0.097875"/>
    <n v="19.7734"/>
    <n v="-1.0895"/>
    <n v="0.000174997"/>
    <n v="9615.389999999999"/>
    <n v="235.741"/>
    <n v="21.8"/>
    <n v="0"/>
    <n v="0.235855"/>
    <n v="11.5046"/>
    <n v="-2.78223"/>
    <n v="3.08336e-05"/>
    <n v="7568.56"/>
    <n v="250.899"/>
    <n v="13.7"/>
    <n v="0"/>
    <n v="0.182643"/>
    <n v="8.82283"/>
    <n v="-2.78049"/>
    <n v="8.475590000000001e-05"/>
    <n v="5887.93"/>
    <n v="263.8"/>
    <n v="12.4"/>
    <n v="0"/>
    <n v="0.303996"/>
    <n v="6.47938"/>
    <n v="-1.79599"/>
    <n v="9.81197e-05"/>
    <n v="4453.47"/>
    <n v="273.608"/>
    <n v="17.6"/>
    <n v="0"/>
    <n v="0.556615"/>
    <n v="4.01978"/>
    <n v="-5.63192"/>
    <n v="7.09132e-05"/>
    <n v="3197.36"/>
    <n v="282.762"/>
    <n v="25"/>
    <n v="0"/>
    <n v="0.345892"/>
    <n v="5.03384"/>
    <n v="-10.1004"/>
    <n v="7.41523e-05"/>
    <n v="1552.49"/>
    <n v="294.378"/>
    <n v="33.6"/>
    <n v="0"/>
    <n v="0.406815"/>
    <n v="4.11135"/>
    <n v="-11.6829"/>
    <n v="7.84817e-05"/>
    <n v="814.735"/>
    <n v="298.966"/>
    <n v="38.2"/>
    <n v="0"/>
    <n v="0.153038"/>
    <n v="2.46517"/>
    <n v="-11.3853"/>
    <n v="7.12107e-05"/>
    <n v="579.634"/>
    <n v="299.999"/>
    <n v="41"/>
    <n v="0"/>
    <n v="0.0599814"/>
    <n v="2.37537"/>
    <n v="-10.829"/>
    <n v="4.84657e-05"/>
    <n v="5"/>
    <n v="349.945"/>
    <n v="300.439"/>
    <n v="45.9"/>
    <n v="0"/>
    <n v="-0.0267559"/>
    <n v="2.48527"/>
    <n v="-9.671849999999999"/>
    <n v="-1.69957e-05"/>
    <n v="301.084"/>
    <n v="51.5"/>
    <n v="0"/>
    <n v="-0.113756"/>
    <n v="1.63007"/>
    <n v="-6.99481"/>
    <n v="-2.02368e-06"/>
    <n v="125.53"/>
    <n v="55.5794"/>
    <n v="300.496"/>
    <n v="0"/>
    <n v="154.806"/>
    <n v="301.195"/>
    <n v="290.7"/>
    <n v="52.8"/>
    <n v="0.996348"/>
    <n v="-4.92118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2.37658"/>
    <n v="629"/>
    <n v="-251.196"/>
    <n v="0"/>
    <n v="0"/>
    <n v="0"/>
    <n v="0"/>
    <n v="0"/>
    <n v="0"/>
    <n v="-29.4031"/>
    <n v="11731.7"/>
    <n v="224.86"/>
    <n v="17.7598"/>
    <n v="-2.01993"/>
    <n v="0.0009933819999999999"/>
    <n v="4519.68"/>
    <n v="16.9"/>
    <n v="0"/>
    <n v="3"/>
  </r>
  <r>
    <x v="2"/>
    <n v="101545"/>
    <n v="24135.1"/>
    <n v="11.9009"/>
    <n v="12318.8"/>
    <n v="223.212"/>
    <n v="12.8"/>
    <n v="0"/>
    <n v="-0.024791"/>
    <n v="16.4381"/>
    <n v="-2.05329"/>
    <n v="0.00017431"/>
    <n v="9611.780000000001"/>
    <n v="236.008"/>
    <n v="52.4"/>
    <n v="0.1"/>
    <n v="-0.0903965"/>
    <n v="11.3701"/>
    <n v="-2.33613"/>
    <n v="0.000178111"/>
    <n v="7564.51"/>
    <n v="250.164"/>
    <n v="35.2"/>
    <n v="0"/>
    <n v="0.0790918"/>
    <n v="8.35688"/>
    <n v="-0.408246"/>
    <n v="9.05654e-05"/>
    <n v="5888.33"/>
    <n v="263.58"/>
    <n v="19.6"/>
    <n v="0"/>
    <n v="-0.5931110000000001"/>
    <n v="8.68521"/>
    <n v="-4.15454"/>
    <n v="8.365840000000001e-05"/>
    <n v="4452.87"/>
    <n v="274.369"/>
    <n v="14.3"/>
    <n v="0"/>
    <n v="-0.152986"/>
    <n v="7.28991"/>
    <n v="-2.08545"/>
    <n v="9.221280000000001e-05"/>
    <n v="3197.96"/>
    <n v="282.153"/>
    <n v="41.3"/>
    <n v="0"/>
    <n v="0.524938"/>
    <n v="2.08529"/>
    <n v="-8.642580000000001"/>
    <n v="1.8757e-05"/>
    <n v="1555.06"/>
    <n v="293.213"/>
    <n v="38.4"/>
    <n v="0"/>
    <n v="0.442684"/>
    <n v="3.43067"/>
    <n v="-13.5029"/>
    <n v="7.921229999999999e-05"/>
    <n v="820.3440000000001"/>
    <n v="297.516"/>
    <n v="44.7"/>
    <n v="0"/>
    <n v="0.144172"/>
    <n v="2.75896"/>
    <n v="-13.9961"/>
    <n v="9.3681e-05"/>
    <n v="586.2619999999999"/>
    <n v="298.676"/>
    <n v="46.8"/>
    <n v="0"/>
    <n v="0.132183"/>
    <n v="2.72708"/>
    <n v="-13.9092"/>
    <n v="9.33761e-05"/>
    <n v="5"/>
    <n v="357.41"/>
    <n v="298.877"/>
    <n v="56.6"/>
    <n v="0"/>
    <n v="0.125203"/>
    <n v="2.79515"/>
    <n v="-12.4553"/>
    <n v="1.23292e-05"/>
    <n v="298.787"/>
    <n v="71.5"/>
    <n v="0"/>
    <n v="-0.0537969"/>
    <n v="2.74576"/>
    <n v="-8.02425"/>
    <n v="3.17902e-05"/>
    <n v="134.284"/>
    <n v="55.5794"/>
    <n v="298.205"/>
    <n v="0"/>
    <n v="88.5913"/>
    <n v="298.9"/>
    <n v="293.525"/>
    <n v="72.5"/>
    <n v="1.95595"/>
    <n v="-5.38541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4.49489"/>
    <n v="1351"/>
    <n v="-186.645"/>
    <n v="0"/>
    <n v="0"/>
    <n v="0"/>
    <n v="0"/>
    <n v="23"/>
    <n v="36.8"/>
    <n v="-14.2802"/>
    <n v="12118.1"/>
    <n v="223.856"/>
    <n v="16.4201"/>
    <n v="-1.36151"/>
    <n v="0.000668533"/>
    <n v="4594.72"/>
    <n v="14.9"/>
    <n v="0"/>
    <n v="4"/>
  </r>
  <r>
    <x v="3"/>
    <n v="101418"/>
    <n v="24135"/>
    <n v="15.0086"/>
    <n v="12303.8"/>
    <n v="225.739"/>
    <n v="5.3"/>
    <n v="0"/>
    <n v="-0.112097"/>
    <n v="10.5812"/>
    <n v="-5.3741"/>
    <n v="0.000158154"/>
    <n v="9585.9"/>
    <n v="235.644"/>
    <n v="68.90000000000001"/>
    <n v="0"/>
    <n v="0.272148"/>
    <n v="12.03"/>
    <n v="-1.49438"/>
    <n v="5.3311e-05"/>
    <n v="7547.73"/>
    <n v="249.581"/>
    <n v="12.3"/>
    <n v="0"/>
    <n v="0.270254"/>
    <n v="8.100110000000001"/>
    <n v="-6.68632"/>
    <n v="0.000197439"/>
    <n v="5873.44"/>
    <n v="263.178"/>
    <n v="15.8"/>
    <n v="0"/>
    <n v="0.0110547"/>
    <n v="4.85955"/>
    <n v="-6.55631"/>
    <n v="0.000151934"/>
    <n v="4439.18"/>
    <n v="273.652"/>
    <n v="18.8"/>
    <n v="0"/>
    <n v="0.0731738"/>
    <n v="4.3632"/>
    <n v="-6.56307"/>
    <n v="9.751039999999999e-05"/>
    <n v="3187.37"/>
    <n v="281.442"/>
    <n v="39.5"/>
    <n v="0"/>
    <n v="0.264467"/>
    <n v="6.57237"/>
    <n v="-8.8437"/>
    <n v="7.89919e-05"/>
    <n v="1544.93"/>
    <n v="293.864"/>
    <n v="41"/>
    <n v="0"/>
    <n v="0.425633"/>
    <n v="1.95339"/>
    <n v="-11.5387"/>
    <n v="4.80471e-05"/>
    <n v="808.761"/>
    <n v="297.681"/>
    <n v="47.5"/>
    <n v="0"/>
    <n v="-0.0383442"/>
    <n v="3.49315"/>
    <n v="-15.2923"/>
    <n v="1.13713e-05"/>
    <n v="574.623"/>
    <n v="298.432"/>
    <n v="49.6"/>
    <n v="0"/>
    <n v="-0.229925"/>
    <n v="4.65977"/>
    <n v="-16.597"/>
    <n v="2.94594e-05"/>
    <n v="5"/>
    <n v="346.182"/>
    <n v="297.985"/>
    <n v="61.2"/>
    <n v="0"/>
    <n v="-0.244898"/>
    <n v="5.24426"/>
    <n v="-13.6773"/>
    <n v="-3.60421e-05"/>
    <n v="299.172"/>
    <n v="62.3"/>
    <n v="0"/>
    <n v="-0.207418"/>
    <n v="3.55266"/>
    <n v="-9.482060000000001"/>
    <n v="-1.30826e-05"/>
    <n v="123.245"/>
    <n v="55.5794"/>
    <n v="298.112"/>
    <n v="0"/>
    <n v="130.064"/>
    <n v="299.124"/>
    <n v="291.7"/>
    <n v="63.5"/>
    <n v="2.346"/>
    <n v="-6.55609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3.02273"/>
    <n v="848"/>
    <n v="-254.627"/>
    <n v="0"/>
    <n v="0"/>
    <n v="0"/>
    <n v="0"/>
    <n v="0.1"/>
    <n v="23.3"/>
    <n v="22.2777"/>
    <n v="16849.1"/>
    <n v="211.075"/>
    <n v="9.70983"/>
    <n v="-1.07717"/>
    <n v="-0.00695118"/>
    <n v="4526.4"/>
    <n v="18.3"/>
    <n v="0"/>
    <n v="5"/>
  </r>
  <r>
    <x v="4"/>
    <n v="101382"/>
    <n v="24134.8"/>
    <n v="14.5156"/>
    <n v="12294.5"/>
    <n v="227.218"/>
    <n v="3.4"/>
    <n v="0"/>
    <n v="0.0354082"/>
    <n v="10.2489"/>
    <n v="-9.66019"/>
    <n v="0.000146896"/>
    <n v="9574.42"/>
    <n v="234.803"/>
    <n v="27.7"/>
    <n v="0"/>
    <n v="0.229664"/>
    <n v="-1.74052"/>
    <n v="-22.5136"/>
    <n v="0.000361101"/>
    <n v="7537.02"/>
    <n v="249.419"/>
    <n v="26.8"/>
    <n v="0"/>
    <n v="-0.121342"/>
    <n v="2.4277"/>
    <n v="-13.6578"/>
    <n v="8.42104e-05"/>
    <n v="5861.73"/>
    <n v="263.52"/>
    <n v="10.5"/>
    <n v="0"/>
    <n v="-0.373695"/>
    <n v="4.11937"/>
    <n v="-6.58022"/>
    <n v="7.71509e-05"/>
    <n v="4425.08"/>
    <n v="273.831"/>
    <n v="17.6"/>
    <n v="0"/>
    <n v="0.415145"/>
    <n v="3.04682"/>
    <n v="-9.74756"/>
    <n v="8.84628e-05"/>
    <n v="3172.99"/>
    <n v="280.892"/>
    <n v="38.8"/>
    <n v="0"/>
    <n v="0.344455"/>
    <n v="5.73681"/>
    <n v="-9.360720000000001"/>
    <n v="0.000162526"/>
    <n v="1536.21"/>
    <n v="293.289"/>
    <n v="47.6"/>
    <n v="0"/>
    <n v="0.144395"/>
    <n v="1.94125"/>
    <n v="-11.6163"/>
    <n v="8.27029e-05"/>
    <n v="800.699"/>
    <n v="296.432"/>
    <n v="57.5"/>
    <n v="0"/>
    <n v="0.111758"/>
    <n v="3.90418"/>
    <n v="-14.3508"/>
    <n v="0.000198411"/>
    <n v="568.17"/>
    <n v="295.112"/>
    <n v="73"/>
    <n v="0"/>
    <n v="-0.0106328"/>
    <n v="5.45259"/>
    <n v="-16.279"/>
    <n v="0.000189485"/>
    <n v="2"/>
    <n v="341.785"/>
    <n v="296.07"/>
    <n v="75.7"/>
    <n v="0"/>
    <n v="-0.0622744"/>
    <n v="5.55738"/>
    <n v="-14.2638"/>
    <n v="-2.06858e-05"/>
    <n v="297.962"/>
    <n v="70.2"/>
    <n v="0"/>
    <n v="-0.193285"/>
    <n v="4.08025"/>
    <n v="-11.1512"/>
    <n v="-6.03771e-05"/>
    <n v="119.836"/>
    <n v="55.5794"/>
    <n v="297.356"/>
    <n v="0"/>
    <n v="127.095"/>
    <n v="298.136"/>
    <n v="292.312"/>
    <n v="70.3"/>
    <n v="2.86701"/>
    <n v="-8.0655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2.93173"/>
    <n v="924"/>
    <n v="-225.333"/>
    <n v="0"/>
    <n v="0"/>
    <n v="0"/>
    <n v="0"/>
    <n v="0"/>
    <n v="0"/>
    <n v="18.1946"/>
    <n v="10882.8"/>
    <n v="227.86"/>
    <n v="5.95502"/>
    <n v="-10.4793"/>
    <n v="-0.00614153"/>
    <n v="4565.28"/>
    <n v="11.9"/>
    <n v="0"/>
    <n v="6"/>
  </r>
  <r>
    <x v="5"/>
    <n v="101347"/>
    <n v="24135.2"/>
    <n v="11.6"/>
    <n v="12295.5"/>
    <n v="227.718"/>
    <n v="3.2"/>
    <n v="0"/>
    <n v="0.0661885"/>
    <n v="10.922"/>
    <n v="-8.733980000000001"/>
    <n v="0.000118595"/>
    <n v="9577.049999999999"/>
    <n v="234.045"/>
    <n v="88.5"/>
    <n v="5.3"/>
    <n v="-0.205605"/>
    <n v="-1.13005"/>
    <n v="-15.0537"/>
    <n v="6.33555e-05"/>
    <n v="7537.49"/>
    <n v="250.455"/>
    <n v="18.1"/>
    <n v="0"/>
    <n v="-0.521555"/>
    <n v="-2.32482"/>
    <n v="-15.2505"/>
    <n v="6.86753e-05"/>
    <n v="5856.98"/>
    <n v="263.56"/>
    <n v="18.3"/>
    <n v="0"/>
    <n v="0.257459"/>
    <n v="3.48228"/>
    <n v="-10.0644"/>
    <n v="6.21118e-05"/>
    <n v="4421.15"/>
    <n v="273.853"/>
    <n v="14.6"/>
    <n v="0"/>
    <n v="0.246463"/>
    <n v="2.03531"/>
    <n v="-9.235580000000001"/>
    <n v="0.000111259"/>
    <n v="3169.31"/>
    <n v="280.796"/>
    <n v="35.6"/>
    <n v="0"/>
    <n v="-0.195129"/>
    <n v="-0.169224"/>
    <n v="-9.241860000000001"/>
    <n v="0.000144749"/>
    <n v="1534.19"/>
    <n v="292.81"/>
    <n v="54"/>
    <n v="0"/>
    <n v="0.414395"/>
    <n v="-0.67187"/>
    <n v="-9.867470000000001"/>
    <n v="0.000113442"/>
    <n v="799.651"/>
    <n v="296.87"/>
    <n v="44.8"/>
    <n v="0"/>
    <n v="0.213287"/>
    <n v="0.771865"/>
    <n v="-11.4263"/>
    <n v="0.000130737"/>
    <n v="566.895"/>
    <n v="295.529"/>
    <n v="69.7"/>
    <n v="0"/>
    <n v="0.0426387"/>
    <n v="2.45949"/>
    <n v="-12.3813"/>
    <n v="0.000206223"/>
    <n v="3"/>
    <n v="339.922"/>
    <n v="297.12"/>
    <n v="69.59999999999999"/>
    <n v="0"/>
    <n v="-0.0946953"/>
    <n v="3.55022"/>
    <n v="-13.1607"/>
    <n v="0.000170418"/>
    <n v="299.219"/>
    <n v="65.59999999999999"/>
    <n v="0"/>
    <n v="-0.228406"/>
    <n v="3.51022"/>
    <n v="-11.9373"/>
    <n v="5.69829e-05"/>
    <n v="117.228"/>
    <n v="55.5794"/>
    <n v="303.577"/>
    <n v="0"/>
    <n v="379.507"/>
    <n v="300.61"/>
    <n v="292.8"/>
    <n v="62.4"/>
    <n v="2.81598"/>
    <n v="-9.36727"/>
    <n v="-50"/>
    <n v="0"/>
    <n v="0"/>
    <n v="0"/>
    <n v="0"/>
    <n v="0"/>
    <n v="0"/>
    <n v="0"/>
    <n v="0"/>
    <n v="0"/>
    <n v="0"/>
    <n v="0"/>
    <n v="0"/>
    <n v="0"/>
    <n v="0"/>
    <n v="0"/>
    <n v="0"/>
    <n v="9300"/>
    <n v="-4.1697"/>
    <n v="1328"/>
    <n v="-130.397"/>
    <n v="0"/>
    <n v="0"/>
    <n v="0"/>
    <n v="0"/>
    <n v="5.4"/>
    <n v="0"/>
    <n v="22.1901"/>
    <n v="10589.9"/>
    <n v="227.381"/>
    <n v="4.07754"/>
    <n v="-15.0742"/>
    <n v="0.00129424"/>
    <n v="4552.48"/>
    <n v="12.8"/>
    <n v="0"/>
    <n v="7"/>
  </r>
  <r>
    <x v="6"/>
    <n v="101411"/>
    <n v="24135.3"/>
    <n v="14.4136"/>
    <n v="12296.8"/>
    <n v="225.97"/>
    <n v="4.5"/>
    <n v="0"/>
    <n v="0.0566709"/>
    <n v="5.46491"/>
    <n v="-9.62682"/>
    <n v="0.000278162"/>
    <n v="9595.43"/>
    <n v="234.451"/>
    <n v="93.7"/>
    <n v="10"/>
    <n v="-0.234748"/>
    <n v="-15.1661"/>
    <n v="-25.5798"/>
    <n v="-0.000218761"/>
    <n v="7545.57"/>
    <n v="250.91"/>
    <n v="51.7"/>
    <n v="0"/>
    <n v="0.0101465"/>
    <n v="-4.77999"/>
    <n v="-12.6344"/>
    <n v="0.000241664"/>
    <n v="5863.61"/>
    <n v="264.055"/>
    <n v="6.6"/>
    <n v="0"/>
    <n v="0.248633"/>
    <n v="-1.31538"/>
    <n v="-10.4381"/>
    <n v="0.000116979"/>
    <n v="4427.97"/>
    <n v="273.941"/>
    <n v="12.4"/>
    <n v="0"/>
    <n v="0.1769"/>
    <n v="-2.18649"/>
    <n v="-8.466760000000001"/>
    <n v="0.000142057"/>
    <n v="3173.39"/>
    <n v="281.281"/>
    <n v="28.6"/>
    <n v="0"/>
    <n v="0.237584"/>
    <n v="-2.80286"/>
    <n v="-7.42477"/>
    <n v="0.000160384"/>
    <n v="1539.07"/>
    <n v="292.38"/>
    <n v="48.8"/>
    <n v="0"/>
    <n v="0.510562"/>
    <n v="-2.35759"/>
    <n v="-15.0775"/>
    <n v="0.000143308"/>
    <n v="806.097"/>
    <n v="295.198"/>
    <n v="51.9"/>
    <n v="0"/>
    <n v="0.316056"/>
    <n v="-1.7426"/>
    <n v="-16.3349"/>
    <n v="0.00021702"/>
    <n v="573.8869999999999"/>
    <n v="296.628"/>
    <n v="52"/>
    <n v="0"/>
    <n v="0.175625"/>
    <n v="-1.4829"/>
    <n v="-16.9078"/>
    <n v="0.000207072"/>
    <n v="5"/>
    <n v="346.444"/>
    <n v="298.328"/>
    <n v="51"/>
    <n v="0"/>
    <n v="-0.0362036"/>
    <n v="-1.09124"/>
    <n v="-17.0559"/>
    <n v="0.000117745"/>
    <n v="300.78"/>
    <n v="47.2"/>
    <n v="0"/>
    <n v="-0.310204"/>
    <n v="-0.82124"/>
    <n v="-15.2389"/>
    <n v="8.65745e-05"/>
    <n v="123.183"/>
    <n v="55.5794"/>
    <n v="310.989"/>
    <n v="0"/>
    <n v="863.399"/>
    <n v="303.358"/>
    <n v="289.385"/>
    <n v="42.7"/>
    <n v="-0.565793"/>
    <n v="-12.0582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0.8124440000000001"/>
    <n v="272"/>
    <n v="-185.356"/>
    <n v="0"/>
    <n v="0"/>
    <n v="0"/>
    <n v="0"/>
    <n v="10.5"/>
    <n v="34.3"/>
    <n v="60.9375"/>
    <n v="11283.2"/>
    <n v="225.7"/>
    <n v="-14.4969"/>
    <n v="-21.0827"/>
    <n v="-0.008069659999999999"/>
    <n v="4548.64"/>
    <n v="10.5"/>
    <n v="0"/>
    <n v="8"/>
  </r>
  <r>
    <x v="7"/>
    <n v="101375"/>
    <n v="24135"/>
    <n v="13.8149"/>
    <n v="12301.8"/>
    <n v="222.813"/>
    <n v="10.1"/>
    <n v="0"/>
    <n v="-0.0146289"/>
    <n v="-5.46838"/>
    <n v="-15.4833"/>
    <n v="0.000179951"/>
    <n v="9612.190000000001"/>
    <n v="235.93"/>
    <n v="56.7"/>
    <n v="0.1"/>
    <n v="0.148139"/>
    <n v="-22.9061"/>
    <n v="-23.6644"/>
    <n v="1.49243e-06"/>
    <n v="7557.98"/>
    <n v="252.462"/>
    <n v="35.2"/>
    <n v="0"/>
    <n v="0.18433"/>
    <n v="-12.3458"/>
    <n v="-19.3618"/>
    <n v="1.42509e-05"/>
    <n v="5870.65"/>
    <n v="264.362"/>
    <n v="13.6"/>
    <n v="0"/>
    <n v="0.234566"/>
    <n v="-5.75334"/>
    <n v="-11.876"/>
    <n v="4.79518e-05"/>
    <n v="4431.58"/>
    <n v="273.831"/>
    <n v="23.5"/>
    <n v="0"/>
    <n v="0.12248"/>
    <n v="-4.81616"/>
    <n v="-9.128450000000001"/>
    <n v="0.000123047"/>
    <n v="3175.39"/>
    <n v="282.304"/>
    <n v="23.9"/>
    <n v="0"/>
    <n v="0.294045"/>
    <n v="-3.08466"/>
    <n v="-7.30037"/>
    <n v="0.000148117"/>
    <n v="1537.61"/>
    <n v="291.854"/>
    <n v="38.7"/>
    <n v="0"/>
    <n v="0.15147"/>
    <n v="-2.39227"/>
    <n v="-14.5843"/>
    <n v="0.000181924"/>
    <n v="806.963"/>
    <n v="296.528"/>
    <n v="43.1"/>
    <n v="0"/>
    <n v="0.08945259999999999"/>
    <n v="-2.66582"/>
    <n v="-16.8226"/>
    <n v="6.96721e-05"/>
    <n v="573.736"/>
    <n v="298.228"/>
    <n v="42"/>
    <n v="0"/>
    <n v="0.130656"/>
    <n v="-0.977319"/>
    <n v="-16.9559"/>
    <n v="-7.12646e-06"/>
    <n v="5"/>
    <n v="345.071"/>
    <n v="300.328"/>
    <n v="39.5"/>
    <n v="0"/>
    <n v="0.0455674"/>
    <n v="0.273938"/>
    <n v="-16.6986"/>
    <n v="-6.109300000000001e-05"/>
    <n v="302.707"/>
    <n v="36.8"/>
    <n v="0"/>
    <n v="-0.241433"/>
    <n v="1.28394"/>
    <n v="-14.8867"/>
    <n v="-0.000119323"/>
    <n v="120.551"/>
    <n v="55.5794"/>
    <n v="313.721"/>
    <n v="0"/>
    <n v="995.623"/>
    <n v="305.3"/>
    <n v="287.4"/>
    <n v="33.6"/>
    <n v="1.29547"/>
    <n v="-11.8763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0.504603"/>
    <n v="13"/>
    <n v="-11.656"/>
    <n v="0"/>
    <n v="0"/>
    <n v="0"/>
    <n v="0"/>
    <n v="94.59999999999999"/>
    <n v="20.8"/>
    <n v="79.3475"/>
    <n v="11362.9"/>
    <n v="221.476"/>
    <n v="-22.5707"/>
    <n v="-27.7047"/>
    <n v="-0.0312772"/>
    <n v="4539.04"/>
    <n v="25.9"/>
    <n v="0"/>
    <n v="9"/>
  </r>
  <r>
    <x v="8"/>
    <n v="101252"/>
    <n v="24135.1"/>
    <n v="14.2181"/>
    <n v="12317.3"/>
    <n v="220.679"/>
    <n v="23.3"/>
    <n v="0"/>
    <n v="0.02325"/>
    <n v="-12.1738"/>
    <n v="-20.4238"/>
    <n v="0.000179549"/>
    <n v="9633.77"/>
    <n v="236.445"/>
    <n v="54"/>
    <n v="0.2"/>
    <n v="-0.166275"/>
    <n v="-15.7735"/>
    <n v="-23.6763"/>
    <n v="2.82922e-05"/>
    <n v="7570.22"/>
    <n v="253.326"/>
    <n v="61.4"/>
    <n v="0"/>
    <n v="-0.0258926"/>
    <n v="-11.6984"/>
    <n v="-19.1138"/>
    <n v="8.85293e-05"/>
    <n v="5874.23"/>
    <n v="265.16"/>
    <n v="18.8"/>
    <n v="0"/>
    <n v="-0.50873"/>
    <n v="-6.4432"/>
    <n v="-13.2747"/>
    <n v="6.70674e-05"/>
    <n v="4432.23"/>
    <n v="275.523"/>
    <n v="6.2"/>
    <n v="0"/>
    <n v="-0.458609"/>
    <n v="-0.719697"/>
    <n v="-10.6825"/>
    <n v="0.000105088"/>
    <n v="3170.71"/>
    <n v="282.56"/>
    <n v="34.3"/>
    <n v="0"/>
    <n v="0.421209"/>
    <n v="-4.12067"/>
    <n v="-9.66994"/>
    <n v="0.000133761"/>
    <n v="1530.69"/>
    <n v="292.6"/>
    <n v="40.6"/>
    <n v="0"/>
    <n v="-0.0550762"/>
    <n v="-4.14662"/>
    <n v="-13.8248"/>
    <n v="0.000157917"/>
    <n v="796.9109999999999"/>
    <n v="297.02"/>
    <n v="43.2"/>
    <n v="0"/>
    <n v="0.016375"/>
    <n v="0.318323"/>
    <n v="-16.4222"/>
    <n v="7.27811e-05"/>
    <n v="563.253"/>
    <n v="298.679"/>
    <n v="42.1"/>
    <n v="0"/>
    <n v="0.0423589"/>
    <n v="1.8788"/>
    <n v="-16.5702"/>
    <n v="6.866499999999999e-05"/>
    <n v="5"/>
    <n v="334.235"/>
    <n v="300.372"/>
    <n v="42"/>
    <n v="0"/>
    <n v="-0.0334688"/>
    <n v="3.48983"/>
    <n v="-16.5275"/>
    <n v="-8.84998e-06"/>
    <n v="302.5"/>
    <n v="40.5"/>
    <n v="0"/>
    <n v="-0.251469"/>
    <n v="3.73983"/>
    <n v="-14.2627"/>
    <n v="-8.818399999999999e-05"/>
    <n v="109.648"/>
    <n v="55.5794"/>
    <n v="308.068"/>
    <n v="0"/>
    <n v="677.13"/>
    <n v="304.029"/>
    <n v="288.4"/>
    <n v="38.8"/>
    <n v="3.03003"/>
    <n v="-11.3375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0.463696"/>
    <n v="27"/>
    <n v="-16.7634"/>
    <n v="0"/>
    <n v="0"/>
    <n v="4.6"/>
    <n v="0"/>
    <n v="6.5"/>
    <n v="100"/>
    <n v="113.645"/>
    <n v="11763.2"/>
    <n v="220.856"/>
    <n v="-15.812"/>
    <n v="-23.0145"/>
    <n v="-0.00604972"/>
    <n v="4732.32"/>
    <n v="6.4"/>
    <n v="0"/>
    <n v="10"/>
  </r>
  <r>
    <x v="9"/>
    <n v="101319"/>
    <n v="24134.8"/>
    <n v="16.048"/>
    <n v="12326"/>
    <n v="220.758"/>
    <n v="23.7"/>
    <n v="0"/>
    <n v="0.172234"/>
    <n v="-16.9951"/>
    <n v="-22.1248"/>
    <n v="9.27472e-05"/>
    <n v="9639.790000000001"/>
    <n v="236.67"/>
    <n v="75"/>
    <n v="2.9"/>
    <n v="0.192428"/>
    <n v="-16.8187"/>
    <n v="-21.7793"/>
    <n v="0.000185092"/>
    <n v="7573.26"/>
    <n v="253.531"/>
    <n v="48.7"/>
    <n v="0"/>
    <n v="0.17918"/>
    <n v="-12.2305"/>
    <n v="-18.6254"/>
    <n v="0.000115819"/>
    <n v="5876.79"/>
    <n v="265.031"/>
    <n v="37.5"/>
    <n v="0"/>
    <n v="-0.102449"/>
    <n v="-2.12469"/>
    <n v="-12.0708"/>
    <n v="0.000119827"/>
    <n v="4433.83"/>
    <n v="275.332"/>
    <n v="17.1"/>
    <n v="0"/>
    <n v="-0.601303"/>
    <n v="0.148516"/>
    <n v="-10.8528"/>
    <n v="0.000136904"/>
    <n v="3172.97"/>
    <n v="282.716"/>
    <n v="23.5"/>
    <n v="0"/>
    <n v="-0.00744141"/>
    <n v="-3.0425"/>
    <n v="-11.7115"/>
    <n v="0.000100159"/>
    <n v="1535.01"/>
    <n v="292.459"/>
    <n v="43.8"/>
    <n v="0"/>
    <n v="-0.00854004"/>
    <n v="-3.32611"/>
    <n v="-12.7071"/>
    <n v="0.000134241"/>
    <n v="801.449"/>
    <n v="297.967"/>
    <n v="37.3"/>
    <n v="0"/>
    <n v="-0.380865"/>
    <n v="-2.48019"/>
    <n v="-17.077"/>
    <n v="0.000110141"/>
    <n v="566.999"/>
    <n v="299.697"/>
    <n v="35.1"/>
    <n v="0"/>
    <n v="-0.434865"/>
    <n v="0.13959"/>
    <n v="-18.0967"/>
    <n v="0.000131023"/>
    <n v="6"/>
    <n v="338.041"/>
    <n v="298.729"/>
    <n v="50"/>
    <n v="0"/>
    <n v="-0.304865"/>
    <n v="4.62276"/>
    <n v="-17.7291"/>
    <n v="3.35812e-05"/>
    <n v="299.987"/>
    <n v="53.2"/>
    <n v="0"/>
    <n v="-0.267865"/>
    <n v="4.36574"/>
    <n v="-13.3191"/>
    <n v="-8.56786e-05"/>
    <n v="114.771"/>
    <n v="55.5794"/>
    <n v="299.742"/>
    <n v="0"/>
    <n v="257.201"/>
    <n v="300.198"/>
    <n v="290.1"/>
    <n v="53.7"/>
    <n v="3.25993"/>
    <n v="-9.74602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0.036174"/>
    <n v="16"/>
    <n v="-20.9507"/>
    <n v="0"/>
    <n v="0"/>
    <n v="0"/>
    <n v="0"/>
    <n v="5"/>
    <n v="51.6"/>
    <n v="135.751"/>
    <n v="11842.7"/>
    <n v="221.043"/>
    <n v="-21.0704"/>
    <n v="-26.045"/>
    <n v="-0.00865311"/>
    <n v="4738.4"/>
    <n v="20.4"/>
    <n v="0"/>
    <n v="11"/>
  </r>
  <r>
    <x v="10"/>
    <n v="101384"/>
    <n v="24134.8"/>
    <n v="12.8657"/>
    <n v="12346.9"/>
    <n v="220.962"/>
    <n v="23.7"/>
    <n v="0"/>
    <n v="-0.0365732"/>
    <n v="-19.6041"/>
    <n v="-20.5329"/>
    <n v="6.136810000000001e-05"/>
    <n v="9657.690000000001"/>
    <n v="237.433"/>
    <n v="40"/>
    <n v="0"/>
    <n v="-0.28516"/>
    <n v="-17.4766"/>
    <n v="-21.3917"/>
    <n v="4.23185e-05"/>
    <n v="7583.65"/>
    <n v="254.536"/>
    <n v="42.9"/>
    <n v="0"/>
    <n v="0.290182"/>
    <n v="-12.5819"/>
    <n v="-20.429"/>
    <n v="2.95374e-05"/>
    <n v="5881.28"/>
    <n v="266.269"/>
    <n v="42.6"/>
    <n v="0"/>
    <n v="0.162527"/>
    <n v="-5.57998"/>
    <n v="-13.8052"/>
    <n v="0.000121589"/>
    <n v="4434.87"/>
    <n v="275.431"/>
    <n v="32.5"/>
    <n v="0"/>
    <n v="-0.287613"/>
    <n v="-4.12522"/>
    <n v="-9.333360000000001"/>
    <n v="0.000202682"/>
    <n v="3172.03"/>
    <n v="282.483"/>
    <n v="15.2"/>
    <n v="0"/>
    <n v="0.475268"/>
    <n v="-2.24685"/>
    <n v="-12.9561"/>
    <n v="0.000104225"/>
    <n v="1539.74"/>
    <n v="291.221"/>
    <n v="51.2"/>
    <n v="0"/>
    <n v="0.306103"/>
    <n v="-4.32381"/>
    <n v="-13.6098"/>
    <n v="0.000106629"/>
    <n v="807.261"/>
    <n v="298.043"/>
    <n v="32.6"/>
    <n v="0"/>
    <n v="-0.42126"/>
    <n v="-4.90936"/>
    <n v="-14.4733"/>
    <n v="6.589599999999999e-05"/>
    <n v="572.968"/>
    <n v="299.564"/>
    <n v="32.5"/>
    <n v="0"/>
    <n v="-0.530426"/>
    <n v="-4.88939"/>
    <n v="-14.5084"/>
    <n v="6.9984e-05"/>
    <n v="6"/>
    <n v="343.758"/>
    <n v="299.764"/>
    <n v="45.9"/>
    <n v="0"/>
    <n v="-0.397426"/>
    <n v="-1.32369"/>
    <n v="-13.817"/>
    <n v="0.000246097"/>
    <n v="299.403"/>
    <n v="62"/>
    <n v="0"/>
    <n v="-0.191426"/>
    <n v="2.53751"/>
    <n v="-10.4257"/>
    <n v="0.000131125"/>
    <n v="120.335"/>
    <n v="55.5794"/>
    <n v="298.285"/>
    <n v="0"/>
    <n v="140.327"/>
    <n v="299.3"/>
    <n v="291.9"/>
    <n v="63.8"/>
    <n v="2.27512"/>
    <n v="-7.33694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0.242731"/>
    <n v="181"/>
    <n v="-175.158"/>
    <n v="0"/>
    <n v="0"/>
    <n v="0"/>
    <n v="0"/>
    <n v="1.1"/>
    <n v="2.9"/>
    <n v="102.029"/>
    <n v="11795.6"/>
    <n v="220.717"/>
    <n v="-20.6265"/>
    <n v="-25.1952"/>
    <n v="-0.00433546"/>
    <n v="4763.52"/>
    <n v="40.1"/>
    <n v="0"/>
    <n v="12"/>
  </r>
  <r>
    <x v="11"/>
    <n v="101303"/>
    <n v="24134.9"/>
    <n v="14.3064"/>
    <n v="12352"/>
    <n v="219.416"/>
    <n v="35.9"/>
    <n v="0"/>
    <n v="0.0348867"/>
    <n v="-15.2121"/>
    <n v="-21.1116"/>
    <n v="4.01347e-05"/>
    <n v="9664.870000000001"/>
    <n v="237.633"/>
    <n v="32.6"/>
    <n v="0"/>
    <n v="0.08022269999999999"/>
    <n v="-12.6652"/>
    <n v="-17.7429"/>
    <n v="2.02045e-05"/>
    <n v="7588.99"/>
    <n v="255.211"/>
    <n v="29.3"/>
    <n v="0"/>
    <n v="0.0173125"/>
    <n v="-12.7477"/>
    <n v="-14.8257"/>
    <n v="3.89613e-05"/>
    <n v="5880.42"/>
    <n v="267.44"/>
    <n v="32.4"/>
    <n v="0"/>
    <n v="-0.0369297"/>
    <n v="-6.67085"/>
    <n v="-13.8507"/>
    <n v="3.65008e-05"/>
    <n v="4427.28"/>
    <n v="275.971"/>
    <n v="26.5"/>
    <n v="0"/>
    <n v="-0.0934258"/>
    <n v="-6.35435"/>
    <n v="-9.89498"/>
    <n v="0.00017213"/>
    <n v="3164.78"/>
    <n v="283.304"/>
    <n v="12.4"/>
    <n v="0"/>
    <n v="0.117898"/>
    <n v="-5.16693"/>
    <n v="-8.6005"/>
    <n v="0.000218967"/>
    <n v="1531.97"/>
    <n v="291.673"/>
    <n v="41.3"/>
    <n v="0"/>
    <n v="0.494378"/>
    <n v="-5.19039"/>
    <n v="-10.5651"/>
    <n v="0.000183426"/>
    <n v="799.155"/>
    <n v="298.185"/>
    <n v="29.7"/>
    <n v="0"/>
    <n v="-0.0909766"/>
    <n v="-3.96779"/>
    <n v="-12.7641"/>
    <n v="0.000237442"/>
    <n v="564.846"/>
    <n v="299.573"/>
    <n v="30.2"/>
    <n v="0"/>
    <n v="-0.315568"/>
    <n v="-4.35641"/>
    <n v="-13.4674"/>
    <n v="0.000261639"/>
    <n v="6"/>
    <n v="335.974"/>
    <n v="299.204"/>
    <n v="39.9"/>
    <n v="0"/>
    <n v="-0.536455"/>
    <n v="-4.0987"/>
    <n v="-15.2349"/>
    <n v="0.000309633"/>
    <n v="299.103"/>
    <n v="54.9"/>
    <n v="0"/>
    <n v="-0.322455"/>
    <n v="-0.543853"/>
    <n v="-11.5271"/>
    <n v="0.000101676"/>
    <n v="113.101"/>
    <n v="55.5794"/>
    <n v="297.6"/>
    <n v="0"/>
    <n v="167.025"/>
    <n v="298.829"/>
    <n v="289.9"/>
    <n v="57.4"/>
    <n v="0.00525024"/>
    <n v="-8.36312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3.36782"/>
    <n v="0"/>
    <n v="0.13562"/>
    <n v="0"/>
    <n v="0"/>
    <n v="0"/>
    <n v="0"/>
    <n v="5"/>
    <n v="3.2"/>
    <n v="72.0988"/>
    <n v="12002.8"/>
    <n v="219.709"/>
    <n v="-15.7101"/>
    <n v="-19.7693"/>
    <n v="0.00221675"/>
    <n v="4968.48"/>
    <n v="30.7"/>
    <n v="0"/>
    <n v="13"/>
  </r>
  <r>
    <x v="12"/>
    <n v="101305"/>
    <n v="24135.1"/>
    <n v="14.1052"/>
    <n v="12355.8"/>
    <n v="219.116"/>
    <n v="31.9"/>
    <n v="0"/>
    <n v="0.13828"/>
    <n v="-12.7832"/>
    <n v="-21.3126"/>
    <n v="4.07778e-05"/>
    <n v="9667.09"/>
    <n v="237.568"/>
    <n v="43.7"/>
    <n v="0"/>
    <n v="-0.237926"/>
    <n v="-10.538"/>
    <n v="-15.4996"/>
    <n v="5.78518e-05"/>
    <n v="7589.88"/>
    <n v="255.55"/>
    <n v="23.8"/>
    <n v="0"/>
    <n v="-0.232477"/>
    <n v="-11.0426"/>
    <n v="-13.3076"/>
    <n v="1.89564e-05"/>
    <n v="5877"/>
    <n v="268.172"/>
    <n v="26.3"/>
    <n v="0"/>
    <n v="0.0884336"/>
    <n v="-10.3761"/>
    <n v="-12.6579"/>
    <n v="9.98609e-05"/>
    <n v="4423.86"/>
    <n v="275.997"/>
    <n v="31.8"/>
    <n v="0"/>
    <n v="0.302711"/>
    <n v="-7.95672"/>
    <n v="-11.3595"/>
    <n v="0.000121538"/>
    <n v="3159.85"/>
    <n v="283.783"/>
    <n v="13.2"/>
    <n v="0"/>
    <n v="-0.123829"/>
    <n v="-4.88569"/>
    <n v="-8.73908"/>
    <n v="0.000186337"/>
    <n v="1526.19"/>
    <n v="291.057"/>
    <n v="46.9"/>
    <n v="0"/>
    <n v="-0.121428"/>
    <n v="-5.11584"/>
    <n v="-9.21227"/>
    <n v="0.00025433"/>
    <n v="795.537"/>
    <n v="296.878"/>
    <n v="37.4"/>
    <n v="0"/>
    <n v="-0.701141"/>
    <n v="-6.25393"/>
    <n v="-10.5662"/>
    <n v="0.000227729"/>
    <n v="562.354"/>
    <n v="297.436"/>
    <n v="39.6"/>
    <n v="0"/>
    <n v="-0.905776"/>
    <n v="-5.68541"/>
    <n v="-12.9693"/>
    <n v="0.00040722"/>
    <n v="5"/>
    <n v="335.191"/>
    <n v="297.088"/>
    <n v="53.9"/>
    <n v="0"/>
    <n v="-0.7019069999999999"/>
    <n v="-2.19579"/>
    <n v="-15.4705"/>
    <n v="0.000298944"/>
    <n v="298.498"/>
    <n v="55.1"/>
    <n v="0"/>
    <n v="-0.382907"/>
    <n v="-0.544614"/>
    <n v="-12.1361"/>
    <n v="0.0001571"/>
    <n v="113.055"/>
    <n v="55.5794"/>
    <n v="297.059"/>
    <n v="0"/>
    <n v="186.761"/>
    <n v="298.376"/>
    <n v="289.088"/>
    <n v="56.6"/>
    <n v="-0.113353"/>
    <n v="-8.91691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5.08738"/>
    <n v="0"/>
    <n v="0.409668"/>
    <n v="0"/>
    <n v="0"/>
    <n v="0"/>
    <n v="0"/>
    <n v="0"/>
    <n v="3.2"/>
    <n v="90.1379"/>
    <n v="15407.6"/>
    <n v="211.862"/>
    <n v="-2.46254"/>
    <n v="-8.443860000000001"/>
    <n v="-0.0114696"/>
    <n v="4917.92"/>
    <n v="34"/>
    <n v="0"/>
    <n v="14"/>
  </r>
  <r>
    <x v="13"/>
    <n v="101427"/>
    <n v="24135"/>
    <n v="12.3158"/>
    <n v="12370.6"/>
    <n v="219.489"/>
    <n v="21.9"/>
    <n v="0"/>
    <n v="0.0663926"/>
    <n v="-14.7002"/>
    <n v="-19.7736"/>
    <n v="6.08684e-05"/>
    <n v="9677.33"/>
    <n v="237.69"/>
    <n v="46"/>
    <n v="0"/>
    <n v="-0.266844"/>
    <n v="-4.67179"/>
    <n v="-14.9307"/>
    <n v="4.39706e-05"/>
    <n v="7601.84"/>
    <n v="255.38"/>
    <n v="27"/>
    <n v="0"/>
    <n v="-0.24409"/>
    <n v="-8.500019999999999"/>
    <n v="-11.3604"/>
    <n v="4.99844e-05"/>
    <n v="5888.63"/>
    <n v="268.37"/>
    <n v="25.9"/>
    <n v="0"/>
    <n v="0.307035"/>
    <n v="-13.1172"/>
    <n v="-11.1342"/>
    <n v="5.67512e-05"/>
    <n v="4433.9"/>
    <n v="276.155"/>
    <n v="25.5"/>
    <n v="0"/>
    <n v="0.248025"/>
    <n v="-11.987"/>
    <n v="-11.0527"/>
    <n v="7.28079e-05"/>
    <n v="3169.16"/>
    <n v="283.945"/>
    <n v="15.1"/>
    <n v="0"/>
    <n v="0.22393"/>
    <n v="-5.96189"/>
    <n v="-5.16675"/>
    <n v="0.000104504"/>
    <n v="1534.54"/>
    <n v="291.756"/>
    <n v="29.3"/>
    <n v="0"/>
    <n v="0.100712"/>
    <n v="-4.86279"/>
    <n v="-9.56193"/>
    <n v="1.93051e-05"/>
    <n v="804.343"/>
    <n v="295.635"/>
    <n v="35.2"/>
    <n v="0"/>
    <n v="-0.621135"/>
    <n v="-3.63641"/>
    <n v="-11.1198"/>
    <n v="0.000127684"/>
    <n v="572.514"/>
    <n v="295.721"/>
    <n v="45.9"/>
    <n v="0"/>
    <n v="-0.730695"/>
    <n v="-3.05691"/>
    <n v="-13.7084"/>
    <n v="0.000248272"/>
    <n v="5"/>
    <n v="346.057"/>
    <n v="297.076"/>
    <n v="48.8"/>
    <n v="0"/>
    <n v="-0.566034"/>
    <n v="-2.44023"/>
    <n v="-15.5133"/>
    <n v="0.000180411"/>
    <n v="299.116"/>
    <n v="47.4"/>
    <n v="0"/>
    <n v="-0.400034"/>
    <n v="-1.81391"/>
    <n v="-14.0227"/>
    <n v="8.20796e-05"/>
    <n v="123.935"/>
    <n v="55.5794"/>
    <n v="302.9"/>
    <n v="0"/>
    <n v="496.88"/>
    <n v="300.5"/>
    <n v="287.9"/>
    <n v="46.2"/>
    <n v="-1.30337"/>
    <n v="-10.7026"/>
    <n v="-50"/>
    <n v="0"/>
    <n v="0"/>
    <n v="0"/>
    <n v="0"/>
    <n v="0"/>
    <n v="0"/>
    <n v="0"/>
    <n v="0"/>
    <n v="0"/>
    <n v="0"/>
    <n v="0"/>
    <n v="0"/>
    <n v="0"/>
    <n v="0"/>
    <n v="0"/>
    <n v="0"/>
    <n v="9300"/>
    <n v="6.08864"/>
    <n v="0"/>
    <n v="0.322754"/>
    <n v="0"/>
    <n v="0"/>
    <n v="0"/>
    <n v="0"/>
    <n v="0"/>
    <n v="1.6"/>
    <n v="62.983"/>
    <n v="14917.9"/>
    <n v="211.285"/>
    <n v="-5.94826"/>
    <n v="-11.1988"/>
    <n v="-0.00264075"/>
    <n v="5006.08"/>
    <n v="26.4"/>
    <n v="0"/>
    <n v="15"/>
  </r>
  <r>
    <x v="14"/>
    <n v="101474"/>
    <n v="24134.9"/>
    <n v="10.1067"/>
    <n v="12386.5"/>
    <n v="220.576"/>
    <n v="15.7"/>
    <n v="0"/>
    <n v="0.09224019999999999"/>
    <n v="-11.266"/>
    <n v="-16.178"/>
    <n v="3.01672e-05"/>
    <n v="9685.389999999999"/>
    <n v="237.063"/>
    <n v="18.2"/>
    <n v="0"/>
    <n v="-0.198627"/>
    <n v="-7.31377"/>
    <n v="-14.0888"/>
    <n v="0.000187555"/>
    <n v="7614.87"/>
    <n v="255.236"/>
    <n v="6.6"/>
    <n v="0"/>
    <n v="-0.440568"/>
    <n v="-16.8995"/>
    <n v="-14.8482"/>
    <n v="-1.93624e-05"/>
    <n v="5903.59"/>
    <n v="268.101"/>
    <n v="24.8"/>
    <n v="0"/>
    <n v="0.0488027"/>
    <n v="-9.8622"/>
    <n v="-11.5576"/>
    <n v="0.000106525"/>
    <n v="4446.71"/>
    <n v="277.301"/>
    <n v="22.4"/>
    <n v="0"/>
    <n v="-0.0405449"/>
    <n v="-8.58001"/>
    <n v="-12.2566"/>
    <n v="7.41234e-05"/>
    <n v="3178.69"/>
    <n v="283.945"/>
    <n v="21.5"/>
    <n v="0"/>
    <n v="0.480629"/>
    <n v="-5.80083"/>
    <n v="-5.79733"/>
    <n v="3.27024e-05"/>
    <n v="1537.97"/>
    <n v="291.92"/>
    <n v="32.1"/>
    <n v="0"/>
    <n v="-0.240718"/>
    <n v="-8.131880000000001"/>
    <n v="-8.073790000000001"/>
    <n v="5.67955e-05"/>
    <n v="809.037"/>
    <n v="294.632"/>
    <n v="43.5"/>
    <n v="0"/>
    <n v="-0.352048"/>
    <n v="-2.99456"/>
    <n v="-9.85871"/>
    <n v="0.000101316"/>
    <n v="577.5700000000001"/>
    <n v="296.034"/>
    <n v="44.9"/>
    <n v="0"/>
    <n v="-0.320702"/>
    <n v="-1.86926"/>
    <n v="-11.1347"/>
    <n v="0.000141108"/>
    <n v="5"/>
    <n v="350.843"/>
    <n v="297.734"/>
    <n v="43"/>
    <n v="0"/>
    <n v="-0.288291"/>
    <n v="-1.69731"/>
    <n v="-12.3497"/>
    <n v="0.000142242"/>
    <n v="300.032"/>
    <n v="40.5"/>
    <n v="0"/>
    <n v="-0.291291"/>
    <n v="-1.52158"/>
    <n v="-11.7938"/>
    <n v="5.87989e-05"/>
    <n v="128.376"/>
    <n v="55.5794"/>
    <n v="311.2"/>
    <n v="0"/>
    <n v="840.657"/>
    <n v="302.705"/>
    <n v="286.53"/>
    <n v="36.8"/>
    <n v="-1.27394"/>
    <n v="-9.53782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6.5273"/>
    <n v="0"/>
    <n v="-0.390015"/>
    <n v="0"/>
    <n v="0"/>
    <n v="0"/>
    <n v="0"/>
    <n v="0"/>
    <n v="0"/>
    <n v="51.1078"/>
    <n v="14889"/>
    <n v="210.311"/>
    <n v="-3.2637"/>
    <n v="-8.62513"/>
    <n v="0.00304701"/>
    <n v="5108.48"/>
    <n v="28.8"/>
    <n v="0"/>
    <n v="16"/>
  </r>
  <r>
    <x v="15"/>
    <n v="101415"/>
    <n v="24135"/>
    <n v="10.0254"/>
    <n v="12391"/>
    <n v="220.092"/>
    <n v="17.4"/>
    <n v="0"/>
    <n v="0.125106"/>
    <n v="-7.35433"/>
    <n v="-16.1499"/>
    <n v="6.80244e-05"/>
    <n v="9690.27"/>
    <n v="237.295"/>
    <n v="20.4"/>
    <n v="0"/>
    <n v="-0.0591758"/>
    <n v="-18.6265"/>
    <n v="-21.2351"/>
    <n v="6.63196e-05"/>
    <n v="7619.78"/>
    <n v="254.979"/>
    <n v="7.3"/>
    <n v="0"/>
    <n v="-0.147227"/>
    <n v="-7.31048"/>
    <n v="-14.4537"/>
    <n v="4.08639e-05"/>
    <n v="5908.79"/>
    <n v="268.68"/>
    <n v="4.8"/>
    <n v="0"/>
    <n v="-0.0267402"/>
    <n v="-12.518"/>
    <n v="-13.3352"/>
    <n v="6.00106e-05"/>
    <n v="4449.29"/>
    <n v="277.035"/>
    <n v="25.7"/>
    <n v="0"/>
    <n v="0.111209"/>
    <n v="-8.340909999999999"/>
    <n v="-12.372"/>
    <n v="6.3161e-05"/>
    <n v="3180.14"/>
    <n v="284.325"/>
    <n v="19.3"/>
    <n v="0"/>
    <n v="0.366383"/>
    <n v="-4.33745"/>
    <n v="-6.30116"/>
    <n v="0.000119583"/>
    <n v="1540.77"/>
    <n v="291.555"/>
    <n v="40.8"/>
    <n v="0"/>
    <n v="-0.199908"/>
    <n v="-8.7677"/>
    <n v="-4.76456"/>
    <n v="0.000140473"/>
    <n v="809.13"/>
    <n v="296.501"/>
    <n v="36.7"/>
    <n v="0"/>
    <n v="-0.412559"/>
    <n v="-3.72745"/>
    <n v="-9.59173"/>
    <n v="0.000111299"/>
    <n v="576.1369999999999"/>
    <n v="298.109"/>
    <n v="35.8"/>
    <n v="0"/>
    <n v="-0.350988"/>
    <n v="-2.40853"/>
    <n v="-11.0383"/>
    <n v="9.497230000000001e-05"/>
    <n v="5"/>
    <n v="347.859"/>
    <n v="299.908"/>
    <n v="34.2"/>
    <n v="0"/>
    <n v="-0.343411"/>
    <n v="-2.20787"/>
    <n v="-12.2749"/>
    <n v="8.02371e-05"/>
    <n v="302.288"/>
    <n v="32"/>
    <n v="0"/>
    <n v="-0.293411"/>
    <n v="-1.83242"/>
    <n v="-11.623"/>
    <n v="1.69597e-05"/>
    <n v="123.834"/>
    <n v="55.5794"/>
    <n v="314.34"/>
    <n v="0"/>
    <n v="968.996"/>
    <n v="305.101"/>
    <n v="285.1"/>
    <n v="29.3"/>
    <n v="-1.3507"/>
    <n v="-9.46118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7.10496"/>
    <n v="0"/>
    <n v="-0.160889"/>
    <n v="0"/>
    <n v="0"/>
    <n v="0"/>
    <n v="0"/>
    <n v="0"/>
    <n v="0"/>
    <n v="5.76941"/>
    <n v="15598.7"/>
    <n v="208.98"/>
    <n v="-0.252353"/>
    <n v="-14.459"/>
    <n v="-0.00104145"/>
    <n v="5305.6"/>
    <n v="4.1"/>
    <n v="0"/>
    <n v="17"/>
  </r>
  <r>
    <x v="16"/>
    <n v="101421"/>
    <n v="24135.1"/>
    <n v="9.225149999999999"/>
    <n v="12401"/>
    <n v="220.026"/>
    <n v="18.9"/>
    <n v="0"/>
    <n v="0.051417"/>
    <n v="-8.070029999999999"/>
    <n v="-16.7865"/>
    <n v="7.199270000000001e-05"/>
    <n v="9696.379999999999"/>
    <n v="237.52"/>
    <n v="25.8"/>
    <n v="0"/>
    <n v="0.436816"/>
    <n v="-18.2583"/>
    <n v="-20.8595"/>
    <n v="4.69808e-05"/>
    <n v="7624.36"/>
    <n v="254.762"/>
    <n v="10"/>
    <n v="0"/>
    <n v="0.107168"/>
    <n v="-9.97123"/>
    <n v="-17.6726"/>
    <n v="0.00013009"/>
    <n v="5914.44"/>
    <n v="268.867"/>
    <n v="5.9"/>
    <n v="0"/>
    <n v="-0.174029"/>
    <n v="-10.1131"/>
    <n v="-14.0251"/>
    <n v="4.51943e-05"/>
    <n v="4451.72"/>
    <n v="277.575"/>
    <n v="10.5"/>
    <n v="0"/>
    <n v="-0.278764"/>
    <n v="-8.09235"/>
    <n v="-11.3634"/>
    <n v="6.346910000000001e-05"/>
    <n v="3184.99"/>
    <n v="284.125"/>
    <n v="19.5"/>
    <n v="0"/>
    <n v="-0.151642"/>
    <n v="-3.22155"/>
    <n v="-3.57255"/>
    <n v="0.000170629"/>
    <n v="1544.92"/>
    <n v="292.345"/>
    <n v="41.3"/>
    <n v="0"/>
    <n v="0.226333"/>
    <n v="-5.11274"/>
    <n v="-3.3338"/>
    <n v="0.000100036"/>
    <n v="811.374"/>
    <n v="297.626"/>
    <n v="30.7"/>
    <n v="0"/>
    <n v="0.0662002"/>
    <n v="-2.28303"/>
    <n v="-8.70379"/>
    <n v="0.000179917"/>
    <n v="577.703"/>
    <n v="298.803"/>
    <n v="32.7"/>
    <n v="0"/>
    <n v="0.114435"/>
    <n v="-1.3977"/>
    <n v="-10.185"/>
    <n v="8.94401e-05"/>
    <n v="5"/>
    <n v="348.868"/>
    <n v="300.603"/>
    <n v="31.3"/>
    <n v="0"/>
    <n v="0.0876953"/>
    <n v="-0.28811"/>
    <n v="-10.9524"/>
    <n v="-4.08097e-05"/>
    <n v="302.71"/>
    <n v="29.3"/>
    <n v="0"/>
    <n v="-0.144305"/>
    <n v="0.133428"/>
    <n v="-10.5056"/>
    <n v="-0.00012373"/>
    <n v="124.458"/>
    <n v="55.5794"/>
    <n v="309.776"/>
    <n v="0"/>
    <n v="698.9829999999999"/>
    <n v="304.701"/>
    <n v="283.9"/>
    <n v="27.7"/>
    <n v="0.0784619"/>
    <n v="-8.4962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8.004949999999999"/>
    <n v="0"/>
    <n v="-0.341553"/>
    <n v="0"/>
    <n v="0"/>
    <n v="0"/>
    <n v="0"/>
    <n v="0"/>
    <n v="0"/>
    <n v="29.3226"/>
    <n v="15160.2"/>
    <n v="208.56"/>
    <n v="4.01826"/>
    <n v="-13.4838"/>
    <n v="0.00779724"/>
    <n v="5367.36"/>
    <n v="4.3"/>
    <n v="0"/>
    <n v="18"/>
  </r>
  <r>
    <x v="17"/>
    <n v="101438"/>
    <n v="24135.1"/>
    <n v="12.2111"/>
    <n v="12409.7"/>
    <n v="220.307"/>
    <n v="18.4"/>
    <n v="0"/>
    <n v="0.110592"/>
    <n v="-7.85782"/>
    <n v="-11.555"/>
    <n v="2.40491e-05"/>
    <n v="9704.18"/>
    <n v="237.564"/>
    <n v="32.7"/>
    <n v="0"/>
    <n v="0.17268"/>
    <n v="-15.3134"/>
    <n v="-18.4944"/>
    <n v="2.55991e-05"/>
    <n v="7628.83"/>
    <n v="255.596"/>
    <n v="8.1"/>
    <n v="0"/>
    <n v="-0.0606035"/>
    <n v="-12.778"/>
    <n v="-14.7272"/>
    <n v="1.54884e-05"/>
    <n v="5914.56"/>
    <n v="268.885"/>
    <n v="5.1"/>
    <n v="0"/>
    <n v="-0.176465"/>
    <n v="-8.89728"/>
    <n v="-13.4854"/>
    <n v="3.11111e-05"/>
    <n v="4452.67"/>
    <n v="277.521"/>
    <n v="7.8"/>
    <n v="0"/>
    <n v="0.0822266"/>
    <n v="-6.76659"/>
    <n v="-10.5713"/>
    <n v="4.52565e-05"/>
    <n v="3188.5"/>
    <n v="283.041"/>
    <n v="26.5"/>
    <n v="0"/>
    <n v="0.255918"/>
    <n v="-3.09652"/>
    <n v="-4.94502"/>
    <n v="9.776900000000001e-05"/>
    <n v="1547.96"/>
    <n v="293.373"/>
    <n v="38.9"/>
    <n v="0"/>
    <n v="0.191646"/>
    <n v="-5.78338"/>
    <n v="-4.01963"/>
    <n v="5.62446e-05"/>
    <n v="811.604"/>
    <n v="298.841"/>
    <n v="28.4"/>
    <n v="0"/>
    <n v="0.008425780000000001"/>
    <n v="-2.42538"/>
    <n v="-9.54988"/>
    <n v="5.5773e-05"/>
    <n v="577.104"/>
    <n v="299.471"/>
    <n v="29.5"/>
    <n v="0"/>
    <n v="-0.0920845"/>
    <n v="-0.750015"/>
    <n v="-11.4123"/>
    <n v="5.7515e-05"/>
    <n v="5"/>
    <n v="348.321"/>
    <n v="299.571"/>
    <n v="34.1"/>
    <n v="0"/>
    <n v="-0.058273"/>
    <n v="3.25351"/>
    <n v="-12.8505"/>
    <n v="-1.02258e-06"/>
    <n v="300.066"/>
    <n v="43.3"/>
    <n v="0"/>
    <n v="-0.136273"/>
    <n v="3.48548"/>
    <n v="-9.602"/>
    <n v="-5.49034e-05"/>
    <n v="125.099"/>
    <n v="55.5794"/>
    <n v="299.4"/>
    <n v="0"/>
    <n v="232.317"/>
    <n v="300.19"/>
    <n v="287"/>
    <n v="44.3"/>
    <n v="2.44275"/>
    <n v="-6.8756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6.98197"/>
    <n v="0"/>
    <n v="-0.100586"/>
    <n v="0"/>
    <n v="0"/>
    <n v="0"/>
    <n v="0"/>
    <n v="0"/>
    <n v="0"/>
    <n v="85.50060000000001"/>
    <n v="14671.2"/>
    <n v="210.954"/>
    <n v="3.68588"/>
    <n v="-10.0765"/>
    <n v="0.009077689999999999"/>
    <n v="5349.76"/>
    <n v="3.6"/>
    <n v="0"/>
    <n v="19"/>
  </r>
  <r>
    <x v="18"/>
    <n v="101464"/>
    <n v="24134.8"/>
    <n v="11.8033"/>
    <n v="12415.4"/>
    <n v="220.586"/>
    <n v="16.7"/>
    <n v="0"/>
    <n v="0.0471592"/>
    <n v="-1.18864"/>
    <n v="-11.6328"/>
    <n v="6.7147e-05"/>
    <n v="9710.17"/>
    <n v="237.247"/>
    <n v="30.6"/>
    <n v="0"/>
    <n v="-0.0361953"/>
    <n v="-12.5482"/>
    <n v="-15.8554"/>
    <n v="3.59581e-05"/>
    <n v="7636.18"/>
    <n v="255.336"/>
    <n v="13.4"/>
    <n v="0"/>
    <n v="0.0385547"/>
    <n v="-9.559419999999999"/>
    <n v="-13.8431"/>
    <n v="4.40262e-05"/>
    <n v="5921.13"/>
    <n v="269.378"/>
    <n v="5.6"/>
    <n v="0"/>
    <n v="0.206838"/>
    <n v="-6.49104"/>
    <n v="-12.6"/>
    <n v="2.7958e-05"/>
    <n v="4457.46"/>
    <n v="278.336"/>
    <n v="4.9"/>
    <n v="0"/>
    <n v="0.231725"/>
    <n v="-4.72603"/>
    <n v="-10.0449"/>
    <n v="6.03793e-05"/>
    <n v="3190.24"/>
    <n v="283.476"/>
    <n v="25.1"/>
    <n v="0"/>
    <n v="0.0251006"/>
    <n v="-1.53291"/>
    <n v="-5.98477"/>
    <n v="0.000110382"/>
    <n v="1550.4"/>
    <n v="293.276"/>
    <n v="39.5"/>
    <n v="0"/>
    <n v="-0.06917089999999999"/>
    <n v="-6.35049"/>
    <n v="-5.38997"/>
    <n v="-3.51179e-05"/>
    <n v="813.978"/>
    <n v="298.915"/>
    <n v="31"/>
    <n v="0"/>
    <n v="0.117532"/>
    <n v="-3.7071"/>
    <n v="-10.0514"/>
    <n v="4.22471e-05"/>
    <n v="579.119"/>
    <n v="300.146"/>
    <n v="29.9"/>
    <n v="0"/>
    <n v="0.115422"/>
    <n v="-1.76353"/>
    <n v="-12.2772"/>
    <n v="2.03839e-05"/>
    <n v="5"/>
    <n v="349.743"/>
    <n v="299.986"/>
    <n v="36.3"/>
    <n v="0"/>
    <n v="0.0470977"/>
    <n v="0.366594"/>
    <n v="-13.0937"/>
    <n v="3.3723e-05"/>
    <n v="298.276"/>
    <n v="64"/>
    <n v="0"/>
    <n v="-0.09390229999999999"/>
    <n v="3.04037"/>
    <n v="-8.426830000000001"/>
    <n v="-1.99716e-05"/>
    <n v="126.891"/>
    <n v="55.5794"/>
    <n v="296.9"/>
    <n v="0"/>
    <n v="100.901"/>
    <n v="297.999"/>
    <n v="291.2"/>
    <n v="66"/>
    <n v="2.17124"/>
    <n v="-5.63123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4.14966"/>
    <n v="15"/>
    <n v="-44.2158"/>
    <n v="0"/>
    <n v="0"/>
    <n v="0"/>
    <n v="0"/>
    <n v="0"/>
    <n v="0"/>
    <n v="119.931"/>
    <n v="14947.8"/>
    <n v="210.863"/>
    <n v="-4.62101"/>
    <n v="-11.8474"/>
    <n v="-0.00108632"/>
    <n v="5376.32"/>
    <n v="3.9"/>
    <n v="0"/>
    <n v="20"/>
  </r>
  <r>
    <x v="19"/>
    <n v="101452"/>
    <n v="24134.9"/>
    <n v="11.1089"/>
    <n v="12403.2"/>
    <n v="219.44"/>
    <n v="26.3"/>
    <n v="0"/>
    <n v="-0.127863"/>
    <n v="1.18525"/>
    <n v="-10.4842"/>
    <n v="8.263649999999999e-05"/>
    <n v="9704"/>
    <n v="236.875"/>
    <n v="37.9"/>
    <n v="0"/>
    <n v="0.240271"/>
    <n v="-9.50004"/>
    <n v="-15.1996"/>
    <n v="1.34232e-05"/>
    <n v="7632.03"/>
    <n v="255.187"/>
    <n v="21.5"/>
    <n v="0"/>
    <n v="0.472395"/>
    <n v="-7.62417"/>
    <n v="-13.3996"/>
    <n v="4.01158e-05"/>
    <n v="5915.28"/>
    <n v="269.81"/>
    <n v="5.9"/>
    <n v="0"/>
    <n v="0.236492"/>
    <n v="-3.54415"/>
    <n v="-11.1675"/>
    <n v="3.23586e-05"/>
    <n v="4449.97"/>
    <n v="278.595"/>
    <n v="3.9"/>
    <n v="0"/>
    <n v="0.208516"/>
    <n v="-4.43376"/>
    <n v="-9.542669999999999"/>
    <n v="6.84657e-05"/>
    <n v="3184.35"/>
    <n v="282.533"/>
    <n v="27.6"/>
    <n v="0"/>
    <n v="-0.271984"/>
    <n v="-3.86652"/>
    <n v="-5.6482"/>
    <n v="5.42246e-05"/>
    <n v="1548.09"/>
    <n v="292.8"/>
    <n v="44.4"/>
    <n v="0"/>
    <n v="0.216175"/>
    <n v="-2.42365"/>
    <n v="-6.86413"/>
    <n v="0.000125723"/>
    <n v="812.33"/>
    <n v="298.793"/>
    <n v="35"/>
    <n v="0"/>
    <n v="0.136156"/>
    <n v="-3.13259"/>
    <n v="-10.257"/>
    <n v="8.341800000000001e-05"/>
    <n v="577.431"/>
    <n v="300.014"/>
    <n v="34.9"/>
    <n v="0"/>
    <n v="0.130892"/>
    <n v="-2.28038"/>
    <n v="-11.4324"/>
    <n v="6.89292e-05"/>
    <n v="6"/>
    <n v="348.094"/>
    <n v="298.993"/>
    <n v="51"/>
    <n v="0"/>
    <n v="0.114655"/>
    <n v="0.0100708"/>
    <n v="-11.9507"/>
    <n v="4.72554e-05"/>
    <n v="297.305"/>
    <n v="78.7"/>
    <n v="0"/>
    <n v="-0.0681084"/>
    <n v="2.70169"/>
    <n v="-7.89253"/>
    <n v="-5.67528e-05"/>
    <n v="125.675"/>
    <n v="55.5794"/>
    <n v="296.1"/>
    <n v="0"/>
    <n v="46.5985"/>
    <n v="297.101"/>
    <n v="293.564"/>
    <n v="80.8"/>
    <n v="1.7978"/>
    <n v="-5.31989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2.43296"/>
    <n v="321"/>
    <n v="-460.377"/>
    <n v="0"/>
    <n v="0"/>
    <n v="0"/>
    <n v="0"/>
    <n v="0"/>
    <n v="0"/>
    <n v="93.4718"/>
    <n v="15033.8"/>
    <n v="211.583"/>
    <n v="-4.32465"/>
    <n v="-6.93439"/>
    <n v="-0.00710168"/>
    <n v="5409.92"/>
    <n v="5.4"/>
    <n v="0"/>
    <n v="21"/>
  </r>
  <r>
    <x v="20"/>
    <n v="101359"/>
    <n v="24135.2"/>
    <n v="11.1013"/>
    <n v="12385.6"/>
    <n v="218.706"/>
    <n v="33.2"/>
    <n v="0"/>
    <n v="0.0536855"/>
    <n v="-0.506494"/>
    <n v="-12.0129"/>
    <n v="6.13539e-05"/>
    <n v="9693.379999999999"/>
    <n v="237.097"/>
    <n v="29.1"/>
    <n v="0"/>
    <n v="-0.105324"/>
    <n v="-5.71612"/>
    <n v="-13.8838"/>
    <n v="-5.63757e-06"/>
    <n v="7620.34"/>
    <n v="255.19"/>
    <n v="17.4"/>
    <n v="0"/>
    <n v="0.181227"/>
    <n v="-2.97726"/>
    <n v="-12.0912"/>
    <n v="2.68163e-05"/>
    <n v="5903.83"/>
    <n v="269.99"/>
    <n v="5.9"/>
    <n v="0"/>
    <n v="0.317824"/>
    <n v="-2.43902"/>
    <n v="-9.912129999999999"/>
    <n v="3.05262e-05"/>
    <n v="4437.76"/>
    <n v="278.703"/>
    <n v="4.2"/>
    <n v="0"/>
    <n v="0.0338457"/>
    <n v="-5.0502"/>
    <n v="-9.355790000000001"/>
    <n v="5.29598e-05"/>
    <n v="3174.67"/>
    <n v="281.413"/>
    <n v="33.2"/>
    <n v="0"/>
    <n v="0.0365088"/>
    <n v="-2.30219"/>
    <n v="-6.37908"/>
    <n v="0.000103196"/>
    <n v="1540.61"/>
    <n v="293.194"/>
    <n v="41.8"/>
    <n v="0"/>
    <n v="0.29726"/>
    <n v="-3.75579"/>
    <n v="-6.12504"/>
    <n v="0.000323774"/>
    <n v="804.052"/>
    <n v="299.109"/>
    <n v="33.8"/>
    <n v="0"/>
    <n v="0.446831"/>
    <n v="-2.26297"/>
    <n v="-7.43463"/>
    <n v="0.000227134"/>
    <n v="568.965"/>
    <n v="300.009"/>
    <n v="35.5"/>
    <n v="0"/>
    <n v="0.359454"/>
    <n v="-1.60097"/>
    <n v="-8.12669"/>
    <n v="0.000168285"/>
    <n v="5"/>
    <n v="339.986"/>
    <n v="298.195"/>
    <n v="59"/>
    <n v="0"/>
    <n v="0.112905"/>
    <n v="0.60947"/>
    <n v="-10.5377"/>
    <n v="0.000129488"/>
    <n v="297.52"/>
    <n v="74.09999999999999"/>
    <n v="0"/>
    <n v="-0.113607"/>
    <n v="3.01502"/>
    <n v="-8.77599"/>
    <n v="-6.07384e-05"/>
    <n v="117.697"/>
    <n v="55.5794"/>
    <n v="296.2"/>
    <n v="0"/>
    <n v="70.09869999999999"/>
    <n v="297.391"/>
    <n v="292.8"/>
    <n v="75.90000000000001"/>
    <n v="2.12695"/>
    <n v="-6.17217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3.42962"/>
    <n v="182"/>
    <n v="-576.153"/>
    <n v="0"/>
    <n v="0"/>
    <n v="0"/>
    <n v="0"/>
    <n v="0"/>
    <n v="0"/>
    <n v="62.9648"/>
    <n v="15900"/>
    <n v="208.303"/>
    <n v="1.09762"/>
    <n v="-8.095280000000001"/>
    <n v="0.00434543"/>
    <n v="5411.04"/>
    <n v="6.6"/>
    <n v="0"/>
    <n v="22"/>
  </r>
  <r>
    <x v="21"/>
    <n v="101391"/>
    <n v="24134.9"/>
    <n v="7.61011"/>
    <n v="12386.1"/>
    <n v="219.464"/>
    <n v="34.1"/>
    <n v="0"/>
    <n v="0.162759"/>
    <n v="0.203479"/>
    <n v="-12.1723"/>
    <n v="4.05796e-05"/>
    <n v="9694.389999999999"/>
    <n v="236.876"/>
    <n v="35.2"/>
    <n v="0"/>
    <n v="-0.313391"/>
    <n v="-1.29917"/>
    <n v="-14.2654"/>
    <n v="-1.04419e-05"/>
    <n v="7621.22"/>
    <n v="255.435"/>
    <n v="15.6"/>
    <n v="0"/>
    <n v="-0.264879"/>
    <n v="0.756335"/>
    <n v="-11.3747"/>
    <n v="4.22517e-05"/>
    <n v="5905.07"/>
    <n v="269.474"/>
    <n v="6.5"/>
    <n v="0"/>
    <n v="0.158432"/>
    <n v="-0.903987"/>
    <n v="-9.90672"/>
    <n v="5.75529e-05"/>
    <n v="4442.39"/>
    <n v="277.81"/>
    <n v="5.4"/>
    <n v="0"/>
    <n v="0.0455566"/>
    <n v="-3.50221"/>
    <n v="-9.801769999999999"/>
    <n v="7.12711e-05"/>
    <n v="3178.67"/>
    <n v="282.584"/>
    <n v="18.7"/>
    <n v="0"/>
    <n v="-0.0514453"/>
    <n v="-2.56511"/>
    <n v="-6.02199"/>
    <n v="0.000178446"/>
    <n v="1544.31"/>
    <n v="292.816"/>
    <n v="43.6"/>
    <n v="0"/>
    <n v="0.0477734"/>
    <n v="-2.96711"/>
    <n v="-6.44394"/>
    <n v="0.000163016"/>
    <n v="808.112"/>
    <n v="299.204"/>
    <n v="32.9"/>
    <n v="0"/>
    <n v="0.058165"/>
    <n v="-3.66661"/>
    <n v="-4.92516"/>
    <n v="0.000165788"/>
    <n v="572.926"/>
    <n v="300.256"/>
    <n v="33.6"/>
    <n v="0"/>
    <n v="0.0338159"/>
    <n v="-3.24872"/>
    <n v="-6.10699"/>
    <n v="0.000188601"/>
    <n v="6"/>
    <n v="344.247"/>
    <n v="297.924"/>
    <n v="63.4"/>
    <n v="0"/>
    <n v="0.0189932"/>
    <n v="0.348936"/>
    <n v="-8.19828"/>
    <n v="9.109690000000001e-05"/>
    <n v="299.726"/>
    <n v="61.3"/>
    <n v="0"/>
    <n v="-0.138728"/>
    <n v="1.20959"/>
    <n v="-8.28684"/>
    <n v="-5.92885e-05"/>
    <n v="121.168"/>
    <n v="55.5794"/>
    <n v="304.5"/>
    <n v="0"/>
    <n v="348.87"/>
    <n v="301.14"/>
    <n v="292.2"/>
    <n v="58.1"/>
    <n v="1.07296"/>
    <n v="-6.72306"/>
    <n v="-50"/>
    <n v="0"/>
    <n v="0"/>
    <n v="0"/>
    <n v="0"/>
    <n v="0"/>
    <n v="0"/>
    <n v="0"/>
    <n v="0"/>
    <n v="0"/>
    <n v="0"/>
    <n v="0"/>
    <n v="0"/>
    <n v="0"/>
    <n v="0"/>
    <n v="0"/>
    <n v="0"/>
    <n v="9288"/>
    <n v="2.1819"/>
    <n v="273"/>
    <n v="-361.964"/>
    <n v="0"/>
    <n v="0"/>
    <n v="0"/>
    <n v="0"/>
    <n v="0"/>
    <n v="0"/>
    <n v="9.9032"/>
    <n v="15814"/>
    <n v="207.392"/>
    <n v="-2.54155"/>
    <n v="-9.363440000000001"/>
    <n v="0.00659202"/>
    <n v="5338.88"/>
    <n v="8"/>
    <n v="0"/>
    <n v="23"/>
  </r>
  <r>
    <x v="22"/>
    <n v="101398"/>
    <n v="24135"/>
    <n v="8.313499999999999"/>
    <n v="12389.8"/>
    <n v="220.219"/>
    <n v="22.8"/>
    <n v="0"/>
    <n v="0.088627"/>
    <n v="1.51802"/>
    <n v="-12.083"/>
    <n v="5.07722e-05"/>
    <n v="9696.030000000001"/>
    <n v="236.754"/>
    <n v="40.7"/>
    <n v="0"/>
    <n v="0.048334"/>
    <n v="-0.322476"/>
    <n v="-14.3225"/>
    <n v="1.52644e-05"/>
    <n v="7622.75"/>
    <n v="255.727"/>
    <n v="9.5"/>
    <n v="0"/>
    <n v="-0.162809"/>
    <n v="1.28591"/>
    <n v="-11.148"/>
    <n v="0.000142902"/>
    <n v="5906.13"/>
    <n v="268.829"/>
    <n v="9.6"/>
    <n v="0"/>
    <n v="0.0573984"/>
    <n v="-1.48867"/>
    <n v="-10.7201"/>
    <n v="5.16932e-05"/>
    <n v="4445.44"/>
    <n v="278.344"/>
    <n v="6.4"/>
    <n v="0"/>
    <n v="0.213854"/>
    <n v="-3.46647"/>
    <n v="-9.36833"/>
    <n v="8.96655e-05"/>
    <n v="3178.3"/>
    <n v="282.725"/>
    <n v="17"/>
    <n v="0"/>
    <n v="-0.0288105"/>
    <n v="-2.28241"/>
    <n v="-4.47035"/>
    <n v="0.000166749"/>
    <n v="1542.76"/>
    <n v="292.714"/>
    <n v="39.3"/>
    <n v="0"/>
    <n v="0.0473838"/>
    <n v="-1.73118"/>
    <n v="-6.00213"/>
    <n v="0.000311194"/>
    <n v="808.965"/>
    <n v="296.578"/>
    <n v="48.3"/>
    <n v="0"/>
    <n v="0.0890576"/>
    <n v="-0.664797"/>
    <n v="-7.99962"/>
    <n v="0.000359989"/>
    <n v="575.583"/>
    <n v="298.081"/>
    <n v="49"/>
    <n v="0"/>
    <n v="0.0420547"/>
    <n v="0.178511"/>
    <n v="-9.56535"/>
    <n v="0.000257533"/>
    <n v="5"/>
    <n v="346.951"/>
    <n v="299.881"/>
    <n v="47.7"/>
    <n v="0"/>
    <n v="-0.0487271"/>
    <n v="0.488713"/>
    <n v="-10.4791"/>
    <n v="0.000117548"/>
    <n v="302.275"/>
    <n v="44.9"/>
    <n v="0"/>
    <n v="-0.201727"/>
    <n v="0.48948"/>
    <n v="-10.2033"/>
    <n v="1.46411e-05"/>
    <n v="122.539"/>
    <n v="55.5794"/>
    <n v="313.6"/>
    <n v="0"/>
    <n v="810.08"/>
    <n v="304.79"/>
    <n v="289.9"/>
    <n v="40.7"/>
    <n v="0.297825"/>
    <n v="-8.55788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2.75008"/>
    <n v="70"/>
    <n v="-565.347"/>
    <n v="0"/>
    <n v="0"/>
    <n v="0"/>
    <n v="0"/>
    <n v="0"/>
    <n v="0"/>
    <n v="16.5732"/>
    <n v="15825.6"/>
    <n v="207.76"/>
    <n v="0.358002"/>
    <n v="-9.44849"/>
    <n v="0.00469276"/>
    <n v="5249.12"/>
    <n v="10.6"/>
    <n v="0"/>
    <n v="24"/>
  </r>
  <r>
    <x v="23"/>
    <n v="101324"/>
    <n v="24135.1"/>
    <n v="7.40076"/>
    <n v="12394.1"/>
    <n v="220.3"/>
    <n v="32.8"/>
    <n v="0"/>
    <n v="-0.0240449"/>
    <n v="1.89554"/>
    <n v="-12.0003"/>
    <n v="8.15209e-05"/>
    <n v="9697.709999999999"/>
    <n v="236.89"/>
    <n v="34.7"/>
    <n v="0"/>
    <n v="-0.0248291"/>
    <n v="2.91759"/>
    <n v="-12.6344"/>
    <n v="3.36211e-05"/>
    <n v="7624.12"/>
    <n v="255.71"/>
    <n v="8.5"/>
    <n v="0"/>
    <n v="-0.133275"/>
    <n v="-0.200034"/>
    <n v="-11.8132"/>
    <n v="1.17577e-05"/>
    <n v="5908.04"/>
    <n v="269.118"/>
    <n v="15"/>
    <n v="0"/>
    <n v="0.131512"/>
    <n v="-1.36527"/>
    <n v="-9.72472"/>
    <n v="5.76796e-05"/>
    <n v="4447.81"/>
    <n v="278.351"/>
    <n v="9.1"/>
    <n v="0"/>
    <n v="0.263895"/>
    <n v="-3.41223"/>
    <n v="-8.657819999999999"/>
    <n v="0.000113757"/>
    <n v="3176.95"/>
    <n v="283.725"/>
    <n v="14"/>
    <n v="0"/>
    <n v="0.157563"/>
    <n v="-2.30401"/>
    <n v="-5.7925"/>
    <n v="0.000115473"/>
    <n v="1540.66"/>
    <n v="292.498"/>
    <n v="43.5"/>
    <n v="0"/>
    <n v="0.226907"/>
    <n v="-4.03936"/>
    <n v="-3.42995"/>
    <n v="9.00913e-05"/>
    <n v="806.2910000000001"/>
    <n v="297.933"/>
    <n v="39.7"/>
    <n v="0"/>
    <n v="0.152125"/>
    <n v="-1.43752"/>
    <n v="-7.25643"/>
    <n v="0.000124605"/>
    <n v="571.826"/>
    <n v="299.833"/>
    <n v="36.8"/>
    <n v="0"/>
    <n v="0.0607119"/>
    <n v="-1.06036"/>
    <n v="-8.499129999999999"/>
    <n v="8.703050000000001e-05"/>
    <n v="6"/>
    <n v="342.027"/>
    <n v="301.733"/>
    <n v="36.4"/>
    <n v="0"/>
    <n v="0.00387647"/>
    <n v="-0.765449"/>
    <n v="-9.50314"/>
    <n v="-1.67778e-05"/>
    <n v="304.178"/>
    <n v="34"/>
    <n v="0"/>
    <n v="-0.164124"/>
    <n v="-0.488564"/>
    <n v="-9.11687"/>
    <n v="-7.46787e-05"/>
    <n v="116.43"/>
    <n v="55.5794"/>
    <n v="317.048"/>
    <n v="0"/>
    <n v="929.022"/>
    <n v="306.765"/>
    <n v="287.5"/>
    <n v="31.3"/>
    <n v="-0.513591"/>
    <n v="-7.7984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4.39327"/>
    <n v="11"/>
    <n v="-24.1388"/>
    <n v="0"/>
    <n v="0"/>
    <n v="0"/>
    <n v="0"/>
    <n v="0"/>
    <n v="0"/>
    <n v="3.09399"/>
    <n v="15491.5"/>
    <n v="209.644"/>
    <n v="-0.625159"/>
    <n v="-8.59225"/>
    <n v="-0.00418529"/>
    <n v="5195.68"/>
    <n v="15.2"/>
    <n v="0"/>
    <n v="25"/>
  </r>
  <r>
    <x v="24"/>
    <n v="101196"/>
    <n v="24135"/>
    <n v="5.40592"/>
    <n v="12390.3"/>
    <n v="220.748"/>
    <n v="26.2"/>
    <n v="0"/>
    <n v="0.00341602"/>
    <n v="2.75659"/>
    <n v="-12.0514"/>
    <n v="1.32585e-05"/>
    <n v="9693.76"/>
    <n v="236.783"/>
    <n v="40.9"/>
    <n v="0"/>
    <n v="0.0180215"/>
    <n v="4.68713"/>
    <n v="-12.7863"/>
    <n v="-1.92064e-05"/>
    <n v="7620.61"/>
    <n v="255.59"/>
    <n v="8.9"/>
    <n v="0"/>
    <n v="-0.0964356"/>
    <n v="1.85631"/>
    <n v="-12.3573"/>
    <n v="1.76726e-05"/>
    <n v="5904.98"/>
    <n v="269.118"/>
    <n v="15.2"/>
    <n v="0"/>
    <n v="0.201531"/>
    <n v="-0.35425"/>
    <n v="-9.67563"/>
    <n v="4.83535e-05"/>
    <n v="4445.01"/>
    <n v="278.319"/>
    <n v="12.5"/>
    <n v="0"/>
    <n v="0.101898"/>
    <n v="-3.76502"/>
    <n v="-7.62369"/>
    <n v="7.62849e-05"/>
    <n v="3174.43"/>
    <n v="284.049"/>
    <n v="13.1"/>
    <n v="0"/>
    <n v="0.0809863"/>
    <n v="-4.62052"/>
    <n v="-5.80799"/>
    <n v="0.000126305"/>
    <n v="1534.07"/>
    <n v="293.403"/>
    <n v="39.2"/>
    <n v="0"/>
    <n v="0.7052580000000001"/>
    <n v="-2.23914"/>
    <n v="-1.87282"/>
    <n v="0.000177637"/>
    <n v="797.974"/>
    <n v="298.961"/>
    <n v="35.2"/>
    <n v="0"/>
    <n v="0.416832"/>
    <n v="0.888406"/>
    <n v="-5.52031"/>
    <n v="0.00014004"/>
    <n v="562.634"/>
    <n v="301.165"/>
    <n v="32"/>
    <n v="0"/>
    <n v="0.26722"/>
    <n v="0.935564"/>
    <n v="-6.49462"/>
    <n v="0.000101177"/>
    <n v="6"/>
    <n v="331.845"/>
    <n v="303.165"/>
    <n v="30.3"/>
    <n v="0"/>
    <n v="0.105914"/>
    <n v="0.97489"/>
    <n v="-7.40299"/>
    <n v="3.7759e-05"/>
    <n v="305.533"/>
    <n v="27.9"/>
    <n v="0"/>
    <n v="-0.119086"/>
    <n v="0.676289"/>
    <n v="-7.34535"/>
    <n v="-2.1656e-05"/>
    <n v="105.287"/>
    <n v="55.5794"/>
    <n v="312.866"/>
    <n v="0"/>
    <n v="664.603"/>
    <n v="307.133"/>
    <n v="285.4"/>
    <n v="26.6"/>
    <n v="0.401091"/>
    <n v="-6.45701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5.51883"/>
    <n v="0"/>
    <n v="0.490967"/>
    <n v="0"/>
    <n v="0"/>
    <n v="0"/>
    <n v="0"/>
    <n v="0"/>
    <n v="0"/>
    <n v="-31.8055"/>
    <n v="16553.6"/>
    <n v="207.411"/>
    <n v="-2.89647"/>
    <n v="-5.83854"/>
    <n v="-0.00310669"/>
    <n v="5157.12"/>
    <n v="19.3"/>
    <n v="0"/>
    <n v="26"/>
  </r>
  <r>
    <x v="25"/>
    <n v="101235"/>
    <n v="24135.2"/>
    <n v="9.414479999999999"/>
    <n v="12389.6"/>
    <n v="221.253"/>
    <n v="15.2"/>
    <n v="0"/>
    <n v="-0.0167012"/>
    <n v="3.88"/>
    <n v="-12.4905"/>
    <n v="3.07577e-05"/>
    <n v="9691"/>
    <n v="236.887"/>
    <n v="39.6"/>
    <n v="0"/>
    <n v="0.11616"/>
    <n v="7.29847"/>
    <n v="-12.3482"/>
    <n v="6.06315e-05"/>
    <n v="7619.93"/>
    <n v="255.398"/>
    <n v="8.699999999999999"/>
    <n v="0"/>
    <n v="0.162324"/>
    <n v="2.03408"/>
    <n v="-11.9082"/>
    <n v="1.09747e-05"/>
    <n v="5905.85"/>
    <n v="268.696"/>
    <n v="16.2"/>
    <n v="0"/>
    <n v="0.192607"/>
    <n v="-0.479553"/>
    <n v="-10.7083"/>
    <n v="4.22621e-05"/>
    <n v="4447.63"/>
    <n v="277.971"/>
    <n v="14.8"/>
    <n v="0"/>
    <n v="-0.182854"/>
    <n v="-2.04312"/>
    <n v="-7.24643"/>
    <n v="8.309409999999999e-05"/>
    <n v="3177.44"/>
    <n v="283.673"/>
    <n v="16"/>
    <n v="0"/>
    <n v="0.22799"/>
    <n v="-4.96623"/>
    <n v="-4.26704"/>
    <n v="0.000138438"/>
    <n v="1536.23"/>
    <n v="293.602"/>
    <n v="38.8"/>
    <n v="0"/>
    <n v="0.238002"/>
    <n v="-2.09005"/>
    <n v="-4.58424"/>
    <n v="1.48318e-05"/>
    <n v="798.696"/>
    <n v="299.722"/>
    <n v="30.1"/>
    <n v="0"/>
    <n v="-0.0662441"/>
    <n v="-0.738613"/>
    <n v="-9.02163"/>
    <n v="3.6103e-05"/>
    <n v="563.109"/>
    <n v="301.091"/>
    <n v="31.1"/>
    <n v="0"/>
    <n v="-0.0766167"/>
    <n v="-0.0281299"/>
    <n v="-10.4177"/>
    <n v="4.60803e-05"/>
    <n v="6"/>
    <n v="332.702"/>
    <n v="301.697"/>
    <n v="37.1"/>
    <n v="0"/>
    <n v="-0.0203569"/>
    <n v="1.29232"/>
    <n v="-10.2325"/>
    <n v="-1.37539e-05"/>
    <n v="301.57"/>
    <n v="49.3"/>
    <n v="0"/>
    <n v="-0.0623569"/>
    <n v="1.78238"/>
    <n v="-6.4249"/>
    <n v="-1.65039e-05"/>
    <n v="107.808"/>
    <n v="55.5794"/>
    <n v="300.475"/>
    <n v="0"/>
    <n v="148.916"/>
    <n v="301.392"/>
    <n v="290.3"/>
    <n v="51.1"/>
    <n v="1.25992"/>
    <n v="-4.67056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2.67381"/>
    <n v="73"/>
    <n v="-636.605"/>
    <n v="0"/>
    <n v="0"/>
    <n v="0"/>
    <n v="0"/>
    <n v="0"/>
    <n v="0"/>
    <n v="35.2492"/>
    <n v="16489.3"/>
    <n v="207.572"/>
    <n v="-2.6805"/>
    <n v="-5.69943"/>
    <n v="-0.000843025"/>
    <n v="5099.04"/>
    <n v="23"/>
    <n v="0"/>
    <n v="27"/>
  </r>
  <r>
    <x v="26"/>
    <n v="101265"/>
    <n v="24134.8"/>
    <n v="10.9143"/>
    <n v="12389.4"/>
    <n v="221.776"/>
    <n v="12.1"/>
    <n v="0"/>
    <n v="-0.122381"/>
    <n v="5.04572"/>
    <n v="-11.3098"/>
    <n v="5.8744e-05"/>
    <n v="9687.49"/>
    <n v="236.674"/>
    <n v="31"/>
    <n v="0"/>
    <n v="0.180541"/>
    <n v="10.1007"/>
    <n v="-12.4283"/>
    <n v="-9.769779999999999e-06"/>
    <n v="7618.45"/>
    <n v="255.12"/>
    <n v="11"/>
    <n v="0"/>
    <n v="0.165898"/>
    <n v="4.48608"/>
    <n v="-10.6094"/>
    <n v="2.76841e-05"/>
    <n v="5904.27"/>
    <n v="268.632"/>
    <n v="10.1"/>
    <n v="0"/>
    <n v="0.365621"/>
    <n v="-0.6525069999999999"/>
    <n v="-10.9875"/>
    <n v="3.93491e-05"/>
    <n v="4447.33"/>
    <n v="277.515"/>
    <n v="15.5"/>
    <n v="0"/>
    <n v="0.0176836"/>
    <n v="-1.03798"/>
    <n v="-8.084440000000001"/>
    <n v="7.57372e-05"/>
    <n v="3181.29"/>
    <n v="281.959"/>
    <n v="43.7"/>
    <n v="0"/>
    <n v="-0.09232029999999999"/>
    <n v="-3.76017"/>
    <n v="-2.27099"/>
    <n v="0.00011703"/>
    <n v="1540.14"/>
    <n v="294.204"/>
    <n v="39.6"/>
    <n v="0"/>
    <n v="0.0570625"/>
    <n v="-2.3199"/>
    <n v="-4.94712"/>
    <n v="2.09166e-05"/>
    <n v="801.468"/>
    <n v="300.048"/>
    <n v="31.6"/>
    <n v="0"/>
    <n v="-0.08562699999999999"/>
    <n v="-1.14361"/>
    <n v="-10.5981"/>
    <n v="8.80608e-05"/>
    <n v="565.48"/>
    <n v="301.651"/>
    <n v="30.7"/>
    <n v="0"/>
    <n v="-0.111006"/>
    <n v="-0.5152640000000001"/>
    <n v="-12.4443"/>
    <n v="9.01343e-05"/>
    <n v="6"/>
    <n v="334.646"/>
    <n v="302.095"/>
    <n v="34.3"/>
    <n v="0"/>
    <n v="-0.0863027"/>
    <n v="0.644517"/>
    <n v="-12.4858"/>
    <n v="8.979930000000001e-05"/>
    <n v="300.595"/>
    <n v="50.2"/>
    <n v="0"/>
    <n v="-0.09881760000000001"/>
    <n v="2.19638"/>
    <n v="-6.64865"/>
    <n v="-3.41316e-05"/>
    <n v="110.083"/>
    <n v="55.5794"/>
    <n v="298.322"/>
    <n v="0"/>
    <n v="110.845"/>
    <n v="299.862"/>
    <n v="289.545"/>
    <n v="53.1"/>
    <n v="1.48843"/>
    <n v="-4.25697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4.12177"/>
    <n v="11"/>
    <n v="-44.8131"/>
    <n v="0"/>
    <n v="0"/>
    <n v="0"/>
    <n v="0"/>
    <n v="0"/>
    <n v="0"/>
    <n v="79.59780000000001"/>
    <n v="16428.9"/>
    <n v="208.071"/>
    <n v="-0.848123"/>
    <n v="-4.6765"/>
    <n v="0.00238423"/>
    <n v="5088.48"/>
    <n v="24.2"/>
    <n v="0"/>
    <n v="28"/>
  </r>
  <r>
    <x v="27"/>
    <n v="101201"/>
    <n v="24135.1"/>
    <n v="9.20388"/>
    <n v="12375.1"/>
    <n v="222.748"/>
    <n v="7.9"/>
    <n v="0"/>
    <n v="0.00971875"/>
    <n v="6.21732"/>
    <n v="-10.3784"/>
    <n v="3.67352e-05"/>
    <n v="9671.549999999999"/>
    <n v="236.509"/>
    <n v="27.6"/>
    <n v="0"/>
    <n v="0.263678"/>
    <n v="12.9686"/>
    <n v="-13.7856"/>
    <n v="5.37262e-06"/>
    <n v="7605.85"/>
    <n v="254.701"/>
    <n v="12.3"/>
    <n v="0"/>
    <n v="0.109322"/>
    <n v="8.7949"/>
    <n v="-9.785880000000001"/>
    <n v="4.61045e-05"/>
    <n v="5895.92"/>
    <n v="268.171"/>
    <n v="8.699999999999999"/>
    <n v="0"/>
    <n v="0.177156"/>
    <n v="1.12191"/>
    <n v="-10.0248"/>
    <n v="5.26498e-05"/>
    <n v="4440.27"/>
    <n v="277.302"/>
    <n v="18"/>
    <n v="0"/>
    <n v="0.0945781"/>
    <n v="-1.37116"/>
    <n v="-9.50877"/>
    <n v="6.50076e-05"/>
    <n v="3175.62"/>
    <n v="281.172"/>
    <n v="55.6"/>
    <n v="0"/>
    <n v="-0.0385566"/>
    <n v="-1.89433"/>
    <n v="-0.70779"/>
    <n v="0.000159095"/>
    <n v="1535.1"/>
    <n v="294.534"/>
    <n v="38.8"/>
    <n v="0"/>
    <n v="0.0550137"/>
    <n v="-0.555327"/>
    <n v="-5.86655"/>
    <n v="4.75846e-05"/>
    <n v="794.879"/>
    <n v="300.794"/>
    <n v="29.7"/>
    <n v="0"/>
    <n v="0.199488"/>
    <n v="-0.67386"/>
    <n v="-9.12847"/>
    <n v="0.000123233"/>
    <n v="558.489"/>
    <n v="301.777"/>
    <n v="32"/>
    <n v="0"/>
    <n v="0.09817140000000001"/>
    <n v="-0.601536"/>
    <n v="-10.1855"/>
    <n v="0.000171132"/>
    <n v="6"/>
    <n v="327.954"/>
    <n v="300.595"/>
    <n v="44.6"/>
    <n v="0"/>
    <n v="-0.00624854"/>
    <n v="1.07568"/>
    <n v="-10.9875"/>
    <n v="0.000138448"/>
    <n v="299.395"/>
    <n v="60.7"/>
    <n v="0"/>
    <n v="-0.0792485"/>
    <n v="2.32811"/>
    <n v="-5.60911"/>
    <n v="-3.18475e-05"/>
    <n v="104.252"/>
    <n v="55.5794"/>
    <n v="297.105"/>
    <n v="0"/>
    <n v="66.521"/>
    <n v="298.495"/>
    <n v="291.4"/>
    <n v="64.5"/>
    <n v="1.5763"/>
    <n v="-3.62017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2.4"/>
    <n v="154"/>
    <n v="-520.059"/>
    <n v="0"/>
    <n v="0"/>
    <n v="0"/>
    <n v="0"/>
    <n v="0"/>
    <n v="0"/>
    <n v="18.5043"/>
    <n v="17029.6"/>
    <n v="207.511"/>
    <n v="-2.85067"/>
    <n v="-6.74902"/>
    <n v="-0.00113421"/>
    <n v="5059.84"/>
    <n v="26.8"/>
    <n v="0"/>
    <n v="29"/>
  </r>
  <r>
    <x v="28"/>
    <n v="101135"/>
    <n v="24135"/>
    <n v="7.12123"/>
    <n v="12361.2"/>
    <n v="222.566"/>
    <n v="9.5"/>
    <n v="0"/>
    <n v="0.0912617"/>
    <n v="7.38054"/>
    <n v="-11.9537"/>
    <n v="5.50994e-05"/>
    <n v="9655.299999999999"/>
    <n v="236.272"/>
    <n v="25.3"/>
    <n v="0"/>
    <n v="-0.00302148"/>
    <n v="11.285"/>
    <n v="-16.1014"/>
    <n v="3.64478e-05"/>
    <n v="7592.32"/>
    <n v="253.863"/>
    <n v="13.8"/>
    <n v="0"/>
    <n v="-0.140279"/>
    <n v="7.92386"/>
    <n v="-11.3995"/>
    <n v="5.916e-05"/>
    <n v="5885.65"/>
    <n v="268.036"/>
    <n v="7"/>
    <n v="0"/>
    <n v="-0.161359"/>
    <n v="3.34406"/>
    <n v="-9.324680000000001"/>
    <n v="4.45087e-05"/>
    <n v="4431.53"/>
    <n v="276.704"/>
    <n v="21.1"/>
    <n v="0"/>
    <n v="0.160148"/>
    <n v="-1.06561"/>
    <n v="-9.213520000000001"/>
    <n v="5.92432e-05"/>
    <n v="3169.91"/>
    <n v="280.963"/>
    <n v="55.3"/>
    <n v="0"/>
    <n v="0.0594414"/>
    <n v="-1.47791"/>
    <n v="-2.76522"/>
    <n v="0.000133939"/>
    <n v="1529.7"/>
    <n v="294.852"/>
    <n v="38.8"/>
    <n v="0"/>
    <n v="-0.132067"/>
    <n v="-1.45084"/>
    <n v="-5.45459"/>
    <n v="8.54918e-05"/>
    <n v="788.211"/>
    <n v="301.455"/>
    <n v="27.5"/>
    <n v="0"/>
    <n v="-0.09019629999999999"/>
    <n v="-1.0034"/>
    <n v="-4.79839"/>
    <n v="8.12844e-05"/>
    <n v="551.427"/>
    <n v="302.035"/>
    <n v="30.2"/>
    <n v="0"/>
    <n v="-0.155687"/>
    <n v="0.230159"/>
    <n v="-4.54799"/>
    <n v="0.000138645"/>
    <n v="6"/>
    <n v="321.358"/>
    <n v="299.409"/>
    <n v="53.4"/>
    <n v="0"/>
    <n v="-0.222065"/>
    <n v="3.20254"/>
    <n v="-6.90398"/>
    <n v="0.000109134"/>
    <n v="298.352"/>
    <n v="63.2"/>
    <n v="0"/>
    <n v="-0.08224339999999999"/>
    <n v="3.52115"/>
    <n v="-4.10149"/>
    <n v="-9.51345e-05"/>
    <n v="98.2664"/>
    <n v="55.5794"/>
    <n v="296.063"/>
    <n v="0"/>
    <n v="52.8204"/>
    <n v="297.52"/>
    <n v="290.932"/>
    <n v="66.8"/>
    <n v="2.65387"/>
    <n v="-2.7415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3.07587"/>
    <n v="99"/>
    <n v="-416.509"/>
    <n v="0"/>
    <n v="0"/>
    <n v="0"/>
    <n v="0"/>
    <n v="0"/>
    <n v="0"/>
    <n v="-0.0145874"/>
    <n v="16418.8"/>
    <n v="209.349"/>
    <n v="-0.508319"/>
    <n v="-7.38595"/>
    <n v="0.00154864"/>
    <n v="4987.36"/>
    <n v="31"/>
    <n v="0"/>
    <n v="30"/>
  </r>
  <r>
    <x v="29"/>
    <n v="101258"/>
    <n v="24134.9"/>
    <n v="6.72334"/>
    <n v="12361.7"/>
    <n v="221.088"/>
    <n v="35.7"/>
    <n v="0"/>
    <n v="-0.0501689"/>
    <n v="4.77991"/>
    <n v="-8.19707"/>
    <n v="3.80179e-05"/>
    <n v="9656.469999999999"/>
    <n v="236.351"/>
    <n v="25.7"/>
    <n v="0"/>
    <n v="0.19698"/>
    <n v="7.83848"/>
    <n v="-17.1581"/>
    <n v="5.80757e-05"/>
    <n v="7591.34"/>
    <n v="253.721"/>
    <n v="9.4"/>
    <n v="0"/>
    <n v="0.251115"/>
    <n v="7.9028"/>
    <n v="-12.8767"/>
    <n v="9.40964e-05"/>
    <n v="5890.56"/>
    <n v="267.03"/>
    <n v="8.5"/>
    <n v="0"/>
    <n v="0.00585938"/>
    <n v="3.23953"/>
    <n v="-10.5434"/>
    <n v="6.04436e-05"/>
    <n v="4441.24"/>
    <n v="276.229"/>
    <n v="24.3"/>
    <n v="0"/>
    <n v="-0.0752617"/>
    <n v="-1.96752"/>
    <n v="-7.48547"/>
    <n v="6.8568e-05"/>
    <n v="3179.64"/>
    <n v="280.334"/>
    <n v="63.6"/>
    <n v="0"/>
    <n v="-0.0709219"/>
    <n v="-1.21065"/>
    <n v="-3.2567"/>
    <n v="7.340579999999999e-05"/>
    <n v="1540.11"/>
    <n v="294.968"/>
    <n v="38.4"/>
    <n v="0"/>
    <n v="-0.402857"/>
    <n v="-2.13006"/>
    <n v="-4.90875"/>
    <n v="0.000105709"/>
    <n v="799.145"/>
    <n v="300.658"/>
    <n v="29.3"/>
    <n v="0"/>
    <n v="-0.019252"/>
    <n v="-0.186582"/>
    <n v="-5.19669"/>
    <n v="0.000160283"/>
    <n v="563.03"/>
    <n v="301.173"/>
    <n v="31.8"/>
    <n v="0"/>
    <n v="0.0604981"/>
    <n v="1.49426"/>
    <n v="-5.84708"/>
    <n v="0.00019864"/>
    <n v="5"/>
    <n v="333.778"/>
    <n v="299.046"/>
    <n v="59"/>
    <n v="0"/>
    <n v="0.0181851"/>
    <n v="3.2463"/>
    <n v="-6.48105"/>
    <n v="8.1677e-05"/>
    <n v="300.973"/>
    <n v="56.4"/>
    <n v="0"/>
    <n v="-0.09581489999999999"/>
    <n v="3.16014"/>
    <n v="-6.28588"/>
    <n v="3.77197e-06"/>
    <n v="109.837"/>
    <n v="55.5794"/>
    <n v="305.766"/>
    <n v="0"/>
    <n v="355.086"/>
    <n v="302.327"/>
    <n v="292"/>
    <n v="53.8"/>
    <n v="2.58705"/>
    <n v="-5.22918"/>
    <n v="-50"/>
    <n v="0"/>
    <n v="0"/>
    <n v="0"/>
    <n v="0"/>
    <n v="0"/>
    <n v="0"/>
    <n v="0"/>
    <n v="0"/>
    <n v="0"/>
    <n v="0"/>
    <n v="0"/>
    <n v="0"/>
    <n v="0"/>
    <n v="0"/>
    <n v="0"/>
    <n v="0"/>
    <n v="9190"/>
    <n v="-0.666751"/>
    <n v="561"/>
    <n v="-182.65"/>
    <n v="0"/>
    <n v="0"/>
    <n v="0"/>
    <n v="0"/>
    <n v="0"/>
    <n v="0"/>
    <n v="-14.7092"/>
    <n v="16674.9"/>
    <n v="208.741"/>
    <n v="-1.88491"/>
    <n v="-6.8468"/>
    <n v="0.000129662"/>
    <n v="4855.52"/>
    <n v="37.7"/>
    <n v="0"/>
    <n v="31"/>
  </r>
  <r>
    <x v="30"/>
    <n v="101327"/>
    <n v="24135.3"/>
    <n v="6.6011"/>
    <n v="12360.6"/>
    <n v="222.013"/>
    <n v="27.4"/>
    <n v="0"/>
    <n v="0.0386387"/>
    <n v="9.7233"/>
    <n v="-8.596909999999999"/>
    <n v="7.85735e-05"/>
    <n v="9660.950000000001"/>
    <n v="236.684"/>
    <n v="22"/>
    <n v="0"/>
    <n v="0.198693"/>
    <n v="5.58697"/>
    <n v="-14.5924"/>
    <n v="5.00015e-05"/>
    <n v="7594.61"/>
    <n v="254.532"/>
    <n v="8.800000000000001"/>
    <n v="0"/>
    <n v="0.0943633"/>
    <n v="6.51444"/>
    <n v="-14.0523"/>
    <n v="7.89141e-05"/>
    <n v="5893.5"/>
    <n v="266.479"/>
    <n v="8.6"/>
    <n v="0"/>
    <n v="0.0326602"/>
    <n v="3.04925"/>
    <n v="-8.82249"/>
    <n v="7.86263e-05"/>
    <n v="4447.33"/>
    <n v="275.844"/>
    <n v="25.6"/>
    <n v="0"/>
    <n v="-0.0208125"/>
    <n v="-1.00597"/>
    <n v="-6.3676"/>
    <n v="6.45983e-05"/>
    <n v="3186.69"/>
    <n v="281.22"/>
    <n v="46.6"/>
    <n v="0"/>
    <n v="-0.0932481"/>
    <n v="-0.131687"/>
    <n v="-3.03925"/>
    <n v="7.52709e-05"/>
    <n v="1546.58"/>
    <n v="294.828"/>
    <n v="36.8"/>
    <n v="0"/>
    <n v="0.0432139"/>
    <n v="-1.61083"/>
    <n v="-4.33358"/>
    <n v="0.00010981"/>
    <n v="805.928"/>
    <n v="300.128"/>
    <n v="32.9"/>
    <n v="0"/>
    <n v="0.102592"/>
    <n v="-1.46865"/>
    <n v="-6.56855"/>
    <n v="0.000218266"/>
    <n v="570.754"/>
    <n v="299.128"/>
    <n v="50.1"/>
    <n v="0"/>
    <n v="0.122365"/>
    <n v="-0.865344"/>
    <n v="-6.69861"/>
    <n v="0.000240193"/>
    <n v="5"/>
    <n v="341.401"/>
    <n v="300.325"/>
    <n v="51.6"/>
    <n v="0"/>
    <n v="0.0326841"/>
    <n v="-0.375623"/>
    <n v="-7.18431"/>
    <n v="0.000170583"/>
    <n v="302.725"/>
    <n v="48.1"/>
    <n v="0"/>
    <n v="-0.154316"/>
    <n v="-0.428381"/>
    <n v="-7.16747"/>
    <n v="9.582959999999999e-05"/>
    <n v="116.476"/>
    <n v="55.5794"/>
    <n v="315.4"/>
    <n v="0"/>
    <n v="749.42"/>
    <n v="305.236"/>
    <n v="291.4"/>
    <n v="43.5"/>
    <n v="-0.496035"/>
    <n v="-6.3026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1.31641"/>
    <n v="622"/>
    <n v="-92.9243"/>
    <n v="0"/>
    <n v="0"/>
    <n v="0"/>
    <n v="0"/>
    <n v="5"/>
    <n v="0"/>
    <n v="2.01562"/>
    <n v="16265.9"/>
    <n v="209.936"/>
    <n v="-1.34761"/>
    <n v="-4.51284"/>
    <n v="0.00180929"/>
    <n v="4791.04"/>
    <n v="37.7"/>
    <n v="0"/>
    <n v="32"/>
  </r>
  <r>
    <x v="31"/>
    <n v="101290"/>
    <n v="24134.9"/>
    <n v="6.20316"/>
    <n v="12364.4"/>
    <n v="222.389"/>
    <n v="18.8"/>
    <n v="0"/>
    <n v="0.0616826"/>
    <n v="7.10507"/>
    <n v="-11.7541"/>
    <n v="8.787420000000001e-05"/>
    <n v="9664.84"/>
    <n v="237.134"/>
    <n v="17"/>
    <n v="0"/>
    <n v="-0.0280234"/>
    <n v="4.74388"/>
    <n v="-10.8567"/>
    <n v="9.991420000000001e-05"/>
    <n v="7597.45"/>
    <n v="254.457"/>
    <n v="11.6"/>
    <n v="0"/>
    <n v="0.0260703"/>
    <n v="7.11283"/>
    <n v="-13.9097"/>
    <n v="3.17482e-05"/>
    <n v="5895.63"/>
    <n v="266.451"/>
    <n v="8.1"/>
    <n v="0"/>
    <n v="0.107346"/>
    <n v="4.29054"/>
    <n v="-10.1947"/>
    <n v="8.57634e-05"/>
    <n v="4448.94"/>
    <n v="275.788"/>
    <n v="30.6"/>
    <n v="0"/>
    <n v="0.10492"/>
    <n v="0.09605470000000001"/>
    <n v="-7.63253"/>
    <n v="6.88516e-05"/>
    <n v="3186.93"/>
    <n v="282.021"/>
    <n v="29"/>
    <n v="0"/>
    <n v="0.08970119999999999"/>
    <n v="0.634536"/>
    <n v="-3.06428"/>
    <n v="0.000120082"/>
    <n v="1545.88"/>
    <n v="294.686"/>
    <n v="37"/>
    <n v="0"/>
    <n v="-0.0408125"/>
    <n v="-1.49594"/>
    <n v="-3.81107"/>
    <n v="0.000199145"/>
    <n v="806.532"/>
    <n v="299.325"/>
    <n v="36.3"/>
    <n v="0"/>
    <n v="0.254271"/>
    <n v="-0.833269"/>
    <n v="-6.18786"/>
    <n v="0.000154227"/>
    <n v="570.932"/>
    <n v="301.325"/>
    <n v="33.2"/>
    <n v="0"/>
    <n v="0.247313"/>
    <n v="-0.287751"/>
    <n v="-6.24586"/>
    <n v="0.000116301"/>
    <n v="5"/>
    <n v="340.131"/>
    <n v="302.925"/>
    <n v="33.6"/>
    <n v="0"/>
    <n v="0.0782632"/>
    <n v="0.138713"/>
    <n v="-6.72701"/>
    <n v="7.05922e-05"/>
    <n v="305.391"/>
    <n v="31"/>
    <n v="0"/>
    <n v="-0.144558"/>
    <n v="-0.133481"/>
    <n v="-6.84488"/>
    <n v="2.91077e-05"/>
    <n v="113.675"/>
    <n v="55.5794"/>
    <n v="319.1"/>
    <n v="0"/>
    <n v="918.663"/>
    <n v="307.894"/>
    <n v="286.997"/>
    <n v="28.4"/>
    <n v="-0.400847"/>
    <n v="-6.1972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1.56989"/>
    <n v="1"/>
    <n v="-19.4507"/>
    <n v="0"/>
    <n v="0"/>
    <n v="0"/>
    <n v="0"/>
    <n v="91.8"/>
    <n v="11.9"/>
    <n v="10.4794"/>
    <n v="17399.4"/>
    <n v="207.459"/>
    <n v="-4.23819"/>
    <n v="-1.96898"/>
    <n v="0.00259252"/>
    <n v="4787.84"/>
    <n v="38.8"/>
    <n v="0"/>
    <n v="33"/>
  </r>
  <r>
    <x v="32"/>
    <n v="101228"/>
    <n v="24135.2"/>
    <n v="6.50692"/>
    <n v="12367.4"/>
    <n v="223.108"/>
    <n v="10.2"/>
    <n v="0"/>
    <n v="0.0609365"/>
    <n v="1.63704"/>
    <n v="-13.2284"/>
    <n v="4.25369e-05"/>
    <n v="9663.43"/>
    <n v="237.009"/>
    <n v="20.7"/>
    <n v="0"/>
    <n v="0.00416992"/>
    <n v="6.03143"/>
    <n v="-9.955719999999999"/>
    <n v="9.40387e-05"/>
    <n v="7596.85"/>
    <n v="254.448"/>
    <n v="13.3"/>
    <n v="0"/>
    <n v="0.0884824"/>
    <n v="8.702780000000001"/>
    <n v="-13.6138"/>
    <n v="3.11683e-05"/>
    <n v="5895.58"/>
    <n v="265.902"/>
    <n v="11"/>
    <n v="0"/>
    <n v="0.0280762"/>
    <n v="2.49321"/>
    <n v="-10.3237"/>
    <n v="7.91591e-05"/>
    <n v="4450.09"/>
    <n v="275.592"/>
    <n v="36.9"/>
    <n v="0"/>
    <n v="-0.169689"/>
    <n v="0.471562"/>
    <n v="-7.01128"/>
    <n v="7.47294e-05"/>
    <n v="3185.32"/>
    <n v="283.756"/>
    <n v="13.3"/>
    <n v="0"/>
    <n v="0.198344"/>
    <n v="-0.0712646"/>
    <n v="-4.43851"/>
    <n v="0.000130219"/>
    <n v="1541.77"/>
    <n v="294.631"/>
    <n v="37.4"/>
    <n v="0"/>
    <n v="0.0402012"/>
    <n v="-2.28541"/>
    <n v="-2.97374"/>
    <n v="0.00016522"/>
    <n v="802.068"/>
    <n v="300.687"/>
    <n v="27.8"/>
    <n v="0"/>
    <n v="0.191724"/>
    <n v="-1.3311"/>
    <n v="-6.62055"/>
    <n v="0.000106795"/>
    <n v="565.973"/>
    <n v="301.631"/>
    <n v="31.7"/>
    <n v="0"/>
    <n v="0.231537"/>
    <n v="-0.188152"/>
    <n v="-6.73344"/>
    <n v="9.134859999999999e-05"/>
    <n v="5"/>
    <n v="334.877"/>
    <n v="303.331"/>
    <n v="31.5"/>
    <n v="0"/>
    <n v="0.119597"/>
    <n v="0.5134570000000001"/>
    <n v="-7.05807"/>
    <n v="6.24438e-06"/>
    <n v="305.591"/>
    <n v="29.4"/>
    <n v="0"/>
    <n v="-0.113318"/>
    <n v="0.343167"/>
    <n v="-6.87323"/>
    <n v="-6.68091e-05"/>
    <n v="108.212"/>
    <n v="55.5794"/>
    <n v="313.491"/>
    <n v="0"/>
    <n v="654.566"/>
    <n v="307.286"/>
    <n v="286.3"/>
    <n v="28"/>
    <n v="0.114653"/>
    <n v="-6.0058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.61683"/>
    <n v="1"/>
    <n v="-21.8943"/>
    <n v="0"/>
    <n v="0"/>
    <n v="0"/>
    <n v="0"/>
    <n v="5"/>
    <n v="53.2"/>
    <n v="11.7996"/>
    <n v="16641.7"/>
    <n v="209.005"/>
    <n v="-2.59609"/>
    <n v="-1.80518"/>
    <n v="0.00161109"/>
    <n v="4787.36"/>
    <n v="35.8"/>
    <n v="0"/>
    <n v="34"/>
  </r>
  <r>
    <x v="33"/>
    <n v="101320"/>
    <n v="24135.4"/>
    <n v="8.32457"/>
    <n v="12373.9"/>
    <n v="223.909"/>
    <n v="8.6"/>
    <n v="0"/>
    <n v="-0.0470586"/>
    <n v="-2.97329"/>
    <n v="-7.96975"/>
    <n v="0.000165091"/>
    <n v="9662.75"/>
    <n v="236.519"/>
    <n v="20.8"/>
    <n v="0"/>
    <n v="8.007809999999999e-05"/>
    <n v="6.88756"/>
    <n v="-9.803660000000001"/>
    <n v="5.79567e-05"/>
    <n v="7599.85"/>
    <n v="254.203"/>
    <n v="10.4"/>
    <n v="0"/>
    <n v="-0.110887"/>
    <n v="8.27661"/>
    <n v="-14.0638"/>
    <n v="3.2031e-05"/>
    <n v="5898.12"/>
    <n v="266.1"/>
    <n v="9.300000000000001"/>
    <n v="0"/>
    <n v="-0.0191426"/>
    <n v="1.34661"/>
    <n v="-8.78134"/>
    <n v="6.489440000000001e-05"/>
    <n v="4453.72"/>
    <n v="275.016"/>
    <n v="41.6"/>
    <n v="0"/>
    <n v="-0.0433516"/>
    <n v="0.497061"/>
    <n v="-6.26719"/>
    <n v="6.111780000000001e-05"/>
    <n v="3190.97"/>
    <n v="283.577"/>
    <n v="13.7"/>
    <n v="0"/>
    <n v="-0.0424434"/>
    <n v="-0.257761"/>
    <n v="-3.27718"/>
    <n v="0.000162932"/>
    <n v="1545.92"/>
    <n v="294.871"/>
    <n v="36.9"/>
    <n v="0"/>
    <n v="0.0166436"/>
    <n v="-0.654385"/>
    <n v="-1.7676"/>
    <n v="7.71732e-05"/>
    <n v="806.154"/>
    <n v="300.147"/>
    <n v="27.9"/>
    <n v="0"/>
    <n v="-0.150695"/>
    <n v="-1.73163"/>
    <n v="-6.47465"/>
    <n v="5.61742e-05"/>
    <n v="570.46"/>
    <n v="301.103"/>
    <n v="29.6"/>
    <n v="0"/>
    <n v="-0.0852007"/>
    <n v="-1.02288"/>
    <n v="-7.80955"/>
    <n v="3.25375e-05"/>
    <n v="5"/>
    <n v="340.151"/>
    <n v="301.813"/>
    <n v="32"/>
    <n v="0"/>
    <n v="-0.0336865"/>
    <n v="0.559124"/>
    <n v="-8.84925"/>
    <n v="-3.96908e-05"/>
    <n v="301.533"/>
    <n v="44.3"/>
    <n v="0"/>
    <n v="-0.0902732"/>
    <n v="0.70709"/>
    <n v="-6.46058"/>
    <n v="-7.66071e-05"/>
    <n v="115.251"/>
    <n v="55.5794"/>
    <n v="300.319"/>
    <n v="0"/>
    <n v="150.436"/>
    <n v="301.221"/>
    <n v="288.909"/>
    <n v="47.1"/>
    <n v="0.281035"/>
    <n v="-4.476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1.7203"/>
    <n v="19"/>
    <n v="-19.9531"/>
    <n v="0"/>
    <n v="0"/>
    <n v="0"/>
    <n v="0"/>
    <n v="0"/>
    <n v="28.1"/>
    <n v="0.706116"/>
    <n v="16779.5"/>
    <n v="209.281"/>
    <n v="-2.47994"/>
    <n v="-3.35483"/>
    <n v="0.00788079"/>
    <n v="4748.32"/>
    <n v="32.7"/>
    <n v="0"/>
    <n v="35"/>
  </r>
  <r>
    <x v="34"/>
    <n v="101377"/>
    <n v="24135"/>
    <n v="8.700760000000001"/>
    <n v="12374.1"/>
    <n v="224.082"/>
    <n v="7.5"/>
    <n v="0"/>
    <n v="-0.0129883"/>
    <n v="-1.98733"/>
    <n v="-2.95076"/>
    <n v="0.00011218"/>
    <n v="9657.68"/>
    <n v="236.58"/>
    <n v="16.3"/>
    <n v="0"/>
    <n v="0.0419766"/>
    <n v="6.91021"/>
    <n v="-9.1051"/>
    <n v="0.000114362"/>
    <n v="7596.26"/>
    <n v="253.717"/>
    <n v="10.6"/>
    <n v="0"/>
    <n v="0.235262"/>
    <n v="7.77285"/>
    <n v="-12.4463"/>
    <n v="5.11527e-05"/>
    <n v="5896.2"/>
    <n v="266.217"/>
    <n v="8.800000000000001"/>
    <n v="0"/>
    <n v="0.207551"/>
    <n v="1.06735"/>
    <n v="-8.638450000000001"/>
    <n v="6.26575e-05"/>
    <n v="4453.22"/>
    <n v="274.41"/>
    <n v="43.9"/>
    <n v="0"/>
    <n v="-0.0354531"/>
    <n v="0.330325"/>
    <n v="-6.42384"/>
    <n v="6.86583e-05"/>
    <n v="3193.12"/>
    <n v="282.815"/>
    <n v="17.9"/>
    <n v="0"/>
    <n v="-0.144881"/>
    <n v="-1.0437"/>
    <n v="-1.36316"/>
    <n v="0.000192601"/>
    <n v="1549.56"/>
    <n v="294.704"/>
    <n v="36.1"/>
    <n v="0"/>
    <n v="0.154381"/>
    <n v="-0.134404"/>
    <n v="-2.08315"/>
    <n v="8.19974e-05"/>
    <n v="810.453"/>
    <n v="299.962"/>
    <n v="27.3"/>
    <n v="0"/>
    <n v="0.16543"/>
    <n v="-0.90967"/>
    <n v="-8.13275"/>
    <n v="4.21372e-05"/>
    <n v="574.793"/>
    <n v="301.293"/>
    <n v="27.4"/>
    <n v="0"/>
    <n v="0.0690596"/>
    <n v="-0.157266"/>
    <n v="-9.74708"/>
    <n v="3.46914e-05"/>
    <n v="5"/>
    <n v="344.366"/>
    <n v="302"/>
    <n v="30"/>
    <n v="0"/>
    <n v="-0.0257075"/>
    <n v="0.482717"/>
    <n v="-10.1407"/>
    <n v="5.96646e-05"/>
    <n v="300.2"/>
    <n v="51.8"/>
    <n v="0"/>
    <n v="-0.08470750000000001"/>
    <n v="1.64308"/>
    <n v="-6.49209"/>
    <n v="-1.54985e-05"/>
    <n v="119.746"/>
    <n v="55.5794"/>
    <n v="297.377"/>
    <n v="0"/>
    <n v="81.3446"/>
    <n v="298.906"/>
    <n v="290.106"/>
    <n v="58.2"/>
    <n v="1.16408"/>
    <n v="-3.73442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1.66011"/>
    <n v="33"/>
    <n v="-373.688"/>
    <n v="0"/>
    <n v="0"/>
    <n v="0"/>
    <n v="0"/>
    <n v="0"/>
    <n v="0"/>
    <n v="5.57434"/>
    <n v="17558.3"/>
    <n v="207.656"/>
    <n v="-7.67313"/>
    <n v="0.209668"/>
    <n v="-0.00259599"/>
    <n v="4651.68"/>
    <n v="35.1"/>
    <n v="0"/>
    <n v="36"/>
  </r>
  <r>
    <x v="35"/>
    <n v="101335"/>
    <n v="24135.2"/>
    <n v="6.8035"/>
    <n v="12364.6"/>
    <n v="223.531"/>
    <n v="7.9"/>
    <n v="0"/>
    <n v="-0.0390908"/>
    <n v="0.9608910000000001"/>
    <n v="-1.42444"/>
    <n v="0.000102392"/>
    <n v="9642.959999999999"/>
    <n v="236.7"/>
    <n v="16"/>
    <n v="0"/>
    <n v="0.06467580000000001"/>
    <n v="4.54879"/>
    <n v="-7.78551"/>
    <n v="0.000118493"/>
    <n v="7584.98"/>
    <n v="252.962"/>
    <n v="13.6"/>
    <n v="0"/>
    <n v="0.0991953"/>
    <n v="8.42089"/>
    <n v="-11.9119"/>
    <n v="9.47684e-05"/>
    <n v="5888.17"/>
    <n v="266.179"/>
    <n v="9.9"/>
    <n v="0"/>
    <n v="0.018002"/>
    <n v="3.00299"/>
    <n v="-7.81381"/>
    <n v="5.99535e-05"/>
    <n v="4444.6"/>
    <n v="274.128"/>
    <n v="39.1"/>
    <n v="0"/>
    <n v="-0.0306836"/>
    <n v="1.13655"/>
    <n v="-5.44501"/>
    <n v="6.9477e-05"/>
    <n v="3187.9"/>
    <n v="281.768"/>
    <n v="33.4"/>
    <n v="0"/>
    <n v="-0.301008"/>
    <n v="-2.76305"/>
    <n v="-0.500889"/>
    <n v="0.000203291"/>
    <n v="1545.6"/>
    <n v="294.673"/>
    <n v="35"/>
    <n v="0"/>
    <n v="-0.353762"/>
    <n v="-0.422405"/>
    <n v="-3.24871"/>
    <n v="7.34783e-05"/>
    <n v="806.577"/>
    <n v="300.062"/>
    <n v="27.5"/>
    <n v="0"/>
    <n v="0.129867"/>
    <n v="-1.10538"/>
    <n v="-7.45522"/>
    <n v="6.29233e-05"/>
    <n v="570.8099999999999"/>
    <n v="301.456"/>
    <n v="27.4"/>
    <n v="0"/>
    <n v="0.102995"/>
    <n v="-0.784023"/>
    <n v="-8.13678"/>
    <n v="6.64971e-05"/>
    <n v="5"/>
    <n v="340.266"/>
    <n v="302.059"/>
    <n v="30.9"/>
    <n v="0"/>
    <n v="0.0265024"/>
    <n v="0.355154"/>
    <n v="-8.246219999999999"/>
    <n v="8.289260000000001e-05"/>
    <n v="299.401"/>
    <n v="57"/>
    <n v="0"/>
    <n v="-0.0554976"/>
    <n v="1.88312"/>
    <n v="-5.70646"/>
    <n v="-3.55144e-05"/>
    <n v="115.841"/>
    <n v="55.5794"/>
    <n v="296.367"/>
    <n v="0"/>
    <n v="58.6448"/>
    <n v="298.012"/>
    <n v="290.706"/>
    <n v="63.8"/>
    <n v="1.41013"/>
    <n v="-3.40923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1.34635"/>
    <n v="101"/>
    <n v="-295.31"/>
    <n v="0"/>
    <n v="0"/>
    <n v="0"/>
    <n v="0"/>
    <n v="0"/>
    <n v="0"/>
    <n v="-17.6417"/>
    <n v="17234.2"/>
    <n v="208.642"/>
    <n v="-6.70512"/>
    <n v="-0.0566101"/>
    <n v="0.00163969"/>
    <n v="4631.2"/>
    <n v="29.8"/>
    <n v="0"/>
    <n v="37"/>
  </r>
  <r>
    <x v="36"/>
    <n v="101309"/>
    <n v="24134.8"/>
    <n v="7.31808"/>
    <n v="12350.6"/>
    <n v="224.138"/>
    <n v="5.7"/>
    <n v="0"/>
    <n v="-0.0260078"/>
    <n v="1.92425"/>
    <n v="-4.71806"/>
    <n v="0.000105347"/>
    <n v="9628.9"/>
    <n v="236.733"/>
    <n v="15"/>
    <n v="0"/>
    <n v="-0.117307"/>
    <n v="4.30897"/>
    <n v="-7.88471"/>
    <n v="0.000116564"/>
    <n v="7570.02"/>
    <n v="252.688"/>
    <n v="21"/>
    <n v="0"/>
    <n v="0.123221"/>
    <n v="5.69055"/>
    <n v="-11.1265"/>
    <n v="5.59854e-05"/>
    <n v="5876.4"/>
    <n v="265.027"/>
    <n v="16.5"/>
    <n v="0"/>
    <n v="-0.0142324"/>
    <n v="5.21983"/>
    <n v="-7.01915"/>
    <n v="4.73282e-05"/>
    <n v="4437.67"/>
    <n v="273.76"/>
    <n v="41.3"/>
    <n v="0"/>
    <n v="-0.00495117"/>
    <n v="-0.676411"/>
    <n v="-6.60957"/>
    <n v="0.000105491"/>
    <n v="3182.44"/>
    <n v="280.774"/>
    <n v="49.5"/>
    <n v="0"/>
    <n v="-0.204389"/>
    <n v="-1.86581"/>
    <n v="-0.181274"/>
    <n v="0.000149357"/>
    <n v="1542.55"/>
    <n v="294.456"/>
    <n v="35.4"/>
    <n v="0"/>
    <n v="-0.00842773"/>
    <n v="-1.33365"/>
    <n v="-4.56469"/>
    <n v="0.000101615"/>
    <n v="803.3819999999999"/>
    <n v="299.855"/>
    <n v="32.5"/>
    <n v="0"/>
    <n v="-0.178047"/>
    <n v="0.638589"/>
    <n v="-7.15988"/>
    <n v="8.179609999999999e-05"/>
    <n v="567.7089999999999"/>
    <n v="301.016"/>
    <n v="33.5"/>
    <n v="0"/>
    <n v="-0.196934"/>
    <n v="1.99905"/>
    <n v="-8.016870000000001"/>
    <n v="7.067940000000001e-05"/>
    <n v="5"/>
    <n v="337.41"/>
    <n v="301.14"/>
    <n v="38.7"/>
    <n v="0"/>
    <n v="-0.152309"/>
    <n v="3.74308"/>
    <n v="-8.52331"/>
    <n v="4.22761e-05"/>
    <n v="299.241"/>
    <n v="52.6"/>
    <n v="0"/>
    <n v="-0.0622185"/>
    <n v="3.99913"/>
    <n v="-4.59197"/>
    <n v="-8.19336e-05"/>
    <n v="113.455"/>
    <n v="55.5794"/>
    <n v="296.031"/>
    <n v="0"/>
    <n v="65.0996"/>
    <n v="297.858"/>
    <n v="288.994"/>
    <n v="57.9"/>
    <n v="2.78991"/>
    <n v="-2.6349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.96243"/>
    <n v="10"/>
    <n v="-17.4567"/>
    <n v="0"/>
    <n v="0"/>
    <n v="0"/>
    <n v="0"/>
    <n v="0"/>
    <n v="0"/>
    <n v="13.6284"/>
    <n v="17016.3"/>
    <n v="208.958"/>
    <n v="-7.24081"/>
    <n v="-1.62189"/>
    <n v="0.00272073"/>
    <n v="4523.36"/>
    <n v="39.9"/>
    <n v="0"/>
    <n v="38"/>
  </r>
  <r>
    <x v="37"/>
    <n v="101395"/>
    <n v="24134.9"/>
    <n v="7.9282"/>
    <n v="12352.9"/>
    <n v="224.199"/>
    <n v="5.4"/>
    <n v="0"/>
    <n v="0.0338994"/>
    <n v="1.5345"/>
    <n v="-6.46457"/>
    <n v="9.413889999999999e-05"/>
    <n v="9628.940000000001"/>
    <n v="237.021"/>
    <n v="17.6"/>
    <n v="0"/>
    <n v="0.112055"/>
    <n v="2.75087"/>
    <n v="-7.47526"/>
    <n v="0.000179108"/>
    <n v="7570.38"/>
    <n v="252.579"/>
    <n v="24.3"/>
    <n v="0"/>
    <n v="0.153992"/>
    <n v="6.63409"/>
    <n v="-10.845"/>
    <n v="2.10955e-05"/>
    <n v="5879.47"/>
    <n v="264.134"/>
    <n v="38.3"/>
    <n v="0"/>
    <n v="-0.0819512"/>
    <n v="5.28453"/>
    <n v="-8.907539999999999"/>
    <n v="8.76254e-05"/>
    <n v="4443.99"/>
    <n v="273.061"/>
    <n v="48.9"/>
    <n v="0"/>
    <n v="-0.149564"/>
    <n v="-1.1189"/>
    <n v="-4.46506"/>
    <n v="8.28749e-05"/>
    <n v="3192.14"/>
    <n v="280.562"/>
    <n v="62"/>
    <n v="0"/>
    <n v="0.138969"/>
    <n v="-4.04198"/>
    <n v="-2.20718"/>
    <n v="0.000165035"/>
    <n v="1550.04"/>
    <n v="295.111"/>
    <n v="37.4"/>
    <n v="0"/>
    <n v="0.134797"/>
    <n v="-1.60319"/>
    <n v="-1.20707"/>
    <n v="0.000176804"/>
    <n v="809.792"/>
    <n v="299.6"/>
    <n v="34.7"/>
    <n v="0"/>
    <n v="-0.226813"/>
    <n v="0.212036"/>
    <n v="-5.53475"/>
    <n v="0.000249592"/>
    <n v="574.752"/>
    <n v="299.024"/>
    <n v="44.9"/>
    <n v="0"/>
    <n v="-0.374672"/>
    <n v="2.00814"/>
    <n v="-7.71597"/>
    <n v="0.000184782"/>
    <n v="5"/>
    <n v="346.044"/>
    <n v="299.362"/>
    <n v="51.5"/>
    <n v="0"/>
    <n v="-0.286441"/>
    <n v="2.85391"/>
    <n v="-8.09924"/>
    <n v="4.11245e-05"/>
    <n v="301.465"/>
    <n v="47.7"/>
    <n v="0"/>
    <n v="-0.191445"/>
    <n v="2.53003"/>
    <n v="-7.49106"/>
    <n v="5.48877e-06"/>
    <n v="121.964"/>
    <n v="55.5794"/>
    <n v="306.163"/>
    <n v="0"/>
    <n v="410.97"/>
    <n v="302.877"/>
    <n v="289.8"/>
    <n v="45.1"/>
    <n v="1.86074"/>
    <n v="-6.00052"/>
    <n v="-50"/>
    <n v="0"/>
    <n v="0"/>
    <n v="0"/>
    <n v="0"/>
    <n v="0"/>
    <n v="0"/>
    <n v="0"/>
    <n v="0"/>
    <n v="0"/>
    <n v="0"/>
    <n v="0"/>
    <n v="0"/>
    <n v="0"/>
    <n v="0"/>
    <n v="0"/>
    <n v="0"/>
    <n v="9153"/>
    <n v="-1.47997"/>
    <n v="251"/>
    <n v="-187.495"/>
    <n v="0"/>
    <n v="0"/>
    <n v="0"/>
    <n v="0"/>
    <n v="0"/>
    <n v="0"/>
    <n v="-62.4921"/>
    <n v="17398.3"/>
    <n v="207.897"/>
    <n v="-8.707879999999999"/>
    <n v="-0.558221"/>
    <n v="0.0011318"/>
    <n v="4430.56"/>
    <n v="48.6"/>
    <n v="0"/>
    <n v="39"/>
  </r>
  <r>
    <x v="38"/>
    <n v="101416"/>
    <n v="24135"/>
    <n v="4.4134"/>
    <n v="12359.2"/>
    <n v="225.489"/>
    <n v="4.2"/>
    <n v="0"/>
    <n v="-0.00558984"/>
    <n v="-0.08833009999999999"/>
    <n v="-6.93315"/>
    <n v="8.97988e-05"/>
    <n v="9630.940000000001"/>
    <n v="237.239"/>
    <n v="21.7"/>
    <n v="0"/>
    <n v="0.0133496"/>
    <n v="2.49576"/>
    <n v="-3.62643"/>
    <n v="0.000216262"/>
    <n v="7570.58"/>
    <n v="252.403"/>
    <n v="33.1"/>
    <n v="0"/>
    <n v="1.5625e-05"/>
    <n v="6.74312"/>
    <n v="-11.0911"/>
    <n v="0.000181256"/>
    <n v="5880.08"/>
    <n v="264.218"/>
    <n v="60.2"/>
    <n v="0"/>
    <n v="0.149273"/>
    <n v="4.00623"/>
    <n v="-9.711460000000001"/>
    <n v="0.00014089"/>
    <n v="4446.18"/>
    <n v="272.671"/>
    <n v="53"/>
    <n v="0"/>
    <n v="0.158494"/>
    <n v="-0.8279300000000001"/>
    <n v="-3.83387"/>
    <n v="9.83044e-05"/>
    <n v="3196.48"/>
    <n v="280.72"/>
    <n v="60.6"/>
    <n v="0"/>
    <n v="0.155066"/>
    <n v="-5.88492"/>
    <n v="-1.15256"/>
    <n v="0.00016175"/>
    <n v="1553.3"/>
    <n v="295.478"/>
    <n v="35.2"/>
    <n v="0"/>
    <n v="0.00478613"/>
    <n v="-3.0058"/>
    <n v="-1.18764"/>
    <n v="0.000248151"/>
    <n v="812.604"/>
    <n v="297.88"/>
    <n v="49.3"/>
    <n v="0"/>
    <n v="0.07690139999999999"/>
    <n v="0.129746"/>
    <n v="-3.21683"/>
    <n v="0.000277022"/>
    <n v="578.544"/>
    <n v="298.381"/>
    <n v="58"/>
    <n v="0"/>
    <n v="0.0740396"/>
    <n v="0.789216"/>
    <n v="-4.41937"/>
    <n v="0.000172406"/>
    <n v="3"/>
    <n v="349.32"/>
    <n v="300.281"/>
    <n v="55.2"/>
    <n v="0"/>
    <n v="-0.0458232"/>
    <n v="0.513118"/>
    <n v="-5.32846"/>
    <n v="0.000114949"/>
    <n v="302.711"/>
    <n v="50.4"/>
    <n v="0"/>
    <n v="-0.128823"/>
    <n v="-0.032627"/>
    <n v="-5.74264"/>
    <n v="7.61055e-05"/>
    <n v="124.269"/>
    <n v="55.5794"/>
    <n v="316.088"/>
    <n v="0"/>
    <n v="727.61"/>
    <n v="305.376"/>
    <n v="291.939"/>
    <n v="44.9"/>
    <n v="-0.386348"/>
    <n v="-5.2960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4.14058"/>
    <n v="1132"/>
    <n v="-106.821"/>
    <n v="0"/>
    <n v="0"/>
    <n v="0"/>
    <n v="0"/>
    <n v="0"/>
    <n v="0"/>
    <n v="-71.6343"/>
    <n v="17413.5"/>
    <n v="208.223"/>
    <n v="-9.57023"/>
    <n v="1.23689"/>
    <n v="-0.001297"/>
    <n v="4358.24"/>
    <n v="52.2"/>
    <n v="0"/>
    <n v="40"/>
  </r>
  <r>
    <x v="39"/>
    <n v="101389"/>
    <n v="24134.9"/>
    <n v="2.82935"/>
    <n v="12359.6"/>
    <n v="225.264"/>
    <n v="4.7"/>
    <n v="0"/>
    <n v="0.0570039"/>
    <n v="-2.47242"/>
    <n v="-4.49921"/>
    <n v="0.000129938"/>
    <n v="9633.6"/>
    <n v="237.15"/>
    <n v="34"/>
    <n v="0"/>
    <n v="0.0386035"/>
    <n v="2.9427"/>
    <n v="-4.29235"/>
    <n v="0.000182286"/>
    <n v="7573.52"/>
    <n v="252.122"/>
    <n v="34.8"/>
    <n v="0"/>
    <n v="0.08492379999999999"/>
    <n v="4.36951"/>
    <n v="-9.986980000000001"/>
    <n v="0.000193418"/>
    <n v="5884.72"/>
    <n v="264.51"/>
    <n v="58.7"/>
    <n v="0"/>
    <n v="0.0761445"/>
    <n v="0.438153"/>
    <n v="-7.63397"/>
    <n v="0.000147389"/>
    <n v="4450.28"/>
    <n v="272.666"/>
    <n v="50.2"/>
    <n v="0"/>
    <n v="0.0993223"/>
    <n v="-1.09247"/>
    <n v="-4.61798"/>
    <n v="8.600450000000001e-05"/>
    <n v="3200.58"/>
    <n v="280.62"/>
    <n v="71.59999999999999"/>
    <n v="0"/>
    <n v="-0.0231074"/>
    <n v="-4.21287"/>
    <n v="-2.74658"/>
    <n v="7.1234e-05"/>
    <n v="1556.51"/>
    <n v="295.439"/>
    <n v="37.3"/>
    <n v="0"/>
    <n v="0.118716"/>
    <n v="-2.0727"/>
    <n v="-1.08977"/>
    <n v="0.000185349"/>
    <n v="816.107"/>
    <n v="299.043"/>
    <n v="48.6"/>
    <n v="0"/>
    <n v="0.0759785"/>
    <n v="-0.194014"/>
    <n v="-1.52558"/>
    <n v="0.000225924"/>
    <n v="580.443"/>
    <n v="300.844"/>
    <n v="46.7"/>
    <n v="0"/>
    <n v="-0.0905977"/>
    <n v="-0.192144"/>
    <n v="-2.47557"/>
    <n v="0.000186942"/>
    <n v="5"/>
    <n v="349.43"/>
    <n v="302.944"/>
    <n v="43.4"/>
    <n v="0"/>
    <n v="-0.221949"/>
    <n v="-0.643181"/>
    <n v="-3.55012"/>
    <n v="0.000140067"/>
    <n v="305.344"/>
    <n v="39.5"/>
    <n v="0"/>
    <n v="-0.197949"/>
    <n v="-1.29891"/>
    <n v="-4.46228"/>
    <n v="0.000121665"/>
    <n v="122.608"/>
    <n v="55.5794"/>
    <n v="320.024"/>
    <n v="0"/>
    <n v="859.537"/>
    <n v="307.912"/>
    <n v="290.606"/>
    <n v="35.6"/>
    <n v="-1.6434"/>
    <n v="-4.5652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3.6471"/>
    <n v="1084"/>
    <n v="-53.5342"/>
    <n v="0"/>
    <n v="0"/>
    <n v="0"/>
    <n v="0"/>
    <n v="0"/>
    <n v="0"/>
    <n v="-32.2943"/>
    <n v="17917.1"/>
    <n v="207.168"/>
    <n v="-8.92694"/>
    <n v="3.58557"/>
    <n v="-0.00109535"/>
    <n v="4365.6"/>
    <n v="48.4"/>
    <n v="0"/>
    <n v="41"/>
  </r>
  <r>
    <x v="40"/>
    <n v="101369"/>
    <n v="24135.1"/>
    <n v="2.60385"/>
    <n v="12367.5"/>
    <n v="225.546"/>
    <n v="4.2"/>
    <n v="0"/>
    <n v="-0.0308691"/>
    <n v="-2.15831"/>
    <n v="-1.9164"/>
    <n v="0.000154713"/>
    <n v="9634.33"/>
    <n v="237.62"/>
    <n v="29.1"/>
    <n v="0"/>
    <n v="0.153406"/>
    <n v="2.02408"/>
    <n v="-5.2373"/>
    <n v="0.000215048"/>
    <n v="7575.96"/>
    <n v="251.904"/>
    <n v="69"/>
    <n v="0.6"/>
    <n v="0.107777"/>
    <n v="0.997452"/>
    <n v="-6.67804"/>
    <n v="0.000187505"/>
    <n v="5887.56"/>
    <n v="264.436"/>
    <n v="44.2"/>
    <n v="0"/>
    <n v="-0.0427305"/>
    <n v="0.95801"/>
    <n v="-7.34967"/>
    <n v="5.99664e-05"/>
    <n v="4451.57"/>
    <n v="272.887"/>
    <n v="48.5"/>
    <n v="0"/>
    <n v="0.220326"/>
    <n v="-0.881296"/>
    <n v="-5.86296"/>
    <n v="7.94583e-05"/>
    <n v="3201.6"/>
    <n v="280.718"/>
    <n v="66.09999999999999"/>
    <n v="0"/>
    <n v="0.226453"/>
    <n v="-4.50524"/>
    <n v="-3.12482"/>
    <n v="9.44211e-05"/>
    <n v="1557.82"/>
    <n v="295.451"/>
    <n v="38.2"/>
    <n v="0"/>
    <n v="-0.335292"/>
    <n v="-1.79421"/>
    <n v="-1.14074"/>
    <n v="0.000182994"/>
    <n v="815.49"/>
    <n v="300.034"/>
    <n v="42.1"/>
    <n v="0"/>
    <n v="-0.464475"/>
    <n v="-0.27979"/>
    <n v="-1.02034"/>
    <n v="0.000199343"/>
    <n v="579.314"/>
    <n v="301.535"/>
    <n v="43"/>
    <n v="0"/>
    <n v="-0.572215"/>
    <n v="-0.659041"/>
    <n v="-1.90566"/>
    <n v="0.000180317"/>
    <n v="5"/>
    <n v="347.86"/>
    <n v="303.235"/>
    <n v="41.4"/>
    <n v="0"/>
    <n v="-0.56379"/>
    <n v="-1.17521"/>
    <n v="-2.9679"/>
    <n v="0.000154096"/>
    <n v="305.396"/>
    <n v="38.4"/>
    <n v="0"/>
    <n v="-0.280216"/>
    <n v="-1.87056"/>
    <n v="-3.99048"/>
    <n v="0.000124971"/>
    <n v="120.845"/>
    <n v="55.5794"/>
    <n v="314.306"/>
    <n v="0"/>
    <n v="584.239"/>
    <n v="307.347"/>
    <n v="290.1"/>
    <n v="35.9"/>
    <n v="-2.06618"/>
    <n v="-4.03786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3.41231"/>
    <n v="968"/>
    <n v="-53.0964"/>
    <n v="0"/>
    <n v="0"/>
    <n v="1.3"/>
    <n v="0"/>
    <n v="0"/>
    <n v="0"/>
    <n v="-27.7271"/>
    <n v="17396.4"/>
    <n v="207.54"/>
    <n v="-6.25521"/>
    <n v="2.18435"/>
    <n v="-0.000453461"/>
    <n v="4408.8"/>
    <n v="46.2"/>
    <n v="0"/>
    <n v="42"/>
  </r>
  <r>
    <x v="41"/>
    <n v="101432"/>
    <n v="24134.8"/>
    <n v="2.70725"/>
    <n v="12371.2"/>
    <n v="225.195"/>
    <n v="4.6"/>
    <n v="0"/>
    <n v="-0.0474268"/>
    <n v="0.321283"/>
    <n v="-1.05922"/>
    <n v="0.000122168"/>
    <n v="9637.139999999999"/>
    <n v="238.108"/>
    <n v="27.3"/>
    <n v="0"/>
    <n v="0.0157773"/>
    <n v="2.37571"/>
    <n v="-6.73265"/>
    <n v="0.000207594"/>
    <n v="7574.52"/>
    <n v="252.597"/>
    <n v="59.3"/>
    <n v="0"/>
    <n v="0.358654"/>
    <n v="-0.0269318"/>
    <n v="-6.77767"/>
    <n v="8.72867e-05"/>
    <n v="5886.78"/>
    <n v="263.59"/>
    <n v="63.3"/>
    <n v="0"/>
    <n v="-0.0601836"/>
    <n v="1.06112"/>
    <n v="-8.75123"/>
    <n v="8.09579e-05"/>
    <n v="4453.78"/>
    <n v="272.817"/>
    <n v="39.8"/>
    <n v="0"/>
    <n v="-0.179475"/>
    <n v="-1.87998"/>
    <n v="-5.24975"/>
    <n v="0.000117982"/>
    <n v="3201.73"/>
    <n v="280.981"/>
    <n v="60.2"/>
    <n v="0"/>
    <n v="0.370752"/>
    <n v="-4.02784"/>
    <n v="-1.93012"/>
    <n v="0.000199479"/>
    <n v="1558.55"/>
    <n v="295.236"/>
    <n v="36.9"/>
    <n v="0"/>
    <n v="0.311009"/>
    <n v="-3.39588"/>
    <n v="-1.25147"/>
    <n v="0.000137085"/>
    <n v="816.823"/>
    <n v="300.979"/>
    <n v="32"/>
    <n v="0"/>
    <n v="0.06559470000000001"/>
    <n v="-1.67592"/>
    <n v="-0.451538"/>
    <n v="0.000178503"/>
    <n v="580.278"/>
    <n v="301.64"/>
    <n v="38.4"/>
    <n v="0"/>
    <n v="0.102005"/>
    <n v="-1.37581"/>
    <n v="0.631768"/>
    <n v="0.000163838"/>
    <n v="5"/>
    <n v="349.566"/>
    <n v="300.873"/>
    <n v="50.8"/>
    <n v="0"/>
    <n v="0.130604"/>
    <n v="-1.76583"/>
    <n v="1.25792"/>
    <n v="0.000148409"/>
    <n v="300.846"/>
    <n v="59.4"/>
    <n v="0"/>
    <n v="0.0307031"/>
    <n v="-2.73623"/>
    <n v="0.480398"/>
    <n v="0.000119027"/>
    <n v="125.07"/>
    <n v="55.5794"/>
    <n v="300.3"/>
    <n v="0"/>
    <n v="75.4237"/>
    <n v="300.929"/>
    <n v="292.606"/>
    <n v="60.5"/>
    <n v="-2.35714"/>
    <n v="0.120283"/>
    <n v="-50"/>
    <n v="0"/>
    <n v="0"/>
    <n v="1.6e-07"/>
    <n v="2e-07"/>
    <n v="0"/>
    <n v="0"/>
    <n v="0"/>
    <n v="0"/>
    <n v="0"/>
    <n v="0"/>
    <n v="0"/>
    <n v="0"/>
    <n v="0"/>
    <n v="0"/>
    <n v="0"/>
    <n v="0"/>
    <n v="21600"/>
    <n v="-4.48031"/>
    <n v="999"/>
    <n v="-199.183"/>
    <n v="0"/>
    <n v="0"/>
    <n v="0"/>
    <n v="0"/>
    <n v="0"/>
    <n v="0.1"/>
    <n v="9.55865"/>
    <n v="17066"/>
    <n v="209.291"/>
    <n v="-5.99915"/>
    <n v="1.1495"/>
    <n v="0.00254813"/>
    <n v="4406.08"/>
    <n v="37.5"/>
    <n v="0"/>
    <n v="43"/>
  </r>
  <r>
    <x v="42"/>
    <n v="101501"/>
    <n v="24134.8"/>
    <n v="1.20051"/>
    <n v="12366.4"/>
    <n v="225.669"/>
    <n v="4.3"/>
    <n v="0"/>
    <n v="0.0210703"/>
    <n v="-0.263351"/>
    <n v="-2.955"/>
    <n v="7.74459e-05"/>
    <n v="9638.23"/>
    <n v="237.017"/>
    <n v="26.1"/>
    <n v="0"/>
    <n v="0.0934922"/>
    <n v="-1.48698"/>
    <n v="-8.37073"/>
    <n v="0.000295712"/>
    <n v="7579.39"/>
    <n v="253.18"/>
    <n v="45.9"/>
    <n v="0"/>
    <n v="-0.08620510000000001"/>
    <n v="0.522012"/>
    <n v="-3.81494"/>
    <n v="8.97229e-05"/>
    <n v="5887.08"/>
    <n v="264.146"/>
    <n v="41.3"/>
    <n v="0"/>
    <n v="0.08217770000000001"/>
    <n v="-0.171792"/>
    <n v="-9.218260000000001"/>
    <n v="7.93883e-05"/>
    <n v="4454.5"/>
    <n v="272.29"/>
    <n v="50.3"/>
    <n v="0"/>
    <n v="-0.174418"/>
    <n v="-2.13902"/>
    <n v="-4.97846"/>
    <n v="0.000101499"/>
    <n v="3204.74"/>
    <n v="280.836"/>
    <n v="62.3"/>
    <n v="0"/>
    <n v="0.142672"/>
    <n v="-3.68627"/>
    <n v="-2.08512"/>
    <n v="0.00018986"/>
    <n v="1562.61"/>
    <n v="294.863"/>
    <n v="40"/>
    <n v="0"/>
    <n v="0.48968"/>
    <n v="-4.5085"/>
    <n v="-0.910801"/>
    <n v="9.88772e-05"/>
    <n v="822.0650000000001"/>
    <n v="299.906"/>
    <n v="39.8"/>
    <n v="0"/>
    <n v="0.263186"/>
    <n v="-1.11956"/>
    <n v="1.27513"/>
    <n v="0.000150708"/>
    <n v="586.174"/>
    <n v="300.678"/>
    <n v="45.3"/>
    <n v="0"/>
    <n v="0.174487"/>
    <n v="0.58625"/>
    <n v="2.0628"/>
    <n v="0.000138243"/>
    <n v="5"/>
    <n v="355.738"/>
    <n v="301.348"/>
    <n v="43.1"/>
    <n v="0"/>
    <n v="0.0937046"/>
    <n v="1.41548"/>
    <n v="1.97477"/>
    <n v="0.000155384"/>
    <n v="301.068"/>
    <n v="49.6"/>
    <n v="0"/>
    <n v="0.0437046"/>
    <n v="1.1671"/>
    <n v="1.16416"/>
    <n v="0.000167195"/>
    <n v="130.953"/>
    <n v="55.5794"/>
    <n v="297.5"/>
    <n v="0"/>
    <n v="26.0641"/>
    <n v="299.449"/>
    <n v="290.1"/>
    <n v="56.2"/>
    <n v="0.8502690000000001"/>
    <n v="0.80842"/>
    <n v="-50"/>
    <n v="0"/>
    <n v="0"/>
    <n v="0"/>
    <n v="0"/>
    <n v="0"/>
    <n v="0"/>
    <n v="0"/>
    <n v="0"/>
    <n v="0"/>
    <n v="0"/>
    <n v="0"/>
    <n v="0"/>
    <n v="0"/>
    <n v="0"/>
    <n v="0"/>
    <n v="0"/>
    <n v="900"/>
    <n v="-1.11725"/>
    <n v="243"/>
    <n v="-243.385"/>
    <n v="0"/>
    <n v="0"/>
    <n v="0"/>
    <n v="0"/>
    <n v="0"/>
    <n v="0"/>
    <n v="5.26953"/>
    <n v="16978.2"/>
    <n v="209.239"/>
    <n v="-6.37156"/>
    <n v="1.45192"/>
    <n v="0.00707486"/>
    <n v="4331.84"/>
    <n v="40.3"/>
    <n v="0"/>
    <n v="44"/>
  </r>
  <r>
    <x v="43"/>
    <n v="101485"/>
    <n v="24135"/>
    <n v="1.30102"/>
    <n v="12353.2"/>
    <n v="225.69"/>
    <n v="4.3"/>
    <n v="0"/>
    <n v="-0.0134727"/>
    <n v="-3.13329"/>
    <n v="-2.42929"/>
    <n v="0.000113934"/>
    <n v="9628.73"/>
    <n v="236.914"/>
    <n v="38.3"/>
    <n v="0"/>
    <n v="-0.037416"/>
    <n v="-2.15721"/>
    <n v="-6.29941"/>
    <n v="0.000267774"/>
    <n v="7569.87"/>
    <n v="252.485"/>
    <n v="41.4"/>
    <n v="0"/>
    <n v="-0.030332"/>
    <n v="2.02541"/>
    <n v="-3.55331"/>
    <n v="0.000171176"/>
    <n v="5880.18"/>
    <n v="264.593"/>
    <n v="39.5"/>
    <n v="0"/>
    <n v="0.00912695"/>
    <n v="-0.0247119"/>
    <n v="-6.59973"/>
    <n v="0.000167384"/>
    <n v="4445.08"/>
    <n v="272.379"/>
    <n v="39.2"/>
    <n v="0"/>
    <n v="-0.137213"/>
    <n v="-1.67508"/>
    <n v="-4.33863"/>
    <n v="9.96195e-05"/>
    <n v="3197.66"/>
    <n v="280.469"/>
    <n v="60.9"/>
    <n v="0"/>
    <n v="-0.297902"/>
    <n v="-4.85714"/>
    <n v="-2.57599"/>
    <n v="0.000117836"/>
    <n v="1557.89"/>
    <n v="294.269"/>
    <n v="41.8"/>
    <n v="0"/>
    <n v="-0.116884"/>
    <n v="-2.94507"/>
    <n v="-0.359521"/>
    <n v="0.000119091"/>
    <n v="819.13"/>
    <n v="299.43"/>
    <n v="38.8"/>
    <n v="0"/>
    <n v="0.145997"/>
    <n v="0.381279"/>
    <n v="1.64865"/>
    <n v="0.000151919"/>
    <n v="583.619"/>
    <n v="300.551"/>
    <n v="39.2"/>
    <n v="0"/>
    <n v="0.181873"/>
    <n v="0.766633"/>
    <n v="1.03839"/>
    <n v="0.000139033"/>
    <n v="5"/>
    <n v="353.546"/>
    <n v="300.571"/>
    <n v="50"/>
    <n v="0"/>
    <n v="0.128359"/>
    <n v="0.952869"/>
    <n v="-0.221365"/>
    <n v="0.00013795"/>
    <n v="300.141"/>
    <n v="56.6"/>
    <n v="0"/>
    <n v="0.00995532"/>
    <n v="0.843608"/>
    <n v="-1.2218"/>
    <n v="0.000131462"/>
    <n v="129.248"/>
    <n v="55.5794"/>
    <n v="296.364"/>
    <n v="0"/>
    <n v="21.0118"/>
    <n v="298.349"/>
    <n v="291.1"/>
    <n v="64.3"/>
    <n v="0.663589"/>
    <n v="-1.11466"/>
    <n v="-50"/>
    <n v="0"/>
    <n v="0"/>
    <n v="0"/>
    <n v="0"/>
    <n v="0"/>
    <n v="0"/>
    <n v="0"/>
    <n v="0"/>
    <n v="0"/>
    <n v="0"/>
    <n v="0"/>
    <n v="0"/>
    <n v="0"/>
    <n v="0"/>
    <n v="0"/>
    <n v="0"/>
    <n v="900"/>
    <n v="-1.16075"/>
    <n v="485"/>
    <n v="-206.392"/>
    <n v="0"/>
    <n v="0"/>
    <n v="0"/>
    <n v="0"/>
    <n v="0"/>
    <n v="0"/>
    <n v="-5.93396"/>
    <n v="17440.5"/>
    <n v="207.93"/>
    <n v="-7.99158"/>
    <n v="5.91063"/>
    <n v="-7.22809e-05"/>
    <n v="4280.32"/>
    <n v="36.4"/>
    <n v="0"/>
    <n v="45"/>
  </r>
</pivotCacheRecords>
</file>

<file path=xl/pivotCache/pivotCacheRecords2.xml><?xml version="1.0" encoding="utf-8"?>
<pivotCacheRecords xmlns="http://schemas.openxmlformats.org/spreadsheetml/2006/main" count="44">
  <r>
    <x v="0"/>
    <n v="101388"/>
    <n v="24134.9"/>
    <n v="7.61184"/>
    <n v="12339"/>
    <n v="224.321"/>
    <n v="8.199999999999999"/>
    <n v="0"/>
    <n v="0.0124717"/>
    <n v="23.3407"/>
    <n v="0.949451"/>
    <n v="0.000164018"/>
    <n v="9627.190000000001"/>
    <n v="236.21"/>
    <n v="12.1"/>
    <n v="0"/>
    <n v="-0.0239238"/>
    <n v="12.7893"/>
    <n v="-3.63711"/>
    <n v="8.03486e-05"/>
    <n v="7577.06"/>
    <n v="251.091"/>
    <n v="11.6"/>
    <n v="0"/>
    <n v="0.0526895"/>
    <n v="7.56165"/>
    <n v="-3.53433"/>
    <n v="5.11561e-05"/>
    <n v="5897.16"/>
    <n v="263.492"/>
    <n v="18.9"/>
    <n v="0"/>
    <n v="-0.147854"/>
    <n v="7.30266"/>
    <n v="-1.43505"/>
    <n v="7.08295e-05"/>
    <n v="4460.62"/>
    <n v="274.619"/>
    <n v="15.3"/>
    <n v="0"/>
    <n v="-0.297955"/>
    <n v="4.83733"/>
    <n v="-2.9458"/>
    <n v="9.21716e-05"/>
    <n v="3198.61"/>
    <n v="283.749"/>
    <n v="15.7"/>
    <n v="0"/>
    <n v="-0.308121"/>
    <n v="3.00538"/>
    <n v="-4.85676"/>
    <n v="0.000102137"/>
    <n v="1553.09"/>
    <n v="294.499"/>
    <n v="37.6"/>
    <n v="0"/>
    <n v="0.219051"/>
    <n v="4.69155"/>
    <n v="-8.71888"/>
    <n v="6.39454e-05"/>
    <n v="814.696"/>
    <n v="298.924"/>
    <n v="39.6"/>
    <n v="0"/>
    <n v="0.286837"/>
    <n v="2.24951"/>
    <n v="-7.91446"/>
    <n v="2.82432e-05"/>
    <n v="579.372"/>
    <n v="300.85"/>
    <n v="37.5"/>
    <n v="0"/>
    <n v="0.258757"/>
    <n v="1.93575"/>
    <n v="-7.65144"/>
    <n v="3.81364e-05"/>
    <n v="5"/>
    <n v="348.69"/>
    <n v="302.678"/>
    <n v="36.7"/>
    <n v="0"/>
    <n v="0.0933638"/>
    <n v="1.42479"/>
    <n v="-7.682"/>
    <n v="3.29796e-05"/>
    <n v="304.966"/>
    <n v="33.8"/>
    <n v="0"/>
    <n v="-0.127636"/>
    <n v="0.750383"/>
    <n v="-7.42689"/>
    <n v="7.82361e-06"/>
    <n v="122.295"/>
    <n v="55.5794"/>
    <n v="312.739"/>
    <n v="0"/>
    <n v="634.722"/>
    <n v="306.895"/>
    <n v="287.888"/>
    <n v="32"/>
    <n v="0.259666"/>
    <n v="-6.397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2.02717"/>
    <n v="397"/>
    <n v="-208.762"/>
    <n v="0"/>
    <n v="0"/>
    <n v="0"/>
    <n v="0"/>
    <n v="0"/>
    <n v="0"/>
    <n v="4.32782"/>
    <n v="13139.9"/>
    <n v="221.242"/>
    <n v="18.6272"/>
    <n v="0.644006"/>
    <n v="0.00374327"/>
    <n v="4646.4"/>
    <n v="15.7"/>
    <n v="0"/>
    <n v="2"/>
  </r>
  <r>
    <x v="1"/>
    <n v="101438"/>
    <n v="24135"/>
    <n v="9.126200000000001"/>
    <n v="12326.1"/>
    <n v="224.354"/>
    <n v="6"/>
    <n v="0"/>
    <n v="-0.097875"/>
    <n v="19.7734"/>
    <n v="-1.0895"/>
    <n v="0.000174997"/>
    <n v="9615.389999999999"/>
    <n v="235.741"/>
    <n v="21.8"/>
    <n v="0"/>
    <n v="0.235855"/>
    <n v="11.5046"/>
    <n v="-2.78223"/>
    <n v="3.08336e-05"/>
    <n v="7568.56"/>
    <n v="250.899"/>
    <n v="13.7"/>
    <n v="0"/>
    <n v="0.182643"/>
    <n v="8.82283"/>
    <n v="-2.78049"/>
    <n v="8.475590000000001e-05"/>
    <n v="5887.93"/>
    <n v="263.8"/>
    <n v="12.4"/>
    <n v="0"/>
    <n v="0.303996"/>
    <n v="6.47938"/>
    <n v="-1.79599"/>
    <n v="9.81197e-05"/>
    <n v="4453.47"/>
    <n v="273.608"/>
    <n v="17.6"/>
    <n v="0"/>
    <n v="0.556615"/>
    <n v="4.01978"/>
    <n v="-5.63192"/>
    <n v="7.09132e-05"/>
    <n v="3197.36"/>
    <n v="282.762"/>
    <n v="25"/>
    <n v="0"/>
    <n v="0.345892"/>
    <n v="5.03384"/>
    <n v="-10.1004"/>
    <n v="7.41523e-05"/>
    <n v="1552.49"/>
    <n v="294.378"/>
    <n v="33.6"/>
    <n v="0"/>
    <n v="0.406815"/>
    <n v="4.11135"/>
    <n v="-11.6829"/>
    <n v="7.84817e-05"/>
    <n v="814.735"/>
    <n v="298.966"/>
    <n v="38.2"/>
    <n v="0"/>
    <n v="0.153038"/>
    <n v="2.46517"/>
    <n v="-11.3853"/>
    <n v="7.12107e-05"/>
    <n v="579.634"/>
    <n v="299.999"/>
    <n v="41"/>
    <n v="0"/>
    <n v="0.0599814"/>
    <n v="2.37537"/>
    <n v="-10.829"/>
    <n v="4.84657e-05"/>
    <n v="5"/>
    <n v="349.945"/>
    <n v="300.439"/>
    <n v="45.9"/>
    <n v="0"/>
    <n v="-0.0267559"/>
    <n v="2.48527"/>
    <n v="-9.671849999999999"/>
    <n v="-1.69957e-05"/>
    <n v="301.084"/>
    <n v="51.5"/>
    <n v="0"/>
    <n v="-0.113756"/>
    <n v="1.63007"/>
    <n v="-6.99481"/>
    <n v="-2.02368e-06"/>
    <n v="125.53"/>
    <n v="55.5794"/>
    <n v="300.496"/>
    <n v="0"/>
    <n v="154.806"/>
    <n v="301.195"/>
    <n v="290.7"/>
    <n v="52.8"/>
    <n v="0.996348"/>
    <n v="-4.92118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2.37658"/>
    <n v="629"/>
    <n v="-251.196"/>
    <n v="0"/>
    <n v="0"/>
    <n v="0"/>
    <n v="0"/>
    <n v="0"/>
    <n v="0"/>
    <n v="-29.4031"/>
    <n v="11731.7"/>
    <n v="224.86"/>
    <n v="17.7598"/>
    <n v="-2.01993"/>
    <n v="0.0009933819999999999"/>
    <n v="4519.68"/>
    <n v="16.9"/>
    <n v="0"/>
    <n v="3"/>
  </r>
  <r>
    <x v="2"/>
    <n v="101545"/>
    <n v="24135.1"/>
    <n v="11.9009"/>
    <n v="12318.8"/>
    <n v="223.212"/>
    <n v="12.8"/>
    <n v="0"/>
    <n v="-0.024791"/>
    <n v="16.4381"/>
    <n v="-2.05329"/>
    <n v="0.00017431"/>
    <n v="9611.780000000001"/>
    <n v="236.008"/>
    <n v="52.4"/>
    <n v="0.1"/>
    <n v="-0.0903965"/>
    <n v="11.3701"/>
    <n v="-2.33613"/>
    <n v="0.000178111"/>
    <n v="7564.51"/>
    <n v="250.164"/>
    <n v="35.2"/>
    <n v="0"/>
    <n v="0.0790918"/>
    <n v="8.35688"/>
    <n v="-0.408246"/>
    <n v="9.05654e-05"/>
    <n v="5888.33"/>
    <n v="263.58"/>
    <n v="19.6"/>
    <n v="0"/>
    <n v="-0.5931110000000001"/>
    <n v="8.68521"/>
    <n v="-4.15454"/>
    <n v="8.365840000000001e-05"/>
    <n v="4452.87"/>
    <n v="274.369"/>
    <n v="14.3"/>
    <n v="0"/>
    <n v="-0.152986"/>
    <n v="7.28991"/>
    <n v="-2.08545"/>
    <n v="9.221280000000001e-05"/>
    <n v="3197.96"/>
    <n v="282.153"/>
    <n v="41.3"/>
    <n v="0"/>
    <n v="0.524938"/>
    <n v="2.08529"/>
    <n v="-8.642580000000001"/>
    <n v="1.8757e-05"/>
    <n v="1555.06"/>
    <n v="293.213"/>
    <n v="38.4"/>
    <n v="0"/>
    <n v="0.442684"/>
    <n v="3.43067"/>
    <n v="-13.5029"/>
    <n v="7.921229999999999e-05"/>
    <n v="820.3440000000001"/>
    <n v="297.516"/>
    <n v="44.7"/>
    <n v="0"/>
    <n v="0.144172"/>
    <n v="2.75896"/>
    <n v="-13.9961"/>
    <n v="9.3681e-05"/>
    <n v="586.2619999999999"/>
    <n v="298.676"/>
    <n v="46.8"/>
    <n v="0"/>
    <n v="0.132183"/>
    <n v="2.72708"/>
    <n v="-13.9092"/>
    <n v="9.33761e-05"/>
    <n v="5"/>
    <n v="357.41"/>
    <n v="298.877"/>
    <n v="56.6"/>
    <n v="0"/>
    <n v="0.125203"/>
    <n v="2.79515"/>
    <n v="-12.4553"/>
    <n v="1.23292e-05"/>
    <n v="298.787"/>
    <n v="71.5"/>
    <n v="0"/>
    <n v="-0.0537969"/>
    <n v="2.74576"/>
    <n v="-8.02425"/>
    <n v="3.17902e-05"/>
    <n v="134.284"/>
    <n v="55.5794"/>
    <n v="298.205"/>
    <n v="0"/>
    <n v="88.5913"/>
    <n v="298.9"/>
    <n v="293.525"/>
    <n v="72.5"/>
    <n v="1.95595"/>
    <n v="-5.38541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4.49489"/>
    <n v="1351"/>
    <n v="-186.645"/>
    <n v="0"/>
    <n v="0"/>
    <n v="0"/>
    <n v="0"/>
    <n v="23"/>
    <n v="36.8"/>
    <n v="-14.2802"/>
    <n v="12118.1"/>
    <n v="223.856"/>
    <n v="16.4201"/>
    <n v="-1.36151"/>
    <n v="0.000668533"/>
    <n v="4594.72"/>
    <n v="14.9"/>
    <n v="0"/>
    <n v="4"/>
  </r>
  <r>
    <x v="3"/>
    <n v="101418"/>
    <n v="24135"/>
    <n v="15.0086"/>
    <n v="12303.8"/>
    <n v="225.739"/>
    <n v="5.3"/>
    <n v="0"/>
    <n v="-0.112097"/>
    <n v="10.5812"/>
    <n v="-5.3741"/>
    <n v="0.000158154"/>
    <n v="9585.9"/>
    <n v="235.644"/>
    <n v="68.90000000000001"/>
    <n v="0"/>
    <n v="0.272148"/>
    <n v="12.03"/>
    <n v="-1.49438"/>
    <n v="5.3311e-05"/>
    <n v="7547.73"/>
    <n v="249.581"/>
    <n v="12.3"/>
    <n v="0"/>
    <n v="0.270254"/>
    <n v="8.100110000000001"/>
    <n v="-6.68632"/>
    <n v="0.000197439"/>
    <n v="5873.44"/>
    <n v="263.178"/>
    <n v="15.8"/>
    <n v="0"/>
    <n v="0.0110547"/>
    <n v="4.85955"/>
    <n v="-6.55631"/>
    <n v="0.000151934"/>
    <n v="4439.18"/>
    <n v="273.652"/>
    <n v="18.8"/>
    <n v="0"/>
    <n v="0.0731738"/>
    <n v="4.3632"/>
    <n v="-6.56307"/>
    <n v="9.751039999999999e-05"/>
    <n v="3187.37"/>
    <n v="281.442"/>
    <n v="39.5"/>
    <n v="0"/>
    <n v="0.264467"/>
    <n v="6.57237"/>
    <n v="-8.8437"/>
    <n v="7.89919e-05"/>
    <n v="1544.93"/>
    <n v="293.864"/>
    <n v="41"/>
    <n v="0"/>
    <n v="0.425633"/>
    <n v="1.95339"/>
    <n v="-11.5387"/>
    <n v="4.80471e-05"/>
    <n v="808.761"/>
    <n v="297.681"/>
    <n v="47.5"/>
    <n v="0"/>
    <n v="-0.0383442"/>
    <n v="3.49315"/>
    <n v="-15.2923"/>
    <n v="1.13713e-05"/>
    <n v="574.623"/>
    <n v="298.432"/>
    <n v="49.6"/>
    <n v="0"/>
    <n v="-0.229925"/>
    <n v="4.65977"/>
    <n v="-16.597"/>
    <n v="2.94594e-05"/>
    <n v="5"/>
    <n v="346.182"/>
    <n v="297.985"/>
    <n v="61.2"/>
    <n v="0"/>
    <n v="-0.244898"/>
    <n v="5.24426"/>
    <n v="-13.6773"/>
    <n v="-3.60421e-05"/>
    <n v="299.172"/>
    <n v="62.3"/>
    <n v="0"/>
    <n v="-0.207418"/>
    <n v="3.55266"/>
    <n v="-9.482060000000001"/>
    <n v="-1.30826e-05"/>
    <n v="123.245"/>
    <n v="55.5794"/>
    <n v="298.112"/>
    <n v="0"/>
    <n v="130.064"/>
    <n v="299.124"/>
    <n v="291.7"/>
    <n v="63.5"/>
    <n v="2.346"/>
    <n v="-6.55609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3.02273"/>
    <n v="848"/>
    <n v="-254.627"/>
    <n v="0"/>
    <n v="0"/>
    <n v="0"/>
    <n v="0"/>
    <n v="0.1"/>
    <n v="23.3"/>
    <n v="22.2777"/>
    <n v="16849.1"/>
    <n v="211.075"/>
    <n v="9.70983"/>
    <n v="-1.07717"/>
    <n v="-0.00695118"/>
    <n v="4526.4"/>
    <n v="18.3"/>
    <n v="0"/>
    <n v="5"/>
  </r>
  <r>
    <x v="4"/>
    <n v="101382"/>
    <n v="24134.8"/>
    <n v="14.5156"/>
    <n v="12294.5"/>
    <n v="227.218"/>
    <n v="3.4"/>
    <n v="0"/>
    <n v="0.0354082"/>
    <n v="10.2489"/>
    <n v="-9.66019"/>
    <n v="0.000146896"/>
    <n v="9574.42"/>
    <n v="234.803"/>
    <n v="27.7"/>
    <n v="0"/>
    <n v="0.229664"/>
    <n v="-1.74052"/>
    <n v="-22.5136"/>
    <n v="0.000361101"/>
    <n v="7537.02"/>
    <n v="249.419"/>
    <n v="26.8"/>
    <n v="0"/>
    <n v="-0.121342"/>
    <n v="2.4277"/>
    <n v="-13.6578"/>
    <n v="8.42104e-05"/>
    <n v="5861.73"/>
    <n v="263.52"/>
    <n v="10.5"/>
    <n v="0"/>
    <n v="-0.373695"/>
    <n v="4.11937"/>
    <n v="-6.58022"/>
    <n v="7.71509e-05"/>
    <n v="4425.08"/>
    <n v="273.831"/>
    <n v="17.6"/>
    <n v="0"/>
    <n v="0.415145"/>
    <n v="3.04682"/>
    <n v="-9.74756"/>
    <n v="8.84628e-05"/>
    <n v="3172.99"/>
    <n v="280.892"/>
    <n v="38.8"/>
    <n v="0"/>
    <n v="0.344455"/>
    <n v="5.73681"/>
    <n v="-9.360720000000001"/>
    <n v="0.000162526"/>
    <n v="1536.21"/>
    <n v="293.289"/>
    <n v="47.6"/>
    <n v="0"/>
    <n v="0.144395"/>
    <n v="1.94125"/>
    <n v="-11.6163"/>
    <n v="8.27029e-05"/>
    <n v="800.699"/>
    <n v="296.432"/>
    <n v="57.5"/>
    <n v="0"/>
    <n v="0.111758"/>
    <n v="3.90418"/>
    <n v="-14.3508"/>
    <n v="0.000198411"/>
    <n v="568.17"/>
    <n v="295.112"/>
    <n v="73"/>
    <n v="0"/>
    <n v="-0.0106328"/>
    <n v="5.45259"/>
    <n v="-16.279"/>
    <n v="0.000189485"/>
    <n v="2"/>
    <n v="341.785"/>
    <n v="296.07"/>
    <n v="75.7"/>
    <n v="0"/>
    <n v="-0.0622744"/>
    <n v="5.55738"/>
    <n v="-14.2638"/>
    <n v="-2.06858e-05"/>
    <n v="297.962"/>
    <n v="70.2"/>
    <n v="0"/>
    <n v="-0.193285"/>
    <n v="4.08025"/>
    <n v="-11.1512"/>
    <n v="-6.03771e-05"/>
    <n v="119.836"/>
    <n v="55.5794"/>
    <n v="297.356"/>
    <n v="0"/>
    <n v="127.095"/>
    <n v="298.136"/>
    <n v="292.312"/>
    <n v="70.3"/>
    <n v="2.86701"/>
    <n v="-8.06556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2.93173"/>
    <n v="924"/>
    <n v="-225.333"/>
    <n v="0"/>
    <n v="0"/>
    <n v="0"/>
    <n v="0"/>
    <n v="0"/>
    <n v="0"/>
    <n v="18.1946"/>
    <n v="10882.8"/>
    <n v="227.86"/>
    <n v="5.95502"/>
    <n v="-10.4793"/>
    <n v="-0.00614153"/>
    <n v="4565.28"/>
    <n v="11.9"/>
    <n v="0"/>
    <n v="6"/>
  </r>
  <r>
    <x v="5"/>
    <n v="101347"/>
    <n v="24135.2"/>
    <n v="11.6"/>
    <n v="12295.5"/>
    <n v="227.718"/>
    <n v="3.2"/>
    <n v="0"/>
    <n v="0.0661885"/>
    <n v="10.922"/>
    <n v="-8.733980000000001"/>
    <n v="0.000118595"/>
    <n v="9577.049999999999"/>
    <n v="234.045"/>
    <n v="88.5"/>
    <n v="5.3"/>
    <n v="-0.205605"/>
    <n v="-1.13005"/>
    <n v="-15.0537"/>
    <n v="6.33555e-05"/>
    <n v="7537.49"/>
    <n v="250.455"/>
    <n v="18.1"/>
    <n v="0"/>
    <n v="-0.521555"/>
    <n v="-2.32482"/>
    <n v="-15.2505"/>
    <n v="6.86753e-05"/>
    <n v="5856.98"/>
    <n v="263.56"/>
    <n v="18.3"/>
    <n v="0"/>
    <n v="0.257459"/>
    <n v="3.48228"/>
    <n v="-10.0644"/>
    <n v="6.21118e-05"/>
    <n v="4421.15"/>
    <n v="273.853"/>
    <n v="14.6"/>
    <n v="0"/>
    <n v="0.246463"/>
    <n v="2.03531"/>
    <n v="-9.235580000000001"/>
    <n v="0.000111259"/>
    <n v="3169.31"/>
    <n v="280.796"/>
    <n v="35.6"/>
    <n v="0"/>
    <n v="-0.195129"/>
    <n v="-0.169224"/>
    <n v="-9.241860000000001"/>
    <n v="0.000144749"/>
    <n v="1534.19"/>
    <n v="292.81"/>
    <n v="54"/>
    <n v="0"/>
    <n v="0.414395"/>
    <n v="-0.67187"/>
    <n v="-9.867470000000001"/>
    <n v="0.000113442"/>
    <n v="799.651"/>
    <n v="296.87"/>
    <n v="44.8"/>
    <n v="0"/>
    <n v="0.213287"/>
    <n v="0.771865"/>
    <n v="-11.4263"/>
    <n v="0.000130737"/>
    <n v="566.895"/>
    <n v="295.529"/>
    <n v="69.7"/>
    <n v="0"/>
    <n v="0.0426387"/>
    <n v="2.45949"/>
    <n v="-12.3813"/>
    <n v="0.000206223"/>
    <n v="3"/>
    <n v="339.922"/>
    <n v="297.12"/>
    <n v="69.59999999999999"/>
    <n v="0"/>
    <n v="-0.0946953"/>
    <n v="3.55022"/>
    <n v="-13.1607"/>
    <n v="0.000170418"/>
    <n v="299.219"/>
    <n v="65.59999999999999"/>
    <n v="0"/>
    <n v="-0.228406"/>
    <n v="3.51022"/>
    <n v="-11.9373"/>
    <n v="5.69829e-05"/>
    <n v="117.228"/>
    <n v="55.5794"/>
    <n v="303.577"/>
    <n v="0"/>
    <n v="379.507"/>
    <n v="300.61"/>
    <n v="292.8"/>
    <n v="62.4"/>
    <n v="2.81598"/>
    <n v="-9.36727"/>
    <n v="-50"/>
    <n v="0"/>
    <n v="0"/>
    <n v="0"/>
    <n v="0"/>
    <n v="0"/>
    <n v="0"/>
    <n v="0"/>
    <n v="0"/>
    <n v="0"/>
    <n v="0"/>
    <n v="0"/>
    <n v="0"/>
    <n v="0"/>
    <n v="0"/>
    <n v="0"/>
    <n v="0"/>
    <n v="9300"/>
    <n v="-4.1697"/>
    <n v="1328"/>
    <n v="-130.397"/>
    <n v="0"/>
    <n v="0"/>
    <n v="0"/>
    <n v="0"/>
    <n v="5.4"/>
    <n v="0"/>
    <n v="22.1901"/>
    <n v="10589.9"/>
    <n v="227.381"/>
    <n v="4.07754"/>
    <n v="-15.0742"/>
    <n v="0.00129424"/>
    <n v="4552.48"/>
    <n v="12.8"/>
    <n v="0"/>
    <n v="7"/>
  </r>
  <r>
    <x v="6"/>
    <n v="101411"/>
    <n v="24135.3"/>
    <n v="14.4136"/>
    <n v="12296.8"/>
    <n v="225.97"/>
    <n v="4.5"/>
    <n v="0"/>
    <n v="0.0566709"/>
    <n v="5.46491"/>
    <n v="-9.62682"/>
    <n v="0.000278162"/>
    <n v="9595.43"/>
    <n v="234.451"/>
    <n v="93.7"/>
    <n v="10"/>
    <n v="-0.234748"/>
    <n v="-15.1661"/>
    <n v="-25.5798"/>
    <n v="-0.000218761"/>
    <n v="7545.57"/>
    <n v="250.91"/>
    <n v="51.7"/>
    <n v="0"/>
    <n v="0.0101465"/>
    <n v="-4.77999"/>
    <n v="-12.6344"/>
    <n v="0.000241664"/>
    <n v="5863.61"/>
    <n v="264.055"/>
    <n v="6.6"/>
    <n v="0"/>
    <n v="0.248633"/>
    <n v="-1.31538"/>
    <n v="-10.4381"/>
    <n v="0.000116979"/>
    <n v="4427.97"/>
    <n v="273.941"/>
    <n v="12.4"/>
    <n v="0"/>
    <n v="0.1769"/>
    <n v="-2.18649"/>
    <n v="-8.466760000000001"/>
    <n v="0.000142057"/>
    <n v="3173.39"/>
    <n v="281.281"/>
    <n v="28.6"/>
    <n v="0"/>
    <n v="0.237584"/>
    <n v="-2.80286"/>
    <n v="-7.42477"/>
    <n v="0.000160384"/>
    <n v="1539.07"/>
    <n v="292.38"/>
    <n v="48.8"/>
    <n v="0"/>
    <n v="0.510562"/>
    <n v="-2.35759"/>
    <n v="-15.0775"/>
    <n v="0.000143308"/>
    <n v="806.097"/>
    <n v="295.198"/>
    <n v="51.9"/>
    <n v="0"/>
    <n v="0.316056"/>
    <n v="-1.7426"/>
    <n v="-16.3349"/>
    <n v="0.00021702"/>
    <n v="573.8869999999999"/>
    <n v="296.628"/>
    <n v="52"/>
    <n v="0"/>
    <n v="0.175625"/>
    <n v="-1.4829"/>
    <n v="-16.9078"/>
    <n v="0.000207072"/>
    <n v="5"/>
    <n v="346.444"/>
    <n v="298.328"/>
    <n v="51"/>
    <n v="0"/>
    <n v="-0.0362036"/>
    <n v="-1.09124"/>
    <n v="-17.0559"/>
    <n v="0.000117745"/>
    <n v="300.78"/>
    <n v="47.2"/>
    <n v="0"/>
    <n v="-0.310204"/>
    <n v="-0.82124"/>
    <n v="-15.2389"/>
    <n v="8.65745e-05"/>
    <n v="123.183"/>
    <n v="55.5794"/>
    <n v="310.989"/>
    <n v="0"/>
    <n v="863.399"/>
    <n v="303.358"/>
    <n v="289.385"/>
    <n v="42.7"/>
    <n v="-0.565793"/>
    <n v="-12.0582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0.8124440000000001"/>
    <n v="272"/>
    <n v="-185.356"/>
    <n v="0"/>
    <n v="0"/>
    <n v="0"/>
    <n v="0"/>
    <n v="10.5"/>
    <n v="34.3"/>
    <n v="60.9375"/>
    <n v="11283.2"/>
    <n v="225.7"/>
    <n v="-14.4969"/>
    <n v="-21.0827"/>
    <n v="-0.008069659999999999"/>
    <n v="4548.64"/>
    <n v="10.5"/>
    <n v="0"/>
    <n v="8"/>
  </r>
  <r>
    <x v="7"/>
    <n v="101375"/>
    <n v="24135"/>
    <n v="13.8149"/>
    <n v="12301.8"/>
    <n v="222.813"/>
    <n v="10.1"/>
    <n v="0"/>
    <n v="-0.0146289"/>
    <n v="-5.46838"/>
    <n v="-15.4833"/>
    <n v="0.000179951"/>
    <n v="9612.190000000001"/>
    <n v="235.93"/>
    <n v="56.7"/>
    <n v="0.1"/>
    <n v="0.148139"/>
    <n v="-22.9061"/>
    <n v="-23.6644"/>
    <n v="1.49243e-06"/>
    <n v="7557.98"/>
    <n v="252.462"/>
    <n v="35.2"/>
    <n v="0"/>
    <n v="0.18433"/>
    <n v="-12.3458"/>
    <n v="-19.3618"/>
    <n v="1.42509e-05"/>
    <n v="5870.65"/>
    <n v="264.362"/>
    <n v="13.6"/>
    <n v="0"/>
    <n v="0.234566"/>
    <n v="-5.75334"/>
    <n v="-11.876"/>
    <n v="4.79518e-05"/>
    <n v="4431.58"/>
    <n v="273.831"/>
    <n v="23.5"/>
    <n v="0"/>
    <n v="0.12248"/>
    <n v="-4.81616"/>
    <n v="-9.128450000000001"/>
    <n v="0.000123047"/>
    <n v="3175.39"/>
    <n v="282.304"/>
    <n v="23.9"/>
    <n v="0"/>
    <n v="0.294045"/>
    <n v="-3.08466"/>
    <n v="-7.30037"/>
    <n v="0.000148117"/>
    <n v="1537.61"/>
    <n v="291.854"/>
    <n v="38.7"/>
    <n v="0"/>
    <n v="0.15147"/>
    <n v="-2.39227"/>
    <n v="-14.5843"/>
    <n v="0.000181924"/>
    <n v="806.963"/>
    <n v="296.528"/>
    <n v="43.1"/>
    <n v="0"/>
    <n v="0.08945259999999999"/>
    <n v="-2.66582"/>
    <n v="-16.8226"/>
    <n v="6.96721e-05"/>
    <n v="573.736"/>
    <n v="298.228"/>
    <n v="42"/>
    <n v="0"/>
    <n v="0.130656"/>
    <n v="-0.977319"/>
    <n v="-16.9559"/>
    <n v="-7.12646e-06"/>
    <n v="5"/>
    <n v="345.071"/>
    <n v="300.328"/>
    <n v="39.5"/>
    <n v="0"/>
    <n v="0.0455674"/>
    <n v="0.273938"/>
    <n v="-16.6986"/>
    <n v="-6.109300000000001e-05"/>
    <n v="302.707"/>
    <n v="36.8"/>
    <n v="0"/>
    <n v="-0.241433"/>
    <n v="1.28394"/>
    <n v="-14.8867"/>
    <n v="-0.000119323"/>
    <n v="120.551"/>
    <n v="55.5794"/>
    <n v="313.721"/>
    <n v="0"/>
    <n v="995.623"/>
    <n v="305.3"/>
    <n v="287.4"/>
    <n v="33.6"/>
    <n v="1.29547"/>
    <n v="-11.8763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0.504603"/>
    <n v="13"/>
    <n v="-11.656"/>
    <n v="0"/>
    <n v="0"/>
    <n v="0"/>
    <n v="0"/>
    <n v="94.59999999999999"/>
    <n v="20.8"/>
    <n v="79.3475"/>
    <n v="11362.9"/>
    <n v="221.476"/>
    <n v="-22.5707"/>
    <n v="-27.7047"/>
    <n v="-0.0312772"/>
    <n v="4539.04"/>
    <n v="25.9"/>
    <n v="0"/>
    <n v="9"/>
  </r>
  <r>
    <x v="8"/>
    <n v="101252"/>
    <n v="24135.1"/>
    <n v="14.2181"/>
    <n v="12317.3"/>
    <n v="220.679"/>
    <n v="23.3"/>
    <n v="0"/>
    <n v="0.02325"/>
    <n v="-12.1738"/>
    <n v="-20.4238"/>
    <n v="0.000179549"/>
    <n v="9633.77"/>
    <n v="236.445"/>
    <n v="54"/>
    <n v="0.2"/>
    <n v="-0.166275"/>
    <n v="-15.7735"/>
    <n v="-23.6763"/>
    <n v="2.82922e-05"/>
    <n v="7570.22"/>
    <n v="253.326"/>
    <n v="61.4"/>
    <n v="0"/>
    <n v="-0.0258926"/>
    <n v="-11.6984"/>
    <n v="-19.1138"/>
    <n v="8.85293e-05"/>
    <n v="5874.23"/>
    <n v="265.16"/>
    <n v="18.8"/>
    <n v="0"/>
    <n v="-0.50873"/>
    <n v="-6.4432"/>
    <n v="-13.2747"/>
    <n v="6.70674e-05"/>
    <n v="4432.23"/>
    <n v="275.523"/>
    <n v="6.2"/>
    <n v="0"/>
    <n v="-0.458609"/>
    <n v="-0.719697"/>
    <n v="-10.6825"/>
    <n v="0.000105088"/>
    <n v="3170.71"/>
    <n v="282.56"/>
    <n v="34.3"/>
    <n v="0"/>
    <n v="0.421209"/>
    <n v="-4.12067"/>
    <n v="-9.66994"/>
    <n v="0.000133761"/>
    <n v="1530.69"/>
    <n v="292.6"/>
    <n v="40.6"/>
    <n v="0"/>
    <n v="-0.0550762"/>
    <n v="-4.14662"/>
    <n v="-13.8248"/>
    <n v="0.000157917"/>
    <n v="796.9109999999999"/>
    <n v="297.02"/>
    <n v="43.2"/>
    <n v="0"/>
    <n v="0.016375"/>
    <n v="0.318323"/>
    <n v="-16.4222"/>
    <n v="7.27811e-05"/>
    <n v="563.253"/>
    <n v="298.679"/>
    <n v="42.1"/>
    <n v="0"/>
    <n v="0.0423589"/>
    <n v="1.8788"/>
    <n v="-16.5702"/>
    <n v="6.866499999999999e-05"/>
    <n v="5"/>
    <n v="334.235"/>
    <n v="300.372"/>
    <n v="42"/>
    <n v="0"/>
    <n v="-0.0334688"/>
    <n v="3.48983"/>
    <n v="-16.5275"/>
    <n v="-8.84998e-06"/>
    <n v="302.5"/>
    <n v="40.5"/>
    <n v="0"/>
    <n v="-0.251469"/>
    <n v="3.73983"/>
    <n v="-14.2627"/>
    <n v="-8.818399999999999e-05"/>
    <n v="109.648"/>
    <n v="55.5794"/>
    <n v="308.068"/>
    <n v="0"/>
    <n v="677.13"/>
    <n v="304.029"/>
    <n v="288.4"/>
    <n v="38.8"/>
    <n v="3.03003"/>
    <n v="-11.3375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0.463696"/>
    <n v="27"/>
    <n v="-16.7634"/>
    <n v="0"/>
    <n v="0"/>
    <n v="4.6"/>
    <n v="0"/>
    <n v="6.5"/>
    <n v="100"/>
    <n v="113.645"/>
    <n v="11763.2"/>
    <n v="220.856"/>
    <n v="-15.812"/>
    <n v="-23.0145"/>
    <n v="-0.00604972"/>
    <n v="4732.32"/>
    <n v="6.4"/>
    <n v="0"/>
    <n v="10"/>
  </r>
  <r>
    <x v="9"/>
    <n v="101319"/>
    <n v="24134.8"/>
    <n v="16.048"/>
    <n v="12326"/>
    <n v="220.758"/>
    <n v="23.7"/>
    <n v="0"/>
    <n v="0.172234"/>
    <n v="-16.9951"/>
    <n v="-22.1248"/>
    <n v="9.27472e-05"/>
    <n v="9639.790000000001"/>
    <n v="236.67"/>
    <n v="75"/>
    <n v="2.9"/>
    <n v="0.192428"/>
    <n v="-16.8187"/>
    <n v="-21.7793"/>
    <n v="0.000185092"/>
    <n v="7573.26"/>
    <n v="253.531"/>
    <n v="48.7"/>
    <n v="0"/>
    <n v="0.17918"/>
    <n v="-12.2305"/>
    <n v="-18.6254"/>
    <n v="0.000115819"/>
    <n v="5876.79"/>
    <n v="265.031"/>
    <n v="37.5"/>
    <n v="0"/>
    <n v="-0.102449"/>
    <n v="-2.12469"/>
    <n v="-12.0708"/>
    <n v="0.000119827"/>
    <n v="4433.83"/>
    <n v="275.332"/>
    <n v="17.1"/>
    <n v="0"/>
    <n v="-0.601303"/>
    <n v="0.148516"/>
    <n v="-10.8528"/>
    <n v="0.000136904"/>
    <n v="3172.97"/>
    <n v="282.716"/>
    <n v="23.5"/>
    <n v="0"/>
    <n v="-0.00744141"/>
    <n v="-3.0425"/>
    <n v="-11.7115"/>
    <n v="0.000100159"/>
    <n v="1535.01"/>
    <n v="292.459"/>
    <n v="43.8"/>
    <n v="0"/>
    <n v="-0.00854004"/>
    <n v="-3.32611"/>
    <n v="-12.7071"/>
    <n v="0.000134241"/>
    <n v="801.449"/>
    <n v="297.967"/>
    <n v="37.3"/>
    <n v="0"/>
    <n v="-0.380865"/>
    <n v="-2.48019"/>
    <n v="-17.077"/>
    <n v="0.000110141"/>
    <n v="566.999"/>
    <n v="299.697"/>
    <n v="35.1"/>
    <n v="0"/>
    <n v="-0.434865"/>
    <n v="0.13959"/>
    <n v="-18.0967"/>
    <n v="0.000131023"/>
    <n v="6"/>
    <n v="338.041"/>
    <n v="298.729"/>
    <n v="50"/>
    <n v="0"/>
    <n v="-0.304865"/>
    <n v="4.62276"/>
    <n v="-17.7291"/>
    <n v="3.35812e-05"/>
    <n v="299.987"/>
    <n v="53.2"/>
    <n v="0"/>
    <n v="-0.267865"/>
    <n v="4.36574"/>
    <n v="-13.3191"/>
    <n v="-8.56786e-05"/>
    <n v="114.771"/>
    <n v="55.5794"/>
    <n v="299.742"/>
    <n v="0"/>
    <n v="257.201"/>
    <n v="300.198"/>
    <n v="290.1"/>
    <n v="53.7"/>
    <n v="3.25993"/>
    <n v="-9.74602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0.036174"/>
    <n v="16"/>
    <n v="-20.9507"/>
    <n v="0"/>
    <n v="0"/>
    <n v="0"/>
    <n v="0"/>
    <n v="5"/>
    <n v="51.6"/>
    <n v="135.751"/>
    <n v="11842.7"/>
    <n v="221.043"/>
    <n v="-21.0704"/>
    <n v="-26.045"/>
    <n v="-0.00865311"/>
    <n v="4738.4"/>
    <n v="20.4"/>
    <n v="0"/>
    <n v="11"/>
  </r>
  <r>
    <x v="10"/>
    <n v="101384"/>
    <n v="24134.8"/>
    <n v="12.8657"/>
    <n v="12346.9"/>
    <n v="220.962"/>
    <n v="23.7"/>
    <n v="0"/>
    <n v="-0.0365732"/>
    <n v="-19.6041"/>
    <n v="-20.5329"/>
    <n v="6.136810000000001e-05"/>
    <n v="9657.690000000001"/>
    <n v="237.433"/>
    <n v="40"/>
    <n v="0"/>
    <n v="-0.28516"/>
    <n v="-17.4766"/>
    <n v="-21.3917"/>
    <n v="4.23185e-05"/>
    <n v="7583.65"/>
    <n v="254.536"/>
    <n v="42.9"/>
    <n v="0"/>
    <n v="0.290182"/>
    <n v="-12.5819"/>
    <n v="-20.429"/>
    <n v="2.95374e-05"/>
    <n v="5881.28"/>
    <n v="266.269"/>
    <n v="42.6"/>
    <n v="0"/>
    <n v="0.162527"/>
    <n v="-5.57998"/>
    <n v="-13.8052"/>
    <n v="0.000121589"/>
    <n v="4434.87"/>
    <n v="275.431"/>
    <n v="32.5"/>
    <n v="0"/>
    <n v="-0.287613"/>
    <n v="-4.12522"/>
    <n v="-9.333360000000001"/>
    <n v="0.000202682"/>
    <n v="3172.03"/>
    <n v="282.483"/>
    <n v="15.2"/>
    <n v="0"/>
    <n v="0.475268"/>
    <n v="-2.24685"/>
    <n v="-12.9561"/>
    <n v="0.000104225"/>
    <n v="1539.74"/>
    <n v="291.221"/>
    <n v="51.2"/>
    <n v="0"/>
    <n v="0.306103"/>
    <n v="-4.32381"/>
    <n v="-13.6098"/>
    <n v="0.000106629"/>
    <n v="807.261"/>
    <n v="298.043"/>
    <n v="32.6"/>
    <n v="0"/>
    <n v="-0.42126"/>
    <n v="-4.90936"/>
    <n v="-14.4733"/>
    <n v="6.589599999999999e-05"/>
    <n v="572.968"/>
    <n v="299.564"/>
    <n v="32.5"/>
    <n v="0"/>
    <n v="-0.530426"/>
    <n v="-4.88939"/>
    <n v="-14.5084"/>
    <n v="6.9984e-05"/>
    <n v="6"/>
    <n v="343.758"/>
    <n v="299.764"/>
    <n v="45.9"/>
    <n v="0"/>
    <n v="-0.397426"/>
    <n v="-1.32369"/>
    <n v="-13.817"/>
    <n v="0.000246097"/>
    <n v="299.403"/>
    <n v="62"/>
    <n v="0"/>
    <n v="-0.191426"/>
    <n v="2.53751"/>
    <n v="-10.4257"/>
    <n v="0.000131125"/>
    <n v="120.335"/>
    <n v="55.5794"/>
    <n v="298.285"/>
    <n v="0"/>
    <n v="140.327"/>
    <n v="299.3"/>
    <n v="291.9"/>
    <n v="63.8"/>
    <n v="2.27512"/>
    <n v="-7.33694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-0.242731"/>
    <n v="181"/>
    <n v="-175.158"/>
    <n v="0"/>
    <n v="0"/>
    <n v="0"/>
    <n v="0"/>
    <n v="1.1"/>
    <n v="2.9"/>
    <n v="102.029"/>
    <n v="11795.6"/>
    <n v="220.717"/>
    <n v="-20.6265"/>
    <n v="-25.1952"/>
    <n v="-0.00433546"/>
    <n v="4763.52"/>
    <n v="40.1"/>
    <n v="0"/>
    <n v="12"/>
  </r>
  <r>
    <x v="11"/>
    <n v="101303"/>
    <n v="24134.9"/>
    <n v="14.3064"/>
    <n v="12352"/>
    <n v="219.416"/>
    <n v="35.9"/>
    <n v="0"/>
    <n v="0.0348867"/>
    <n v="-15.2121"/>
    <n v="-21.1116"/>
    <n v="4.01347e-05"/>
    <n v="9664.870000000001"/>
    <n v="237.633"/>
    <n v="32.6"/>
    <n v="0"/>
    <n v="0.08022269999999999"/>
    <n v="-12.6652"/>
    <n v="-17.7429"/>
    <n v="2.02045e-05"/>
    <n v="7588.99"/>
    <n v="255.211"/>
    <n v="29.3"/>
    <n v="0"/>
    <n v="0.0173125"/>
    <n v="-12.7477"/>
    <n v="-14.8257"/>
    <n v="3.89613e-05"/>
    <n v="5880.42"/>
    <n v="267.44"/>
    <n v="32.4"/>
    <n v="0"/>
    <n v="-0.0369297"/>
    <n v="-6.67085"/>
    <n v="-13.8507"/>
    <n v="3.65008e-05"/>
    <n v="4427.28"/>
    <n v="275.971"/>
    <n v="26.5"/>
    <n v="0"/>
    <n v="-0.0934258"/>
    <n v="-6.35435"/>
    <n v="-9.89498"/>
    <n v="0.00017213"/>
    <n v="3164.78"/>
    <n v="283.304"/>
    <n v="12.4"/>
    <n v="0"/>
    <n v="0.117898"/>
    <n v="-5.16693"/>
    <n v="-8.6005"/>
    <n v="0.000218967"/>
    <n v="1531.97"/>
    <n v="291.673"/>
    <n v="41.3"/>
    <n v="0"/>
    <n v="0.494378"/>
    <n v="-5.19039"/>
    <n v="-10.5651"/>
    <n v="0.000183426"/>
    <n v="799.155"/>
    <n v="298.185"/>
    <n v="29.7"/>
    <n v="0"/>
    <n v="-0.0909766"/>
    <n v="-3.96779"/>
    <n v="-12.7641"/>
    <n v="0.000237442"/>
    <n v="564.846"/>
    <n v="299.573"/>
    <n v="30.2"/>
    <n v="0"/>
    <n v="-0.315568"/>
    <n v="-4.35641"/>
    <n v="-13.4674"/>
    <n v="0.000261639"/>
    <n v="6"/>
    <n v="335.974"/>
    <n v="299.204"/>
    <n v="39.9"/>
    <n v="0"/>
    <n v="-0.536455"/>
    <n v="-4.0987"/>
    <n v="-15.2349"/>
    <n v="0.000309633"/>
    <n v="299.103"/>
    <n v="54.9"/>
    <n v="0"/>
    <n v="-0.322455"/>
    <n v="-0.543853"/>
    <n v="-11.5271"/>
    <n v="0.000101676"/>
    <n v="113.101"/>
    <n v="55.5794"/>
    <n v="297.6"/>
    <n v="0"/>
    <n v="167.025"/>
    <n v="298.829"/>
    <n v="289.9"/>
    <n v="57.4"/>
    <n v="0.00525024"/>
    <n v="-8.36312"/>
    <n v="-50"/>
    <n v="0"/>
    <n v="0"/>
    <n v="0"/>
    <n v="0"/>
    <n v="0"/>
    <n v="0"/>
    <n v="0"/>
    <n v="0"/>
    <n v="0"/>
    <n v="0"/>
    <n v="0"/>
    <n v="0"/>
    <n v="0"/>
    <n v="0"/>
    <n v="0"/>
    <n v="0"/>
    <n v="917"/>
    <n v="3.36782"/>
    <n v="0"/>
    <n v="0.13562"/>
    <n v="0"/>
    <n v="0"/>
    <n v="0"/>
    <n v="0"/>
    <n v="5"/>
    <n v="3.2"/>
    <n v="72.0988"/>
    <n v="12002.8"/>
    <n v="219.709"/>
    <n v="-15.7101"/>
    <n v="-19.7693"/>
    <n v="0.00221675"/>
    <n v="4968.48"/>
    <n v="30.7"/>
    <n v="0"/>
    <n v="13"/>
  </r>
  <r>
    <x v="12"/>
    <n v="101305"/>
    <n v="24135.1"/>
    <n v="14.1052"/>
    <n v="12355.8"/>
    <n v="219.116"/>
    <n v="31.9"/>
    <n v="0"/>
    <n v="0.13828"/>
    <n v="-12.7832"/>
    <n v="-21.3126"/>
    <n v="4.07778e-05"/>
    <n v="9667.09"/>
    <n v="237.568"/>
    <n v="43.7"/>
    <n v="0"/>
    <n v="-0.237926"/>
    <n v="-10.538"/>
    <n v="-15.4996"/>
    <n v="5.78518e-05"/>
    <n v="7589.88"/>
    <n v="255.55"/>
    <n v="23.8"/>
    <n v="0"/>
    <n v="-0.232477"/>
    <n v="-11.0426"/>
    <n v="-13.3076"/>
    <n v="1.89564e-05"/>
    <n v="5877"/>
    <n v="268.172"/>
    <n v="26.3"/>
    <n v="0"/>
    <n v="0.0884336"/>
    <n v="-10.3761"/>
    <n v="-12.6579"/>
    <n v="9.98609e-05"/>
    <n v="4423.86"/>
    <n v="275.997"/>
    <n v="31.8"/>
    <n v="0"/>
    <n v="0.302711"/>
    <n v="-7.95672"/>
    <n v="-11.3595"/>
    <n v="0.000121538"/>
    <n v="3159.85"/>
    <n v="283.783"/>
    <n v="13.2"/>
    <n v="0"/>
    <n v="-0.123829"/>
    <n v="-4.88569"/>
    <n v="-8.73908"/>
    <n v="0.000186337"/>
    <n v="1526.19"/>
    <n v="291.057"/>
    <n v="46.9"/>
    <n v="0"/>
    <n v="-0.121428"/>
    <n v="-5.11584"/>
    <n v="-9.21227"/>
    <n v="0.00025433"/>
    <n v="795.537"/>
    <n v="296.878"/>
    <n v="37.4"/>
    <n v="0"/>
    <n v="-0.701141"/>
    <n v="-6.25393"/>
    <n v="-10.5662"/>
    <n v="0.000227729"/>
    <n v="562.354"/>
    <n v="297.436"/>
    <n v="39.6"/>
    <n v="0"/>
    <n v="-0.905776"/>
    <n v="-5.68541"/>
    <n v="-12.9693"/>
    <n v="0.00040722"/>
    <n v="5"/>
    <n v="335.191"/>
    <n v="297.088"/>
    <n v="53.9"/>
    <n v="0"/>
    <n v="-0.7019069999999999"/>
    <n v="-2.19579"/>
    <n v="-15.4705"/>
    <n v="0.000298944"/>
    <n v="298.498"/>
    <n v="55.1"/>
    <n v="0"/>
    <n v="-0.382907"/>
    <n v="-0.544614"/>
    <n v="-12.1361"/>
    <n v="0.0001571"/>
    <n v="113.055"/>
    <n v="55.5794"/>
    <n v="297.059"/>
    <n v="0"/>
    <n v="186.761"/>
    <n v="298.376"/>
    <n v="289.088"/>
    <n v="56.6"/>
    <n v="-0.113353"/>
    <n v="-8.91691999999999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5.08738"/>
    <n v="0"/>
    <n v="0.409668"/>
    <n v="0"/>
    <n v="0"/>
    <n v="0"/>
    <n v="0"/>
    <n v="0"/>
    <n v="3.2"/>
    <n v="90.1379"/>
    <n v="15407.6"/>
    <n v="211.862"/>
    <n v="-2.46254"/>
    <n v="-8.443860000000001"/>
    <n v="-0.0114696"/>
    <n v="4917.92"/>
    <n v="34"/>
    <n v="0"/>
    <n v="14"/>
  </r>
  <r>
    <x v="13"/>
    <n v="101427"/>
    <n v="24135"/>
    <n v="12.3158"/>
    <n v="12370.6"/>
    <n v="219.489"/>
    <n v="21.9"/>
    <n v="0"/>
    <n v="0.0663926"/>
    <n v="-14.7002"/>
    <n v="-19.7736"/>
    <n v="6.08684e-05"/>
    <n v="9677.33"/>
    <n v="237.69"/>
    <n v="46"/>
    <n v="0"/>
    <n v="-0.266844"/>
    <n v="-4.67179"/>
    <n v="-14.9307"/>
    <n v="4.39706e-05"/>
    <n v="7601.84"/>
    <n v="255.38"/>
    <n v="27"/>
    <n v="0"/>
    <n v="-0.24409"/>
    <n v="-8.500019999999999"/>
    <n v="-11.3604"/>
    <n v="4.99844e-05"/>
    <n v="5888.63"/>
    <n v="268.37"/>
    <n v="25.9"/>
    <n v="0"/>
    <n v="0.307035"/>
    <n v="-13.1172"/>
    <n v="-11.1342"/>
    <n v="5.67512e-05"/>
    <n v="4433.9"/>
    <n v="276.155"/>
    <n v="25.5"/>
    <n v="0"/>
    <n v="0.248025"/>
    <n v="-11.987"/>
    <n v="-11.0527"/>
    <n v="7.28079e-05"/>
    <n v="3169.16"/>
    <n v="283.945"/>
    <n v="15.1"/>
    <n v="0"/>
    <n v="0.22393"/>
    <n v="-5.96189"/>
    <n v="-5.16675"/>
    <n v="0.000104504"/>
    <n v="1534.54"/>
    <n v="291.756"/>
    <n v="29.3"/>
    <n v="0"/>
    <n v="0.100712"/>
    <n v="-4.86279"/>
    <n v="-9.56193"/>
    <n v="1.93051e-05"/>
    <n v="804.343"/>
    <n v="295.635"/>
    <n v="35.2"/>
    <n v="0"/>
    <n v="-0.621135"/>
    <n v="-3.63641"/>
    <n v="-11.1198"/>
    <n v="0.000127684"/>
    <n v="572.514"/>
    <n v="295.721"/>
    <n v="45.9"/>
    <n v="0"/>
    <n v="-0.730695"/>
    <n v="-3.05691"/>
    <n v="-13.7084"/>
    <n v="0.000248272"/>
    <n v="5"/>
    <n v="346.057"/>
    <n v="297.076"/>
    <n v="48.8"/>
    <n v="0"/>
    <n v="-0.566034"/>
    <n v="-2.44023"/>
    <n v="-15.5133"/>
    <n v="0.000180411"/>
    <n v="299.116"/>
    <n v="47.4"/>
    <n v="0"/>
    <n v="-0.400034"/>
    <n v="-1.81391"/>
    <n v="-14.0227"/>
    <n v="8.20796e-05"/>
    <n v="123.935"/>
    <n v="55.5794"/>
    <n v="302.9"/>
    <n v="0"/>
    <n v="496.88"/>
    <n v="300.5"/>
    <n v="287.9"/>
    <n v="46.2"/>
    <n v="-1.30337"/>
    <n v="-10.7026"/>
    <n v="-50"/>
    <n v="0"/>
    <n v="0"/>
    <n v="0"/>
    <n v="0"/>
    <n v="0"/>
    <n v="0"/>
    <n v="0"/>
    <n v="0"/>
    <n v="0"/>
    <n v="0"/>
    <n v="0"/>
    <n v="0"/>
    <n v="0"/>
    <n v="0"/>
    <n v="0"/>
    <n v="0"/>
    <n v="9300"/>
    <n v="6.08864"/>
    <n v="0"/>
    <n v="0.322754"/>
    <n v="0"/>
    <n v="0"/>
    <n v="0"/>
    <n v="0"/>
    <n v="0"/>
    <n v="1.6"/>
    <n v="62.983"/>
    <n v="14917.9"/>
    <n v="211.285"/>
    <n v="-5.94826"/>
    <n v="-11.1988"/>
    <n v="-0.00264075"/>
    <n v="5006.08"/>
    <n v="26.4"/>
    <n v="0"/>
    <n v="15"/>
  </r>
  <r>
    <x v="14"/>
    <n v="101474"/>
    <n v="24134.9"/>
    <n v="10.1067"/>
    <n v="12386.5"/>
    <n v="220.576"/>
    <n v="15.7"/>
    <n v="0"/>
    <n v="0.09224019999999999"/>
    <n v="-11.266"/>
    <n v="-16.178"/>
    <n v="3.01672e-05"/>
    <n v="9685.389999999999"/>
    <n v="237.063"/>
    <n v="18.2"/>
    <n v="0"/>
    <n v="-0.198627"/>
    <n v="-7.31377"/>
    <n v="-14.0888"/>
    <n v="0.000187555"/>
    <n v="7614.87"/>
    <n v="255.236"/>
    <n v="6.6"/>
    <n v="0"/>
    <n v="-0.440568"/>
    <n v="-16.8995"/>
    <n v="-14.8482"/>
    <n v="-1.93624e-05"/>
    <n v="5903.59"/>
    <n v="268.101"/>
    <n v="24.8"/>
    <n v="0"/>
    <n v="0.0488027"/>
    <n v="-9.8622"/>
    <n v="-11.5576"/>
    <n v="0.000106525"/>
    <n v="4446.71"/>
    <n v="277.301"/>
    <n v="22.4"/>
    <n v="0"/>
    <n v="-0.0405449"/>
    <n v="-8.58001"/>
    <n v="-12.2566"/>
    <n v="7.41234e-05"/>
    <n v="3178.69"/>
    <n v="283.945"/>
    <n v="21.5"/>
    <n v="0"/>
    <n v="0.480629"/>
    <n v="-5.80083"/>
    <n v="-5.79733"/>
    <n v="3.27024e-05"/>
    <n v="1537.97"/>
    <n v="291.92"/>
    <n v="32.1"/>
    <n v="0"/>
    <n v="-0.240718"/>
    <n v="-8.131880000000001"/>
    <n v="-8.073790000000001"/>
    <n v="5.67955e-05"/>
    <n v="809.037"/>
    <n v="294.632"/>
    <n v="43.5"/>
    <n v="0"/>
    <n v="-0.352048"/>
    <n v="-2.99456"/>
    <n v="-9.85871"/>
    <n v="0.000101316"/>
    <n v="577.5700000000001"/>
    <n v="296.034"/>
    <n v="44.9"/>
    <n v="0"/>
    <n v="-0.320702"/>
    <n v="-1.86926"/>
    <n v="-11.1347"/>
    <n v="0.000141108"/>
    <n v="5"/>
    <n v="350.843"/>
    <n v="297.734"/>
    <n v="43"/>
    <n v="0"/>
    <n v="-0.288291"/>
    <n v="-1.69731"/>
    <n v="-12.3497"/>
    <n v="0.000142242"/>
    <n v="300.032"/>
    <n v="40.5"/>
    <n v="0"/>
    <n v="-0.291291"/>
    <n v="-1.52158"/>
    <n v="-11.7938"/>
    <n v="5.87989e-05"/>
    <n v="128.376"/>
    <n v="55.5794"/>
    <n v="311.2"/>
    <n v="0"/>
    <n v="840.657"/>
    <n v="302.705"/>
    <n v="286.53"/>
    <n v="36.8"/>
    <n v="-1.27394"/>
    <n v="-9.53782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6.5273"/>
    <n v="0"/>
    <n v="-0.390015"/>
    <n v="0"/>
    <n v="0"/>
    <n v="0"/>
    <n v="0"/>
    <n v="0"/>
    <n v="0"/>
    <n v="51.1078"/>
    <n v="14889"/>
    <n v="210.311"/>
    <n v="-3.2637"/>
    <n v="-8.62513"/>
    <n v="0.00304701"/>
    <n v="5108.48"/>
    <n v="28.8"/>
    <n v="0"/>
    <n v="16"/>
  </r>
  <r>
    <x v="15"/>
    <n v="101415"/>
    <n v="24135"/>
    <n v="10.0254"/>
    <n v="12391"/>
    <n v="220.092"/>
    <n v="17.4"/>
    <n v="0"/>
    <n v="0.125106"/>
    <n v="-7.35433"/>
    <n v="-16.1499"/>
    <n v="6.80244e-05"/>
    <n v="9690.27"/>
    <n v="237.295"/>
    <n v="20.4"/>
    <n v="0"/>
    <n v="-0.0591758"/>
    <n v="-18.6265"/>
    <n v="-21.2351"/>
    <n v="6.63196e-05"/>
    <n v="7619.78"/>
    <n v="254.979"/>
    <n v="7.3"/>
    <n v="0"/>
    <n v="-0.147227"/>
    <n v="-7.31048"/>
    <n v="-14.4537"/>
    <n v="4.08639e-05"/>
    <n v="5908.79"/>
    <n v="268.68"/>
    <n v="4.8"/>
    <n v="0"/>
    <n v="-0.0267402"/>
    <n v="-12.518"/>
    <n v="-13.3352"/>
    <n v="6.00106e-05"/>
    <n v="4449.29"/>
    <n v="277.035"/>
    <n v="25.7"/>
    <n v="0"/>
    <n v="0.111209"/>
    <n v="-8.340909999999999"/>
    <n v="-12.372"/>
    <n v="6.3161e-05"/>
    <n v="3180.14"/>
    <n v="284.325"/>
    <n v="19.3"/>
    <n v="0"/>
    <n v="0.366383"/>
    <n v="-4.33745"/>
    <n v="-6.30116"/>
    <n v="0.000119583"/>
    <n v="1540.77"/>
    <n v="291.555"/>
    <n v="40.8"/>
    <n v="0"/>
    <n v="-0.199908"/>
    <n v="-8.7677"/>
    <n v="-4.76456"/>
    <n v="0.000140473"/>
    <n v="809.13"/>
    <n v="296.501"/>
    <n v="36.7"/>
    <n v="0"/>
    <n v="-0.412559"/>
    <n v="-3.72745"/>
    <n v="-9.59173"/>
    <n v="0.000111299"/>
    <n v="576.1369999999999"/>
    <n v="298.109"/>
    <n v="35.8"/>
    <n v="0"/>
    <n v="-0.350988"/>
    <n v="-2.40853"/>
    <n v="-11.0383"/>
    <n v="9.497230000000001e-05"/>
    <n v="5"/>
    <n v="347.859"/>
    <n v="299.908"/>
    <n v="34.2"/>
    <n v="0"/>
    <n v="-0.343411"/>
    <n v="-2.20787"/>
    <n v="-12.2749"/>
    <n v="8.02371e-05"/>
    <n v="302.288"/>
    <n v="32"/>
    <n v="0"/>
    <n v="-0.293411"/>
    <n v="-1.83242"/>
    <n v="-11.623"/>
    <n v="1.69597e-05"/>
    <n v="123.834"/>
    <n v="55.5794"/>
    <n v="314.34"/>
    <n v="0"/>
    <n v="968.996"/>
    <n v="305.101"/>
    <n v="285.1"/>
    <n v="29.3"/>
    <n v="-1.3507"/>
    <n v="-9.46118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7.10496"/>
    <n v="0"/>
    <n v="-0.160889"/>
    <n v="0"/>
    <n v="0"/>
    <n v="0"/>
    <n v="0"/>
    <n v="0"/>
    <n v="0"/>
    <n v="5.76941"/>
    <n v="15598.7"/>
    <n v="208.98"/>
    <n v="-0.252353"/>
    <n v="-14.459"/>
    <n v="-0.00104145"/>
    <n v="5305.6"/>
    <n v="4.1"/>
    <n v="0"/>
    <n v="17"/>
  </r>
  <r>
    <x v="16"/>
    <n v="101421"/>
    <n v="24135.1"/>
    <n v="9.225149999999999"/>
    <n v="12401"/>
    <n v="220.026"/>
    <n v="18.9"/>
    <n v="0"/>
    <n v="0.051417"/>
    <n v="-8.070029999999999"/>
    <n v="-16.7865"/>
    <n v="7.199270000000001e-05"/>
    <n v="9696.379999999999"/>
    <n v="237.52"/>
    <n v="25.8"/>
    <n v="0"/>
    <n v="0.436816"/>
    <n v="-18.2583"/>
    <n v="-20.8595"/>
    <n v="4.69808e-05"/>
    <n v="7624.36"/>
    <n v="254.762"/>
    <n v="10"/>
    <n v="0"/>
    <n v="0.107168"/>
    <n v="-9.97123"/>
    <n v="-17.6726"/>
    <n v="0.00013009"/>
    <n v="5914.44"/>
    <n v="268.867"/>
    <n v="5.9"/>
    <n v="0"/>
    <n v="-0.174029"/>
    <n v="-10.1131"/>
    <n v="-14.0251"/>
    <n v="4.51943e-05"/>
    <n v="4451.72"/>
    <n v="277.575"/>
    <n v="10.5"/>
    <n v="0"/>
    <n v="-0.278764"/>
    <n v="-8.09235"/>
    <n v="-11.3634"/>
    <n v="6.346910000000001e-05"/>
    <n v="3184.99"/>
    <n v="284.125"/>
    <n v="19.5"/>
    <n v="0"/>
    <n v="-0.151642"/>
    <n v="-3.22155"/>
    <n v="-3.57255"/>
    <n v="0.000170629"/>
    <n v="1544.92"/>
    <n v="292.345"/>
    <n v="41.3"/>
    <n v="0"/>
    <n v="0.226333"/>
    <n v="-5.11274"/>
    <n v="-3.3338"/>
    <n v="0.000100036"/>
    <n v="811.374"/>
    <n v="297.626"/>
    <n v="30.7"/>
    <n v="0"/>
    <n v="0.0662002"/>
    <n v="-2.28303"/>
    <n v="-8.70379"/>
    <n v="0.000179917"/>
    <n v="577.703"/>
    <n v="298.803"/>
    <n v="32.7"/>
    <n v="0"/>
    <n v="0.114435"/>
    <n v="-1.3977"/>
    <n v="-10.185"/>
    <n v="8.94401e-05"/>
    <n v="5"/>
    <n v="348.868"/>
    <n v="300.603"/>
    <n v="31.3"/>
    <n v="0"/>
    <n v="0.0876953"/>
    <n v="-0.28811"/>
    <n v="-10.9524"/>
    <n v="-4.08097e-05"/>
    <n v="302.71"/>
    <n v="29.3"/>
    <n v="0"/>
    <n v="-0.144305"/>
    <n v="0.133428"/>
    <n v="-10.5056"/>
    <n v="-0.00012373"/>
    <n v="124.458"/>
    <n v="55.5794"/>
    <n v="309.776"/>
    <n v="0"/>
    <n v="698.9829999999999"/>
    <n v="304.701"/>
    <n v="283.9"/>
    <n v="27.7"/>
    <n v="0.0784619"/>
    <n v="-8.49628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8.004949999999999"/>
    <n v="0"/>
    <n v="-0.341553"/>
    <n v="0"/>
    <n v="0"/>
    <n v="0"/>
    <n v="0"/>
    <n v="0"/>
    <n v="0"/>
    <n v="29.3226"/>
    <n v="15160.2"/>
    <n v="208.56"/>
    <n v="4.01826"/>
    <n v="-13.4838"/>
    <n v="0.00779724"/>
    <n v="5367.36"/>
    <n v="4.3"/>
    <n v="0"/>
    <n v="18"/>
  </r>
  <r>
    <x v="17"/>
    <n v="101438"/>
    <n v="24135.1"/>
    <n v="12.2111"/>
    <n v="12409.7"/>
    <n v="220.307"/>
    <n v="18.4"/>
    <n v="0"/>
    <n v="0.110592"/>
    <n v="-7.85782"/>
    <n v="-11.555"/>
    <n v="2.40491e-05"/>
    <n v="9704.18"/>
    <n v="237.564"/>
    <n v="32.7"/>
    <n v="0"/>
    <n v="0.17268"/>
    <n v="-15.3134"/>
    <n v="-18.4944"/>
    <n v="2.55991e-05"/>
    <n v="7628.83"/>
    <n v="255.596"/>
    <n v="8.1"/>
    <n v="0"/>
    <n v="-0.0606035"/>
    <n v="-12.778"/>
    <n v="-14.7272"/>
    <n v="1.54884e-05"/>
    <n v="5914.56"/>
    <n v="268.885"/>
    <n v="5.1"/>
    <n v="0"/>
    <n v="-0.176465"/>
    <n v="-8.89728"/>
    <n v="-13.4854"/>
    <n v="3.11111e-05"/>
    <n v="4452.67"/>
    <n v="277.521"/>
    <n v="7.8"/>
    <n v="0"/>
    <n v="0.0822266"/>
    <n v="-6.76659"/>
    <n v="-10.5713"/>
    <n v="4.52565e-05"/>
    <n v="3188.5"/>
    <n v="283.041"/>
    <n v="26.5"/>
    <n v="0"/>
    <n v="0.255918"/>
    <n v="-3.09652"/>
    <n v="-4.94502"/>
    <n v="9.776900000000001e-05"/>
    <n v="1547.96"/>
    <n v="293.373"/>
    <n v="38.9"/>
    <n v="0"/>
    <n v="0.191646"/>
    <n v="-5.78338"/>
    <n v="-4.01963"/>
    <n v="5.62446e-05"/>
    <n v="811.604"/>
    <n v="298.841"/>
    <n v="28.4"/>
    <n v="0"/>
    <n v="0.008425780000000001"/>
    <n v="-2.42538"/>
    <n v="-9.54988"/>
    <n v="5.5773e-05"/>
    <n v="577.104"/>
    <n v="299.471"/>
    <n v="29.5"/>
    <n v="0"/>
    <n v="-0.0920845"/>
    <n v="-0.750015"/>
    <n v="-11.4123"/>
    <n v="5.7515e-05"/>
    <n v="5"/>
    <n v="348.321"/>
    <n v="299.571"/>
    <n v="34.1"/>
    <n v="0"/>
    <n v="-0.058273"/>
    <n v="3.25351"/>
    <n v="-12.8505"/>
    <n v="-1.02258e-06"/>
    <n v="300.066"/>
    <n v="43.3"/>
    <n v="0"/>
    <n v="-0.136273"/>
    <n v="3.48548"/>
    <n v="-9.602"/>
    <n v="-5.49034e-05"/>
    <n v="125.099"/>
    <n v="55.5794"/>
    <n v="299.4"/>
    <n v="0"/>
    <n v="232.317"/>
    <n v="300.19"/>
    <n v="287"/>
    <n v="44.3"/>
    <n v="2.44275"/>
    <n v="-6.8756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6.98197"/>
    <n v="0"/>
    <n v="-0.100586"/>
    <n v="0"/>
    <n v="0"/>
    <n v="0"/>
    <n v="0"/>
    <n v="0"/>
    <n v="0"/>
    <n v="85.50060000000001"/>
    <n v="14671.2"/>
    <n v="210.954"/>
    <n v="3.68588"/>
    <n v="-10.0765"/>
    <n v="0.009077689999999999"/>
    <n v="5349.76"/>
    <n v="3.6"/>
    <n v="0"/>
    <n v="19"/>
  </r>
  <r>
    <x v="18"/>
    <n v="101464"/>
    <n v="24134.8"/>
    <n v="11.8033"/>
    <n v="12415.4"/>
    <n v="220.586"/>
    <n v="16.7"/>
    <n v="0"/>
    <n v="0.0471592"/>
    <n v="-1.18864"/>
    <n v="-11.6328"/>
    <n v="6.7147e-05"/>
    <n v="9710.17"/>
    <n v="237.247"/>
    <n v="30.6"/>
    <n v="0"/>
    <n v="-0.0361953"/>
    <n v="-12.5482"/>
    <n v="-15.8554"/>
    <n v="3.59581e-05"/>
    <n v="7636.18"/>
    <n v="255.336"/>
    <n v="13.4"/>
    <n v="0"/>
    <n v="0.0385547"/>
    <n v="-9.559419999999999"/>
    <n v="-13.8431"/>
    <n v="4.40262e-05"/>
    <n v="5921.13"/>
    <n v="269.378"/>
    <n v="5.6"/>
    <n v="0"/>
    <n v="0.206838"/>
    <n v="-6.49104"/>
    <n v="-12.6"/>
    <n v="2.7958e-05"/>
    <n v="4457.46"/>
    <n v="278.336"/>
    <n v="4.9"/>
    <n v="0"/>
    <n v="0.231725"/>
    <n v="-4.72603"/>
    <n v="-10.0449"/>
    <n v="6.03793e-05"/>
    <n v="3190.24"/>
    <n v="283.476"/>
    <n v="25.1"/>
    <n v="0"/>
    <n v="0.0251006"/>
    <n v="-1.53291"/>
    <n v="-5.98477"/>
    <n v="0.000110382"/>
    <n v="1550.4"/>
    <n v="293.276"/>
    <n v="39.5"/>
    <n v="0"/>
    <n v="-0.06917089999999999"/>
    <n v="-6.35049"/>
    <n v="-5.38997"/>
    <n v="-3.51179e-05"/>
    <n v="813.978"/>
    <n v="298.915"/>
    <n v="31"/>
    <n v="0"/>
    <n v="0.117532"/>
    <n v="-3.7071"/>
    <n v="-10.0514"/>
    <n v="4.22471e-05"/>
    <n v="579.119"/>
    <n v="300.146"/>
    <n v="29.9"/>
    <n v="0"/>
    <n v="0.115422"/>
    <n v="-1.76353"/>
    <n v="-12.2772"/>
    <n v="2.03839e-05"/>
    <n v="5"/>
    <n v="349.743"/>
    <n v="299.986"/>
    <n v="36.3"/>
    <n v="0"/>
    <n v="0.0470977"/>
    <n v="0.366594"/>
    <n v="-13.0937"/>
    <n v="3.3723e-05"/>
    <n v="298.276"/>
    <n v="64"/>
    <n v="0"/>
    <n v="-0.09390229999999999"/>
    <n v="3.04037"/>
    <n v="-8.426830000000001"/>
    <n v="-1.99716e-05"/>
    <n v="126.891"/>
    <n v="55.5794"/>
    <n v="296.9"/>
    <n v="0"/>
    <n v="100.901"/>
    <n v="297.999"/>
    <n v="291.2"/>
    <n v="66"/>
    <n v="2.17124"/>
    <n v="-5.63123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4.14966"/>
    <n v="15"/>
    <n v="-44.2158"/>
    <n v="0"/>
    <n v="0"/>
    <n v="0"/>
    <n v="0"/>
    <n v="0"/>
    <n v="0"/>
    <n v="119.931"/>
    <n v="14947.8"/>
    <n v="210.863"/>
    <n v="-4.62101"/>
    <n v="-11.8474"/>
    <n v="-0.00108632"/>
    <n v="5376.32"/>
    <n v="3.9"/>
    <n v="0"/>
    <n v="20"/>
  </r>
  <r>
    <x v="19"/>
    <n v="101452"/>
    <n v="24134.9"/>
    <n v="11.1089"/>
    <n v="12403.2"/>
    <n v="219.44"/>
    <n v="26.3"/>
    <n v="0"/>
    <n v="-0.127863"/>
    <n v="1.18525"/>
    <n v="-10.4842"/>
    <n v="8.263649999999999e-05"/>
    <n v="9704"/>
    <n v="236.875"/>
    <n v="37.9"/>
    <n v="0"/>
    <n v="0.240271"/>
    <n v="-9.50004"/>
    <n v="-15.1996"/>
    <n v="1.34232e-05"/>
    <n v="7632.03"/>
    <n v="255.187"/>
    <n v="21.5"/>
    <n v="0"/>
    <n v="0.472395"/>
    <n v="-7.62417"/>
    <n v="-13.3996"/>
    <n v="4.01158e-05"/>
    <n v="5915.28"/>
    <n v="269.81"/>
    <n v="5.9"/>
    <n v="0"/>
    <n v="0.236492"/>
    <n v="-3.54415"/>
    <n v="-11.1675"/>
    <n v="3.23586e-05"/>
    <n v="4449.97"/>
    <n v="278.595"/>
    <n v="3.9"/>
    <n v="0"/>
    <n v="0.208516"/>
    <n v="-4.43376"/>
    <n v="-9.542669999999999"/>
    <n v="6.84657e-05"/>
    <n v="3184.35"/>
    <n v="282.533"/>
    <n v="27.6"/>
    <n v="0"/>
    <n v="-0.271984"/>
    <n v="-3.86652"/>
    <n v="-5.6482"/>
    <n v="5.42246e-05"/>
    <n v="1548.09"/>
    <n v="292.8"/>
    <n v="44.4"/>
    <n v="0"/>
    <n v="0.216175"/>
    <n v="-2.42365"/>
    <n v="-6.86413"/>
    <n v="0.000125723"/>
    <n v="812.33"/>
    <n v="298.793"/>
    <n v="35"/>
    <n v="0"/>
    <n v="0.136156"/>
    <n v="-3.13259"/>
    <n v="-10.257"/>
    <n v="8.341800000000001e-05"/>
    <n v="577.431"/>
    <n v="300.014"/>
    <n v="34.9"/>
    <n v="0"/>
    <n v="0.130892"/>
    <n v="-2.28038"/>
    <n v="-11.4324"/>
    <n v="6.89292e-05"/>
    <n v="6"/>
    <n v="348.094"/>
    <n v="298.993"/>
    <n v="51"/>
    <n v="0"/>
    <n v="0.114655"/>
    <n v="0.0100708"/>
    <n v="-11.9507"/>
    <n v="4.72554e-05"/>
    <n v="297.305"/>
    <n v="78.7"/>
    <n v="0"/>
    <n v="-0.0681084"/>
    <n v="2.70169"/>
    <n v="-7.89253"/>
    <n v="-5.67528e-05"/>
    <n v="125.675"/>
    <n v="55.5794"/>
    <n v="296.1"/>
    <n v="0"/>
    <n v="46.5985"/>
    <n v="297.101"/>
    <n v="293.564"/>
    <n v="80.8"/>
    <n v="1.7978"/>
    <n v="-5.31989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2.43296"/>
    <n v="321"/>
    <n v="-460.377"/>
    <n v="0"/>
    <n v="0"/>
    <n v="0"/>
    <n v="0"/>
    <n v="0"/>
    <n v="0"/>
    <n v="93.4718"/>
    <n v="15033.8"/>
    <n v="211.583"/>
    <n v="-4.32465"/>
    <n v="-6.93439"/>
    <n v="-0.00710168"/>
    <n v="5409.92"/>
    <n v="5.4"/>
    <n v="0"/>
    <n v="21"/>
  </r>
  <r>
    <x v="20"/>
    <n v="101359"/>
    <n v="24135.2"/>
    <n v="11.1013"/>
    <n v="12385.6"/>
    <n v="218.706"/>
    <n v="33.2"/>
    <n v="0"/>
    <n v="0.0536855"/>
    <n v="-0.506494"/>
    <n v="-12.0129"/>
    <n v="6.13539e-05"/>
    <n v="9693.379999999999"/>
    <n v="237.097"/>
    <n v="29.1"/>
    <n v="0"/>
    <n v="-0.105324"/>
    <n v="-5.71612"/>
    <n v="-13.8838"/>
    <n v="-5.63757e-06"/>
    <n v="7620.34"/>
    <n v="255.19"/>
    <n v="17.4"/>
    <n v="0"/>
    <n v="0.181227"/>
    <n v="-2.97726"/>
    <n v="-12.0912"/>
    <n v="2.68163e-05"/>
    <n v="5903.83"/>
    <n v="269.99"/>
    <n v="5.9"/>
    <n v="0"/>
    <n v="0.317824"/>
    <n v="-2.43902"/>
    <n v="-9.912129999999999"/>
    <n v="3.05262e-05"/>
    <n v="4437.76"/>
    <n v="278.703"/>
    <n v="4.2"/>
    <n v="0"/>
    <n v="0.0338457"/>
    <n v="-5.0502"/>
    <n v="-9.355790000000001"/>
    <n v="5.29598e-05"/>
    <n v="3174.67"/>
    <n v="281.413"/>
    <n v="33.2"/>
    <n v="0"/>
    <n v="0.0365088"/>
    <n v="-2.30219"/>
    <n v="-6.37908"/>
    <n v="0.000103196"/>
    <n v="1540.61"/>
    <n v="293.194"/>
    <n v="41.8"/>
    <n v="0"/>
    <n v="0.29726"/>
    <n v="-3.75579"/>
    <n v="-6.12504"/>
    <n v="0.000323774"/>
    <n v="804.052"/>
    <n v="299.109"/>
    <n v="33.8"/>
    <n v="0"/>
    <n v="0.446831"/>
    <n v="-2.26297"/>
    <n v="-7.43463"/>
    <n v="0.000227134"/>
    <n v="568.965"/>
    <n v="300.009"/>
    <n v="35.5"/>
    <n v="0"/>
    <n v="0.359454"/>
    <n v="-1.60097"/>
    <n v="-8.12669"/>
    <n v="0.000168285"/>
    <n v="5"/>
    <n v="339.986"/>
    <n v="298.195"/>
    <n v="59"/>
    <n v="0"/>
    <n v="0.112905"/>
    <n v="0.60947"/>
    <n v="-10.5377"/>
    <n v="0.000129488"/>
    <n v="297.52"/>
    <n v="74.09999999999999"/>
    <n v="0"/>
    <n v="-0.113607"/>
    <n v="3.01502"/>
    <n v="-8.77599"/>
    <n v="-6.07384e-05"/>
    <n v="117.697"/>
    <n v="55.5794"/>
    <n v="296.2"/>
    <n v="0"/>
    <n v="70.09869999999999"/>
    <n v="297.391"/>
    <n v="292.8"/>
    <n v="75.90000000000001"/>
    <n v="2.12695"/>
    <n v="-6.17217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3.42962"/>
    <n v="182"/>
    <n v="-576.153"/>
    <n v="0"/>
    <n v="0"/>
    <n v="0"/>
    <n v="0"/>
    <n v="0"/>
    <n v="0"/>
    <n v="62.9648"/>
    <n v="15900"/>
    <n v="208.303"/>
    <n v="1.09762"/>
    <n v="-8.095280000000001"/>
    <n v="0.00434543"/>
    <n v="5411.04"/>
    <n v="6.6"/>
    <n v="0"/>
    <n v="22"/>
  </r>
  <r>
    <x v="21"/>
    <n v="101391"/>
    <n v="24134.9"/>
    <n v="7.61011"/>
    <n v="12386.1"/>
    <n v="219.464"/>
    <n v="34.1"/>
    <n v="0"/>
    <n v="0.162759"/>
    <n v="0.203479"/>
    <n v="-12.1723"/>
    <n v="4.05796e-05"/>
    <n v="9694.389999999999"/>
    <n v="236.876"/>
    <n v="35.2"/>
    <n v="0"/>
    <n v="-0.313391"/>
    <n v="-1.29917"/>
    <n v="-14.2654"/>
    <n v="-1.04419e-05"/>
    <n v="7621.22"/>
    <n v="255.435"/>
    <n v="15.6"/>
    <n v="0"/>
    <n v="-0.264879"/>
    <n v="0.756335"/>
    <n v="-11.3747"/>
    <n v="4.22517e-05"/>
    <n v="5905.07"/>
    <n v="269.474"/>
    <n v="6.5"/>
    <n v="0"/>
    <n v="0.158432"/>
    <n v="-0.903987"/>
    <n v="-9.90672"/>
    <n v="5.75529e-05"/>
    <n v="4442.39"/>
    <n v="277.81"/>
    <n v="5.4"/>
    <n v="0"/>
    <n v="0.0455566"/>
    <n v="-3.50221"/>
    <n v="-9.801769999999999"/>
    <n v="7.12711e-05"/>
    <n v="3178.67"/>
    <n v="282.584"/>
    <n v="18.7"/>
    <n v="0"/>
    <n v="-0.0514453"/>
    <n v="-2.56511"/>
    <n v="-6.02199"/>
    <n v="0.000178446"/>
    <n v="1544.31"/>
    <n v="292.816"/>
    <n v="43.6"/>
    <n v="0"/>
    <n v="0.0477734"/>
    <n v="-2.96711"/>
    <n v="-6.44394"/>
    <n v="0.000163016"/>
    <n v="808.112"/>
    <n v="299.204"/>
    <n v="32.9"/>
    <n v="0"/>
    <n v="0.058165"/>
    <n v="-3.66661"/>
    <n v="-4.92516"/>
    <n v="0.000165788"/>
    <n v="572.926"/>
    <n v="300.256"/>
    <n v="33.6"/>
    <n v="0"/>
    <n v="0.0338159"/>
    <n v="-3.24872"/>
    <n v="-6.10699"/>
    <n v="0.000188601"/>
    <n v="6"/>
    <n v="344.247"/>
    <n v="297.924"/>
    <n v="63.4"/>
    <n v="0"/>
    <n v="0.0189932"/>
    <n v="0.348936"/>
    <n v="-8.19828"/>
    <n v="9.109690000000001e-05"/>
    <n v="299.726"/>
    <n v="61.3"/>
    <n v="0"/>
    <n v="-0.138728"/>
    <n v="1.20959"/>
    <n v="-8.28684"/>
    <n v="-5.92885e-05"/>
    <n v="121.168"/>
    <n v="55.5794"/>
    <n v="304.5"/>
    <n v="0"/>
    <n v="348.87"/>
    <n v="301.14"/>
    <n v="292.2"/>
    <n v="58.1"/>
    <n v="1.07296"/>
    <n v="-6.72306"/>
    <n v="-50"/>
    <n v="0"/>
    <n v="0"/>
    <n v="0"/>
    <n v="0"/>
    <n v="0"/>
    <n v="0"/>
    <n v="0"/>
    <n v="0"/>
    <n v="0"/>
    <n v="0"/>
    <n v="0"/>
    <n v="0"/>
    <n v="0"/>
    <n v="0"/>
    <n v="0"/>
    <n v="0"/>
    <n v="9288"/>
    <n v="2.1819"/>
    <n v="273"/>
    <n v="-361.964"/>
    <n v="0"/>
    <n v="0"/>
    <n v="0"/>
    <n v="0"/>
    <n v="0"/>
    <n v="0"/>
    <n v="9.9032"/>
    <n v="15814"/>
    <n v="207.392"/>
    <n v="-2.54155"/>
    <n v="-9.363440000000001"/>
    <n v="0.00659202"/>
    <n v="5338.88"/>
    <n v="8"/>
    <n v="0"/>
    <n v="23"/>
  </r>
  <r>
    <x v="22"/>
    <n v="101398"/>
    <n v="24135"/>
    <n v="8.313499999999999"/>
    <n v="12389.8"/>
    <n v="220.219"/>
    <n v="22.8"/>
    <n v="0"/>
    <n v="0.088627"/>
    <n v="1.51802"/>
    <n v="-12.083"/>
    <n v="5.07722e-05"/>
    <n v="9696.030000000001"/>
    <n v="236.754"/>
    <n v="40.7"/>
    <n v="0"/>
    <n v="0.048334"/>
    <n v="-0.322476"/>
    <n v="-14.3225"/>
    <n v="1.52644e-05"/>
    <n v="7622.75"/>
    <n v="255.727"/>
    <n v="9.5"/>
    <n v="0"/>
    <n v="-0.162809"/>
    <n v="1.28591"/>
    <n v="-11.148"/>
    <n v="0.000142902"/>
    <n v="5906.13"/>
    <n v="268.829"/>
    <n v="9.6"/>
    <n v="0"/>
    <n v="0.0573984"/>
    <n v="-1.48867"/>
    <n v="-10.7201"/>
    <n v="5.16932e-05"/>
    <n v="4445.44"/>
    <n v="278.344"/>
    <n v="6.4"/>
    <n v="0"/>
    <n v="0.213854"/>
    <n v="-3.46647"/>
    <n v="-9.36833"/>
    <n v="8.96655e-05"/>
    <n v="3178.3"/>
    <n v="282.725"/>
    <n v="17"/>
    <n v="0"/>
    <n v="-0.0288105"/>
    <n v="-2.28241"/>
    <n v="-4.47035"/>
    <n v="0.000166749"/>
    <n v="1542.76"/>
    <n v="292.714"/>
    <n v="39.3"/>
    <n v="0"/>
    <n v="0.0473838"/>
    <n v="-1.73118"/>
    <n v="-6.00213"/>
    <n v="0.000311194"/>
    <n v="808.965"/>
    <n v="296.578"/>
    <n v="48.3"/>
    <n v="0"/>
    <n v="0.0890576"/>
    <n v="-0.664797"/>
    <n v="-7.99962"/>
    <n v="0.000359989"/>
    <n v="575.583"/>
    <n v="298.081"/>
    <n v="49"/>
    <n v="0"/>
    <n v="0.0420547"/>
    <n v="0.178511"/>
    <n v="-9.56535"/>
    <n v="0.000257533"/>
    <n v="5"/>
    <n v="346.951"/>
    <n v="299.881"/>
    <n v="47.7"/>
    <n v="0"/>
    <n v="-0.0487271"/>
    <n v="0.488713"/>
    <n v="-10.4791"/>
    <n v="0.000117548"/>
    <n v="302.275"/>
    <n v="44.9"/>
    <n v="0"/>
    <n v="-0.201727"/>
    <n v="0.48948"/>
    <n v="-10.2033"/>
    <n v="1.46411e-05"/>
    <n v="122.539"/>
    <n v="55.5794"/>
    <n v="313.6"/>
    <n v="0"/>
    <n v="810.08"/>
    <n v="304.79"/>
    <n v="289.9"/>
    <n v="40.7"/>
    <n v="0.297825"/>
    <n v="-8.557880000000001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2.75008"/>
    <n v="70"/>
    <n v="-565.347"/>
    <n v="0"/>
    <n v="0"/>
    <n v="0"/>
    <n v="0"/>
    <n v="0"/>
    <n v="0"/>
    <n v="16.5732"/>
    <n v="15825.6"/>
    <n v="207.76"/>
    <n v="0.358002"/>
    <n v="-9.44849"/>
    <n v="0.00469276"/>
    <n v="5249.12"/>
    <n v="10.6"/>
    <n v="0"/>
    <n v="24"/>
  </r>
  <r>
    <x v="23"/>
    <n v="101324"/>
    <n v="24135.1"/>
    <n v="7.40076"/>
    <n v="12394.1"/>
    <n v="220.3"/>
    <n v="32.8"/>
    <n v="0"/>
    <n v="-0.0240449"/>
    <n v="1.89554"/>
    <n v="-12.0003"/>
    <n v="8.15209e-05"/>
    <n v="9697.709999999999"/>
    <n v="236.89"/>
    <n v="34.7"/>
    <n v="0"/>
    <n v="-0.0248291"/>
    <n v="2.91759"/>
    <n v="-12.6344"/>
    <n v="3.36211e-05"/>
    <n v="7624.12"/>
    <n v="255.71"/>
    <n v="8.5"/>
    <n v="0"/>
    <n v="-0.133275"/>
    <n v="-0.200034"/>
    <n v="-11.8132"/>
    <n v="1.17577e-05"/>
    <n v="5908.04"/>
    <n v="269.118"/>
    <n v="15"/>
    <n v="0"/>
    <n v="0.131512"/>
    <n v="-1.36527"/>
    <n v="-9.72472"/>
    <n v="5.76796e-05"/>
    <n v="4447.81"/>
    <n v="278.351"/>
    <n v="9.1"/>
    <n v="0"/>
    <n v="0.263895"/>
    <n v="-3.41223"/>
    <n v="-8.657819999999999"/>
    <n v="0.000113757"/>
    <n v="3176.95"/>
    <n v="283.725"/>
    <n v="14"/>
    <n v="0"/>
    <n v="0.157563"/>
    <n v="-2.30401"/>
    <n v="-5.7925"/>
    <n v="0.000115473"/>
    <n v="1540.66"/>
    <n v="292.498"/>
    <n v="43.5"/>
    <n v="0"/>
    <n v="0.226907"/>
    <n v="-4.03936"/>
    <n v="-3.42995"/>
    <n v="9.00913e-05"/>
    <n v="806.2910000000001"/>
    <n v="297.933"/>
    <n v="39.7"/>
    <n v="0"/>
    <n v="0.152125"/>
    <n v="-1.43752"/>
    <n v="-7.25643"/>
    <n v="0.000124605"/>
    <n v="571.826"/>
    <n v="299.833"/>
    <n v="36.8"/>
    <n v="0"/>
    <n v="0.0607119"/>
    <n v="-1.06036"/>
    <n v="-8.499129999999999"/>
    <n v="8.703050000000001e-05"/>
    <n v="6"/>
    <n v="342.027"/>
    <n v="301.733"/>
    <n v="36.4"/>
    <n v="0"/>
    <n v="0.00387647"/>
    <n v="-0.765449"/>
    <n v="-9.50314"/>
    <n v="-1.67778e-05"/>
    <n v="304.178"/>
    <n v="34"/>
    <n v="0"/>
    <n v="-0.164124"/>
    <n v="-0.488564"/>
    <n v="-9.11687"/>
    <n v="-7.46787e-05"/>
    <n v="116.43"/>
    <n v="55.5794"/>
    <n v="317.048"/>
    <n v="0"/>
    <n v="929.022"/>
    <n v="306.765"/>
    <n v="287.5"/>
    <n v="31.3"/>
    <n v="-0.513591"/>
    <n v="-7.7984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4.39327"/>
    <n v="11"/>
    <n v="-24.1388"/>
    <n v="0"/>
    <n v="0"/>
    <n v="0"/>
    <n v="0"/>
    <n v="0"/>
    <n v="0"/>
    <n v="3.09399"/>
    <n v="15491.5"/>
    <n v="209.644"/>
    <n v="-0.625159"/>
    <n v="-8.59225"/>
    <n v="-0.00418529"/>
    <n v="5195.68"/>
    <n v="15.2"/>
    <n v="0"/>
    <n v="25"/>
  </r>
  <r>
    <x v="24"/>
    <n v="101196"/>
    <n v="24135"/>
    <n v="5.40592"/>
    <n v="12390.3"/>
    <n v="220.748"/>
    <n v="26.2"/>
    <n v="0"/>
    <n v="0.00341602"/>
    <n v="2.75659"/>
    <n v="-12.0514"/>
    <n v="1.32585e-05"/>
    <n v="9693.76"/>
    <n v="236.783"/>
    <n v="40.9"/>
    <n v="0"/>
    <n v="0.0180215"/>
    <n v="4.68713"/>
    <n v="-12.7863"/>
    <n v="-1.92064e-05"/>
    <n v="7620.61"/>
    <n v="255.59"/>
    <n v="8.9"/>
    <n v="0"/>
    <n v="-0.0964356"/>
    <n v="1.85631"/>
    <n v="-12.3573"/>
    <n v="1.76726e-05"/>
    <n v="5904.98"/>
    <n v="269.118"/>
    <n v="15.2"/>
    <n v="0"/>
    <n v="0.201531"/>
    <n v="-0.35425"/>
    <n v="-9.67563"/>
    <n v="4.83535e-05"/>
    <n v="4445.01"/>
    <n v="278.319"/>
    <n v="12.5"/>
    <n v="0"/>
    <n v="0.101898"/>
    <n v="-3.76502"/>
    <n v="-7.62369"/>
    <n v="7.62849e-05"/>
    <n v="3174.43"/>
    <n v="284.049"/>
    <n v="13.1"/>
    <n v="0"/>
    <n v="0.0809863"/>
    <n v="-4.62052"/>
    <n v="-5.80799"/>
    <n v="0.000126305"/>
    <n v="1534.07"/>
    <n v="293.403"/>
    <n v="39.2"/>
    <n v="0"/>
    <n v="0.7052580000000001"/>
    <n v="-2.23914"/>
    <n v="-1.87282"/>
    <n v="0.000177637"/>
    <n v="797.974"/>
    <n v="298.961"/>
    <n v="35.2"/>
    <n v="0"/>
    <n v="0.416832"/>
    <n v="0.888406"/>
    <n v="-5.52031"/>
    <n v="0.00014004"/>
    <n v="562.634"/>
    <n v="301.165"/>
    <n v="32"/>
    <n v="0"/>
    <n v="0.26722"/>
    <n v="0.935564"/>
    <n v="-6.49462"/>
    <n v="0.000101177"/>
    <n v="6"/>
    <n v="331.845"/>
    <n v="303.165"/>
    <n v="30.3"/>
    <n v="0"/>
    <n v="0.105914"/>
    <n v="0.97489"/>
    <n v="-7.40299"/>
    <n v="3.7759e-05"/>
    <n v="305.533"/>
    <n v="27.9"/>
    <n v="0"/>
    <n v="-0.119086"/>
    <n v="0.676289"/>
    <n v="-7.34535"/>
    <n v="-2.1656e-05"/>
    <n v="105.287"/>
    <n v="55.5794"/>
    <n v="312.866"/>
    <n v="0"/>
    <n v="664.603"/>
    <n v="307.133"/>
    <n v="285.4"/>
    <n v="26.6"/>
    <n v="0.401091"/>
    <n v="-6.45701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5.51883"/>
    <n v="0"/>
    <n v="0.490967"/>
    <n v="0"/>
    <n v="0"/>
    <n v="0"/>
    <n v="0"/>
    <n v="0"/>
    <n v="0"/>
    <n v="-31.8055"/>
    <n v="16553.6"/>
    <n v="207.411"/>
    <n v="-2.89647"/>
    <n v="-5.83854"/>
    <n v="-0.00310669"/>
    <n v="5157.12"/>
    <n v="19.3"/>
    <n v="0"/>
    <n v="26"/>
  </r>
  <r>
    <x v="25"/>
    <n v="101235"/>
    <n v="24135.2"/>
    <n v="9.414479999999999"/>
    <n v="12389.6"/>
    <n v="221.253"/>
    <n v="15.2"/>
    <n v="0"/>
    <n v="-0.0167012"/>
    <n v="3.88"/>
    <n v="-12.4905"/>
    <n v="3.07577e-05"/>
    <n v="9691"/>
    <n v="236.887"/>
    <n v="39.6"/>
    <n v="0"/>
    <n v="0.11616"/>
    <n v="7.29847"/>
    <n v="-12.3482"/>
    <n v="6.06315e-05"/>
    <n v="7619.93"/>
    <n v="255.398"/>
    <n v="8.699999999999999"/>
    <n v="0"/>
    <n v="0.162324"/>
    <n v="2.03408"/>
    <n v="-11.9082"/>
    <n v="1.09747e-05"/>
    <n v="5905.85"/>
    <n v="268.696"/>
    <n v="16.2"/>
    <n v="0"/>
    <n v="0.192607"/>
    <n v="-0.479553"/>
    <n v="-10.7083"/>
    <n v="4.22621e-05"/>
    <n v="4447.63"/>
    <n v="277.971"/>
    <n v="14.8"/>
    <n v="0"/>
    <n v="-0.182854"/>
    <n v="-2.04312"/>
    <n v="-7.24643"/>
    <n v="8.309409999999999e-05"/>
    <n v="3177.44"/>
    <n v="283.673"/>
    <n v="16"/>
    <n v="0"/>
    <n v="0.22799"/>
    <n v="-4.96623"/>
    <n v="-4.26704"/>
    <n v="0.000138438"/>
    <n v="1536.23"/>
    <n v="293.602"/>
    <n v="38.8"/>
    <n v="0"/>
    <n v="0.238002"/>
    <n v="-2.09005"/>
    <n v="-4.58424"/>
    <n v="1.48318e-05"/>
    <n v="798.696"/>
    <n v="299.722"/>
    <n v="30.1"/>
    <n v="0"/>
    <n v="-0.0662441"/>
    <n v="-0.738613"/>
    <n v="-9.02163"/>
    <n v="3.6103e-05"/>
    <n v="563.109"/>
    <n v="301.091"/>
    <n v="31.1"/>
    <n v="0"/>
    <n v="-0.0766167"/>
    <n v="-0.0281299"/>
    <n v="-10.4177"/>
    <n v="4.60803e-05"/>
    <n v="6"/>
    <n v="332.702"/>
    <n v="301.697"/>
    <n v="37.1"/>
    <n v="0"/>
    <n v="-0.0203569"/>
    <n v="1.29232"/>
    <n v="-10.2325"/>
    <n v="-1.37539e-05"/>
    <n v="301.57"/>
    <n v="49.3"/>
    <n v="0"/>
    <n v="-0.0623569"/>
    <n v="1.78238"/>
    <n v="-6.4249"/>
    <n v="-1.65039e-05"/>
    <n v="107.808"/>
    <n v="55.5794"/>
    <n v="300.475"/>
    <n v="0"/>
    <n v="148.916"/>
    <n v="301.392"/>
    <n v="290.3"/>
    <n v="51.1"/>
    <n v="1.25992"/>
    <n v="-4.67056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2.67381"/>
    <n v="73"/>
    <n v="-636.605"/>
    <n v="0"/>
    <n v="0"/>
    <n v="0"/>
    <n v="0"/>
    <n v="0"/>
    <n v="0"/>
    <n v="35.2492"/>
    <n v="16489.3"/>
    <n v="207.572"/>
    <n v="-2.6805"/>
    <n v="-5.69943"/>
    <n v="-0.000843025"/>
    <n v="5099.04"/>
    <n v="23"/>
    <n v="0"/>
    <n v="27"/>
  </r>
  <r>
    <x v="26"/>
    <n v="101265"/>
    <n v="24134.8"/>
    <n v="10.9143"/>
    <n v="12389.4"/>
    <n v="221.776"/>
    <n v="12.1"/>
    <n v="0"/>
    <n v="-0.122381"/>
    <n v="5.04572"/>
    <n v="-11.3098"/>
    <n v="5.8744e-05"/>
    <n v="9687.49"/>
    <n v="236.674"/>
    <n v="31"/>
    <n v="0"/>
    <n v="0.180541"/>
    <n v="10.1007"/>
    <n v="-12.4283"/>
    <n v="-9.769779999999999e-06"/>
    <n v="7618.45"/>
    <n v="255.12"/>
    <n v="11"/>
    <n v="0"/>
    <n v="0.165898"/>
    <n v="4.48608"/>
    <n v="-10.6094"/>
    <n v="2.76841e-05"/>
    <n v="5904.27"/>
    <n v="268.632"/>
    <n v="10.1"/>
    <n v="0"/>
    <n v="0.365621"/>
    <n v="-0.6525069999999999"/>
    <n v="-10.9875"/>
    <n v="3.93491e-05"/>
    <n v="4447.33"/>
    <n v="277.515"/>
    <n v="15.5"/>
    <n v="0"/>
    <n v="0.0176836"/>
    <n v="-1.03798"/>
    <n v="-8.084440000000001"/>
    <n v="7.57372e-05"/>
    <n v="3181.29"/>
    <n v="281.959"/>
    <n v="43.7"/>
    <n v="0"/>
    <n v="-0.09232029999999999"/>
    <n v="-3.76017"/>
    <n v="-2.27099"/>
    <n v="0.00011703"/>
    <n v="1540.14"/>
    <n v="294.204"/>
    <n v="39.6"/>
    <n v="0"/>
    <n v="0.0570625"/>
    <n v="-2.3199"/>
    <n v="-4.94712"/>
    <n v="2.09166e-05"/>
    <n v="801.468"/>
    <n v="300.048"/>
    <n v="31.6"/>
    <n v="0"/>
    <n v="-0.08562699999999999"/>
    <n v="-1.14361"/>
    <n v="-10.5981"/>
    <n v="8.80608e-05"/>
    <n v="565.48"/>
    <n v="301.651"/>
    <n v="30.7"/>
    <n v="0"/>
    <n v="-0.111006"/>
    <n v="-0.5152640000000001"/>
    <n v="-12.4443"/>
    <n v="9.01343e-05"/>
    <n v="6"/>
    <n v="334.646"/>
    <n v="302.095"/>
    <n v="34.3"/>
    <n v="0"/>
    <n v="-0.0863027"/>
    <n v="0.644517"/>
    <n v="-12.4858"/>
    <n v="8.979930000000001e-05"/>
    <n v="300.595"/>
    <n v="50.2"/>
    <n v="0"/>
    <n v="-0.09881760000000001"/>
    <n v="2.19638"/>
    <n v="-6.64865"/>
    <n v="-3.41316e-05"/>
    <n v="110.083"/>
    <n v="55.5794"/>
    <n v="298.322"/>
    <n v="0"/>
    <n v="110.845"/>
    <n v="299.862"/>
    <n v="289.545"/>
    <n v="53.1"/>
    <n v="1.48843"/>
    <n v="-4.25697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4.12177"/>
    <n v="11"/>
    <n v="-44.8131"/>
    <n v="0"/>
    <n v="0"/>
    <n v="0"/>
    <n v="0"/>
    <n v="0"/>
    <n v="0"/>
    <n v="79.59780000000001"/>
    <n v="16428.9"/>
    <n v="208.071"/>
    <n v="-0.848123"/>
    <n v="-4.6765"/>
    <n v="0.00238423"/>
    <n v="5088.48"/>
    <n v="24.2"/>
    <n v="0"/>
    <n v="28"/>
  </r>
  <r>
    <x v="27"/>
    <n v="101201"/>
    <n v="24135.1"/>
    <n v="9.20388"/>
    <n v="12375.1"/>
    <n v="222.748"/>
    <n v="7.9"/>
    <n v="0"/>
    <n v="0.00971875"/>
    <n v="6.21732"/>
    <n v="-10.3784"/>
    <n v="3.67352e-05"/>
    <n v="9671.549999999999"/>
    <n v="236.509"/>
    <n v="27.6"/>
    <n v="0"/>
    <n v="0.263678"/>
    <n v="12.9686"/>
    <n v="-13.7856"/>
    <n v="5.37262e-06"/>
    <n v="7605.85"/>
    <n v="254.701"/>
    <n v="12.3"/>
    <n v="0"/>
    <n v="0.109322"/>
    <n v="8.7949"/>
    <n v="-9.785880000000001"/>
    <n v="4.61045e-05"/>
    <n v="5895.92"/>
    <n v="268.171"/>
    <n v="8.699999999999999"/>
    <n v="0"/>
    <n v="0.177156"/>
    <n v="1.12191"/>
    <n v="-10.0248"/>
    <n v="5.26498e-05"/>
    <n v="4440.27"/>
    <n v="277.302"/>
    <n v="18"/>
    <n v="0"/>
    <n v="0.0945781"/>
    <n v="-1.37116"/>
    <n v="-9.50877"/>
    <n v="6.50076e-05"/>
    <n v="3175.62"/>
    <n v="281.172"/>
    <n v="55.6"/>
    <n v="0"/>
    <n v="-0.0385566"/>
    <n v="-1.89433"/>
    <n v="-0.70779"/>
    <n v="0.000159095"/>
    <n v="1535.1"/>
    <n v="294.534"/>
    <n v="38.8"/>
    <n v="0"/>
    <n v="0.0550137"/>
    <n v="-0.555327"/>
    <n v="-5.86655"/>
    <n v="4.75846e-05"/>
    <n v="794.879"/>
    <n v="300.794"/>
    <n v="29.7"/>
    <n v="0"/>
    <n v="0.199488"/>
    <n v="-0.67386"/>
    <n v="-9.12847"/>
    <n v="0.000123233"/>
    <n v="558.489"/>
    <n v="301.777"/>
    <n v="32"/>
    <n v="0"/>
    <n v="0.09817140000000001"/>
    <n v="-0.601536"/>
    <n v="-10.1855"/>
    <n v="0.000171132"/>
    <n v="6"/>
    <n v="327.954"/>
    <n v="300.595"/>
    <n v="44.6"/>
    <n v="0"/>
    <n v="-0.00624854"/>
    <n v="1.07568"/>
    <n v="-10.9875"/>
    <n v="0.000138448"/>
    <n v="299.395"/>
    <n v="60.7"/>
    <n v="0"/>
    <n v="-0.0792485"/>
    <n v="2.32811"/>
    <n v="-5.60911"/>
    <n v="-3.18475e-05"/>
    <n v="104.252"/>
    <n v="55.5794"/>
    <n v="297.105"/>
    <n v="0"/>
    <n v="66.521"/>
    <n v="298.495"/>
    <n v="291.4"/>
    <n v="64.5"/>
    <n v="1.5763"/>
    <n v="-3.62017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2.4"/>
    <n v="154"/>
    <n v="-520.059"/>
    <n v="0"/>
    <n v="0"/>
    <n v="0"/>
    <n v="0"/>
    <n v="0"/>
    <n v="0"/>
    <n v="18.5043"/>
    <n v="17029.6"/>
    <n v="207.511"/>
    <n v="-2.85067"/>
    <n v="-6.74902"/>
    <n v="-0.00113421"/>
    <n v="5059.84"/>
    <n v="26.8"/>
    <n v="0"/>
    <n v="29"/>
  </r>
  <r>
    <x v="28"/>
    <n v="101135"/>
    <n v="24135"/>
    <n v="7.12123"/>
    <n v="12361.2"/>
    <n v="222.566"/>
    <n v="9.5"/>
    <n v="0"/>
    <n v="0.0912617"/>
    <n v="7.38054"/>
    <n v="-11.9537"/>
    <n v="5.50994e-05"/>
    <n v="9655.299999999999"/>
    <n v="236.272"/>
    <n v="25.3"/>
    <n v="0"/>
    <n v="-0.00302148"/>
    <n v="11.285"/>
    <n v="-16.1014"/>
    <n v="3.64478e-05"/>
    <n v="7592.32"/>
    <n v="253.863"/>
    <n v="13.8"/>
    <n v="0"/>
    <n v="-0.140279"/>
    <n v="7.92386"/>
    <n v="-11.3995"/>
    <n v="5.916e-05"/>
    <n v="5885.65"/>
    <n v="268.036"/>
    <n v="7"/>
    <n v="0"/>
    <n v="-0.161359"/>
    <n v="3.34406"/>
    <n v="-9.324680000000001"/>
    <n v="4.45087e-05"/>
    <n v="4431.53"/>
    <n v="276.704"/>
    <n v="21.1"/>
    <n v="0"/>
    <n v="0.160148"/>
    <n v="-1.06561"/>
    <n v="-9.213520000000001"/>
    <n v="5.92432e-05"/>
    <n v="3169.91"/>
    <n v="280.963"/>
    <n v="55.3"/>
    <n v="0"/>
    <n v="0.0594414"/>
    <n v="-1.47791"/>
    <n v="-2.76522"/>
    <n v="0.000133939"/>
    <n v="1529.7"/>
    <n v="294.852"/>
    <n v="38.8"/>
    <n v="0"/>
    <n v="-0.132067"/>
    <n v="-1.45084"/>
    <n v="-5.45459"/>
    <n v="8.54918e-05"/>
    <n v="788.211"/>
    <n v="301.455"/>
    <n v="27.5"/>
    <n v="0"/>
    <n v="-0.09019629999999999"/>
    <n v="-1.0034"/>
    <n v="-4.79839"/>
    <n v="8.12844e-05"/>
    <n v="551.427"/>
    <n v="302.035"/>
    <n v="30.2"/>
    <n v="0"/>
    <n v="-0.155687"/>
    <n v="0.230159"/>
    <n v="-4.54799"/>
    <n v="0.000138645"/>
    <n v="6"/>
    <n v="321.358"/>
    <n v="299.409"/>
    <n v="53.4"/>
    <n v="0"/>
    <n v="-0.222065"/>
    <n v="3.20254"/>
    <n v="-6.90398"/>
    <n v="0.000109134"/>
    <n v="298.352"/>
    <n v="63.2"/>
    <n v="0"/>
    <n v="-0.08224339999999999"/>
    <n v="3.52115"/>
    <n v="-4.10149"/>
    <n v="-9.51345e-05"/>
    <n v="98.2664"/>
    <n v="55.5794"/>
    <n v="296.063"/>
    <n v="0"/>
    <n v="52.8204"/>
    <n v="297.52"/>
    <n v="290.932"/>
    <n v="66.8"/>
    <n v="2.65387"/>
    <n v="-2.7415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3.07587"/>
    <n v="99"/>
    <n v="-416.509"/>
    <n v="0"/>
    <n v="0"/>
    <n v="0"/>
    <n v="0"/>
    <n v="0"/>
    <n v="0"/>
    <n v="-0.0145874"/>
    <n v="16418.8"/>
    <n v="209.349"/>
    <n v="-0.508319"/>
    <n v="-7.38595"/>
    <n v="0.00154864"/>
    <n v="4987.36"/>
    <n v="31"/>
    <n v="0"/>
    <n v="30"/>
  </r>
  <r>
    <x v="29"/>
    <n v="101258"/>
    <n v="24134.9"/>
    <n v="6.72334"/>
    <n v="12361.7"/>
    <n v="221.088"/>
    <n v="35.7"/>
    <n v="0"/>
    <n v="-0.0501689"/>
    <n v="4.77991"/>
    <n v="-8.19707"/>
    <n v="3.80179e-05"/>
    <n v="9656.469999999999"/>
    <n v="236.351"/>
    <n v="25.7"/>
    <n v="0"/>
    <n v="0.19698"/>
    <n v="7.83848"/>
    <n v="-17.1581"/>
    <n v="5.80757e-05"/>
    <n v="7591.34"/>
    <n v="253.721"/>
    <n v="9.4"/>
    <n v="0"/>
    <n v="0.251115"/>
    <n v="7.9028"/>
    <n v="-12.8767"/>
    <n v="9.40964e-05"/>
    <n v="5890.56"/>
    <n v="267.03"/>
    <n v="8.5"/>
    <n v="0"/>
    <n v="0.00585938"/>
    <n v="3.23953"/>
    <n v="-10.5434"/>
    <n v="6.04436e-05"/>
    <n v="4441.24"/>
    <n v="276.229"/>
    <n v="24.3"/>
    <n v="0"/>
    <n v="-0.0752617"/>
    <n v="-1.96752"/>
    <n v="-7.48547"/>
    <n v="6.8568e-05"/>
    <n v="3179.64"/>
    <n v="280.334"/>
    <n v="63.6"/>
    <n v="0"/>
    <n v="-0.0709219"/>
    <n v="-1.21065"/>
    <n v="-3.2567"/>
    <n v="7.340579999999999e-05"/>
    <n v="1540.11"/>
    <n v="294.968"/>
    <n v="38.4"/>
    <n v="0"/>
    <n v="-0.402857"/>
    <n v="-2.13006"/>
    <n v="-4.90875"/>
    <n v="0.000105709"/>
    <n v="799.145"/>
    <n v="300.658"/>
    <n v="29.3"/>
    <n v="0"/>
    <n v="-0.019252"/>
    <n v="-0.186582"/>
    <n v="-5.19669"/>
    <n v="0.000160283"/>
    <n v="563.03"/>
    <n v="301.173"/>
    <n v="31.8"/>
    <n v="0"/>
    <n v="0.0604981"/>
    <n v="1.49426"/>
    <n v="-5.84708"/>
    <n v="0.00019864"/>
    <n v="5"/>
    <n v="333.778"/>
    <n v="299.046"/>
    <n v="59"/>
    <n v="0"/>
    <n v="0.0181851"/>
    <n v="3.2463"/>
    <n v="-6.48105"/>
    <n v="8.1677e-05"/>
    <n v="300.973"/>
    <n v="56.4"/>
    <n v="0"/>
    <n v="-0.09581489999999999"/>
    <n v="3.16014"/>
    <n v="-6.28588"/>
    <n v="3.77197e-06"/>
    <n v="109.837"/>
    <n v="55.5794"/>
    <n v="305.766"/>
    <n v="0"/>
    <n v="355.086"/>
    <n v="302.327"/>
    <n v="292"/>
    <n v="53.8"/>
    <n v="2.58705"/>
    <n v="-5.22918"/>
    <n v="-50"/>
    <n v="0"/>
    <n v="0"/>
    <n v="0"/>
    <n v="0"/>
    <n v="0"/>
    <n v="0"/>
    <n v="0"/>
    <n v="0"/>
    <n v="0"/>
    <n v="0"/>
    <n v="0"/>
    <n v="0"/>
    <n v="0"/>
    <n v="0"/>
    <n v="0"/>
    <n v="0"/>
    <n v="9190"/>
    <n v="-0.666751"/>
    <n v="561"/>
    <n v="-182.65"/>
    <n v="0"/>
    <n v="0"/>
    <n v="0"/>
    <n v="0"/>
    <n v="0"/>
    <n v="0"/>
    <n v="-14.7092"/>
    <n v="16674.9"/>
    <n v="208.741"/>
    <n v="-1.88491"/>
    <n v="-6.8468"/>
    <n v="0.000129662"/>
    <n v="4855.52"/>
    <n v="37.7"/>
    <n v="0"/>
    <n v="31"/>
  </r>
  <r>
    <x v="30"/>
    <n v="101327"/>
    <n v="24135.3"/>
    <n v="6.6011"/>
    <n v="12360.6"/>
    <n v="222.013"/>
    <n v="27.4"/>
    <n v="0"/>
    <n v="0.0386387"/>
    <n v="9.7233"/>
    <n v="-8.596909999999999"/>
    <n v="7.85735e-05"/>
    <n v="9660.950000000001"/>
    <n v="236.684"/>
    <n v="22"/>
    <n v="0"/>
    <n v="0.198693"/>
    <n v="5.58697"/>
    <n v="-14.5924"/>
    <n v="5.00015e-05"/>
    <n v="7594.61"/>
    <n v="254.532"/>
    <n v="8.800000000000001"/>
    <n v="0"/>
    <n v="0.0943633"/>
    <n v="6.51444"/>
    <n v="-14.0523"/>
    <n v="7.89141e-05"/>
    <n v="5893.5"/>
    <n v="266.479"/>
    <n v="8.6"/>
    <n v="0"/>
    <n v="0.0326602"/>
    <n v="3.04925"/>
    <n v="-8.82249"/>
    <n v="7.86263e-05"/>
    <n v="4447.33"/>
    <n v="275.844"/>
    <n v="25.6"/>
    <n v="0"/>
    <n v="-0.0208125"/>
    <n v="-1.00597"/>
    <n v="-6.3676"/>
    <n v="6.45983e-05"/>
    <n v="3186.69"/>
    <n v="281.22"/>
    <n v="46.6"/>
    <n v="0"/>
    <n v="-0.0932481"/>
    <n v="-0.131687"/>
    <n v="-3.03925"/>
    <n v="7.52709e-05"/>
    <n v="1546.58"/>
    <n v="294.828"/>
    <n v="36.8"/>
    <n v="0"/>
    <n v="0.0432139"/>
    <n v="-1.61083"/>
    <n v="-4.33358"/>
    <n v="0.00010981"/>
    <n v="805.928"/>
    <n v="300.128"/>
    <n v="32.9"/>
    <n v="0"/>
    <n v="0.102592"/>
    <n v="-1.46865"/>
    <n v="-6.56855"/>
    <n v="0.000218266"/>
    <n v="570.754"/>
    <n v="299.128"/>
    <n v="50.1"/>
    <n v="0"/>
    <n v="0.122365"/>
    <n v="-0.865344"/>
    <n v="-6.69861"/>
    <n v="0.000240193"/>
    <n v="5"/>
    <n v="341.401"/>
    <n v="300.325"/>
    <n v="51.6"/>
    <n v="0"/>
    <n v="0.0326841"/>
    <n v="-0.375623"/>
    <n v="-7.18431"/>
    <n v="0.000170583"/>
    <n v="302.725"/>
    <n v="48.1"/>
    <n v="0"/>
    <n v="-0.154316"/>
    <n v="-0.428381"/>
    <n v="-7.16747"/>
    <n v="9.582959999999999e-05"/>
    <n v="116.476"/>
    <n v="55.5794"/>
    <n v="315.4"/>
    <n v="0"/>
    <n v="749.42"/>
    <n v="305.236"/>
    <n v="291.4"/>
    <n v="43.5"/>
    <n v="-0.496035"/>
    <n v="-6.3026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1.31641"/>
    <n v="622"/>
    <n v="-92.9243"/>
    <n v="0"/>
    <n v="0"/>
    <n v="0"/>
    <n v="0"/>
    <n v="5"/>
    <n v="0"/>
    <n v="2.01562"/>
    <n v="16265.9"/>
    <n v="209.936"/>
    <n v="-1.34761"/>
    <n v="-4.51284"/>
    <n v="0.00180929"/>
    <n v="4791.04"/>
    <n v="37.7"/>
    <n v="0"/>
    <n v="32"/>
  </r>
  <r>
    <x v="31"/>
    <n v="101290"/>
    <n v="24134.9"/>
    <n v="6.20316"/>
    <n v="12364.4"/>
    <n v="222.389"/>
    <n v="18.8"/>
    <n v="0"/>
    <n v="0.0616826"/>
    <n v="7.10507"/>
    <n v="-11.7541"/>
    <n v="8.787420000000001e-05"/>
    <n v="9664.84"/>
    <n v="237.134"/>
    <n v="17"/>
    <n v="0"/>
    <n v="-0.0280234"/>
    <n v="4.74388"/>
    <n v="-10.8567"/>
    <n v="9.991420000000001e-05"/>
    <n v="7597.45"/>
    <n v="254.457"/>
    <n v="11.6"/>
    <n v="0"/>
    <n v="0.0260703"/>
    <n v="7.11283"/>
    <n v="-13.9097"/>
    <n v="3.17482e-05"/>
    <n v="5895.63"/>
    <n v="266.451"/>
    <n v="8.1"/>
    <n v="0"/>
    <n v="0.107346"/>
    <n v="4.29054"/>
    <n v="-10.1947"/>
    <n v="8.57634e-05"/>
    <n v="4448.94"/>
    <n v="275.788"/>
    <n v="30.6"/>
    <n v="0"/>
    <n v="0.10492"/>
    <n v="0.09605470000000001"/>
    <n v="-7.63253"/>
    <n v="6.88516e-05"/>
    <n v="3186.93"/>
    <n v="282.021"/>
    <n v="29"/>
    <n v="0"/>
    <n v="0.08970119999999999"/>
    <n v="0.634536"/>
    <n v="-3.06428"/>
    <n v="0.000120082"/>
    <n v="1545.88"/>
    <n v="294.686"/>
    <n v="37"/>
    <n v="0"/>
    <n v="-0.0408125"/>
    <n v="-1.49594"/>
    <n v="-3.81107"/>
    <n v="0.000199145"/>
    <n v="806.532"/>
    <n v="299.325"/>
    <n v="36.3"/>
    <n v="0"/>
    <n v="0.254271"/>
    <n v="-0.833269"/>
    <n v="-6.18786"/>
    <n v="0.000154227"/>
    <n v="570.932"/>
    <n v="301.325"/>
    <n v="33.2"/>
    <n v="0"/>
    <n v="0.247313"/>
    <n v="-0.287751"/>
    <n v="-6.24586"/>
    <n v="0.000116301"/>
    <n v="5"/>
    <n v="340.131"/>
    <n v="302.925"/>
    <n v="33.6"/>
    <n v="0"/>
    <n v="0.0782632"/>
    <n v="0.138713"/>
    <n v="-6.72701"/>
    <n v="7.05922e-05"/>
    <n v="305.391"/>
    <n v="31"/>
    <n v="0"/>
    <n v="-0.144558"/>
    <n v="-0.133481"/>
    <n v="-6.84488"/>
    <n v="2.91077e-05"/>
    <n v="113.675"/>
    <n v="55.5794"/>
    <n v="319.1"/>
    <n v="0"/>
    <n v="918.663"/>
    <n v="307.894"/>
    <n v="286.997"/>
    <n v="28.4"/>
    <n v="-0.400847"/>
    <n v="-6.1972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1.56989"/>
    <n v="1"/>
    <n v="-19.4507"/>
    <n v="0"/>
    <n v="0"/>
    <n v="0"/>
    <n v="0"/>
    <n v="91.8"/>
    <n v="11.9"/>
    <n v="10.4794"/>
    <n v="17399.4"/>
    <n v="207.459"/>
    <n v="-4.23819"/>
    <n v="-1.96898"/>
    <n v="0.00259252"/>
    <n v="4787.84"/>
    <n v="38.8"/>
    <n v="0"/>
    <n v="33"/>
  </r>
  <r>
    <x v="32"/>
    <n v="101228"/>
    <n v="24135.2"/>
    <n v="6.50692"/>
    <n v="12367.4"/>
    <n v="223.108"/>
    <n v="10.2"/>
    <n v="0"/>
    <n v="0.0609365"/>
    <n v="1.63704"/>
    <n v="-13.2284"/>
    <n v="4.25369e-05"/>
    <n v="9663.43"/>
    <n v="237.009"/>
    <n v="20.7"/>
    <n v="0"/>
    <n v="0.00416992"/>
    <n v="6.03143"/>
    <n v="-9.955719999999999"/>
    <n v="9.40387e-05"/>
    <n v="7596.85"/>
    <n v="254.448"/>
    <n v="13.3"/>
    <n v="0"/>
    <n v="0.0884824"/>
    <n v="8.702780000000001"/>
    <n v="-13.6138"/>
    <n v="3.11683e-05"/>
    <n v="5895.58"/>
    <n v="265.902"/>
    <n v="11"/>
    <n v="0"/>
    <n v="0.0280762"/>
    <n v="2.49321"/>
    <n v="-10.3237"/>
    <n v="7.91591e-05"/>
    <n v="4450.09"/>
    <n v="275.592"/>
    <n v="36.9"/>
    <n v="0"/>
    <n v="-0.169689"/>
    <n v="0.471562"/>
    <n v="-7.01128"/>
    <n v="7.47294e-05"/>
    <n v="3185.32"/>
    <n v="283.756"/>
    <n v="13.3"/>
    <n v="0"/>
    <n v="0.198344"/>
    <n v="-0.0712646"/>
    <n v="-4.43851"/>
    <n v="0.000130219"/>
    <n v="1541.77"/>
    <n v="294.631"/>
    <n v="37.4"/>
    <n v="0"/>
    <n v="0.0402012"/>
    <n v="-2.28541"/>
    <n v="-2.97374"/>
    <n v="0.00016522"/>
    <n v="802.068"/>
    <n v="300.687"/>
    <n v="27.8"/>
    <n v="0"/>
    <n v="0.191724"/>
    <n v="-1.3311"/>
    <n v="-6.62055"/>
    <n v="0.000106795"/>
    <n v="565.973"/>
    <n v="301.631"/>
    <n v="31.7"/>
    <n v="0"/>
    <n v="0.231537"/>
    <n v="-0.188152"/>
    <n v="-6.73344"/>
    <n v="9.134859999999999e-05"/>
    <n v="5"/>
    <n v="334.877"/>
    <n v="303.331"/>
    <n v="31.5"/>
    <n v="0"/>
    <n v="0.119597"/>
    <n v="0.5134570000000001"/>
    <n v="-7.05807"/>
    <n v="6.24438e-06"/>
    <n v="305.591"/>
    <n v="29.4"/>
    <n v="0"/>
    <n v="-0.113318"/>
    <n v="0.343167"/>
    <n v="-6.87323"/>
    <n v="-6.68091e-05"/>
    <n v="108.212"/>
    <n v="55.5794"/>
    <n v="313.491"/>
    <n v="0"/>
    <n v="654.566"/>
    <n v="307.286"/>
    <n v="286.3"/>
    <n v="28"/>
    <n v="0.114653"/>
    <n v="-6.0058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.61683"/>
    <n v="1"/>
    <n v="-21.8943"/>
    <n v="0"/>
    <n v="0"/>
    <n v="0"/>
    <n v="0"/>
    <n v="5"/>
    <n v="53.2"/>
    <n v="11.7996"/>
    <n v="16641.7"/>
    <n v="209.005"/>
    <n v="-2.59609"/>
    <n v="-1.80518"/>
    <n v="0.00161109"/>
    <n v="4787.36"/>
    <n v="35.8"/>
    <n v="0"/>
    <n v="34"/>
  </r>
  <r>
    <x v="33"/>
    <n v="101320"/>
    <n v="24135.4"/>
    <n v="8.32457"/>
    <n v="12373.9"/>
    <n v="223.909"/>
    <n v="8.6"/>
    <n v="0"/>
    <n v="-0.0470586"/>
    <n v="-2.97329"/>
    <n v="-7.96975"/>
    <n v="0.000165091"/>
    <n v="9662.75"/>
    <n v="236.519"/>
    <n v="20.8"/>
    <n v="0"/>
    <n v="8.007809999999999e-05"/>
    <n v="6.88756"/>
    <n v="-9.803660000000001"/>
    <n v="5.79567e-05"/>
    <n v="7599.85"/>
    <n v="254.203"/>
    <n v="10.4"/>
    <n v="0"/>
    <n v="-0.110887"/>
    <n v="8.27661"/>
    <n v="-14.0638"/>
    <n v="3.2031e-05"/>
    <n v="5898.12"/>
    <n v="266.1"/>
    <n v="9.300000000000001"/>
    <n v="0"/>
    <n v="-0.0191426"/>
    <n v="1.34661"/>
    <n v="-8.78134"/>
    <n v="6.489440000000001e-05"/>
    <n v="4453.72"/>
    <n v="275.016"/>
    <n v="41.6"/>
    <n v="0"/>
    <n v="-0.0433516"/>
    <n v="0.497061"/>
    <n v="-6.26719"/>
    <n v="6.111780000000001e-05"/>
    <n v="3190.97"/>
    <n v="283.577"/>
    <n v="13.7"/>
    <n v="0"/>
    <n v="-0.0424434"/>
    <n v="-0.257761"/>
    <n v="-3.27718"/>
    <n v="0.000162932"/>
    <n v="1545.92"/>
    <n v="294.871"/>
    <n v="36.9"/>
    <n v="0"/>
    <n v="0.0166436"/>
    <n v="-0.654385"/>
    <n v="-1.7676"/>
    <n v="7.71732e-05"/>
    <n v="806.154"/>
    <n v="300.147"/>
    <n v="27.9"/>
    <n v="0"/>
    <n v="-0.150695"/>
    <n v="-1.73163"/>
    <n v="-6.47465"/>
    <n v="5.61742e-05"/>
    <n v="570.46"/>
    <n v="301.103"/>
    <n v="29.6"/>
    <n v="0"/>
    <n v="-0.0852007"/>
    <n v="-1.02288"/>
    <n v="-7.80955"/>
    <n v="3.25375e-05"/>
    <n v="5"/>
    <n v="340.151"/>
    <n v="301.813"/>
    <n v="32"/>
    <n v="0"/>
    <n v="-0.0336865"/>
    <n v="0.559124"/>
    <n v="-8.84925"/>
    <n v="-3.96908e-05"/>
    <n v="301.533"/>
    <n v="44.3"/>
    <n v="0"/>
    <n v="-0.0902732"/>
    <n v="0.70709"/>
    <n v="-6.46058"/>
    <n v="-7.66071e-05"/>
    <n v="115.251"/>
    <n v="55.5794"/>
    <n v="300.319"/>
    <n v="0"/>
    <n v="150.436"/>
    <n v="301.221"/>
    <n v="288.909"/>
    <n v="47.1"/>
    <n v="0.281035"/>
    <n v="-4.476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1.7203"/>
    <n v="19"/>
    <n v="-19.9531"/>
    <n v="0"/>
    <n v="0"/>
    <n v="0"/>
    <n v="0"/>
    <n v="0"/>
    <n v="28.1"/>
    <n v="0.706116"/>
    <n v="16779.5"/>
    <n v="209.281"/>
    <n v="-2.47994"/>
    <n v="-3.35483"/>
    <n v="0.00788079"/>
    <n v="4748.32"/>
    <n v="32.7"/>
    <n v="0"/>
    <n v="35"/>
  </r>
  <r>
    <x v="34"/>
    <n v="101377"/>
    <n v="24135"/>
    <n v="8.700760000000001"/>
    <n v="12374.1"/>
    <n v="224.082"/>
    <n v="7.5"/>
    <n v="0"/>
    <n v="-0.0129883"/>
    <n v="-1.98733"/>
    <n v="-2.95076"/>
    <n v="0.00011218"/>
    <n v="9657.68"/>
    <n v="236.58"/>
    <n v="16.3"/>
    <n v="0"/>
    <n v="0.0419766"/>
    <n v="6.91021"/>
    <n v="-9.1051"/>
    <n v="0.000114362"/>
    <n v="7596.26"/>
    <n v="253.717"/>
    <n v="10.6"/>
    <n v="0"/>
    <n v="0.235262"/>
    <n v="7.77285"/>
    <n v="-12.4463"/>
    <n v="5.11527e-05"/>
    <n v="5896.2"/>
    <n v="266.217"/>
    <n v="8.800000000000001"/>
    <n v="0"/>
    <n v="0.207551"/>
    <n v="1.06735"/>
    <n v="-8.638450000000001"/>
    <n v="6.26575e-05"/>
    <n v="4453.22"/>
    <n v="274.41"/>
    <n v="43.9"/>
    <n v="0"/>
    <n v="-0.0354531"/>
    <n v="0.330325"/>
    <n v="-6.42384"/>
    <n v="6.86583e-05"/>
    <n v="3193.12"/>
    <n v="282.815"/>
    <n v="17.9"/>
    <n v="0"/>
    <n v="-0.144881"/>
    <n v="-1.0437"/>
    <n v="-1.36316"/>
    <n v="0.000192601"/>
    <n v="1549.56"/>
    <n v="294.704"/>
    <n v="36.1"/>
    <n v="0"/>
    <n v="0.154381"/>
    <n v="-0.134404"/>
    <n v="-2.08315"/>
    <n v="8.19974e-05"/>
    <n v="810.453"/>
    <n v="299.962"/>
    <n v="27.3"/>
    <n v="0"/>
    <n v="0.16543"/>
    <n v="-0.90967"/>
    <n v="-8.13275"/>
    <n v="4.21372e-05"/>
    <n v="574.793"/>
    <n v="301.293"/>
    <n v="27.4"/>
    <n v="0"/>
    <n v="0.0690596"/>
    <n v="-0.157266"/>
    <n v="-9.74708"/>
    <n v="3.46914e-05"/>
    <n v="5"/>
    <n v="344.366"/>
    <n v="302"/>
    <n v="30"/>
    <n v="0"/>
    <n v="-0.0257075"/>
    <n v="0.482717"/>
    <n v="-10.1407"/>
    <n v="5.96646e-05"/>
    <n v="300.2"/>
    <n v="51.8"/>
    <n v="0"/>
    <n v="-0.08470750000000001"/>
    <n v="1.64308"/>
    <n v="-6.49209"/>
    <n v="-1.54985e-05"/>
    <n v="119.746"/>
    <n v="55.5794"/>
    <n v="297.377"/>
    <n v="0"/>
    <n v="81.3446"/>
    <n v="298.906"/>
    <n v="290.106"/>
    <n v="58.2"/>
    <n v="1.16408"/>
    <n v="-3.73442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1.66011"/>
    <n v="33"/>
    <n v="-373.688"/>
    <n v="0"/>
    <n v="0"/>
    <n v="0"/>
    <n v="0"/>
    <n v="0"/>
    <n v="0"/>
    <n v="5.57434"/>
    <n v="17558.3"/>
    <n v="207.656"/>
    <n v="-7.67313"/>
    <n v="0.209668"/>
    <n v="-0.00259599"/>
    <n v="4651.68"/>
    <n v="35.1"/>
    <n v="0"/>
    <n v="36"/>
  </r>
  <r>
    <x v="35"/>
    <n v="101335"/>
    <n v="24135.2"/>
    <n v="6.8035"/>
    <n v="12364.6"/>
    <n v="223.531"/>
    <n v="7.9"/>
    <n v="0"/>
    <n v="-0.0390908"/>
    <n v="0.9608910000000001"/>
    <n v="-1.42444"/>
    <n v="0.000102392"/>
    <n v="9642.959999999999"/>
    <n v="236.7"/>
    <n v="16"/>
    <n v="0"/>
    <n v="0.06467580000000001"/>
    <n v="4.54879"/>
    <n v="-7.78551"/>
    <n v="0.000118493"/>
    <n v="7584.98"/>
    <n v="252.962"/>
    <n v="13.6"/>
    <n v="0"/>
    <n v="0.0991953"/>
    <n v="8.42089"/>
    <n v="-11.9119"/>
    <n v="9.47684e-05"/>
    <n v="5888.17"/>
    <n v="266.179"/>
    <n v="9.9"/>
    <n v="0"/>
    <n v="0.018002"/>
    <n v="3.00299"/>
    <n v="-7.81381"/>
    <n v="5.99535e-05"/>
    <n v="4444.6"/>
    <n v="274.128"/>
    <n v="39.1"/>
    <n v="0"/>
    <n v="-0.0306836"/>
    <n v="1.13655"/>
    <n v="-5.44501"/>
    <n v="6.9477e-05"/>
    <n v="3187.9"/>
    <n v="281.768"/>
    <n v="33.4"/>
    <n v="0"/>
    <n v="-0.301008"/>
    <n v="-2.76305"/>
    <n v="-0.500889"/>
    <n v="0.000203291"/>
    <n v="1545.6"/>
    <n v="294.673"/>
    <n v="35"/>
    <n v="0"/>
    <n v="-0.353762"/>
    <n v="-0.422405"/>
    <n v="-3.24871"/>
    <n v="7.34783e-05"/>
    <n v="806.577"/>
    <n v="300.062"/>
    <n v="27.5"/>
    <n v="0"/>
    <n v="0.129867"/>
    <n v="-1.10538"/>
    <n v="-7.45522"/>
    <n v="6.29233e-05"/>
    <n v="570.8099999999999"/>
    <n v="301.456"/>
    <n v="27.4"/>
    <n v="0"/>
    <n v="0.102995"/>
    <n v="-0.784023"/>
    <n v="-8.13678"/>
    <n v="6.64971e-05"/>
    <n v="5"/>
    <n v="340.266"/>
    <n v="302.059"/>
    <n v="30.9"/>
    <n v="0"/>
    <n v="0.0265024"/>
    <n v="0.355154"/>
    <n v="-8.246219999999999"/>
    <n v="8.289260000000001e-05"/>
    <n v="299.401"/>
    <n v="57"/>
    <n v="0"/>
    <n v="-0.0554976"/>
    <n v="1.88312"/>
    <n v="-5.70646"/>
    <n v="-3.55144e-05"/>
    <n v="115.841"/>
    <n v="55.5794"/>
    <n v="296.367"/>
    <n v="0"/>
    <n v="58.6448"/>
    <n v="298.012"/>
    <n v="290.706"/>
    <n v="63.8"/>
    <n v="1.41013"/>
    <n v="-3.40923"/>
    <n v="-50"/>
    <n v="0"/>
    <n v="0"/>
    <n v="0"/>
    <n v="0"/>
    <n v="0"/>
    <n v="0"/>
    <n v="0"/>
    <n v="0"/>
    <n v="0"/>
    <n v="0"/>
    <n v="0"/>
    <n v="0"/>
    <n v="0"/>
    <n v="0"/>
    <n v="0"/>
    <n v="0"/>
    <n v="902"/>
    <n v="1.34635"/>
    <n v="101"/>
    <n v="-295.31"/>
    <n v="0"/>
    <n v="0"/>
    <n v="0"/>
    <n v="0"/>
    <n v="0"/>
    <n v="0"/>
    <n v="-17.6417"/>
    <n v="17234.2"/>
    <n v="208.642"/>
    <n v="-6.70512"/>
    <n v="-0.0566101"/>
    <n v="0.00163969"/>
    <n v="4631.2"/>
    <n v="29.8"/>
    <n v="0"/>
    <n v="37"/>
  </r>
  <r>
    <x v="36"/>
    <n v="101309"/>
    <n v="24134.8"/>
    <n v="7.31808"/>
    <n v="12350.6"/>
    <n v="224.138"/>
    <n v="5.7"/>
    <n v="0"/>
    <n v="-0.0260078"/>
    <n v="1.92425"/>
    <n v="-4.71806"/>
    <n v="0.000105347"/>
    <n v="9628.9"/>
    <n v="236.733"/>
    <n v="15"/>
    <n v="0"/>
    <n v="-0.117307"/>
    <n v="4.30897"/>
    <n v="-7.88471"/>
    <n v="0.000116564"/>
    <n v="7570.02"/>
    <n v="252.688"/>
    <n v="21"/>
    <n v="0"/>
    <n v="0.123221"/>
    <n v="5.69055"/>
    <n v="-11.1265"/>
    <n v="5.59854e-05"/>
    <n v="5876.4"/>
    <n v="265.027"/>
    <n v="16.5"/>
    <n v="0"/>
    <n v="-0.0142324"/>
    <n v="5.21983"/>
    <n v="-7.01915"/>
    <n v="4.73282e-05"/>
    <n v="4437.67"/>
    <n v="273.76"/>
    <n v="41.3"/>
    <n v="0"/>
    <n v="-0.00495117"/>
    <n v="-0.676411"/>
    <n v="-6.60957"/>
    <n v="0.000105491"/>
    <n v="3182.44"/>
    <n v="280.774"/>
    <n v="49.5"/>
    <n v="0"/>
    <n v="-0.204389"/>
    <n v="-1.86581"/>
    <n v="-0.181274"/>
    <n v="0.000149357"/>
    <n v="1542.55"/>
    <n v="294.456"/>
    <n v="35.4"/>
    <n v="0"/>
    <n v="-0.00842773"/>
    <n v="-1.33365"/>
    <n v="-4.56469"/>
    <n v="0.000101615"/>
    <n v="803.3819999999999"/>
    <n v="299.855"/>
    <n v="32.5"/>
    <n v="0"/>
    <n v="-0.178047"/>
    <n v="0.638589"/>
    <n v="-7.15988"/>
    <n v="8.179609999999999e-05"/>
    <n v="567.7089999999999"/>
    <n v="301.016"/>
    <n v="33.5"/>
    <n v="0"/>
    <n v="-0.196934"/>
    <n v="1.99905"/>
    <n v="-8.016870000000001"/>
    <n v="7.067940000000001e-05"/>
    <n v="5"/>
    <n v="337.41"/>
    <n v="301.14"/>
    <n v="38.7"/>
    <n v="0"/>
    <n v="-0.152309"/>
    <n v="3.74308"/>
    <n v="-8.52331"/>
    <n v="4.22761e-05"/>
    <n v="299.241"/>
    <n v="52.6"/>
    <n v="0"/>
    <n v="-0.0622185"/>
    <n v="3.99913"/>
    <n v="-4.59197"/>
    <n v="-8.19336e-05"/>
    <n v="113.455"/>
    <n v="55.5794"/>
    <n v="296.031"/>
    <n v="0"/>
    <n v="65.0996"/>
    <n v="297.858"/>
    <n v="288.994"/>
    <n v="57.9"/>
    <n v="2.78991"/>
    <n v="-2.6349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1.96243"/>
    <n v="10"/>
    <n v="-17.4567"/>
    <n v="0"/>
    <n v="0"/>
    <n v="0"/>
    <n v="0"/>
    <n v="0"/>
    <n v="0"/>
    <n v="13.6284"/>
    <n v="17016.3"/>
    <n v="208.958"/>
    <n v="-7.24081"/>
    <n v="-1.62189"/>
    <n v="0.00272073"/>
    <n v="4523.36"/>
    <n v="39.9"/>
    <n v="0"/>
    <n v="38"/>
  </r>
  <r>
    <x v="37"/>
    <n v="101395"/>
    <n v="24134.9"/>
    <n v="7.9282"/>
    <n v="12352.9"/>
    <n v="224.199"/>
    <n v="5.4"/>
    <n v="0"/>
    <n v="0.0338994"/>
    <n v="1.5345"/>
    <n v="-6.46457"/>
    <n v="9.413889999999999e-05"/>
    <n v="9628.940000000001"/>
    <n v="237.021"/>
    <n v="17.6"/>
    <n v="0"/>
    <n v="0.112055"/>
    <n v="2.75087"/>
    <n v="-7.47526"/>
    <n v="0.000179108"/>
    <n v="7570.38"/>
    <n v="252.579"/>
    <n v="24.3"/>
    <n v="0"/>
    <n v="0.153992"/>
    <n v="6.63409"/>
    <n v="-10.845"/>
    <n v="2.10955e-05"/>
    <n v="5879.47"/>
    <n v="264.134"/>
    <n v="38.3"/>
    <n v="0"/>
    <n v="-0.0819512"/>
    <n v="5.28453"/>
    <n v="-8.907539999999999"/>
    <n v="8.76254e-05"/>
    <n v="4443.99"/>
    <n v="273.061"/>
    <n v="48.9"/>
    <n v="0"/>
    <n v="-0.149564"/>
    <n v="-1.1189"/>
    <n v="-4.46506"/>
    <n v="8.28749e-05"/>
    <n v="3192.14"/>
    <n v="280.562"/>
    <n v="62"/>
    <n v="0"/>
    <n v="0.138969"/>
    <n v="-4.04198"/>
    <n v="-2.20718"/>
    <n v="0.000165035"/>
    <n v="1550.04"/>
    <n v="295.111"/>
    <n v="37.4"/>
    <n v="0"/>
    <n v="0.134797"/>
    <n v="-1.60319"/>
    <n v="-1.20707"/>
    <n v="0.000176804"/>
    <n v="809.792"/>
    <n v="299.6"/>
    <n v="34.7"/>
    <n v="0"/>
    <n v="-0.226813"/>
    <n v="0.212036"/>
    <n v="-5.53475"/>
    <n v="0.000249592"/>
    <n v="574.752"/>
    <n v="299.024"/>
    <n v="44.9"/>
    <n v="0"/>
    <n v="-0.374672"/>
    <n v="2.00814"/>
    <n v="-7.71597"/>
    <n v="0.000184782"/>
    <n v="5"/>
    <n v="346.044"/>
    <n v="299.362"/>
    <n v="51.5"/>
    <n v="0"/>
    <n v="-0.286441"/>
    <n v="2.85391"/>
    <n v="-8.09924"/>
    <n v="4.11245e-05"/>
    <n v="301.465"/>
    <n v="47.7"/>
    <n v="0"/>
    <n v="-0.191445"/>
    <n v="2.53003"/>
    <n v="-7.49106"/>
    <n v="5.48877e-06"/>
    <n v="121.964"/>
    <n v="55.5794"/>
    <n v="306.163"/>
    <n v="0"/>
    <n v="410.97"/>
    <n v="302.877"/>
    <n v="289.8"/>
    <n v="45.1"/>
    <n v="1.86074"/>
    <n v="-6.00052"/>
    <n v="-50"/>
    <n v="0"/>
    <n v="0"/>
    <n v="0"/>
    <n v="0"/>
    <n v="0"/>
    <n v="0"/>
    <n v="0"/>
    <n v="0"/>
    <n v="0"/>
    <n v="0"/>
    <n v="0"/>
    <n v="0"/>
    <n v="0"/>
    <n v="0"/>
    <n v="0"/>
    <n v="0"/>
    <n v="9153"/>
    <n v="-1.47997"/>
    <n v="251"/>
    <n v="-187.495"/>
    <n v="0"/>
    <n v="0"/>
    <n v="0"/>
    <n v="0"/>
    <n v="0"/>
    <n v="0"/>
    <n v="-62.4921"/>
    <n v="17398.3"/>
    <n v="207.897"/>
    <n v="-8.707879999999999"/>
    <n v="-0.558221"/>
    <n v="0.0011318"/>
    <n v="4430.56"/>
    <n v="48.6"/>
    <n v="0"/>
    <n v="39"/>
  </r>
  <r>
    <x v="38"/>
    <n v="101416"/>
    <n v="24135"/>
    <n v="4.4134"/>
    <n v="12359.2"/>
    <n v="225.489"/>
    <n v="4.2"/>
    <n v="0"/>
    <n v="-0.00558984"/>
    <n v="-0.08833009999999999"/>
    <n v="-6.93315"/>
    <n v="8.97988e-05"/>
    <n v="9630.940000000001"/>
    <n v="237.239"/>
    <n v="21.7"/>
    <n v="0"/>
    <n v="0.0133496"/>
    <n v="2.49576"/>
    <n v="-3.62643"/>
    <n v="0.000216262"/>
    <n v="7570.58"/>
    <n v="252.403"/>
    <n v="33.1"/>
    <n v="0"/>
    <n v="1.5625e-05"/>
    <n v="6.74312"/>
    <n v="-11.0911"/>
    <n v="0.000181256"/>
    <n v="5880.08"/>
    <n v="264.218"/>
    <n v="60.2"/>
    <n v="0"/>
    <n v="0.149273"/>
    <n v="4.00623"/>
    <n v="-9.711460000000001"/>
    <n v="0.00014089"/>
    <n v="4446.18"/>
    <n v="272.671"/>
    <n v="53"/>
    <n v="0"/>
    <n v="0.158494"/>
    <n v="-0.8279300000000001"/>
    <n v="-3.83387"/>
    <n v="9.83044e-05"/>
    <n v="3196.48"/>
    <n v="280.72"/>
    <n v="60.6"/>
    <n v="0"/>
    <n v="0.155066"/>
    <n v="-5.88492"/>
    <n v="-1.15256"/>
    <n v="0.00016175"/>
    <n v="1553.3"/>
    <n v="295.478"/>
    <n v="35.2"/>
    <n v="0"/>
    <n v="0.00478613"/>
    <n v="-3.0058"/>
    <n v="-1.18764"/>
    <n v="0.000248151"/>
    <n v="812.604"/>
    <n v="297.88"/>
    <n v="49.3"/>
    <n v="0"/>
    <n v="0.07690139999999999"/>
    <n v="0.129746"/>
    <n v="-3.21683"/>
    <n v="0.000277022"/>
    <n v="578.544"/>
    <n v="298.381"/>
    <n v="58"/>
    <n v="0"/>
    <n v="0.0740396"/>
    <n v="0.789216"/>
    <n v="-4.41937"/>
    <n v="0.000172406"/>
    <n v="3"/>
    <n v="349.32"/>
    <n v="300.281"/>
    <n v="55.2"/>
    <n v="0"/>
    <n v="-0.0458232"/>
    <n v="0.513118"/>
    <n v="-5.32846"/>
    <n v="0.000114949"/>
    <n v="302.711"/>
    <n v="50.4"/>
    <n v="0"/>
    <n v="-0.128823"/>
    <n v="-0.032627"/>
    <n v="-5.74264"/>
    <n v="7.61055e-05"/>
    <n v="124.269"/>
    <n v="55.5794"/>
    <n v="316.088"/>
    <n v="0"/>
    <n v="727.61"/>
    <n v="305.376"/>
    <n v="291.939"/>
    <n v="44.9"/>
    <n v="-0.386348"/>
    <n v="-5.2960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4.14058"/>
    <n v="1132"/>
    <n v="-106.821"/>
    <n v="0"/>
    <n v="0"/>
    <n v="0"/>
    <n v="0"/>
    <n v="0"/>
    <n v="0"/>
    <n v="-71.6343"/>
    <n v="17413.5"/>
    <n v="208.223"/>
    <n v="-9.57023"/>
    <n v="1.23689"/>
    <n v="-0.001297"/>
    <n v="4358.24"/>
    <n v="52.2"/>
    <n v="0"/>
    <n v="40"/>
  </r>
  <r>
    <x v="39"/>
    <n v="101389"/>
    <n v="24134.9"/>
    <n v="2.82935"/>
    <n v="12359.6"/>
    <n v="225.264"/>
    <n v="4.7"/>
    <n v="0"/>
    <n v="0.0570039"/>
    <n v="-2.47242"/>
    <n v="-4.49921"/>
    <n v="0.000129938"/>
    <n v="9633.6"/>
    <n v="237.15"/>
    <n v="34"/>
    <n v="0"/>
    <n v="0.0386035"/>
    <n v="2.9427"/>
    <n v="-4.29235"/>
    <n v="0.000182286"/>
    <n v="7573.52"/>
    <n v="252.122"/>
    <n v="34.8"/>
    <n v="0"/>
    <n v="0.08492379999999999"/>
    <n v="4.36951"/>
    <n v="-9.986980000000001"/>
    <n v="0.000193418"/>
    <n v="5884.72"/>
    <n v="264.51"/>
    <n v="58.7"/>
    <n v="0"/>
    <n v="0.0761445"/>
    <n v="0.438153"/>
    <n v="-7.63397"/>
    <n v="0.000147389"/>
    <n v="4450.28"/>
    <n v="272.666"/>
    <n v="50.2"/>
    <n v="0"/>
    <n v="0.0993223"/>
    <n v="-1.09247"/>
    <n v="-4.61798"/>
    <n v="8.600450000000001e-05"/>
    <n v="3200.58"/>
    <n v="280.62"/>
    <n v="71.59999999999999"/>
    <n v="0"/>
    <n v="-0.0231074"/>
    <n v="-4.21287"/>
    <n v="-2.74658"/>
    <n v="7.1234e-05"/>
    <n v="1556.51"/>
    <n v="295.439"/>
    <n v="37.3"/>
    <n v="0"/>
    <n v="0.118716"/>
    <n v="-2.0727"/>
    <n v="-1.08977"/>
    <n v="0.000185349"/>
    <n v="816.107"/>
    <n v="299.043"/>
    <n v="48.6"/>
    <n v="0"/>
    <n v="0.0759785"/>
    <n v="-0.194014"/>
    <n v="-1.52558"/>
    <n v="0.000225924"/>
    <n v="580.443"/>
    <n v="300.844"/>
    <n v="46.7"/>
    <n v="0"/>
    <n v="-0.0905977"/>
    <n v="-0.192144"/>
    <n v="-2.47557"/>
    <n v="0.000186942"/>
    <n v="5"/>
    <n v="349.43"/>
    <n v="302.944"/>
    <n v="43.4"/>
    <n v="0"/>
    <n v="-0.221949"/>
    <n v="-0.643181"/>
    <n v="-3.55012"/>
    <n v="0.000140067"/>
    <n v="305.344"/>
    <n v="39.5"/>
    <n v="0"/>
    <n v="-0.197949"/>
    <n v="-1.29891"/>
    <n v="-4.46228"/>
    <n v="0.000121665"/>
    <n v="122.608"/>
    <n v="55.5794"/>
    <n v="320.024"/>
    <n v="0"/>
    <n v="859.537"/>
    <n v="307.912"/>
    <n v="290.606"/>
    <n v="35.6"/>
    <n v="-1.6434"/>
    <n v="-4.5652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3.6471"/>
    <n v="1084"/>
    <n v="-53.5342"/>
    <n v="0"/>
    <n v="0"/>
    <n v="0"/>
    <n v="0"/>
    <n v="0"/>
    <n v="0"/>
    <n v="-32.2943"/>
    <n v="17917.1"/>
    <n v="207.168"/>
    <n v="-8.92694"/>
    <n v="3.58557"/>
    <n v="-0.00109535"/>
    <n v="4365.6"/>
    <n v="48.4"/>
    <n v="0"/>
    <n v="41"/>
  </r>
  <r>
    <x v="40"/>
    <n v="101369"/>
    <n v="24135.1"/>
    <n v="2.60385"/>
    <n v="12367.5"/>
    <n v="225.546"/>
    <n v="4.2"/>
    <n v="0"/>
    <n v="-0.0308691"/>
    <n v="-2.15831"/>
    <n v="-1.9164"/>
    <n v="0.000154713"/>
    <n v="9634.33"/>
    <n v="237.62"/>
    <n v="29.1"/>
    <n v="0"/>
    <n v="0.153406"/>
    <n v="2.02408"/>
    <n v="-5.2373"/>
    <n v="0.000215048"/>
    <n v="7575.96"/>
    <n v="251.904"/>
    <n v="69"/>
    <n v="0.6"/>
    <n v="0.107777"/>
    <n v="0.997452"/>
    <n v="-6.67804"/>
    <n v="0.000187505"/>
    <n v="5887.56"/>
    <n v="264.436"/>
    <n v="44.2"/>
    <n v="0"/>
    <n v="-0.0427305"/>
    <n v="0.95801"/>
    <n v="-7.34967"/>
    <n v="5.99664e-05"/>
    <n v="4451.57"/>
    <n v="272.887"/>
    <n v="48.5"/>
    <n v="0"/>
    <n v="0.220326"/>
    <n v="-0.881296"/>
    <n v="-5.86296"/>
    <n v="7.94583e-05"/>
    <n v="3201.6"/>
    <n v="280.718"/>
    <n v="66.09999999999999"/>
    <n v="0"/>
    <n v="0.226453"/>
    <n v="-4.50524"/>
    <n v="-3.12482"/>
    <n v="9.44211e-05"/>
    <n v="1557.82"/>
    <n v="295.451"/>
    <n v="38.2"/>
    <n v="0"/>
    <n v="-0.335292"/>
    <n v="-1.79421"/>
    <n v="-1.14074"/>
    <n v="0.000182994"/>
    <n v="815.49"/>
    <n v="300.034"/>
    <n v="42.1"/>
    <n v="0"/>
    <n v="-0.464475"/>
    <n v="-0.27979"/>
    <n v="-1.02034"/>
    <n v="0.000199343"/>
    <n v="579.314"/>
    <n v="301.535"/>
    <n v="43"/>
    <n v="0"/>
    <n v="-0.572215"/>
    <n v="-0.659041"/>
    <n v="-1.90566"/>
    <n v="0.000180317"/>
    <n v="5"/>
    <n v="347.86"/>
    <n v="303.235"/>
    <n v="41.4"/>
    <n v="0"/>
    <n v="-0.56379"/>
    <n v="-1.17521"/>
    <n v="-2.9679"/>
    <n v="0.000154096"/>
    <n v="305.396"/>
    <n v="38.4"/>
    <n v="0"/>
    <n v="-0.280216"/>
    <n v="-1.87056"/>
    <n v="-3.99048"/>
    <n v="0.000124971"/>
    <n v="120.845"/>
    <n v="55.5794"/>
    <n v="314.306"/>
    <n v="0"/>
    <n v="584.239"/>
    <n v="307.347"/>
    <n v="290.1"/>
    <n v="35.9"/>
    <n v="-2.06618"/>
    <n v="-4.03786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3.41231"/>
    <n v="968"/>
    <n v="-53.0964"/>
    <n v="0"/>
    <n v="0"/>
    <n v="1.3"/>
    <n v="0"/>
    <n v="0"/>
    <n v="0"/>
    <n v="-27.7271"/>
    <n v="17396.4"/>
    <n v="207.54"/>
    <n v="-6.25521"/>
    <n v="2.18435"/>
    <n v="-0.000453461"/>
    <n v="4408.8"/>
    <n v="46.2"/>
    <n v="0"/>
    <n v="42"/>
  </r>
  <r>
    <x v="41"/>
    <n v="101432"/>
    <n v="24134.8"/>
    <n v="2.70725"/>
    <n v="12371.2"/>
    <n v="225.195"/>
    <n v="4.6"/>
    <n v="0"/>
    <n v="-0.0474268"/>
    <n v="0.321283"/>
    <n v="-1.05922"/>
    <n v="0.000122168"/>
    <n v="9637.139999999999"/>
    <n v="238.108"/>
    <n v="27.3"/>
    <n v="0"/>
    <n v="0.0157773"/>
    <n v="2.37571"/>
    <n v="-6.73265"/>
    <n v="0.000207594"/>
    <n v="7574.52"/>
    <n v="252.597"/>
    <n v="59.3"/>
    <n v="0"/>
    <n v="0.358654"/>
    <n v="-0.0269318"/>
    <n v="-6.77767"/>
    <n v="8.72867e-05"/>
    <n v="5886.78"/>
    <n v="263.59"/>
    <n v="63.3"/>
    <n v="0"/>
    <n v="-0.0601836"/>
    <n v="1.06112"/>
    <n v="-8.75123"/>
    <n v="8.09579e-05"/>
    <n v="4453.78"/>
    <n v="272.817"/>
    <n v="39.8"/>
    <n v="0"/>
    <n v="-0.179475"/>
    <n v="-1.87998"/>
    <n v="-5.24975"/>
    <n v="0.000117982"/>
    <n v="3201.73"/>
    <n v="280.981"/>
    <n v="60.2"/>
    <n v="0"/>
    <n v="0.370752"/>
    <n v="-4.02784"/>
    <n v="-1.93012"/>
    <n v="0.000199479"/>
    <n v="1558.55"/>
    <n v="295.236"/>
    <n v="36.9"/>
    <n v="0"/>
    <n v="0.311009"/>
    <n v="-3.39588"/>
    <n v="-1.25147"/>
    <n v="0.000137085"/>
    <n v="816.823"/>
    <n v="300.979"/>
    <n v="32"/>
    <n v="0"/>
    <n v="0.06559470000000001"/>
    <n v="-1.67592"/>
    <n v="-0.451538"/>
    <n v="0.000178503"/>
    <n v="580.278"/>
    <n v="301.64"/>
    <n v="38.4"/>
    <n v="0"/>
    <n v="0.102005"/>
    <n v="-1.37581"/>
    <n v="0.631768"/>
    <n v="0.000163838"/>
    <n v="5"/>
    <n v="349.566"/>
    <n v="300.873"/>
    <n v="50.8"/>
    <n v="0"/>
    <n v="0.130604"/>
    <n v="-1.76583"/>
    <n v="1.25792"/>
    <n v="0.000148409"/>
    <n v="300.846"/>
    <n v="59.4"/>
    <n v="0"/>
    <n v="0.0307031"/>
    <n v="-2.73623"/>
    <n v="0.480398"/>
    <n v="0.000119027"/>
    <n v="125.07"/>
    <n v="55.5794"/>
    <n v="300.3"/>
    <n v="0"/>
    <n v="75.4237"/>
    <n v="300.929"/>
    <n v="292.606"/>
    <n v="60.5"/>
    <n v="-2.35714"/>
    <n v="0.120283"/>
    <n v="-50"/>
    <n v="0"/>
    <n v="0"/>
    <n v="1.6e-07"/>
    <n v="2e-07"/>
    <n v="0"/>
    <n v="0"/>
    <n v="0"/>
    <n v="0"/>
    <n v="0"/>
    <n v="0"/>
    <n v="0"/>
    <n v="0"/>
    <n v="0"/>
    <n v="0"/>
    <n v="0"/>
    <n v="0"/>
    <n v="21600"/>
    <n v="-4.48031"/>
    <n v="999"/>
    <n v="-199.183"/>
    <n v="0"/>
    <n v="0"/>
    <n v="0"/>
    <n v="0"/>
    <n v="0"/>
    <n v="0.1"/>
    <n v="9.55865"/>
    <n v="17066"/>
    <n v="209.291"/>
    <n v="-5.99915"/>
    <n v="1.1495"/>
    <n v="0.00254813"/>
    <n v="4406.08"/>
    <n v="37.5"/>
    <n v="0"/>
    <n v="43"/>
  </r>
  <r>
    <x v="42"/>
    <n v="101501"/>
    <n v="24134.8"/>
    <n v="1.20051"/>
    <n v="12366.4"/>
    <n v="225.669"/>
    <n v="4.3"/>
    <n v="0"/>
    <n v="0.0210703"/>
    <n v="-0.263351"/>
    <n v="-2.955"/>
    <n v="7.74459e-05"/>
    <n v="9638.23"/>
    <n v="237.017"/>
    <n v="26.1"/>
    <n v="0"/>
    <n v="0.0934922"/>
    <n v="-1.48698"/>
    <n v="-8.37073"/>
    <n v="0.000295712"/>
    <n v="7579.39"/>
    <n v="253.18"/>
    <n v="45.9"/>
    <n v="0"/>
    <n v="-0.08620510000000001"/>
    <n v="0.522012"/>
    <n v="-3.81494"/>
    <n v="8.97229e-05"/>
    <n v="5887.08"/>
    <n v="264.146"/>
    <n v="41.3"/>
    <n v="0"/>
    <n v="0.08217770000000001"/>
    <n v="-0.171792"/>
    <n v="-9.218260000000001"/>
    <n v="7.93883e-05"/>
    <n v="4454.5"/>
    <n v="272.29"/>
    <n v="50.3"/>
    <n v="0"/>
    <n v="-0.174418"/>
    <n v="-2.13902"/>
    <n v="-4.97846"/>
    <n v="0.000101499"/>
    <n v="3204.74"/>
    <n v="280.836"/>
    <n v="62.3"/>
    <n v="0"/>
    <n v="0.142672"/>
    <n v="-3.68627"/>
    <n v="-2.08512"/>
    <n v="0.00018986"/>
    <n v="1562.61"/>
    <n v="294.863"/>
    <n v="40"/>
    <n v="0"/>
    <n v="0.48968"/>
    <n v="-4.5085"/>
    <n v="-0.910801"/>
    <n v="9.88772e-05"/>
    <n v="822.0650000000001"/>
    <n v="299.906"/>
    <n v="39.8"/>
    <n v="0"/>
    <n v="0.263186"/>
    <n v="-1.11956"/>
    <n v="1.27513"/>
    <n v="0.000150708"/>
    <n v="586.174"/>
    <n v="300.678"/>
    <n v="45.3"/>
    <n v="0"/>
    <n v="0.174487"/>
    <n v="0.58625"/>
    <n v="2.0628"/>
    <n v="0.000138243"/>
    <n v="5"/>
    <n v="355.738"/>
    <n v="301.348"/>
    <n v="43.1"/>
    <n v="0"/>
    <n v="0.0937046"/>
    <n v="1.41548"/>
    <n v="1.97477"/>
    <n v="0.000155384"/>
    <n v="301.068"/>
    <n v="49.6"/>
    <n v="0"/>
    <n v="0.0437046"/>
    <n v="1.1671"/>
    <n v="1.16416"/>
    <n v="0.000167195"/>
    <n v="130.953"/>
    <n v="55.5794"/>
    <n v="297.5"/>
    <n v="0"/>
    <n v="26.0641"/>
    <n v="299.449"/>
    <n v="290.1"/>
    <n v="56.2"/>
    <n v="0.8502690000000001"/>
    <n v="0.80842"/>
    <n v="-50"/>
    <n v="0"/>
    <n v="0"/>
    <n v="0"/>
    <n v="0"/>
    <n v="0"/>
    <n v="0"/>
    <n v="0"/>
    <n v="0"/>
    <n v="0"/>
    <n v="0"/>
    <n v="0"/>
    <n v="0"/>
    <n v="0"/>
    <n v="0"/>
    <n v="0"/>
    <n v="0"/>
    <n v="900"/>
    <n v="-1.11725"/>
    <n v="243"/>
    <n v="-243.385"/>
    <n v="0"/>
    <n v="0"/>
    <n v="0"/>
    <n v="0"/>
    <n v="0"/>
    <n v="0"/>
    <n v="5.26953"/>
    <n v="16978.2"/>
    <n v="209.239"/>
    <n v="-6.37156"/>
    <n v="1.45192"/>
    <n v="0.00707486"/>
    <n v="4331.84"/>
    <n v="40.3"/>
    <n v="0"/>
    <n v="44"/>
  </r>
  <r>
    <x v="43"/>
    <n v="101485"/>
    <n v="24135"/>
    <n v="1.30102"/>
    <n v="12353.2"/>
    <n v="225.69"/>
    <n v="4.3"/>
    <n v="0"/>
    <n v="-0.0134727"/>
    <n v="-3.13329"/>
    <n v="-2.42929"/>
    <n v="0.000113934"/>
    <n v="9628.73"/>
    <n v="236.914"/>
    <n v="38.3"/>
    <n v="0"/>
    <n v="-0.037416"/>
    <n v="-2.15721"/>
    <n v="-6.29941"/>
    <n v="0.000267774"/>
    <n v="7569.87"/>
    <n v="252.485"/>
    <n v="41.4"/>
    <n v="0"/>
    <n v="-0.030332"/>
    <n v="2.02541"/>
    <n v="-3.55331"/>
    <n v="0.000171176"/>
    <n v="5880.18"/>
    <n v="264.593"/>
    <n v="39.5"/>
    <n v="0"/>
    <n v="0.00912695"/>
    <n v="-0.0247119"/>
    <n v="-6.59973"/>
    <n v="0.000167384"/>
    <n v="4445.08"/>
    <n v="272.379"/>
    <n v="39.2"/>
    <n v="0"/>
    <n v="-0.137213"/>
    <n v="-1.67508"/>
    <n v="-4.33863"/>
    <n v="9.96195e-05"/>
    <n v="3197.66"/>
    <n v="280.469"/>
    <n v="60.9"/>
    <n v="0"/>
    <n v="-0.297902"/>
    <n v="-4.85714"/>
    <n v="-2.57599"/>
    <n v="0.000117836"/>
    <n v="1557.89"/>
    <n v="294.269"/>
    <n v="41.8"/>
    <n v="0"/>
    <n v="-0.116884"/>
    <n v="-2.94507"/>
    <n v="-0.359521"/>
    <n v="0.000119091"/>
    <n v="819.13"/>
    <n v="299.43"/>
    <n v="38.8"/>
    <n v="0"/>
    <n v="0.145997"/>
    <n v="0.381279"/>
    <n v="1.64865"/>
    <n v="0.000151919"/>
    <n v="583.619"/>
    <n v="300.551"/>
    <n v="39.2"/>
    <n v="0"/>
    <n v="0.181873"/>
    <n v="0.766633"/>
    <n v="1.03839"/>
    <n v="0.000139033"/>
    <n v="5"/>
    <n v="353.546"/>
    <n v="300.571"/>
    <n v="50"/>
    <n v="0"/>
    <n v="0.128359"/>
    <n v="0.952869"/>
    <n v="-0.221365"/>
    <n v="0.00013795"/>
    <n v="300.141"/>
    <n v="56.6"/>
    <n v="0"/>
    <n v="0.00995532"/>
    <n v="0.843608"/>
    <n v="-1.2218"/>
    <n v="0.000131462"/>
    <n v="129.248"/>
    <n v="55.5794"/>
    <n v="296.364"/>
    <n v="0"/>
    <n v="21.0118"/>
    <n v="298.349"/>
    <n v="291.1"/>
    <n v="64.3"/>
    <n v="0.663589"/>
    <n v="-1.11466"/>
    <n v="-50"/>
    <n v="0"/>
    <n v="0"/>
    <n v="0"/>
    <n v="0"/>
    <n v="0"/>
    <n v="0"/>
    <n v="0"/>
    <n v="0"/>
    <n v="0"/>
    <n v="0"/>
    <n v="0"/>
    <n v="0"/>
    <n v="0"/>
    <n v="0"/>
    <n v="0"/>
    <n v="0"/>
    <n v="900"/>
    <n v="-1.16075"/>
    <n v="485"/>
    <n v="-206.392"/>
    <n v="0"/>
    <n v="0"/>
    <n v="0"/>
    <n v="0"/>
    <n v="0"/>
    <n v="0"/>
    <n v="-5.93396"/>
    <n v="17440.5"/>
    <n v="207.93"/>
    <n v="-7.99158"/>
    <n v="5.91063"/>
    <n v="-7.22809e-05"/>
    <n v="4280.32"/>
    <n v="36.4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1" cacheId="5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W10" firstHeaderRow="1" firstDataRow="2" firstDataCol="1"/>
  <pivotFields count="140">
    <pivotField axis="axisRow" showDropDowns="1" compact="0" outline="0" subtotalTop="1" dragToRow="1" dragToCol="1" dragToPage="1" dragToData="1" dragOff="1" showAll="0" topAutoShow="1" itemPageCount="10" sortType="manual" defaultSubtotal="0">
      <items count="368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8"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dataFields count="22">
    <dataField name="Max di TMP - 2_m_above_ground" fld="97" subtotal="max" showDataAs="normal" baseField="0" baseItem="0" numFmtId="2"/>
    <dataField name="Max di TMP - 2_m_above_ground" fld="97" subtotal="min" showDataAs="normal" baseField="0" baseItem="0" numFmtId="2"/>
    <dataField name="Max di TMP - 2_m_above_ground" fld="97" subtotal="average" showDataAs="normal" baseField="0" baseItem="0" numFmtId="2"/>
    <dataField name="Media di RH - 2_m_above_ground" fld="99" subtotal="average" showDataAs="normal" baseField="0" baseItem="0" numFmtId="2"/>
    <dataField name="Media di DPT - 2_m_above_ground" fld="98" subtotal="average" showDataAs="normal" baseField="0" baseItem="0" numFmtId="2"/>
    <dataField name="Media di UGRD - 10_m_above_ground" fld="100" subtotal="average" showDataAs="normal" baseField="0" baseItem="0" numFmtId="2"/>
    <dataField name="Media di VGRD - 10_m_above_ground" fld="101" subtotal="average" showDataAs="normal" baseField="0" baseItem="0" numFmtId="2"/>
    <dataField name="Media di LCDC - low_cloud_layer2" fld="124" subtotal="average" showDataAs="normal" baseField="0" baseItem="0" numFmtId="2"/>
    <dataField name="Media di MCDC - middle_cloud_layer2" fld="126" subtotal="average" showDataAs="normal" baseField="0" baseItem="0" numFmtId="2"/>
    <dataField name="Max di PRATE - surface" fld="104" subtotal="max" showDataAs="normal" baseField="0" baseItem="0" numFmtId="2"/>
    <dataField name="Max di CRAIN - surface2" fld="118" subtotal="max" showDataAs="normal" baseField="0" baseItem="0" numFmtId="2"/>
    <dataField name="Max di CSNOW - surface" fld="111" subtotal="max" showDataAs="normal" baseField="0" baseItem="0" numFmtId="2"/>
    <dataField name="Max di CRAIN - surface" fld="114" subtotal="max" showDataAs="normal" baseField="0" baseItem="0" numFmtId="2"/>
    <dataField name="Media di HCDC - high_cloud_layer2" fld="128" subtotal="average" showDataAs="normal" baseField="0" baseItem="0" numFmtId="2"/>
    <dataField name="Max di PRATE - surface2" fld="106" subtotal="max" showDataAs="normal" baseField="0" baseItem="0" numFmtId="2"/>
    <dataField name="Media di RH - 2_m_above_ground" fld="99" subtotal="min" showDataAs="normal" baseField="0" baseItem="0" numFmtId="2"/>
    <dataField name="Media di RH - 2_m_above_ground" fld="99" subtotal="max" showDataAs="normal" baseField="0" baseItem="0" numFmtId="2"/>
    <dataField name="Media di LCDC - low_cloud_layer2" fld="124" subtotal="max" showDataAs="normal" baseField="0" baseItem="0" numFmtId="2"/>
    <dataField name="Media di MCDC - middle_cloud_layer2" fld="126" subtotal="max" showDataAs="normal" baseField="0" baseItem="0" numFmtId="2"/>
    <dataField name="Media di HCDC - high_cloud_layer2" fld="128" subtotal="max" showDataAs="normal" baseField="0" baseItem="0" numFmtId="2"/>
    <dataField name="Media di UGRD - 10_m_above_ground" fld="100" subtotal="max" showDataAs="normal" baseField="0" baseItem="0" numFmtId="2"/>
    <dataField name="Media di VGRD - 10_m_above_ground" fld="101" subtotal="max" showDataAs="normal" baseField="0" baseItem="0" numFmtId="2"/>
  </dataFields>
  <formats count="1">
    <format action="formatting" dxfId="0">
      <pivotArea type="normal" dataOnly="0" labelOnly="1" outline="0" fieldPosition="0">
        <references count="1">
          <reference field="4294967294">
            <x v="1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10" firstHeaderRow="1" firstDataRow="2" firstDataCol="1"/>
  <pivotFields count="134">
    <pivotField axis="axisRow" showDropDowns="1" compact="0" outline="0" subtotalTop="1" dragToRow="1" dragToCol="1" dragToPage="1" dragToData="1" dragOff="1" showAll="0" topAutoShow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0"/>
        <item t="data" sd="1" x="367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0"/>
  </rowFields>
  <colFields count="1">
    <field x="-2"/>
  </colFields>
  <dataFields count="7">
    <dataField name="Min - TMP - 850_mb" fld="53" subtotal="min" showDataAs="normal" baseField="0" baseItem="0" numFmtId="164"/>
    <dataField name="Average - RH - 850_mb" fld="54" subtotal="average" showDataAs="normal" baseField="0" baseItem="0" numFmtId="164"/>
    <dataField name="Average - RH - 700_mb" fld="46" subtotal="average" showDataAs="normal" baseField="0" baseItem="0" numFmtId="164"/>
    <dataField name="Average - UGRD - 850_mb" fld="57" subtotal="average" showDataAs="normal" baseField="0" baseItem="0" numFmtId="164"/>
    <dataField name="Average - VGRD - 850_mb" fld="58" subtotal="average" showDataAs="normal" baseField="0" baseItem="0" numFmtId="164"/>
    <dataField name="Average - UGRD - 1000_mb" fld="89" subtotal="average" showDataAs="normal" baseField="0" baseItem="0" numFmtId="164"/>
    <dataField name="Average - VGRD - 1000_mb" fld="90" subtotal="average" showDataAs="normal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48"/>
  <sheetViews>
    <sheetView topLeftCell="DN25" zoomScaleNormal="100" workbookViewId="0">
      <selection activeCell="B2" sqref="B2:EI45"/>
    </sheetView>
  </sheetViews>
  <sheetFormatPr baseColWidth="8" defaultColWidth="8.6640625" defaultRowHeight="14.4"/>
  <cols>
    <col width="20" customWidth="1" style="1" min="1" max="1"/>
    <col width="11.109375" customWidth="1" style="76" min="136" max="136"/>
  </cols>
  <sheetData>
    <row r="1" ht="14.25" customHeight="1" s="76">
      <c r="A1" s="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tropopause</t>
        </is>
      </c>
      <c r="EB1" t="inlineStr">
        <is>
          <t>TMP - tropopause</t>
        </is>
      </c>
      <c r="EC1" t="inlineStr">
        <is>
          <t>UGRD - tropopause</t>
        </is>
      </c>
      <c r="ED1" t="inlineStr">
        <is>
          <t>VGRD - tropopause</t>
        </is>
      </c>
      <c r="EE1" t="inlineStr">
        <is>
          <t>VWSH - tropopause</t>
        </is>
      </c>
      <c r="EF1" t="inlineStr">
        <is>
          <t>HGT - 0C_isotherm</t>
        </is>
      </c>
      <c r="EG1" t="inlineStr">
        <is>
          <t>RH - 0C_isotherm</t>
        </is>
      </c>
      <c r="EH1" t="inlineStr">
        <is>
          <t>ICEC - surface</t>
        </is>
      </c>
      <c r="EI1" t="inlineStr">
        <is>
          <t xml:space="preserve"> 1</t>
        </is>
      </c>
    </row>
    <row r="2" ht="14.25" customHeight="1" s="76">
      <c r="A2" s="2" t="inlineStr">
        <is>
          <t>2025-07-09 03:00</t>
        </is>
      </c>
      <c r="B2" t="inlineStr">
        <is>
          <t>100814</t>
        </is>
      </c>
      <c r="C2" t="inlineStr">
        <is>
          <t>24135</t>
        </is>
      </c>
      <c r="D2" t="inlineStr">
        <is>
          <t>3.61874</t>
        </is>
      </c>
      <c r="E2" t="inlineStr">
        <is>
          <t>12278.2</t>
        </is>
      </c>
      <c r="F2" t="inlineStr">
        <is>
          <t>222.073</t>
        </is>
      </c>
      <c r="G2" t="inlineStr">
        <is>
          <t>11.9</t>
        </is>
      </c>
      <c r="H2" t="inlineStr">
        <is>
          <t>0</t>
        </is>
      </c>
      <c r="I2" t="inlineStr">
        <is>
          <t>-0.0182236</t>
        </is>
      </c>
      <c r="J2" t="inlineStr">
        <is>
          <t>24.4644</t>
        </is>
      </c>
      <c r="K2" t="inlineStr">
        <is>
          <t>12.2303</t>
        </is>
      </c>
      <c r="L2" t="inlineStr">
        <is>
          <t>0.000111987</t>
        </is>
      </c>
      <c r="M2" t="inlineStr">
        <is>
          <t>9558.94</t>
        </is>
      </c>
      <c r="N2" t="inlineStr">
        <is>
          <t>237.805</t>
        </is>
      </c>
      <c r="O2" t="inlineStr">
        <is>
          <t>16.8</t>
        </is>
      </c>
      <c r="P2" t="inlineStr">
        <is>
          <t>0</t>
        </is>
      </c>
      <c r="Q2" t="inlineStr">
        <is>
          <t>-0.158033</t>
        </is>
      </c>
      <c r="R2" t="inlineStr">
        <is>
          <t>26.4686</t>
        </is>
      </c>
      <c r="S2" t="inlineStr">
        <is>
          <t>2.64683</t>
        </is>
      </c>
      <c r="T2" s="3" t="inlineStr">
        <is>
          <t>6.27253e-05</t>
        </is>
      </c>
      <c r="U2" t="inlineStr">
        <is>
          <t>7490.44</t>
        </is>
      </c>
      <c r="V2" t="inlineStr">
        <is>
          <t>254.12</t>
        </is>
      </c>
      <c r="W2" t="inlineStr">
        <is>
          <t>13.7</t>
        </is>
      </c>
      <c r="X2" t="inlineStr">
        <is>
          <t>0</t>
        </is>
      </c>
      <c r="Y2" t="inlineStr">
        <is>
          <t>-0.438398</t>
        </is>
      </c>
      <c r="Z2" t="inlineStr">
        <is>
          <t>26.905</t>
        </is>
      </c>
      <c r="AA2" t="inlineStr">
        <is>
          <t>2.56828</t>
        </is>
      </c>
      <c r="AB2" s="3" t="inlineStr">
        <is>
          <t>7.6234e-05</t>
        </is>
      </c>
      <c r="AC2" t="inlineStr">
        <is>
          <t>5791.11</t>
        </is>
      </c>
      <c r="AD2" t="inlineStr">
        <is>
          <t>266.172</t>
        </is>
      </c>
      <c r="AE2" t="inlineStr">
        <is>
          <t>17.3</t>
        </is>
      </c>
      <c r="AF2" t="inlineStr">
        <is>
          <t>0</t>
        </is>
      </c>
      <c r="AG2" t="inlineStr">
        <is>
          <t>-0.126422</t>
        </is>
      </c>
      <c r="AH2" t="inlineStr">
        <is>
          <t>26.0382</t>
        </is>
      </c>
      <c r="AI2" t="inlineStr">
        <is>
          <t>3.0487</t>
        </is>
      </c>
      <c r="AJ2" s="3" t="inlineStr">
        <is>
          <t>0.00010701</t>
        </is>
      </c>
      <c r="AK2" t="inlineStr">
        <is>
          <t>4344</t>
        </is>
      </c>
      <c r="AL2" t="inlineStr">
        <is>
          <t>275.558</t>
        </is>
      </c>
      <c r="AM2" t="inlineStr">
        <is>
          <t>17.9</t>
        </is>
      </c>
      <c r="AN2" t="inlineStr">
        <is>
          <t>0</t>
        </is>
      </c>
      <c r="AO2" t="inlineStr">
        <is>
          <t>0.41024</t>
        </is>
      </c>
      <c r="AP2" t="inlineStr">
        <is>
          <t>22.8416</t>
        </is>
      </c>
      <c r="AQ2" t="inlineStr">
        <is>
          <t>4.96085</t>
        </is>
      </c>
      <c r="AR2" s="3" t="inlineStr">
        <is>
          <t>0.000100019</t>
        </is>
      </c>
      <c r="AS2" t="inlineStr">
        <is>
          <t>3088.23</t>
        </is>
      </c>
      <c r="AT2" t="inlineStr">
        <is>
          <t>280.192</t>
        </is>
      </c>
      <c r="AU2" t="inlineStr">
        <is>
          <t>13.4</t>
        </is>
      </c>
      <c r="AV2" t="inlineStr">
        <is>
          <t>0</t>
        </is>
      </c>
      <c r="AW2" t="inlineStr">
        <is>
          <t>-0.0643106</t>
        </is>
      </c>
      <c r="AX2" t="inlineStr">
        <is>
          <t>15.9036</t>
        </is>
      </c>
      <c r="AY2" t="inlineStr">
        <is>
          <t>3.77669</t>
        </is>
      </c>
      <c r="AZ2" t="inlineStr">
        <is>
          <t>0.000102771</t>
        </is>
      </c>
      <c r="BA2" t="inlineStr">
        <is>
          <t>1471.72</t>
        </is>
      </c>
      <c r="BB2" t="inlineStr">
        <is>
          <t>289.109</t>
        </is>
      </c>
      <c r="BC2" t="inlineStr">
        <is>
          <t>41</t>
        </is>
      </c>
      <c r="BD2" t="inlineStr">
        <is>
          <t>0</t>
        </is>
      </c>
      <c r="BE2" t="inlineStr">
        <is>
          <t>-0.171981</t>
        </is>
      </c>
      <c r="BF2" t="inlineStr">
        <is>
          <t>10.0731</t>
        </is>
      </c>
      <c r="BG2" t="inlineStr">
        <is>
          <t>-4.60062</t>
        </is>
      </c>
      <c r="BH2" s="3" t="inlineStr">
        <is>
          <t>0.000116586</t>
        </is>
      </c>
      <c r="BI2" t="inlineStr">
        <is>
          <t>747.51</t>
        </is>
      </c>
      <c r="BJ2" t="inlineStr">
        <is>
          <t>293.698</t>
        </is>
      </c>
      <c r="BK2" t="inlineStr">
        <is>
          <t>45.9</t>
        </is>
      </c>
      <c r="BL2" t="inlineStr">
        <is>
          <t>0</t>
        </is>
      </c>
      <c r="BM2" t="inlineStr">
        <is>
          <t>0.0777505</t>
        </is>
      </c>
      <c r="BN2" t="inlineStr">
        <is>
          <t>7.72283</t>
        </is>
      </c>
      <c r="BO2" t="inlineStr">
        <is>
          <t>-3.03253</t>
        </is>
      </c>
      <c r="BP2" s="3" t="inlineStr">
        <is>
          <t>0.00020943</t>
        </is>
      </c>
      <c r="BQ2" t="inlineStr">
        <is>
          <t>516.679</t>
        </is>
      </c>
      <c r="BR2" t="inlineStr">
        <is>
          <t>294.723</t>
        </is>
      </c>
      <c r="BS2" t="inlineStr">
        <is>
          <t>54.3</t>
        </is>
      </c>
      <c r="BT2" t="inlineStr">
        <is>
          <t>0</t>
        </is>
      </c>
      <c r="BU2" t="inlineStr">
        <is>
          <t>0.182708</t>
        </is>
      </c>
      <c r="BV2" t="inlineStr">
        <is>
          <t>7.63924</t>
        </is>
      </c>
      <c r="BW2" t="inlineStr">
        <is>
          <t>-1.9755</t>
        </is>
      </c>
      <c r="BX2" s="3" t="inlineStr">
        <is>
          <t>0.000196831</t>
        </is>
      </c>
      <c r="BY2" t="inlineStr">
        <is>
          <t>5</t>
        </is>
      </c>
      <c r="BZ2" t="inlineStr">
        <is>
          <t>290.844</t>
        </is>
      </c>
      <c r="CA2" t="inlineStr">
        <is>
          <t>295.783</t>
        </is>
      </c>
      <c r="CB2" t="inlineStr">
        <is>
          <t>59.7</t>
        </is>
      </c>
      <c r="CC2" t="inlineStr">
        <is>
          <t>0</t>
        </is>
      </c>
      <c r="CD2" t="inlineStr">
        <is>
          <t>0.200948</t>
        </is>
      </c>
      <c r="CE2" t="inlineStr">
        <is>
          <t>6.57632</t>
        </is>
      </c>
      <c r="CF2" t="inlineStr">
        <is>
          <t>-0.934663</t>
        </is>
      </c>
      <c r="CG2" s="3" t="inlineStr">
        <is>
          <t>0.000174307</t>
        </is>
      </c>
      <c r="CH2" t="inlineStr">
        <is>
          <t>295.679</t>
        </is>
      </c>
      <c r="CI2" t="inlineStr">
        <is>
          <t>64.6</t>
        </is>
      </c>
      <c r="CJ2" t="inlineStr">
        <is>
          <t>0</t>
        </is>
      </c>
      <c r="CK2" t="inlineStr">
        <is>
          <t>0.0514204</t>
        </is>
      </c>
      <c r="CL2" t="inlineStr">
        <is>
          <t>3.07632</t>
        </is>
      </c>
      <c r="CM2" t="inlineStr">
        <is>
          <t>0.0954687</t>
        </is>
      </c>
      <c r="CN2" s="3" t="inlineStr">
        <is>
          <t>0.000102471</t>
        </is>
      </c>
      <c r="CO2" t="inlineStr">
        <is>
          <t>69.9666</t>
        </is>
      </c>
      <c r="CP2" t="inlineStr">
        <is>
          <t>55.5794</t>
        </is>
      </c>
      <c r="CQ2" t="inlineStr">
        <is>
          <t>293.205</t>
        </is>
      </c>
      <c r="CR2" t="inlineStr">
        <is>
          <t>0</t>
        </is>
      </c>
      <c r="CS2" t="inlineStr">
        <is>
          <t>31.1513</t>
        </is>
      </c>
      <c r="CT2" t="inlineStr">
        <is>
          <t>294.859</t>
        </is>
      </c>
      <c r="CU2" t="inlineStr">
        <is>
          <t>288.775</t>
        </is>
      </c>
      <c r="CV2" t="inlineStr">
        <is>
          <t>68</t>
        </is>
      </c>
      <c r="CW2" t="inlineStr">
        <is>
          <t>2.91292</t>
        </is>
      </c>
      <c r="CX2" t="inlineStr">
        <is>
          <t>0.15824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0</t>
        </is>
      </c>
      <c r="DQ2" t="inlineStr">
        <is>
          <t>4.89226</t>
        </is>
      </c>
      <c r="DR2" t="inlineStr">
        <is>
          <t>0</t>
        </is>
      </c>
      <c r="DS2" t="inlineStr">
        <is>
          <t>-0.340698</t>
        </is>
      </c>
      <c r="DT2" t="inlineStr">
        <is>
          <t>0</t>
        </is>
      </c>
      <c r="DU2" t="inlineStr">
        <is>
          <t>0</t>
        </is>
      </c>
      <c r="DV2" t="inlineStr">
        <is>
          <t>0</t>
        </is>
      </c>
      <c r="DW2" t="inlineStr">
        <is>
          <t>0</t>
        </is>
      </c>
      <c r="DX2" t="inlineStr">
        <is>
          <t>0</t>
        </is>
      </c>
      <c r="DY2" t="inlineStr">
        <is>
          <t>0</t>
        </is>
      </c>
      <c r="DZ2" t="inlineStr">
        <is>
          <t>63.7439</t>
        </is>
      </c>
      <c r="EA2" t="inlineStr">
        <is>
          <t>14588.2</t>
        </is>
      </c>
      <c r="EB2" t="inlineStr">
        <is>
          <t>214.195</t>
        </is>
      </c>
      <c r="EC2" t="inlineStr">
        <is>
          <t>32.3575</t>
        </is>
      </c>
      <c r="ED2" t="inlineStr">
        <is>
          <t>14.5757</t>
        </is>
      </c>
      <c r="EE2" t="inlineStr">
        <is>
          <t>0.000972755</t>
        </is>
      </c>
      <c r="EF2" t="inlineStr">
        <is>
          <t>4757.12</t>
        </is>
      </c>
      <c r="EG2" t="inlineStr">
        <is>
          <t>16.6</t>
        </is>
      </c>
      <c r="EH2" t="inlineStr">
        <is>
          <t>0</t>
        </is>
      </c>
      <c r="EI2" t="inlineStr">
        <is>
          <t xml:space="preserve"> 2</t>
        </is>
      </c>
    </row>
    <row r="3" ht="14.25" customHeight="1" s="76">
      <c r="A3" s="2" t="inlineStr">
        <is>
          <t>2025-07-09 06:00</t>
        </is>
      </c>
      <c r="B3" t="inlineStr">
        <is>
          <t>100961</t>
        </is>
      </c>
      <c r="C3" t="inlineStr">
        <is>
          <t>24135.3</t>
        </is>
      </c>
      <c r="D3" t="inlineStr">
        <is>
          <t>5.10291</t>
        </is>
      </c>
      <c r="E3" t="inlineStr">
        <is>
          <t>12263.8</t>
        </is>
      </c>
      <c r="F3" t="inlineStr">
        <is>
          <t>223.306</t>
        </is>
      </c>
      <c r="G3" t="inlineStr">
        <is>
          <t>8.7</t>
        </is>
      </c>
      <c r="H3" t="inlineStr">
        <is>
          <t>0</t>
        </is>
      </c>
      <c r="I3" t="inlineStr">
        <is>
          <t>-0.181294</t>
        </is>
      </c>
      <c r="J3" t="inlineStr">
        <is>
          <t>24.6569</t>
        </is>
      </c>
      <c r="K3" t="inlineStr">
        <is>
          <t>12.2374</t>
        </is>
      </c>
      <c r="L3" t="inlineStr">
        <is>
          <t>0.000189835</t>
        </is>
      </c>
      <c r="M3" t="inlineStr">
        <is>
          <t>9545.77</t>
        </is>
      </c>
      <c r="N3" t="inlineStr">
        <is>
          <t>236.578</t>
        </is>
      </c>
      <c r="O3" t="inlineStr">
        <is>
          <t>22.7</t>
        </is>
      </c>
      <c r="P3" t="inlineStr">
        <is>
          <t>0</t>
        </is>
      </c>
      <c r="Q3" t="inlineStr">
        <is>
          <t>-0.100525</t>
        </is>
      </c>
      <c r="R3" t="inlineStr">
        <is>
          <t>26.8998</t>
        </is>
      </c>
      <c r="S3" t="inlineStr">
        <is>
          <t>8.56431</t>
        </is>
      </c>
      <c r="T3" s="3" t="inlineStr">
        <is>
          <t>6.16575e-05</t>
        </is>
      </c>
      <c r="U3" t="inlineStr">
        <is>
          <t>7483.65</t>
        </is>
      </c>
      <c r="V3" t="inlineStr">
        <is>
          <t>253.624</t>
        </is>
      </c>
      <c r="W3" t="inlineStr">
        <is>
          <t>10.5</t>
        </is>
      </c>
      <c r="X3" t="inlineStr">
        <is>
          <t>0</t>
        </is>
      </c>
      <c r="Y3" t="inlineStr">
        <is>
          <t>0.387326</t>
        </is>
      </c>
      <c r="Z3" t="inlineStr">
        <is>
          <t>26.3321</t>
        </is>
      </c>
      <c r="AA3" t="inlineStr">
        <is>
          <t>2.8586</t>
        </is>
      </c>
      <c r="AB3" s="3" t="inlineStr">
        <is>
          <t>4.23204e-05</t>
        </is>
      </c>
      <c r="AC3" t="inlineStr">
        <is>
          <t>5787.51</t>
        </is>
      </c>
      <c r="AD3" t="inlineStr">
        <is>
          <t>266.061</t>
        </is>
      </c>
      <c r="AE3" t="inlineStr">
        <is>
          <t>6.5</t>
        </is>
      </c>
      <c r="AF3" t="inlineStr">
        <is>
          <t>0</t>
        </is>
      </c>
      <c r="AG3" t="inlineStr">
        <is>
          <t>0.124799</t>
        </is>
      </c>
      <c r="AH3" t="inlineStr">
        <is>
          <t>23.7993</t>
        </is>
      </c>
      <c r="AI3" t="inlineStr">
        <is>
          <t>2.05003</t>
        </is>
      </c>
      <c r="AJ3" s="3" t="inlineStr">
        <is>
          <t>5.16628e-05</t>
        </is>
      </c>
      <c r="AK3" t="inlineStr">
        <is>
          <t>4342.69</t>
        </is>
      </c>
      <c r="AL3" t="inlineStr">
        <is>
          <t>274.894</t>
        </is>
      </c>
      <c r="AM3" t="inlineStr">
        <is>
          <t>4.8</t>
        </is>
      </c>
      <c r="AN3" t="inlineStr">
        <is>
          <t>0</t>
        </is>
      </c>
      <c r="AO3" t="inlineStr">
        <is>
          <t>-0.0968477</t>
        </is>
      </c>
      <c r="AP3" t="inlineStr">
        <is>
          <t>22.7445</t>
        </is>
      </c>
      <c r="AQ3" t="inlineStr">
        <is>
          <t>1.13419</t>
        </is>
      </c>
      <c r="AR3" s="3" t="inlineStr">
        <is>
          <t>8.85134e-05</t>
        </is>
      </c>
      <c r="AS3" t="inlineStr">
        <is>
          <t>3089.6</t>
        </is>
      </c>
      <c r="AT3" t="inlineStr">
        <is>
          <t>279.832</t>
        </is>
      </c>
      <c r="AU3" t="inlineStr">
        <is>
          <t>12.2</t>
        </is>
      </c>
      <c r="AV3" t="inlineStr">
        <is>
          <t>0</t>
        </is>
      </c>
      <c r="AW3" t="inlineStr">
        <is>
          <t>-0.0159941</t>
        </is>
      </c>
      <c r="AX3" t="inlineStr">
        <is>
          <t>18.264</t>
        </is>
      </c>
      <c r="AY3" t="inlineStr">
        <is>
          <t>2.59537</t>
        </is>
      </c>
      <c r="AZ3" s="3" t="inlineStr">
        <is>
          <t>8.37455e-05</t>
        </is>
      </c>
      <c r="BA3" t="inlineStr">
        <is>
          <t>1478.36</t>
        </is>
      </c>
      <c r="BB3" t="inlineStr">
        <is>
          <t>286.287</t>
        </is>
      </c>
      <c r="BC3" t="inlineStr">
        <is>
          <t>80.4</t>
        </is>
      </c>
      <c r="BD3" t="inlineStr">
        <is>
          <t>0</t>
        </is>
      </c>
      <c r="BE3" t="inlineStr">
        <is>
          <t>0.00903809</t>
        </is>
      </c>
      <c r="BF3" t="inlineStr">
        <is>
          <t>5.8168</t>
        </is>
      </c>
      <c r="BG3" t="inlineStr">
        <is>
          <t>-1.66002</t>
        </is>
      </c>
      <c r="BH3" s="3" t="inlineStr">
        <is>
          <t>0.00016864</t>
        </is>
      </c>
      <c r="BI3" t="inlineStr">
        <is>
          <t>759.718</t>
        </is>
      </c>
      <c r="BJ3" t="inlineStr">
        <is>
          <t>291.603</t>
        </is>
      </c>
      <c r="BK3" t="inlineStr">
        <is>
          <t>66</t>
        </is>
      </c>
      <c r="BL3" t="inlineStr">
        <is>
          <t>0</t>
        </is>
      </c>
      <c r="BM3" t="inlineStr">
        <is>
          <t>-0.0372588</t>
        </is>
      </c>
      <c r="BN3" t="inlineStr">
        <is>
          <t>2.18874</t>
        </is>
      </c>
      <c r="BO3" t="inlineStr">
        <is>
          <t>-5.02196</t>
        </is>
      </c>
      <c r="BP3" s="3" t="inlineStr">
        <is>
          <t>9.81119e-05</t>
        </is>
      </c>
      <c r="BQ3" t="inlineStr">
        <is>
          <t>529.967</t>
        </is>
      </c>
      <c r="BR3" t="inlineStr">
        <is>
          <t>293.803</t>
        </is>
      </c>
      <c r="BS3" t="inlineStr">
        <is>
          <t>59.4</t>
        </is>
      </c>
      <c r="BT3" t="inlineStr">
        <is>
          <t>0</t>
        </is>
      </c>
      <c r="BU3" t="inlineStr">
        <is>
          <t>-0.0693735</t>
        </is>
      </c>
      <c r="BV3" t="inlineStr">
        <is>
          <t>2.25159</t>
        </is>
      </c>
      <c r="BW3" t="inlineStr">
        <is>
          <t>-5.30157</t>
        </is>
      </c>
      <c r="BX3" s="3" t="inlineStr">
        <is>
          <t>0.000110129</t>
        </is>
      </c>
      <c r="BY3" t="inlineStr">
        <is>
          <t>5</t>
        </is>
      </c>
      <c r="BZ3" t="inlineStr">
        <is>
          <t>304.497</t>
        </is>
      </c>
      <c r="CA3" t="inlineStr">
        <is>
          <t>295.956</t>
        </is>
      </c>
      <c r="CB3" t="inlineStr">
        <is>
          <t>53.3</t>
        </is>
      </c>
      <c r="CC3" t="inlineStr">
        <is>
          <t>0</t>
        </is>
      </c>
      <c r="CD3" t="inlineStr">
        <is>
          <t>-0.0974165</t>
        </is>
      </c>
      <c r="CE3" t="inlineStr">
        <is>
          <t>2.30673</t>
        </is>
      </c>
      <c r="CF3" t="inlineStr">
        <is>
          <t>-5.48786</t>
        </is>
      </c>
      <c r="CG3" s="3" t="inlineStr">
        <is>
          <t>0.000122791</t>
        </is>
      </c>
      <c r="CH3" t="inlineStr">
        <is>
          <t>298.423</t>
        </is>
      </c>
      <c r="CI3" t="inlineStr">
        <is>
          <t>47.5</t>
        </is>
      </c>
      <c r="CJ3" t="inlineStr">
        <is>
          <t>0</t>
        </is>
      </c>
      <c r="CK3" t="inlineStr">
        <is>
          <t>-0.108417</t>
        </is>
      </c>
      <c r="CL3" t="inlineStr">
        <is>
          <t>1.99605</t>
        </is>
      </c>
      <c r="CM3" t="inlineStr">
        <is>
          <t>-4.93708</t>
        </is>
      </c>
      <c r="CN3" s="3" t="inlineStr">
        <is>
          <t>9.04396e-05</t>
        </is>
      </c>
      <c r="CO3" t="inlineStr">
        <is>
          <t>83.0841</t>
        </is>
      </c>
      <c r="CP3" t="inlineStr">
        <is>
          <t>55.5794</t>
        </is>
      </c>
      <c r="CQ3" t="inlineStr">
        <is>
          <t>303.2</t>
        </is>
      </c>
      <c r="CR3" t="inlineStr">
        <is>
          <t>0</t>
        </is>
      </c>
      <c r="CS3" t="inlineStr">
        <is>
          <t>370.654</t>
        </is>
      </c>
      <c r="CT3" t="inlineStr">
        <is>
          <t>299.329</t>
        </is>
      </c>
      <c r="CU3" t="inlineStr">
        <is>
          <t>286.8</t>
        </is>
      </c>
      <c r="CV3" t="inlineStr">
        <is>
          <t>45.6</t>
        </is>
      </c>
      <c r="CW3" t="inlineStr">
        <is>
          <t>1.80919</t>
        </is>
      </c>
      <c r="CX3" t="inlineStr">
        <is>
          <t>-4.60974</t>
        </is>
      </c>
      <c r="CY3" t="inlineStr">
        <is>
          <t>-50</t>
        </is>
      </c>
      <c r="CZ3" t="inlineStr">
        <is>
          <t>0</t>
        </is>
      </c>
      <c r="DA3" t="inlineStr">
        <is>
          <t>0</t>
        </is>
      </c>
      <c r="DB3" t="inlineStr">
        <is>
          <t>0</t>
        </is>
      </c>
      <c r="DC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8973</t>
        </is>
      </c>
      <c r="DQ3" t="inlineStr">
        <is>
          <t>5.26619</t>
        </is>
      </c>
      <c r="DR3" t="inlineStr">
        <is>
          <t>0</t>
        </is>
      </c>
      <c r="DS3" t="inlineStr">
        <is>
          <t>-0.0911865</t>
        </is>
      </c>
      <c r="DT3" t="inlineStr">
        <is>
          <t>0</t>
        </is>
      </c>
      <c r="DU3" t="inlineStr">
        <is>
          <t>0</t>
        </is>
      </c>
      <c r="DV3" t="inlineStr">
        <is>
          <t>0</t>
        </is>
      </c>
      <c r="DW3" t="inlineStr">
        <is>
          <t>0</t>
        </is>
      </c>
      <c r="DX3" t="inlineStr">
        <is>
          <t>0</t>
        </is>
      </c>
      <c r="DY3" t="inlineStr">
        <is>
          <t>0</t>
        </is>
      </c>
      <c r="DZ3" t="inlineStr">
        <is>
          <t>170.375</t>
        </is>
      </c>
      <c r="EA3" t="inlineStr">
        <is>
          <t>14880.9</t>
        </is>
      </c>
      <c r="EB3" t="inlineStr">
        <is>
          <t>213.68</t>
        </is>
      </c>
      <c r="EC3" t="inlineStr">
        <is>
          <t>30.4051</t>
        </is>
      </c>
      <c r="ED3" t="inlineStr">
        <is>
          <t>8.85673</t>
        </is>
      </c>
      <c r="EE3" t="inlineStr">
        <is>
          <t>-0.00902978</t>
        </is>
      </c>
      <c r="EF3" t="inlineStr">
        <is>
          <t>4667.52</t>
        </is>
      </c>
      <c r="EG3" t="inlineStr">
        <is>
          <t>4.6</t>
        </is>
      </c>
      <c r="EH3" t="inlineStr">
        <is>
          <t>0</t>
        </is>
      </c>
      <c r="EI3" t="inlineStr">
        <is>
          <t xml:space="preserve"> 3</t>
        </is>
      </c>
    </row>
    <row r="4" ht="14.25" customHeight="1" s="76">
      <c r="A4" s="2" t="inlineStr">
        <is>
          <t>2025-07-09 09:00</t>
        </is>
      </c>
      <c r="B4" t="inlineStr">
        <is>
          <t>101134</t>
        </is>
      </c>
      <c r="C4" t="inlineStr">
        <is>
          <t>24134.9</t>
        </is>
      </c>
      <c r="D4" t="inlineStr">
        <is>
          <t>8.61113</t>
        </is>
      </c>
      <c r="E4" t="inlineStr">
        <is>
          <t>12252.2</t>
        </is>
      </c>
      <c r="F4" t="inlineStr">
        <is>
          <t>223.794</t>
        </is>
      </c>
      <c r="G4" t="inlineStr">
        <is>
          <t>7.9</t>
        </is>
      </c>
      <c r="H4" t="inlineStr">
        <is>
          <t>0</t>
        </is>
      </c>
      <c r="I4" t="inlineStr">
        <is>
          <t>-0.0144375</t>
        </is>
      </c>
      <c r="J4" t="inlineStr">
        <is>
          <t>30.2824</t>
        </is>
      </c>
      <c r="K4" t="inlineStr">
        <is>
          <t>9.55139</t>
        </is>
      </c>
      <c r="L4" t="inlineStr">
        <is>
          <t>0.000189263</t>
        </is>
      </c>
      <c r="M4" t="inlineStr">
        <is>
          <t>9542.74</t>
        </is>
      </c>
      <c r="N4" t="inlineStr">
        <is>
          <t>235.514</t>
        </is>
      </c>
      <c r="O4" t="inlineStr">
        <is>
          <t>28.6</t>
        </is>
      </c>
      <c r="P4" t="inlineStr">
        <is>
          <t>0</t>
        </is>
      </c>
      <c r="Q4" t="inlineStr">
        <is>
          <t>-0.023541</t>
        </is>
      </c>
      <c r="R4" t="inlineStr">
        <is>
          <t>25.4035</t>
        </is>
      </c>
      <c r="S4" t="inlineStr">
        <is>
          <t>2.72385</t>
        </is>
      </c>
      <c r="T4" t="inlineStr">
        <is>
          <t>0.000124349</t>
        </is>
      </c>
      <c r="U4" t="inlineStr">
        <is>
          <t>7486.03</t>
        </is>
      </c>
      <c r="V4" t="inlineStr">
        <is>
          <t>252.815</t>
        </is>
      </c>
      <c r="W4" t="inlineStr">
        <is>
          <t>12.6</t>
        </is>
      </c>
      <c r="X4" t="inlineStr">
        <is>
          <t>0</t>
        </is>
      </c>
      <c r="Y4" t="inlineStr">
        <is>
          <t>-0.588516</t>
        </is>
      </c>
      <c r="Z4" t="inlineStr">
        <is>
          <t>25.0397</t>
        </is>
      </c>
      <c r="AA4" t="inlineStr">
        <is>
          <t>2.48308</t>
        </is>
      </c>
      <c r="AB4" s="3" t="inlineStr">
        <is>
          <t>6.45203e-05</t>
        </is>
      </c>
      <c r="AC4" t="inlineStr">
        <is>
          <t>5791.79</t>
        </is>
      </c>
      <c r="AD4" t="inlineStr">
        <is>
          <t>266.326</t>
        </is>
      </c>
      <c r="AE4" t="inlineStr">
        <is>
          <t>6.8</t>
        </is>
      </c>
      <c r="AF4" t="inlineStr">
        <is>
          <t>0</t>
        </is>
      </c>
      <c r="AG4" t="inlineStr">
        <is>
          <t>-0.478008</t>
        </is>
      </c>
      <c r="AH4" t="inlineStr">
        <is>
          <t>23.1541</t>
        </is>
      </c>
      <c r="AI4" t="inlineStr">
        <is>
          <t>1.80411</t>
        </is>
      </c>
      <c r="AJ4" s="3" t="inlineStr">
        <is>
          <t>5.61961e-05</t>
        </is>
      </c>
      <c r="AK4" t="inlineStr">
        <is>
          <t>4344.65</t>
        </is>
      </c>
      <c r="AL4" t="inlineStr">
        <is>
          <t>275.227</t>
        </is>
      </c>
      <c r="AM4" t="inlineStr">
        <is>
          <t>2.6</t>
        </is>
      </c>
      <c r="AN4" t="inlineStr">
        <is>
          <t>0</t>
        </is>
      </c>
      <c r="AO4" t="inlineStr">
        <is>
          <t>-0.0133125</t>
        </is>
      </c>
      <c r="AP4" t="inlineStr">
        <is>
          <t>22.8667</t>
        </is>
      </c>
      <c r="AQ4" t="inlineStr">
        <is>
          <t>-0.62186</t>
        </is>
      </c>
      <c r="AR4" s="3" t="inlineStr">
        <is>
          <t>0.000104639</t>
        </is>
      </c>
      <c r="AS4" t="inlineStr">
        <is>
          <t>3093.47</t>
        </is>
      </c>
      <c r="AT4" t="inlineStr">
        <is>
          <t>277.959</t>
        </is>
      </c>
      <c r="AU4" t="inlineStr">
        <is>
          <t>17.2</t>
        </is>
      </c>
      <c r="AV4" t="inlineStr">
        <is>
          <t>0</t>
        </is>
      </c>
      <c r="AW4" t="inlineStr">
        <is>
          <t>0.617691</t>
        </is>
      </c>
      <c r="AX4" t="inlineStr">
        <is>
          <t>16.5354</t>
        </is>
      </c>
      <c r="AY4" t="inlineStr">
        <is>
          <t>3.98792</t>
        </is>
      </c>
      <c r="AZ4" s="3" t="inlineStr">
        <is>
          <t>-2.28188e-05</t>
        </is>
      </c>
      <c r="BA4" t="inlineStr">
        <is>
          <t>1490.14</t>
        </is>
      </c>
      <c r="BB4" t="inlineStr">
        <is>
          <t>285.259</t>
        </is>
      </c>
      <c r="BC4" t="inlineStr">
        <is>
          <t>94.8</t>
        </is>
      </c>
      <c r="BD4" t="inlineStr">
        <is>
          <t>13.6</t>
        </is>
      </c>
      <c r="BE4" t="inlineStr">
        <is>
          <t>0.149859</t>
        </is>
      </c>
      <c r="BF4" t="inlineStr">
        <is>
          <t>7.08793</t>
        </is>
      </c>
      <c r="BG4" t="inlineStr">
        <is>
          <t>-4.79702</t>
        </is>
      </c>
      <c r="BH4" s="3" t="inlineStr">
        <is>
          <t>-4.94047e-05</t>
        </is>
      </c>
      <c r="BI4" t="inlineStr">
        <is>
          <t>773.202</t>
        </is>
      </c>
      <c r="BJ4" t="inlineStr">
        <is>
          <t>290.859</t>
        </is>
      </c>
      <c r="BK4" t="inlineStr">
        <is>
          <t>79.5</t>
        </is>
      </c>
      <c r="BL4" t="inlineStr">
        <is>
          <t>0</t>
        </is>
      </c>
      <c r="BM4" t="inlineStr">
        <is>
          <t>0.0442222</t>
        </is>
      </c>
      <c r="BN4" t="inlineStr">
        <is>
          <t>3.58417</t>
        </is>
      </c>
      <c r="BO4" t="inlineStr">
        <is>
          <t>-8.97134</t>
        </is>
      </c>
      <c r="BP4" s="3" t="inlineStr">
        <is>
          <t>-1.94613e-05</t>
        </is>
      </c>
      <c r="BQ4" t="inlineStr">
        <is>
          <t>543.891</t>
        </is>
      </c>
      <c r="BR4" t="inlineStr">
        <is>
          <t>292.959</t>
        </is>
      </c>
      <c r="BS4" t="inlineStr">
        <is>
          <t>72.1</t>
        </is>
      </c>
      <c r="BT4" t="inlineStr">
        <is>
          <t>0</t>
        </is>
      </c>
      <c r="BU4" t="inlineStr">
        <is>
          <t>0.0151304</t>
        </is>
      </c>
      <c r="BV4" t="inlineStr">
        <is>
          <t>2.95421</t>
        </is>
      </c>
      <c r="BW4" t="inlineStr">
        <is>
          <t>-9.98659</t>
        </is>
      </c>
      <c r="BX4" s="3" t="inlineStr">
        <is>
          <t>-2.7568e-05</t>
        </is>
      </c>
      <c r="BY4" t="inlineStr">
        <is>
          <t>4</t>
        </is>
      </c>
      <c r="BZ4" t="inlineStr">
        <is>
          <t>318.906</t>
        </is>
      </c>
      <c r="CA4" t="inlineStr">
        <is>
          <t>295.091</t>
        </is>
      </c>
      <c r="CB4" t="inlineStr">
        <is>
          <t>65.5</t>
        </is>
      </c>
      <c r="CC4" t="inlineStr">
        <is>
          <t>0</t>
        </is>
      </c>
      <c r="CD4" t="inlineStr">
        <is>
          <t>-0.080417</t>
        </is>
      </c>
      <c r="CE4" t="inlineStr">
        <is>
          <t>2.27497</t>
        </is>
      </c>
      <c r="CF4" t="inlineStr">
        <is>
          <t>-10.8128</t>
        </is>
      </c>
      <c r="CG4" s="3" t="inlineStr">
        <is>
          <t>-3.42229e-05</t>
        </is>
      </c>
      <c r="CH4" t="inlineStr">
        <is>
          <t>297.359</t>
        </is>
      </c>
      <c r="CI4" t="inlineStr">
        <is>
          <t>58.7</t>
        </is>
      </c>
      <c r="CJ4" t="inlineStr">
        <is>
          <t>0</t>
        </is>
      </c>
      <c r="CK4" t="inlineStr">
        <is>
          <t>-0.224417</t>
        </is>
      </c>
      <c r="CL4" t="inlineStr">
        <is>
          <t>1.34247</t>
        </is>
      </c>
      <c r="CM4" t="inlineStr">
        <is>
          <t>-10.2086</t>
        </is>
      </c>
      <c r="CN4" s="3" t="inlineStr">
        <is>
          <t>-6.58518e-05</t>
        </is>
      </c>
      <c r="CO4" t="inlineStr">
        <is>
          <t>98.0134</t>
        </is>
      </c>
      <c r="CP4" t="inlineStr">
        <is>
          <t>55.5794</t>
        </is>
      </c>
      <c r="CQ4" t="inlineStr">
        <is>
          <t>303.277</t>
        </is>
      </c>
      <c r="CR4" t="inlineStr">
        <is>
          <t>0</t>
        </is>
      </c>
      <c r="CS4" t="inlineStr">
        <is>
          <t>453.36</t>
        </is>
      </c>
      <c r="CT4" t="inlineStr">
        <is>
          <t>299.012</t>
        </is>
      </c>
      <c r="CU4" t="inlineStr">
        <is>
          <t>289.2</t>
        </is>
      </c>
      <c r="CV4" t="inlineStr">
        <is>
          <t>54.9</t>
        </is>
      </c>
      <c r="CW4" t="inlineStr">
        <is>
          <t>0.790977</t>
        </is>
      </c>
      <c r="CX4" t="inlineStr">
        <is>
          <t>-8.75143</t>
        </is>
      </c>
      <c r="CY4" t="inlineStr">
        <is>
          <t>-3.90001</t>
        </is>
      </c>
      <c r="CZ4" t="inlineStr">
        <is>
          <t>2.416e-05</t>
        </is>
      </c>
      <c r="DA4" t="inlineStr">
        <is>
          <t>2.4e-05</t>
        </is>
      </c>
      <c r="DB4" t="inlineStr">
        <is>
          <t>5.16e-06</t>
        </is>
      </c>
      <c r="DC4" t="inlineStr">
        <is>
          <t>5.2e-06</t>
        </is>
      </c>
      <c r="DD4" t="inlineStr">
        <is>
          <t>0.0625</t>
        </is>
      </c>
      <c r="DE4" t="inlineStr">
        <is>
          <t>0.0625</t>
        </is>
      </c>
      <c r="DF4" t="inlineStr">
        <is>
          <t>0.0625</t>
        </is>
      </c>
      <c r="DG4" t="inlineStr">
        <is>
          <t>0.0625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1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10800</t>
        </is>
      </c>
      <c r="DQ4" t="inlineStr">
        <is>
          <t>3.50526</t>
        </is>
      </c>
      <c r="DR4" t="inlineStr">
        <is>
          <t>83</t>
        </is>
      </c>
      <c r="DS4" t="inlineStr">
        <is>
          <t>0.493774</t>
        </is>
      </c>
      <c r="DT4" t="inlineStr">
        <is>
          <t>95.1</t>
        </is>
      </c>
      <c r="DU4" t="inlineStr">
        <is>
          <t>34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0</t>
        </is>
      </c>
      <c r="DZ4" t="inlineStr">
        <is>
          <t>181.782</t>
        </is>
      </c>
      <c r="EA4" t="inlineStr">
        <is>
          <t>14804.6</t>
        </is>
      </c>
      <c r="EB4" t="inlineStr">
        <is>
          <t>214.38</t>
        </is>
      </c>
      <c r="EC4" t="inlineStr">
        <is>
          <t>30.5105</t>
        </is>
      </c>
      <c r="ED4" t="inlineStr">
        <is>
          <t>6.01561</t>
        </is>
      </c>
      <c r="EE4" t="inlineStr">
        <is>
          <t>-0.00809924</t>
        </is>
      </c>
      <c r="EF4" t="inlineStr">
        <is>
          <t>4755.36</t>
        </is>
      </c>
      <c r="EG4" t="inlineStr">
        <is>
          <t>3.5</t>
        </is>
      </c>
      <c r="EH4" t="inlineStr">
        <is>
          <t>0</t>
        </is>
      </c>
      <c r="EI4" t="inlineStr">
        <is>
          <t xml:space="preserve"> 4</t>
        </is>
      </c>
    </row>
    <row r="5" ht="14.25" customHeight="1" s="76">
      <c r="A5" s="2" t="inlineStr">
        <is>
          <t>2025-07-09 12:00</t>
        </is>
      </c>
      <c r="B5" t="inlineStr">
        <is>
          <t>101174</t>
        </is>
      </c>
      <c r="C5" t="inlineStr">
        <is>
          <t>24134.8</t>
        </is>
      </c>
      <c r="D5" t="inlineStr">
        <is>
          <t>10.3006</t>
        </is>
      </c>
      <c r="E5" t="inlineStr">
        <is>
          <t>12256.5</t>
        </is>
      </c>
      <c r="F5" t="inlineStr">
        <is>
          <t>223.831</t>
        </is>
      </c>
      <c r="G5" t="inlineStr">
        <is>
          <t>8.5</t>
        </is>
      </c>
      <c r="H5" t="inlineStr">
        <is>
          <t>0</t>
        </is>
      </c>
      <c r="I5" t="inlineStr">
        <is>
          <t>0.186454</t>
        </is>
      </c>
      <c r="J5" t="inlineStr">
        <is>
          <t>31.3476</t>
        </is>
      </c>
      <c r="K5" t="inlineStr">
        <is>
          <t>3.73672</t>
        </is>
      </c>
      <c r="L5" t="inlineStr">
        <is>
          <t>0.000117777</t>
        </is>
      </c>
      <c r="M5" t="inlineStr">
        <is>
          <t>9534.86</t>
        </is>
      </c>
      <c r="N5" t="inlineStr">
        <is>
          <t>235.811</t>
        </is>
      </c>
      <c r="O5" t="inlineStr">
        <is>
          <t>24.7</t>
        </is>
      </c>
      <c r="P5" t="inlineStr">
        <is>
          <t>0</t>
        </is>
      </c>
      <c r="Q5" t="inlineStr">
        <is>
          <t>0.0831953</t>
        </is>
      </c>
      <c r="R5" t="inlineStr">
        <is>
          <t>26.905</t>
        </is>
      </c>
      <c r="S5" t="inlineStr">
        <is>
          <t>2.31988</t>
        </is>
      </c>
      <c r="T5" s="3" t="inlineStr">
        <is>
          <t>6.26697e-05</t>
        </is>
      </c>
      <c r="U5" t="inlineStr">
        <is>
          <t>7478.39</t>
        </is>
      </c>
      <c r="V5" t="inlineStr">
        <is>
          <t>252.891</t>
        </is>
      </c>
      <c r="W5" t="inlineStr">
        <is>
          <t>14.3</t>
        </is>
      </c>
      <c r="X5" t="inlineStr">
        <is>
          <t>0</t>
        </is>
      </c>
      <c r="Y5" t="inlineStr">
        <is>
          <t>0.0284785</t>
        </is>
      </c>
      <c r="Z5" t="inlineStr">
        <is>
          <t>23.9269</t>
        </is>
      </c>
      <c r="AA5" t="inlineStr">
        <is>
          <t>0.802582</t>
        </is>
      </c>
      <c r="AB5" t="inlineStr">
        <is>
          <t>8.3106e-05</t>
        </is>
      </c>
      <c r="AC5" t="inlineStr">
        <is>
          <t>5786.86</t>
        </is>
      </c>
      <c r="AD5" t="inlineStr">
        <is>
          <t>265.79</t>
        </is>
      </c>
      <c r="AE5" t="inlineStr">
        <is>
          <t>7.3</t>
        </is>
      </c>
      <c r="AF5" t="inlineStr">
        <is>
          <t>0</t>
        </is>
      </c>
      <c r="AG5" t="inlineStr">
        <is>
          <t>-0.00801367</t>
        </is>
      </c>
      <c r="AH5" t="inlineStr">
        <is>
          <t>24.1027</t>
        </is>
      </c>
      <c r="AI5" t="inlineStr">
        <is>
          <t>-0.404756</t>
        </is>
      </c>
      <c r="AJ5" t="inlineStr">
        <is>
          <t>0.000112953</t>
        </is>
      </c>
      <c r="AK5" t="inlineStr">
        <is>
          <t>4343.12</t>
        </is>
      </c>
      <c r="AL5" t="inlineStr">
        <is>
          <t>274.449</t>
        </is>
      </c>
      <c r="AM5" t="inlineStr">
        <is>
          <t>2.5</t>
        </is>
      </c>
      <c r="AN5" t="inlineStr">
        <is>
          <t>0</t>
        </is>
      </c>
      <c r="AO5" t="inlineStr">
        <is>
          <t>-0.0876055</t>
        </is>
      </c>
      <c r="AP5" t="inlineStr">
        <is>
          <t>21.9748</t>
        </is>
      </c>
      <c r="AQ5" t="inlineStr">
        <is>
          <t>-4.95988</t>
        </is>
      </c>
      <c r="AR5" s="3" t="inlineStr">
        <is>
          <t>6.14659e-05</t>
        </is>
      </c>
      <c r="AS5" t="inlineStr">
        <is>
          <t>3094.62</t>
        </is>
      </c>
      <c r="AT5" t="inlineStr">
        <is>
          <t>279.258</t>
        </is>
      </c>
      <c r="AU5" t="inlineStr">
        <is>
          <t>7</t>
        </is>
      </c>
      <c r="AV5" t="inlineStr">
        <is>
          <t>0</t>
        </is>
      </c>
      <c r="AW5" t="inlineStr">
        <is>
          <t>0.632758</t>
        </is>
      </c>
      <c r="AX5" t="inlineStr">
        <is>
          <t>16.7983</t>
        </is>
      </c>
      <c r="AY5" t="inlineStr">
        <is>
          <t>-4.87639</t>
        </is>
      </c>
      <c r="AZ5" s="3" t="inlineStr">
        <is>
          <t>0.000110529</t>
        </is>
      </c>
      <c r="BA5" t="inlineStr">
        <is>
          <t>1492.1</t>
        </is>
      </c>
      <c r="BB5" t="inlineStr">
        <is>
          <t>284.398</t>
        </is>
      </c>
      <c r="BC5" t="inlineStr">
        <is>
          <t>96.6</t>
        </is>
      </c>
      <c r="BD5" t="inlineStr">
        <is>
          <t>24.1</t>
        </is>
      </c>
      <c r="BE5" t="inlineStr">
        <is>
          <t>0.0153838</t>
        </is>
      </c>
      <c r="BF5" t="inlineStr">
        <is>
          <t>5.93696</t>
        </is>
      </c>
      <c r="BG5" t="inlineStr">
        <is>
          <t>-8.64787</t>
        </is>
      </c>
      <c r="BH5" s="3" t="inlineStr">
        <is>
          <t>-9.94458e-06</t>
        </is>
      </c>
      <c r="BI5" t="inlineStr">
        <is>
          <t>776.243</t>
        </is>
      </c>
      <c r="BJ5" t="inlineStr">
        <is>
          <t>290.844</t>
        </is>
      </c>
      <c r="BK5" t="inlineStr">
        <is>
          <t>71.1</t>
        </is>
      </c>
      <c r="BL5" t="inlineStr">
        <is>
          <t>0</t>
        </is>
      </c>
      <c r="BM5" t="inlineStr">
        <is>
          <t>-0.209522</t>
        </is>
      </c>
      <c r="BN5" t="inlineStr">
        <is>
          <t>3.61065</t>
        </is>
      </c>
      <c r="BO5" t="inlineStr">
        <is>
          <t>-11.4852</t>
        </is>
      </c>
      <c r="BP5" s="3" t="inlineStr">
        <is>
          <t>-3.14285e-05</t>
        </is>
      </c>
      <c r="BQ5" t="inlineStr">
        <is>
          <t>547.158</t>
        </is>
      </c>
      <c r="BR5" t="inlineStr">
        <is>
          <t>292.844</t>
        </is>
      </c>
      <c r="BS5" t="inlineStr">
        <is>
          <t>64.6</t>
        </is>
      </c>
      <c r="BT5" t="inlineStr">
        <is>
          <t>0</t>
        </is>
      </c>
      <c r="BU5" t="inlineStr">
        <is>
          <t>-0.243277</t>
        </is>
      </c>
      <c r="BV5" t="inlineStr">
        <is>
          <t>2.69451</t>
        </is>
      </c>
      <c r="BW5" t="inlineStr">
        <is>
          <t>-12.4578</t>
        </is>
      </c>
      <c r="BX5" s="3" t="inlineStr">
        <is>
          <t>-3.72981e-05</t>
        </is>
      </c>
      <c r="BY5" t="inlineStr">
        <is>
          <t>5</t>
        </is>
      </c>
      <c r="BZ5" t="inlineStr">
        <is>
          <t>322.41</t>
        </is>
      </c>
      <c r="CA5" t="inlineStr">
        <is>
          <t>295.044</t>
        </is>
      </c>
      <c r="CB5" t="inlineStr">
        <is>
          <t>58.3</t>
        </is>
      </c>
      <c r="CC5" t="inlineStr">
        <is>
          <t>0</t>
        </is>
      </c>
      <c r="CD5" t="inlineStr">
        <is>
          <t>-0.28405</t>
        </is>
      </c>
      <c r="CE5" t="inlineStr">
        <is>
          <t>1.85642</t>
        </is>
      </c>
      <c r="CF5" t="inlineStr">
        <is>
          <t>-12.9921</t>
        </is>
      </c>
      <c r="CG5" s="3" t="inlineStr">
        <is>
          <t>-5.02242e-05</t>
        </is>
      </c>
      <c r="CH5" t="inlineStr">
        <is>
          <t>297.658</t>
        </is>
      </c>
      <c r="CI5" t="inlineStr">
        <is>
          <t>51.6</t>
        </is>
      </c>
      <c r="CJ5" t="inlineStr">
        <is>
          <t>0</t>
        </is>
      </c>
      <c r="CK5" t="inlineStr">
        <is>
          <t>-0.30705</t>
        </is>
      </c>
      <c r="CL5" t="inlineStr">
        <is>
          <t>0.881632</t>
        </is>
      </c>
      <c r="CM5" t="inlineStr">
        <is>
          <t>-11.8583</t>
        </is>
      </c>
      <c r="CN5" s="3" t="inlineStr">
        <is>
          <t>-8.64264e-05</t>
        </is>
      </c>
      <c r="CO5" t="inlineStr">
        <is>
          <t>101.613</t>
        </is>
      </c>
      <c r="CP5" t="inlineStr">
        <is>
          <t>55.5794</t>
        </is>
      </c>
      <c r="CQ5" t="inlineStr">
        <is>
          <t>309.077</t>
        </is>
      </c>
      <c r="CR5" t="inlineStr">
        <is>
          <t>0</t>
        </is>
      </c>
      <c r="CS5" t="inlineStr">
        <is>
          <t>795.897</t>
        </is>
      </c>
      <c r="CT5" t="inlineStr">
        <is>
          <t>300.024</t>
        </is>
      </c>
      <c r="CU5" t="inlineStr">
        <is>
          <t>287.6</t>
        </is>
      </c>
      <c r="CV5" t="inlineStr">
        <is>
          <t>46.2</t>
        </is>
      </c>
      <c r="CW5" t="inlineStr">
        <is>
          <t>0.257413</t>
        </is>
      </c>
      <c r="CX5" t="inlineStr">
        <is>
          <t>-10.1916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t="inlineStr">
        <is>
          <t>6.64e-06</t>
        </is>
      </c>
      <c r="DC5" t="inlineStr">
        <is>
          <t>6.6e-06</t>
        </is>
      </c>
      <c r="DD5" t="inlineStr">
        <is>
          <t>0.125</t>
        </is>
      </c>
      <c r="DE5" t="inlineStr">
        <is>
          <t>0.125</t>
        </is>
      </c>
      <c r="DF5" t="inlineStr">
        <is>
          <t>0.125</t>
        </is>
      </c>
      <c r="DG5" t="inlineStr">
        <is>
          <t>0.125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1</t>
        </is>
      </c>
      <c r="DP5" t="inlineStr">
        <is>
          <t>21600</t>
        </is>
      </c>
      <c r="DQ5" t="inlineStr">
        <is>
          <t>4.46041</t>
        </is>
      </c>
      <c r="DR5" t="inlineStr">
        <is>
          <t>43</t>
        </is>
      </c>
      <c r="DS5" t="inlineStr">
        <is>
          <t>-0.14917</t>
        </is>
      </c>
      <c r="DT5" t="inlineStr">
        <is>
          <t>87</t>
        </is>
      </c>
      <c r="DU5" t="inlineStr">
        <is>
          <t>47.5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0</t>
        </is>
      </c>
      <c r="DZ5" t="inlineStr">
        <is>
          <t>197.989</t>
        </is>
      </c>
      <c r="EA5" t="inlineStr">
        <is>
          <t>15739.4</t>
        </is>
      </c>
      <c r="EB5" t="inlineStr">
        <is>
          <t>211.667</t>
        </is>
      </c>
      <c r="EC5" t="inlineStr">
        <is>
          <t>20.857</t>
        </is>
      </c>
      <c r="ED5" t="inlineStr">
        <is>
          <t>6.15187</t>
        </is>
      </c>
      <c r="EE5" t="inlineStr">
        <is>
          <t>-0.00199572</t>
        </is>
      </c>
      <c r="EF5" t="inlineStr">
        <is>
          <t>4614.88</t>
        </is>
      </c>
      <c r="EG5" t="inlineStr">
        <is>
          <t>2.9</t>
        </is>
      </c>
      <c r="EH5" t="inlineStr">
        <is>
          <t>0</t>
        </is>
      </c>
      <c r="EI5" t="inlineStr">
        <is>
          <t xml:space="preserve"> 5</t>
        </is>
      </c>
    </row>
    <row r="6" ht="14.25" customHeight="1" s="76">
      <c r="A6" s="2" t="inlineStr">
        <is>
          <t>2025-07-09 15:00</t>
        </is>
      </c>
      <c r="B6" t="inlineStr">
        <is>
          <t>101202</t>
        </is>
      </c>
      <c r="C6" t="inlineStr">
        <is>
          <t>24134.9</t>
        </is>
      </c>
      <c r="D6" t="inlineStr">
        <is>
          <t>11.4262</t>
        </is>
      </c>
      <c r="E6" t="inlineStr">
        <is>
          <t>12267.2</t>
        </is>
      </c>
      <c r="F6" t="inlineStr">
        <is>
          <t>224.944</t>
        </is>
      </c>
      <c r="G6" t="inlineStr">
        <is>
          <t>5.9</t>
        </is>
      </c>
      <c r="H6" t="inlineStr">
        <is>
          <t>0</t>
        </is>
      </c>
      <c r="I6" t="inlineStr">
        <is>
          <t>-0.213877</t>
        </is>
      </c>
      <c r="J6" t="inlineStr">
        <is>
          <t>28.9598</t>
        </is>
      </c>
      <c r="K6" t="inlineStr">
        <is>
          <t>1.31844</t>
        </is>
      </c>
      <c r="L6" t="inlineStr">
        <is>
          <t>0.000175353</t>
        </is>
      </c>
      <c r="M6" t="inlineStr">
        <is>
          <t>9528.21</t>
        </is>
      </c>
      <c r="N6" t="inlineStr">
        <is>
          <t>236.786</t>
        </is>
      </c>
      <c r="O6" t="inlineStr">
        <is>
          <t>12.6</t>
        </is>
      </c>
      <c r="P6" t="inlineStr">
        <is>
          <t>0</t>
        </is>
      </c>
      <c r="Q6" t="inlineStr">
        <is>
          <t>0.165209</t>
        </is>
      </c>
      <c r="R6" t="inlineStr">
        <is>
          <t>27.2626</t>
        </is>
      </c>
      <c r="S6" t="inlineStr">
        <is>
          <t>-0.817456</t>
        </is>
      </c>
      <c r="T6" t="inlineStr">
        <is>
          <t>0.000110593</t>
        </is>
      </c>
      <c r="U6" t="inlineStr">
        <is>
          <t>7474.58</t>
        </is>
      </c>
      <c r="V6" t="inlineStr">
        <is>
          <t>251.995</t>
        </is>
      </c>
      <c r="W6" t="inlineStr">
        <is>
          <t>17.9</t>
        </is>
      </c>
      <c r="X6" t="inlineStr">
        <is>
          <t>0</t>
        </is>
      </c>
      <c r="Y6" t="inlineStr">
        <is>
          <t>0.298371</t>
        </is>
      </c>
      <c r="Z6" t="inlineStr">
        <is>
          <t>25.7136</t>
        </is>
      </c>
      <c r="AA6" t="inlineStr">
        <is>
          <t>-1.33129</t>
        </is>
      </c>
      <c r="AB6" s="3" t="inlineStr">
        <is>
          <t>0.000109698</t>
        </is>
      </c>
      <c r="AC6" t="inlineStr">
        <is>
          <t>5786.61</t>
        </is>
      </c>
      <c r="AD6" t="inlineStr">
        <is>
          <t>265.452</t>
        </is>
      </c>
      <c r="AE6" t="inlineStr">
        <is>
          <t>10.2</t>
        </is>
      </c>
      <c r="AF6" t="inlineStr">
        <is>
          <t>0</t>
        </is>
      </c>
      <c r="AG6" t="inlineStr">
        <is>
          <t>0.701977</t>
        </is>
      </c>
      <c r="AH6" t="inlineStr">
        <is>
          <t>22.6575</t>
        </is>
      </c>
      <c r="AI6" t="inlineStr">
        <is>
          <t>-3.69444</t>
        </is>
      </c>
      <c r="AJ6" s="3" t="inlineStr">
        <is>
          <t>0.000101242</t>
        </is>
      </c>
      <c r="AK6" t="inlineStr">
        <is>
          <t>4342.95</t>
        </is>
      </c>
      <c r="AL6" t="inlineStr">
        <is>
          <t>274.294</t>
        </is>
      </c>
      <c r="AM6" t="inlineStr">
        <is>
          <t>2.4</t>
        </is>
      </c>
      <c r="AN6" t="inlineStr">
        <is>
          <t>0</t>
        </is>
      </c>
      <c r="AO6" t="inlineStr">
        <is>
          <t>0.912467</t>
        </is>
      </c>
      <c r="AP6" t="inlineStr">
        <is>
          <t>19.8358</t>
        </is>
      </c>
      <c r="AQ6" t="inlineStr">
        <is>
          <t>-9.57923</t>
        </is>
      </c>
      <c r="AR6" s="3" t="inlineStr">
        <is>
          <t>0.000134011</t>
        </is>
      </c>
      <c r="AS6" t="inlineStr">
        <is>
          <t>3094.24</t>
        </is>
      </c>
      <c r="AT6" t="inlineStr">
        <is>
          <t>279.532</t>
        </is>
      </c>
      <c r="AU6" t="inlineStr">
        <is>
          <t>15.9</t>
        </is>
      </c>
      <c r="AV6" t="inlineStr">
        <is>
          <t>0</t>
        </is>
      </c>
      <c r="AW6" t="inlineStr">
        <is>
          <t>0.978992</t>
        </is>
      </c>
      <c r="AX6" t="inlineStr">
        <is>
          <t>17.1839</t>
        </is>
      </c>
      <c r="AY6" t="inlineStr">
        <is>
          <t>-8.94419</t>
        </is>
      </c>
      <c r="AZ6" t="inlineStr">
        <is>
          <t>-3.97515e-05</t>
        </is>
      </c>
      <c r="BA6" t="inlineStr">
        <is>
          <t>1492.95</t>
        </is>
      </c>
      <c r="BB6" t="inlineStr">
        <is>
          <t>284.243</t>
        </is>
      </c>
      <c r="BC6" t="inlineStr">
        <is>
          <t>91.2</t>
        </is>
      </c>
      <c r="BD6" t="inlineStr">
        <is>
          <t>6.3</t>
        </is>
      </c>
      <c r="BE6" t="inlineStr">
        <is>
          <t>-0.447563</t>
        </is>
      </c>
      <c r="BF6" t="inlineStr">
        <is>
          <t>7.64496</t>
        </is>
      </c>
      <c r="BG6" t="inlineStr">
        <is>
          <t>-9.35187</t>
        </is>
      </c>
      <c r="BH6" s="3" t="inlineStr">
        <is>
          <t>-4.6674e-05</t>
        </is>
      </c>
      <c r="BI6" t="inlineStr">
        <is>
          <t>777.837</t>
        </is>
      </c>
      <c r="BJ6" t="inlineStr">
        <is>
          <t>290.678</t>
        </is>
      </c>
      <c r="BK6" t="inlineStr">
        <is>
          <t>67</t>
        </is>
      </c>
      <c r="BL6" t="inlineStr">
        <is>
          <t>0</t>
        </is>
      </c>
      <c r="BM6" t="inlineStr">
        <is>
          <t>-0.28735</t>
        </is>
      </c>
      <c r="BN6" t="inlineStr">
        <is>
          <t>5.3915</t>
        </is>
      </c>
      <c r="BO6" t="inlineStr">
        <is>
          <t>-13.0071</t>
        </is>
      </c>
      <c r="BP6" t="inlineStr">
        <is>
          <t>-5.12949e-05</t>
        </is>
      </c>
      <c r="BQ6" t="inlineStr">
        <is>
          <t>548.916</t>
        </is>
      </c>
      <c r="BR6" t="inlineStr">
        <is>
          <t>292.778</t>
        </is>
      </c>
      <c r="BS6" t="inlineStr">
        <is>
          <t>60.7</t>
        </is>
      </c>
      <c r="BT6" t="inlineStr">
        <is>
          <t>0</t>
        </is>
      </c>
      <c r="BU6" t="inlineStr">
        <is>
          <t>-0.289853</t>
        </is>
      </c>
      <c r="BV6" t="inlineStr">
        <is>
          <t>4.68867</t>
        </is>
      </c>
      <c r="BW6" t="inlineStr">
        <is>
          <t>-13.9822</t>
        </is>
      </c>
      <c r="BX6" t="inlineStr">
        <is>
          <t>-4.0798e-05</t>
        </is>
      </c>
      <c r="BY6" t="inlineStr">
        <is>
          <t>5</t>
        </is>
      </c>
      <c r="BZ6" t="inlineStr">
        <is>
          <t>324.339</t>
        </is>
      </c>
      <c r="CA6" t="inlineStr">
        <is>
          <t>294.843</t>
        </is>
      </c>
      <c r="CB6" t="inlineStr">
        <is>
          <t>55</t>
        </is>
      </c>
      <c r="CC6" t="inlineStr">
        <is>
          <t>0</t>
        </is>
      </c>
      <c r="CD6" t="inlineStr">
        <is>
          <t>-0.315228</t>
        </is>
      </c>
      <c r="CE6" t="inlineStr">
        <is>
          <t>3.87371</t>
        </is>
      </c>
      <c r="CF6" t="inlineStr">
        <is>
          <t>-14.4603</t>
        </is>
      </c>
      <c r="CG6" s="3" t="inlineStr">
        <is>
          <t>-4.19037e-05</t>
        </is>
      </c>
      <c r="CH6" t="inlineStr">
        <is>
          <t>297.286</t>
        </is>
      </c>
      <c r="CI6" t="inlineStr">
        <is>
          <t>49.3</t>
        </is>
      </c>
      <c r="CJ6" t="inlineStr">
        <is>
          <t>0</t>
        </is>
      </c>
      <c r="CK6" t="inlineStr">
        <is>
          <t>-0.324228</t>
        </is>
      </c>
      <c r="CL6" t="inlineStr">
        <is>
          <t>2.57798</t>
        </is>
      </c>
      <c r="CM6" t="inlineStr">
        <is>
          <t>-12.9117</t>
        </is>
      </c>
      <c r="CN6" s="3" t="inlineStr">
        <is>
          <t>-8.99152e-05</t>
        </is>
      </c>
      <c r="CO6" t="inlineStr">
        <is>
          <t>103.816</t>
        </is>
      </c>
      <c r="CP6" t="inlineStr">
        <is>
          <t>55.5794</t>
        </is>
      </c>
      <c r="CQ6" t="inlineStr">
        <is>
          <t>301.7</t>
        </is>
      </c>
      <c r="CR6" t="inlineStr">
        <is>
          <t>0</t>
        </is>
      </c>
      <c r="CS6" t="inlineStr">
        <is>
          <t>497.1</t>
        </is>
      </c>
      <c r="CT6" t="inlineStr">
        <is>
          <t>298.754</t>
        </is>
      </c>
      <c r="CU6" t="inlineStr">
        <is>
          <t>286.4</t>
        </is>
      </c>
      <c r="CV6" t="inlineStr">
        <is>
          <t>46.3</t>
        </is>
      </c>
      <c r="CW6" t="inlineStr">
        <is>
          <t>1.67236</t>
        </is>
      </c>
      <c r="CX6" t="inlineStr">
        <is>
          <t>-10.7468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t="inlineStr">
        <is>
          <t>0</t>
        </is>
      </c>
      <c r="DC6" t="inlineStr">
        <is>
          <t>0</t>
        </is>
      </c>
      <c r="DD6" t="inlineStr">
        <is>
          <t>0</t>
        </is>
      </c>
      <c r="DE6" t="inlineStr">
        <is>
          <t>0.125</t>
        </is>
      </c>
      <c r="DF6" t="inlineStr">
        <is>
          <t>0</t>
        </is>
      </c>
      <c r="DG6" t="inlineStr">
        <is>
          <t>0.125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10800</t>
        </is>
      </c>
      <c r="DQ6" t="inlineStr">
        <is>
          <t>5.48876</t>
        </is>
      </c>
      <c r="DR6" t="inlineStr">
        <is>
          <t>14</t>
        </is>
      </c>
      <c r="DS6" t="inlineStr">
        <is>
          <t>-0.879639</t>
        </is>
      </c>
      <c r="DT6" t="inlineStr">
        <is>
          <t>85.9</t>
        </is>
      </c>
      <c r="DU6" t="inlineStr">
        <is>
          <t>65.6</t>
        </is>
      </c>
      <c r="DV6" t="inlineStr">
        <is>
          <t>0</t>
        </is>
      </c>
      <c r="DW6" t="inlineStr">
        <is>
          <t>0</t>
        </is>
      </c>
      <c r="DX6" t="inlineStr">
        <is>
          <t>0</t>
        </is>
      </c>
      <c r="DY6" t="inlineStr">
        <is>
          <t>0</t>
        </is>
      </c>
      <c r="DZ6" t="inlineStr">
        <is>
          <t>231.712</t>
        </is>
      </c>
      <c r="EA6" t="inlineStr">
        <is>
          <t>14964.4</t>
        </is>
      </c>
      <c r="EB6" t="inlineStr">
        <is>
          <t>213.345</t>
        </is>
      </c>
      <c r="EC6" t="inlineStr">
        <is>
          <t>26.4623</t>
        </is>
      </c>
      <c r="ED6" t="inlineStr">
        <is>
          <t>1.77087</t>
        </is>
      </c>
      <c r="EE6" t="inlineStr">
        <is>
          <t>-0.00220509</t>
        </is>
      </c>
      <c r="EF6" t="inlineStr">
        <is>
          <t>4643.84</t>
        </is>
      </c>
      <c r="EG6" t="inlineStr">
        <is>
          <t>2.4</t>
        </is>
      </c>
      <c r="EH6" t="inlineStr">
        <is>
          <t>0</t>
        </is>
      </c>
      <c r="EI6" t="inlineStr">
        <is>
          <t xml:space="preserve"> 6</t>
        </is>
      </c>
    </row>
    <row r="7" ht="14.25" customHeight="1" s="76">
      <c r="A7" s="2" t="inlineStr">
        <is>
          <t>2025-07-09 18:00</t>
        </is>
      </c>
      <c r="B7" t="inlineStr">
        <is>
          <t>101261</t>
        </is>
      </c>
      <c r="C7" t="inlineStr">
        <is>
          <t>24134.9</t>
        </is>
      </c>
      <c r="D7" t="inlineStr">
        <is>
          <t>11.803</t>
        </is>
      </c>
      <c r="E7" t="inlineStr">
        <is>
          <t>12273.2</t>
        </is>
      </c>
      <c r="F7" t="inlineStr">
        <is>
          <t>226.44</t>
        </is>
      </c>
      <c r="G7" t="inlineStr">
        <is>
          <t>3.1</t>
        </is>
      </c>
      <c r="H7" t="inlineStr">
        <is>
          <t>0</t>
        </is>
      </c>
      <c r="I7" t="inlineStr">
        <is>
          <t>0.147069</t>
        </is>
      </c>
      <c r="J7" t="inlineStr">
        <is>
          <t>32.3124</t>
        </is>
      </c>
      <c r="K7" t="inlineStr">
        <is>
          <t>1.24355</t>
        </is>
      </c>
      <c r="L7" t="inlineStr">
        <is>
          <t>9.05297e-05</t>
        </is>
      </c>
      <c r="M7" t="inlineStr">
        <is>
          <t>9522.85</t>
        </is>
      </c>
      <c r="N7" t="inlineStr">
        <is>
          <t>237.041</t>
        </is>
      </c>
      <c r="O7" t="inlineStr">
        <is>
          <t>12.1</t>
        </is>
      </c>
      <c r="P7" t="inlineStr">
        <is>
          <t>0</t>
        </is>
      </c>
      <c r="Q7" t="inlineStr">
        <is>
          <t>-0.0946816</t>
        </is>
      </c>
      <c r="R7" t="inlineStr">
        <is>
          <t>27.1725</t>
        </is>
      </c>
      <c r="S7" t="inlineStr">
        <is>
          <t>-3.55381</t>
        </is>
      </c>
      <c r="T7" s="3" t="inlineStr">
        <is>
          <t>0.000148249</t>
        </is>
      </c>
      <c r="U7" t="inlineStr">
        <is>
          <t>7470.66</t>
        </is>
      </c>
      <c r="V7" t="inlineStr">
        <is>
          <t>251.854</t>
        </is>
      </c>
      <c r="W7" t="inlineStr">
        <is>
          <t>18.9</t>
        </is>
      </c>
      <c r="X7" t="inlineStr">
        <is>
          <t>0</t>
        </is>
      </c>
      <c r="Y7" t="inlineStr">
        <is>
          <t>-0.0886563</t>
        </is>
      </c>
      <c r="Z7" t="inlineStr">
        <is>
          <t>23.3995</t>
        </is>
      </c>
      <c r="AA7" t="inlineStr">
        <is>
          <t>-5.19561</t>
        </is>
      </c>
      <c r="AB7" s="3" t="inlineStr">
        <is>
          <t>0.000127772</t>
        </is>
      </c>
      <c r="AC7" t="inlineStr">
        <is>
          <t>5783.21</t>
        </is>
      </c>
      <c r="AD7" t="inlineStr">
        <is>
          <t>265.27</t>
        </is>
      </c>
      <c r="AE7" t="inlineStr">
        <is>
          <t>10.3</t>
        </is>
      </c>
      <c r="AF7" t="inlineStr">
        <is>
          <t>0</t>
        </is>
      </c>
      <c r="AG7" t="inlineStr">
        <is>
          <t>0.0857715</t>
        </is>
      </c>
      <c r="AH7" t="inlineStr">
        <is>
          <t>19.9088</t>
        </is>
      </c>
      <c r="AI7" t="inlineStr">
        <is>
          <t>-7.42208</t>
        </is>
      </c>
      <c r="AJ7" s="3" t="inlineStr">
        <is>
          <t>0.000112862</t>
        </is>
      </c>
      <c r="AK7" t="inlineStr">
        <is>
          <t>4340.78</t>
        </is>
      </c>
      <c r="AL7" t="inlineStr">
        <is>
          <t>274.047</t>
        </is>
      </c>
      <c r="AM7" t="inlineStr">
        <is>
          <t>2.8</t>
        </is>
      </c>
      <c r="AN7" t="inlineStr">
        <is>
          <t>0</t>
        </is>
      </c>
      <c r="AO7" t="inlineStr">
        <is>
          <t>0.387121</t>
        </is>
      </c>
      <c r="AP7" t="inlineStr">
        <is>
          <t>16.5311</t>
        </is>
      </c>
      <c r="AQ7" t="inlineStr">
        <is>
          <t>-11.3069</t>
        </is>
      </c>
      <c r="AR7" t="inlineStr">
        <is>
          <t>0.00018836</t>
        </is>
      </c>
      <c r="AS7" t="inlineStr">
        <is>
          <t>3094.63</t>
        </is>
      </c>
      <c r="AT7" t="inlineStr">
        <is>
          <t>277.927</t>
        </is>
      </c>
      <c r="AU7" t="inlineStr">
        <is>
          <t>15.1</t>
        </is>
      </c>
      <c r="AV7" t="inlineStr">
        <is>
          <t>0</t>
        </is>
      </c>
      <c r="AW7" t="inlineStr">
        <is>
          <t>0.455185</t>
        </is>
      </c>
      <c r="AX7" t="inlineStr">
        <is>
          <t>12.1927</t>
        </is>
      </c>
      <c r="AY7" t="inlineStr">
        <is>
          <t>-9.68682</t>
        </is>
      </c>
      <c r="AZ7" t="inlineStr">
        <is>
          <t>0.000119492</t>
        </is>
      </c>
      <c r="BA7" t="inlineStr">
        <is>
          <t>1489.13</t>
        </is>
      </c>
      <c r="BB7" t="inlineStr">
        <is>
          <t>285.217</t>
        </is>
      </c>
      <c r="BC7" t="inlineStr">
        <is>
          <t>49.2</t>
        </is>
      </c>
      <c r="BD7" t="inlineStr">
        <is>
          <t>0</t>
        </is>
      </c>
      <c r="BE7" t="inlineStr">
        <is>
          <t>0.383667</t>
        </is>
      </c>
      <c r="BF7" t="inlineStr">
        <is>
          <t>8.51204</t>
        </is>
      </c>
      <c r="BG7" t="inlineStr">
        <is>
          <t>-12.0457</t>
        </is>
      </c>
      <c r="BH7" t="inlineStr">
        <is>
          <t>0.000108655</t>
        </is>
      </c>
      <c r="BI7" t="inlineStr">
        <is>
          <t>778.132</t>
        </is>
      </c>
      <c r="BJ7" t="inlineStr">
        <is>
          <t>288.768</t>
        </is>
      </c>
      <c r="BK7" t="inlineStr">
        <is>
          <t>70.9</t>
        </is>
      </c>
      <c r="BL7" t="inlineStr">
        <is>
          <t>0</t>
        </is>
      </c>
      <c r="BM7" t="inlineStr">
        <is>
          <t>0.0639307</t>
        </is>
      </c>
      <c r="BN7" t="inlineStr">
        <is>
          <t>6.49136</t>
        </is>
      </c>
      <c r="BO7" t="inlineStr">
        <is>
          <t>-13.7948</t>
        </is>
      </c>
      <c r="BP7" t="inlineStr">
        <is>
          <t>-2.47722e-05</t>
        </is>
      </c>
      <c r="BQ7" t="inlineStr">
        <is>
          <t>550.71</t>
        </is>
      </c>
      <c r="BR7" t="inlineStr">
        <is>
          <t>290.955</t>
        </is>
      </c>
      <c r="BS7" t="inlineStr">
        <is>
          <t>63.6</t>
        </is>
      </c>
      <c r="BT7" t="inlineStr">
        <is>
          <t>0</t>
        </is>
      </c>
      <c r="BU7" t="inlineStr">
        <is>
          <t>-0.0603101</t>
        </is>
      </c>
      <c r="BV7" t="inlineStr">
        <is>
          <t>6.51818</t>
        </is>
      </c>
      <c r="BW7" t="inlineStr">
        <is>
          <t>-13.5821</t>
        </is>
      </c>
      <c r="BX7" t="inlineStr">
        <is>
          <t>-4.56483e-05</t>
        </is>
      </c>
      <c r="BY7" t="inlineStr">
        <is>
          <t>4</t>
        </is>
      </c>
      <c r="BZ7" t="inlineStr">
        <is>
          <t>327.502</t>
        </is>
      </c>
      <c r="CA7" t="inlineStr">
        <is>
          <t>293.118</t>
        </is>
      </c>
      <c r="CB7" t="inlineStr">
        <is>
          <t>57.3</t>
        </is>
      </c>
      <c r="CC7" t="inlineStr">
        <is>
          <t>0</t>
        </is>
      </c>
      <c r="CD7" t="inlineStr">
        <is>
          <t>-0.167672</t>
        </is>
      </c>
      <c r="CE7" t="inlineStr">
        <is>
          <t>6.19228</t>
        </is>
      </c>
      <c r="CF7" t="inlineStr">
        <is>
          <t>-12.8388</t>
        </is>
      </c>
      <c r="CG7" t="inlineStr">
        <is>
          <t>-7.27158e-05</t>
        </is>
      </c>
      <c r="CH7" t="inlineStr">
        <is>
          <t>295.315</t>
        </is>
      </c>
      <c r="CI7" t="inlineStr">
        <is>
          <t>51.9</t>
        </is>
      </c>
      <c r="CJ7" t="inlineStr">
        <is>
          <t>0</t>
        </is>
      </c>
      <c r="CK7" t="inlineStr">
        <is>
          <t>-0.213672</t>
        </is>
      </c>
      <c r="CL7" t="inlineStr">
        <is>
          <t>4.89228</t>
        </is>
      </c>
      <c r="CM7" t="inlineStr">
        <is>
          <t>-10.2862</t>
        </is>
      </c>
      <c r="CN7" s="3" t="inlineStr">
        <is>
          <t>-0.000127287</t>
        </is>
      </c>
      <c r="CO7" t="inlineStr">
        <is>
          <t>108.321</t>
        </is>
      </c>
      <c r="CP7" t="inlineStr">
        <is>
          <t>55.5794</t>
        </is>
      </c>
      <c r="CQ7" t="inlineStr">
        <is>
          <t>295.345</t>
        </is>
      </c>
      <c r="CR7" t="inlineStr">
        <is>
          <t>0</t>
        </is>
      </c>
      <c r="CS7" t="inlineStr">
        <is>
          <t>232.462</t>
        </is>
      </c>
      <c r="CT7" t="inlineStr">
        <is>
          <t>295.7</t>
        </is>
      </c>
      <c r="CU7" t="inlineStr">
        <is>
          <t>285.1</t>
        </is>
      </c>
      <c r="CV7" t="inlineStr">
        <is>
          <t>51.3</t>
        </is>
      </c>
      <c r="CW7" t="inlineStr">
        <is>
          <t>3.78364</t>
        </is>
      </c>
      <c r="CX7" t="inlineStr">
        <is>
          <t>-8.04043</t>
        </is>
      </c>
      <c r="CY7" t="inlineStr">
        <is>
          <t>-50</t>
        </is>
      </c>
      <c r="CZ7" t="inlineStr">
        <is>
          <t>0</t>
        </is>
      </c>
      <c r="DA7" t="inlineStr">
        <is>
          <t>0</t>
        </is>
      </c>
      <c r="DB7" t="inlineStr">
        <is>
          <t>0</t>
        </is>
      </c>
      <c r="DC7" t="inlineStr">
        <is>
          <t>0</t>
        </is>
      </c>
      <c r="DD7" t="inlineStr">
        <is>
          <t>0</t>
        </is>
      </c>
      <c r="DE7" t="inlineStr">
        <is>
          <t>0.125</t>
        </is>
      </c>
      <c r="DF7" t="inlineStr">
        <is>
          <t>0</t>
        </is>
      </c>
      <c r="DG7" t="inlineStr">
        <is>
          <t>0.125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21600</t>
        </is>
      </c>
      <c r="DQ7" t="inlineStr">
        <is>
          <t>7.69596</t>
        </is>
      </c>
      <c r="DR7" t="inlineStr">
        <is>
          <t>0</t>
        </is>
      </c>
      <c r="DS7" t="inlineStr">
        <is>
          <t>-0.328369</t>
        </is>
      </c>
      <c r="DT7" t="inlineStr">
        <is>
          <t>0</t>
        </is>
      </c>
      <c r="DU7" t="inlineStr">
        <is>
          <t>54.7</t>
        </is>
      </c>
      <c r="DV7" t="inlineStr">
        <is>
          <t>0</t>
        </is>
      </c>
      <c r="DW7" t="inlineStr">
        <is>
          <t>0</t>
        </is>
      </c>
      <c r="DX7" t="inlineStr">
        <is>
          <t>0</t>
        </is>
      </c>
      <c r="DY7" t="inlineStr">
        <is>
          <t>0</t>
        </is>
      </c>
      <c r="DZ7" t="inlineStr">
        <is>
          <t>50.3529</t>
        </is>
      </c>
      <c r="EA7" t="inlineStr">
        <is>
          <t>14575.3</t>
        </is>
      </c>
      <c r="EB7" t="inlineStr">
        <is>
          <t>213.364</t>
        </is>
      </c>
      <c r="EC7" t="inlineStr">
        <is>
          <t>27.4346</t>
        </is>
      </c>
      <c r="ED7" t="inlineStr">
        <is>
          <t>-0.458417</t>
        </is>
      </c>
      <c r="EE7" t="inlineStr">
        <is>
          <t>-0.000576912</t>
        </is>
      </c>
      <c r="EF7" t="inlineStr">
        <is>
          <t>4560.48</t>
        </is>
      </c>
      <c r="EG7" t="inlineStr">
        <is>
          <t>2.7</t>
        </is>
      </c>
      <c r="EH7" t="inlineStr">
        <is>
          <t>0</t>
        </is>
      </c>
      <c r="EI7" t="inlineStr">
        <is>
          <t xml:space="preserve"> 7</t>
        </is>
      </c>
    </row>
    <row r="8" ht="14.25" customHeight="1" s="76">
      <c r="A8" s="2" t="inlineStr">
        <is>
          <t>2025-07-09 21:00</t>
        </is>
      </c>
      <c r="B8" t="inlineStr">
        <is>
          <t>101335</t>
        </is>
      </c>
      <c r="C8" t="inlineStr">
        <is>
          <t>24134.8</t>
        </is>
      </c>
      <c r="D8" t="inlineStr">
        <is>
          <t>12.0029</t>
        </is>
      </c>
      <c r="E8" t="inlineStr">
        <is>
          <t>12272.6</t>
        </is>
      </c>
      <c r="F8" t="inlineStr">
        <is>
          <t>225.988</t>
        </is>
      </c>
      <c r="G8" t="inlineStr">
        <is>
          <t>3.9</t>
        </is>
      </c>
      <c r="H8" t="inlineStr">
        <is>
          <t>0</t>
        </is>
      </c>
      <c r="I8" t="inlineStr">
        <is>
          <t>0.0886436</t>
        </is>
      </c>
      <c r="J8" t="inlineStr">
        <is>
          <t>34.4223</t>
        </is>
      </c>
      <c r="K8" t="inlineStr">
        <is>
          <t>1.23119</t>
        </is>
      </c>
      <c r="L8" t="inlineStr">
        <is>
          <t>7.50353e-05</t>
        </is>
      </c>
      <c r="M8" t="inlineStr">
        <is>
          <t>9522.88</t>
        </is>
      </c>
      <c r="N8" t="inlineStr">
        <is>
          <t>236.476</t>
        </is>
      </c>
      <c r="O8" t="inlineStr">
        <is>
          <t>13.1</t>
        </is>
      </c>
      <c r="P8" t="inlineStr">
        <is>
          <t>0</t>
        </is>
      </c>
      <c r="Q8" t="inlineStr">
        <is>
          <t>0.0184395</t>
        </is>
      </c>
      <c r="R8" t="inlineStr">
        <is>
          <t>29.7507</t>
        </is>
      </c>
      <c r="S8" t="inlineStr">
        <is>
          <t>-8.83118</t>
        </is>
      </c>
      <c r="T8" t="inlineStr">
        <is>
          <t>9.79563e-05</t>
        </is>
      </c>
      <c r="U8" t="inlineStr">
        <is>
          <t>7474.29</t>
        </is>
      </c>
      <c r="V8" t="inlineStr">
        <is>
          <t>251.182</t>
        </is>
      </c>
      <c r="W8" t="inlineStr">
        <is>
          <t>17.4</t>
        </is>
      </c>
      <c r="X8" t="inlineStr">
        <is>
          <t>0</t>
        </is>
      </c>
      <c r="Y8" t="inlineStr">
        <is>
          <t>0.264479</t>
        </is>
      </c>
      <c r="Z8" t="inlineStr">
        <is>
          <t>23.0748</t>
        </is>
      </c>
      <c r="AA8" t="inlineStr">
        <is>
          <t>-7.31069</t>
        </is>
      </c>
      <c r="AB8" t="inlineStr">
        <is>
          <t>0.000124428</t>
        </is>
      </c>
      <c r="AC8" t="inlineStr">
        <is>
          <t>5790.67</t>
        </is>
      </c>
      <c r="AD8" t="inlineStr">
        <is>
          <t>264.53</t>
        </is>
      </c>
      <c r="AE8" t="inlineStr">
        <is>
          <t>17.4</t>
        </is>
      </c>
      <c r="AF8" t="inlineStr">
        <is>
          <t>0</t>
        </is>
      </c>
      <c r="AG8" t="inlineStr">
        <is>
          <t>0.384922</t>
        </is>
      </c>
      <c r="AH8" t="inlineStr">
        <is>
          <t>18.7942</t>
        </is>
      </c>
      <c r="AI8" t="inlineStr">
        <is>
          <t>-8.62211</t>
        </is>
      </c>
      <c r="AJ8" t="inlineStr">
        <is>
          <t>0.000107842</t>
        </is>
      </c>
      <c r="AK8" t="inlineStr">
        <is>
          <t>4351.02</t>
        </is>
      </c>
      <c r="AL8" t="inlineStr">
        <is>
          <t>273.91</t>
        </is>
      </c>
      <c r="AM8" t="inlineStr">
        <is>
          <t>3</t>
        </is>
      </c>
      <c r="AN8" t="inlineStr">
        <is>
          <t>0</t>
        </is>
      </c>
      <c r="AO8" t="inlineStr">
        <is>
          <t>0.216811</t>
        </is>
      </c>
      <c r="AP8" t="inlineStr">
        <is>
          <t>12.8995</t>
        </is>
      </c>
      <c r="AQ8" t="inlineStr">
        <is>
          <t>-8.28075</t>
        </is>
      </c>
      <c r="AR8" t="inlineStr">
        <is>
          <t>0.000103144</t>
        </is>
      </c>
      <c r="AS8" t="inlineStr">
        <is>
          <t>3104.6</t>
        </is>
      </c>
      <c r="AT8" t="inlineStr">
        <is>
          <t>278.782</t>
        </is>
      </c>
      <c r="AU8" t="inlineStr">
        <is>
          <t>18.7</t>
        </is>
      </c>
      <c r="AV8" t="inlineStr">
        <is>
          <t>0</t>
        </is>
      </c>
      <c r="AW8" t="inlineStr">
        <is>
          <t>0.665066</t>
        </is>
      </c>
      <c r="AX8" t="inlineStr">
        <is>
          <t>7.01858</t>
        </is>
      </c>
      <c r="AY8" t="inlineStr">
        <is>
          <t>-10.3088</t>
        </is>
      </c>
      <c r="AZ8" t="inlineStr">
        <is>
          <t>0.000117706</t>
        </is>
      </c>
      <c r="BA8" t="inlineStr">
        <is>
          <t>1497.41</t>
        </is>
      </c>
      <c r="BB8" t="inlineStr">
        <is>
          <t>284.503</t>
        </is>
      </c>
      <c r="BC8" t="inlineStr">
        <is>
          <t>58.5</t>
        </is>
      </c>
      <c r="BD8" t="inlineStr">
        <is>
          <t>0</t>
        </is>
      </c>
      <c r="BE8" t="inlineStr">
        <is>
          <t>0.276802</t>
        </is>
      </c>
      <c r="BF8" t="inlineStr">
        <is>
          <t>2.37948</t>
        </is>
      </c>
      <c r="BG8" t="inlineStr">
        <is>
          <t>-11.1205</t>
        </is>
      </c>
      <c r="BH8" t="inlineStr">
        <is>
          <t>6.72548e-05</t>
        </is>
      </c>
      <c r="BI8" t="inlineStr">
        <is>
          <t>785.315</t>
        </is>
      </c>
      <c r="BJ8" t="inlineStr">
        <is>
          <t>289.333</t>
        </is>
      </c>
      <c r="BK8" t="inlineStr">
        <is>
          <t>69.8</t>
        </is>
      </c>
      <c r="BL8" t="inlineStr">
        <is>
          <t>0</t>
        </is>
      </c>
      <c r="BM8" t="inlineStr">
        <is>
          <t>-0.38951</t>
        </is>
      </c>
      <c r="BN8" t="inlineStr">
        <is>
          <t>5.44962</t>
        </is>
      </c>
      <c r="BO8" t="inlineStr">
        <is>
          <t>-13.2966</t>
        </is>
      </c>
      <c r="BP8" t="inlineStr">
        <is>
          <t>0.00012864</t>
        </is>
      </c>
      <c r="BQ8" t="inlineStr">
        <is>
          <t>557.501</t>
        </is>
      </c>
      <c r="BR8" t="inlineStr">
        <is>
          <t>291.356</t>
        </is>
      </c>
      <c r="BS8" t="inlineStr">
        <is>
          <t>63.1</t>
        </is>
      </c>
      <c r="BT8" t="inlineStr">
        <is>
          <t>0</t>
        </is>
      </c>
      <c r="BU8" t="inlineStr">
        <is>
          <t>-0.414083</t>
        </is>
      </c>
      <c r="BV8" t="inlineStr">
        <is>
          <t>6.45957</t>
        </is>
      </c>
      <c r="BW8" t="inlineStr">
        <is>
          <t>-12.7885</t>
        </is>
      </c>
      <c r="BX8" t="inlineStr">
        <is>
          <t>0.000112032</t>
        </is>
      </c>
      <c r="BY8" t="inlineStr">
        <is>
          <t>5</t>
        </is>
      </c>
      <c r="BZ8" t="inlineStr">
        <is>
          <t>333.989</t>
        </is>
      </c>
      <c r="CA8" t="inlineStr">
        <is>
          <t>293.437</t>
        </is>
      </c>
      <c r="CB8" t="inlineStr">
        <is>
          <t>57.1</t>
        </is>
      </c>
      <c r="CC8" t="inlineStr">
        <is>
          <t>0</t>
        </is>
      </c>
      <c r="CD8" t="inlineStr">
        <is>
          <t>-0.346554</t>
        </is>
      </c>
      <c r="CE8" t="inlineStr">
        <is>
          <t>6.55944</t>
        </is>
      </c>
      <c r="CF8" t="inlineStr">
        <is>
          <t>-11.6061</t>
        </is>
      </c>
      <c r="CG8" t="inlineStr">
        <is>
          <t>6.3572e-05</t>
        </is>
      </c>
      <c r="CH8" t="inlineStr">
        <is>
          <t>295.318</t>
        </is>
      </c>
      <c r="CI8" t="inlineStr">
        <is>
          <t>52.4</t>
        </is>
      </c>
      <c r="CJ8" t="inlineStr">
        <is>
          <t>0</t>
        </is>
      </c>
      <c r="CK8" t="inlineStr">
        <is>
          <t>-0.210024</t>
        </is>
      </c>
      <c r="CL8" t="inlineStr">
        <is>
          <t>5.54125</t>
        </is>
      </c>
      <c r="CM8" t="inlineStr">
        <is>
          <t>-8.86338</t>
        </is>
      </c>
      <c r="CN8" s="3" t="inlineStr">
        <is>
          <t>-1.26442e-05</t>
        </is>
      </c>
      <c r="CO8" t="inlineStr">
        <is>
          <t>114.657</t>
        </is>
      </c>
      <c r="CP8" t="inlineStr">
        <is>
          <t>55.5794</t>
        </is>
      </c>
      <c r="CQ8" t="inlineStr">
        <is>
          <t>294.137</t>
        </is>
      </c>
      <c r="CR8" t="inlineStr">
        <is>
          <t>0</t>
        </is>
      </c>
      <c r="CS8" t="inlineStr">
        <is>
          <t>176.911</t>
        </is>
      </c>
      <c r="CT8" t="inlineStr">
        <is>
          <t>295.317</t>
        </is>
      </c>
      <c r="CU8" t="inlineStr">
        <is>
          <t>285.291</t>
        </is>
      </c>
      <c r="CV8" t="inlineStr">
        <is>
          <t>53.1</t>
        </is>
      </c>
      <c r="CW8" t="inlineStr">
        <is>
          <t>4.28597</t>
        </is>
      </c>
      <c r="CX8" t="inlineStr">
        <is>
          <t>-6.41465</t>
        </is>
      </c>
      <c r="CY8" t="inlineStr">
        <is>
          <t>-50</t>
        </is>
      </c>
      <c r="CZ8" t="inlineStr">
        <is>
          <t>0</t>
        </is>
      </c>
      <c r="DA8" t="inlineStr">
        <is>
          <t>0</t>
        </is>
      </c>
      <c r="DB8" t="inlineStr">
        <is>
          <t>0</t>
        </is>
      </c>
      <c r="DC8" t="inlineStr">
        <is>
          <t>0</t>
        </is>
      </c>
      <c r="DD8" t="inlineStr">
        <is>
          <t>0</t>
        </is>
      </c>
      <c r="DE8" t="inlineStr">
        <is>
          <t>0.125</t>
        </is>
      </c>
      <c r="DF8" t="inlineStr">
        <is>
          <t>0</t>
        </is>
      </c>
      <c r="DG8" t="inlineStr">
        <is>
          <t>0.125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774</t>
        </is>
      </c>
      <c r="DQ8" t="inlineStr">
        <is>
          <t>7.05461</t>
        </is>
      </c>
      <c r="DR8" t="inlineStr">
        <is>
          <t>0</t>
        </is>
      </c>
      <c r="DS8" t="inlineStr">
        <is>
          <t>-0.32373</t>
        </is>
      </c>
      <c r="DT8" t="inlineStr">
        <is>
          <t>0</t>
        </is>
      </c>
      <c r="DU8" t="inlineStr">
        <is>
          <t>0</t>
        </is>
      </c>
      <c r="DV8" t="inlineStr">
        <is>
          <t>0</t>
        </is>
      </c>
      <c r="DW8" t="inlineStr">
        <is>
          <t>0</t>
        </is>
      </c>
      <c r="DX8" t="inlineStr">
        <is>
          <t>0</t>
        </is>
      </c>
      <c r="DY8" t="inlineStr">
        <is>
          <t>0</t>
        </is>
      </c>
      <c r="DZ8" t="inlineStr">
        <is>
          <t>32.5636</t>
        </is>
      </c>
      <c r="EA8" t="inlineStr">
        <is>
          <t>14912.7</t>
        </is>
      </c>
      <c r="EB8" t="inlineStr">
        <is>
          <t>212.614</t>
        </is>
      </c>
      <c r="EC8" t="inlineStr">
        <is>
          <t>24.4322</t>
        </is>
      </c>
      <c r="ED8" t="inlineStr">
        <is>
          <t>4.41271</t>
        </is>
      </c>
      <c r="EE8" t="inlineStr">
        <is>
          <t>-0.00410366</t>
        </is>
      </c>
      <c r="EF8" t="inlineStr">
        <is>
          <t>4536.48</t>
        </is>
      </c>
      <c r="EG8" t="inlineStr">
        <is>
          <t>3.1</t>
        </is>
      </c>
      <c r="EH8" t="inlineStr">
        <is>
          <t>0</t>
        </is>
      </c>
      <c r="EI8" t="inlineStr">
        <is>
          <t xml:space="preserve"> 8</t>
        </is>
      </c>
    </row>
    <row r="9" ht="14.25" customHeight="1" s="76">
      <c r="A9" s="2" t="inlineStr">
        <is>
          <t>2025-07-10 00:00</t>
        </is>
      </c>
      <c r="B9" t="inlineStr">
        <is>
          <t>101302</t>
        </is>
      </c>
      <c r="C9" t="inlineStr">
        <is>
          <t>24135.3</t>
        </is>
      </c>
      <c r="D9" t="inlineStr">
        <is>
          <t>13.1146</t>
        </is>
      </c>
      <c r="E9" t="inlineStr">
        <is>
          <t>12255.7</t>
        </is>
      </c>
      <c r="F9" t="inlineStr">
        <is>
          <t>225.68</t>
        </is>
      </c>
      <c r="G9" t="inlineStr">
        <is>
          <t>4.5</t>
        </is>
      </c>
      <c r="H9" t="inlineStr">
        <is>
          <t>0</t>
        </is>
      </c>
      <c r="I9" t="inlineStr">
        <is>
          <t>0.035418</t>
        </is>
      </c>
      <c r="J9" t="inlineStr">
        <is>
          <t>33.8301</t>
        </is>
      </c>
      <c r="K9" t="inlineStr">
        <is>
          <t>0.770164</t>
        </is>
      </c>
      <c r="L9" t="inlineStr">
        <is>
          <t>6.40184e-05</t>
        </is>
      </c>
      <c r="M9" t="inlineStr">
        <is>
          <t>9512.5</t>
        </is>
      </c>
      <c r="N9" t="inlineStr">
        <is>
          <t>235.979</t>
        </is>
      </c>
      <c r="O9" t="inlineStr">
        <is>
          <t>15</t>
        </is>
      </c>
      <c r="P9" t="inlineStr">
        <is>
          <t>0</t>
        </is>
      </c>
      <c r="Q9" t="inlineStr">
        <is>
          <t>0.0662578</t>
        </is>
      </c>
      <c r="R9" t="inlineStr">
        <is>
          <t>31.0257</t>
        </is>
      </c>
      <c r="S9" t="inlineStr">
        <is>
          <t>-7.91718</t>
        </is>
      </c>
      <c r="T9" s="3" t="inlineStr">
        <is>
          <t>0.000134765</t>
        </is>
      </c>
      <c r="U9" t="inlineStr">
        <is>
          <t>7466.36</t>
        </is>
      </c>
      <c r="V9" t="inlineStr">
        <is>
          <t>250.659</t>
        </is>
      </c>
      <c r="W9" t="inlineStr">
        <is>
          <t>20.6</t>
        </is>
      </c>
      <c r="X9" t="inlineStr">
        <is>
          <t>0</t>
        </is>
      </c>
      <c r="Y9" t="inlineStr">
        <is>
          <t>0.15241</t>
        </is>
      </c>
      <c r="Z9" t="inlineStr">
        <is>
          <t>23.1918</t>
        </is>
      </c>
      <c r="AA9" t="inlineStr">
        <is>
          <t>-6.6838</t>
        </is>
      </c>
      <c r="AB9" s="3" t="inlineStr">
        <is>
          <t>8.27798e-05</t>
        </is>
      </c>
      <c r="AC9" t="inlineStr">
        <is>
          <t>5786.16</t>
        </is>
      </c>
      <c r="AD9" t="inlineStr">
        <is>
          <t>264.264</t>
        </is>
      </c>
      <c r="AE9" t="inlineStr">
        <is>
          <t>14.5</t>
        </is>
      </c>
      <c r="AF9" t="inlineStr">
        <is>
          <t>0</t>
        </is>
      </c>
      <c r="AG9" t="inlineStr">
        <is>
          <t>0.211871</t>
        </is>
      </c>
      <c r="AH9" t="inlineStr">
        <is>
          <t>17.7948</t>
        </is>
      </c>
      <c r="AI9" t="inlineStr">
        <is>
          <t>-8.64018</t>
        </is>
      </c>
      <c r="AJ9" s="3" t="inlineStr">
        <is>
          <t>0.000163802</t>
        </is>
      </c>
      <c r="AK9" t="inlineStr">
        <is>
          <t>4347.47</t>
        </is>
      </c>
      <c r="AL9" t="inlineStr">
        <is>
          <t>274.077</t>
        </is>
      </c>
      <c r="AM9" t="inlineStr">
        <is>
          <t>4</t>
        </is>
      </c>
      <c r="AN9" t="inlineStr">
        <is>
          <t>0</t>
        </is>
      </c>
      <c r="AO9" t="inlineStr">
        <is>
          <t>0.309291</t>
        </is>
      </c>
      <c r="AP9" t="inlineStr">
        <is>
          <t>12.895</t>
        </is>
      </c>
      <c r="AQ9" t="inlineStr">
        <is>
          <t>-8.32627</t>
        </is>
      </c>
      <c r="AR9" t="inlineStr">
        <is>
          <t>0.000120973</t>
        </is>
      </c>
      <c r="AS9" t="inlineStr">
        <is>
          <t>3100.77</t>
        </is>
      </c>
      <c r="AT9" t="inlineStr">
        <is>
          <t>278.848</t>
        </is>
      </c>
      <c r="AU9" t="inlineStr">
        <is>
          <t>15.7</t>
        </is>
      </c>
      <c r="AV9" t="inlineStr">
        <is>
          <t>0</t>
        </is>
      </c>
      <c r="AW9" t="inlineStr">
        <is>
          <t>0.138564</t>
        </is>
      </c>
      <c r="AX9" t="inlineStr">
        <is>
          <t>6.98484</t>
        </is>
      </c>
      <c r="AY9" t="inlineStr">
        <is>
          <t>-7.34443</t>
        </is>
      </c>
      <c r="AZ9" t="inlineStr">
        <is>
          <t>4.596e-05</t>
        </is>
      </c>
      <c r="BA9" t="inlineStr">
        <is>
          <t>1493.68</t>
        </is>
      </c>
      <c r="BB9" t="inlineStr">
        <is>
          <t>284.039</t>
        </is>
      </c>
      <c r="BC9" t="inlineStr">
        <is>
          <t>58</t>
        </is>
      </c>
      <c r="BD9" t="inlineStr">
        <is>
          <t>0</t>
        </is>
      </c>
      <c r="BE9" t="inlineStr">
        <is>
          <t>0.438758</t>
        </is>
      </c>
      <c r="BF9" t="inlineStr">
        <is>
          <t>2.89383</t>
        </is>
      </c>
      <c r="BG9" t="inlineStr">
        <is>
          <t>-12.7461</t>
        </is>
      </c>
      <c r="BH9" t="inlineStr">
        <is>
          <t>6.16478e-05</t>
        </is>
      </c>
      <c r="BI9" t="inlineStr">
        <is>
          <t>782.138</t>
        </is>
      </c>
      <c r="BJ9" t="inlineStr">
        <is>
          <t>289.477</t>
        </is>
      </c>
      <c r="BK9" t="inlineStr">
        <is>
          <t>59</t>
        </is>
      </c>
      <c r="BL9" t="inlineStr">
        <is>
          <t>0</t>
        </is>
      </c>
      <c r="BM9" t="inlineStr">
        <is>
          <t>-0.235816</t>
        </is>
      </c>
      <c r="BN9" t="inlineStr">
        <is>
          <t>5.51689</t>
        </is>
      </c>
      <c r="BO9" t="inlineStr">
        <is>
          <t>-15.0021</t>
        </is>
      </c>
      <c r="BP9" s="3" t="inlineStr">
        <is>
          <t>0.000115514</t>
        </is>
      </c>
      <c r="BQ9" t="inlineStr">
        <is>
          <t>554.386</t>
        </is>
      </c>
      <c r="BR9" t="inlineStr">
        <is>
          <t>291.472</t>
        </is>
      </c>
      <c r="BS9" t="inlineStr">
        <is>
          <t>53.6</t>
        </is>
      </c>
      <c r="BT9" t="inlineStr">
        <is>
          <t>0</t>
        </is>
      </c>
      <c r="BU9" t="inlineStr">
        <is>
          <t>-0.370924</t>
        </is>
      </c>
      <c r="BV9" t="inlineStr">
        <is>
          <t>6.38391</t>
        </is>
      </c>
      <c r="BW9" t="inlineStr">
        <is>
          <t>-14.3692</t>
        </is>
      </c>
      <c r="BX9" s="3" t="inlineStr">
        <is>
          <t>0.000104135</t>
        </is>
      </c>
      <c r="BY9" t="inlineStr">
        <is>
          <t>6</t>
        </is>
      </c>
      <c r="BZ9" t="inlineStr">
        <is>
          <t>330.952</t>
        </is>
      </c>
      <c r="CA9" t="inlineStr">
        <is>
          <t>293.555</t>
        </is>
      </c>
      <c r="CB9" t="inlineStr">
        <is>
          <t>49</t>
        </is>
      </c>
      <c r="CC9" t="inlineStr">
        <is>
          <t>0</t>
        </is>
      </c>
      <c r="CD9" t="inlineStr">
        <is>
          <t>-0.354515</t>
        </is>
      </c>
      <c r="CE9" t="inlineStr">
        <is>
          <t>6.53968</t>
        </is>
      </c>
      <c r="CF9" t="inlineStr">
        <is>
          <t>-13.0522</t>
        </is>
      </c>
      <c r="CG9" s="3" t="inlineStr">
        <is>
          <t>5.36046e-05</t>
        </is>
      </c>
      <c r="CH9" t="inlineStr">
        <is>
          <t>295.237</t>
        </is>
      </c>
      <c r="CI9" t="inlineStr">
        <is>
          <t>45.7</t>
        </is>
      </c>
      <c r="CJ9" t="inlineStr">
        <is>
          <t>0</t>
        </is>
      </c>
      <c r="CK9" t="inlineStr">
        <is>
          <t>-0.236161</t>
        </is>
      </c>
      <c r="CL9" t="inlineStr">
        <is>
          <t>5.52258</t>
        </is>
      </c>
      <c r="CM9" t="inlineStr">
        <is>
          <t>-9.94933</t>
        </is>
      </c>
      <c r="CN9" t="inlineStr">
        <is>
          <t>-4.84595e-05</t>
        </is>
      </c>
      <c r="CO9" t="inlineStr">
        <is>
          <t>111.73</t>
        </is>
      </c>
      <c r="CP9" t="inlineStr">
        <is>
          <t>55.5794</t>
        </is>
      </c>
      <c r="CQ9" t="inlineStr">
        <is>
          <t>293.9</t>
        </is>
      </c>
      <c r="CR9" t="inlineStr">
        <is>
          <t>0</t>
        </is>
      </c>
      <c r="CS9" t="inlineStr">
        <is>
          <t>205.904</t>
        </is>
      </c>
      <c r="CT9" t="inlineStr">
        <is>
          <t>295.218</t>
        </is>
      </c>
      <c r="CU9" t="inlineStr">
        <is>
          <t>283.3</t>
        </is>
      </c>
      <c r="CV9" t="inlineStr">
        <is>
          <t>46.9</t>
        </is>
      </c>
      <c r="CW9" t="inlineStr">
        <is>
          <t>4.32118</t>
        </is>
      </c>
      <c r="CX9" t="inlineStr">
        <is>
          <t>-7.30852</t>
        </is>
      </c>
      <c r="CY9" t="inlineStr">
        <is>
          <t>-50</t>
        </is>
      </c>
      <c r="CZ9" t="inlineStr">
        <is>
          <t>0</t>
        </is>
      </c>
      <c r="DA9" t="inlineStr">
        <is>
          <t>0</t>
        </is>
      </c>
      <c r="DB9" t="inlineStr">
        <is>
          <t>0</t>
        </is>
      </c>
      <c r="DC9" t="inlineStr">
        <is>
          <t>0</t>
        </is>
      </c>
      <c r="DD9" t="inlineStr">
        <is>
          <t>0</t>
        </is>
      </c>
      <c r="DE9" t="inlineStr">
        <is>
          <t>0.125</t>
        </is>
      </c>
      <c r="DF9" t="inlineStr">
        <is>
          <t>0</t>
        </is>
      </c>
      <c r="DG9" t="inlineStr">
        <is>
          <t>0.125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774</t>
        </is>
      </c>
      <c r="DQ9" t="inlineStr">
        <is>
          <t>8.56915</t>
        </is>
      </c>
      <c r="DR9" t="inlineStr">
        <is>
          <t>0</t>
        </is>
      </c>
      <c r="DS9" t="inlineStr">
        <is>
          <t>0.239014</t>
        </is>
      </c>
      <c r="DT9" t="inlineStr">
        <is>
          <t>0</t>
        </is>
      </c>
      <c r="DU9" t="inlineStr">
        <is>
          <t>0</t>
        </is>
      </c>
      <c r="DV9" t="inlineStr">
        <is>
          <t>0</t>
        </is>
      </c>
      <c r="DW9" t="inlineStr">
        <is>
          <t>0</t>
        </is>
      </c>
      <c r="DX9" t="inlineStr">
        <is>
          <t>0</t>
        </is>
      </c>
      <c r="DY9" t="inlineStr">
        <is>
          <t>0</t>
        </is>
      </c>
      <c r="DZ9" t="inlineStr">
        <is>
          <t>54.871</t>
        </is>
      </c>
      <c r="EA9" t="inlineStr">
        <is>
          <t>15611.2</t>
        </is>
      </c>
      <c r="EB9" t="inlineStr">
        <is>
          <t>211.694</t>
        </is>
      </c>
      <c r="EC9" t="inlineStr">
        <is>
          <t>23.1879</t>
        </is>
      </c>
      <c r="ED9" t="inlineStr">
        <is>
          <t>5.65645</t>
        </is>
      </c>
      <c r="EE9" t="inlineStr">
        <is>
          <t>-0.00774904</t>
        </is>
      </c>
      <c r="EF9" t="inlineStr">
        <is>
          <t>4518.56</t>
        </is>
      </c>
      <c r="EG9" t="inlineStr">
        <is>
          <t>6</t>
        </is>
      </c>
      <c r="EH9" t="inlineStr">
        <is>
          <t>0</t>
        </is>
      </c>
      <c r="EI9" t="inlineStr">
        <is>
          <t xml:space="preserve"> 9</t>
        </is>
      </c>
    </row>
    <row r="10" ht="14.25" customHeight="1" s="76">
      <c r="A10" s="2" t="inlineStr">
        <is>
          <t>2025-07-10 03:00</t>
        </is>
      </c>
      <c r="B10" t="inlineStr">
        <is>
          <t>101196</t>
        </is>
      </c>
      <c r="C10" t="inlineStr">
        <is>
          <t>24135.1</t>
        </is>
      </c>
      <c r="D10" t="inlineStr">
        <is>
          <t>12.6</t>
        </is>
      </c>
      <c r="E10" t="inlineStr">
        <is>
          <t>12233.9</t>
        </is>
      </c>
      <c r="F10" t="inlineStr">
        <is>
          <t>226.087</t>
        </is>
      </c>
      <c r="G10" t="inlineStr">
        <is>
          <t>3.9</t>
        </is>
      </c>
      <c r="H10" t="inlineStr">
        <is>
          <t>0</t>
        </is>
      </c>
      <c r="I10" t="inlineStr">
        <is>
          <t>0.240678</t>
        </is>
      </c>
      <c r="J10" t="inlineStr">
        <is>
          <t>34.0382</t>
        </is>
      </c>
      <c r="K10" t="inlineStr">
        <is>
          <t>2.83038</t>
        </is>
      </c>
      <c r="L10" t="inlineStr">
        <is>
          <t>0.000124222</t>
        </is>
      </c>
      <c r="M10" t="inlineStr">
        <is>
          <t>9490.34</t>
        </is>
      </c>
      <c r="N10" t="inlineStr">
        <is>
          <t>235.727</t>
        </is>
      </c>
      <c r="O10" t="inlineStr">
        <is>
          <t>14.7</t>
        </is>
      </c>
      <c r="P10" t="inlineStr">
        <is>
          <t>0</t>
        </is>
      </c>
      <c r="Q10" t="inlineStr">
        <is>
          <t>0.106559</t>
        </is>
      </c>
      <c r="R10" t="inlineStr">
        <is>
          <t>24.7981</t>
        </is>
      </c>
      <c r="S10" t="inlineStr">
        <is>
          <t>-7.82042</t>
        </is>
      </c>
      <c r="T10" s="3" t="inlineStr">
        <is>
          <t>0.000169295</t>
        </is>
      </c>
      <c r="U10" t="inlineStr">
        <is>
          <t>7451.72</t>
        </is>
      </c>
      <c r="V10" t="inlineStr">
        <is>
          <t>249.608</t>
        </is>
      </c>
      <c r="W10" t="inlineStr">
        <is>
          <t>27.1</t>
        </is>
      </c>
      <c r="X10" t="inlineStr">
        <is>
          <t>0</t>
        </is>
      </c>
      <c r="Y10" t="inlineStr">
        <is>
          <t>-0.209691</t>
        </is>
      </c>
      <c r="Z10" t="inlineStr">
        <is>
          <t>19.3999</t>
        </is>
      </c>
      <c r="AA10" t="inlineStr">
        <is>
          <t>-6.36675</t>
        </is>
      </c>
      <c r="AB10" s="3" t="inlineStr">
        <is>
          <t>8.20521e-05</t>
        </is>
      </c>
      <c r="AC10" t="inlineStr">
        <is>
          <t>5776.57</t>
        </is>
      </c>
      <c r="AD10" t="inlineStr">
        <is>
          <t>263.735</t>
        </is>
      </c>
      <c r="AE10" t="inlineStr">
        <is>
          <t>13.5</t>
        </is>
      </c>
      <c r="AF10" t="inlineStr">
        <is>
          <t>0</t>
        </is>
      </c>
      <c r="AG10" t="inlineStr">
        <is>
          <t>-0.229539</t>
        </is>
      </c>
      <c r="AH10" t="inlineStr">
        <is>
          <t>17.6429</t>
        </is>
      </c>
      <c r="AI10" t="inlineStr">
        <is>
          <t>-6.15479</t>
        </is>
      </c>
      <c r="AJ10" s="3" t="inlineStr">
        <is>
          <t>7.31456e-05</t>
        </is>
      </c>
      <c r="AK10" t="inlineStr">
        <is>
          <t>4340.01</t>
        </is>
      </c>
      <c r="AL10" t="inlineStr">
        <is>
          <t>273.996</t>
        </is>
      </c>
      <c r="AM10" t="inlineStr">
        <is>
          <t>9</t>
        </is>
      </c>
      <c r="AN10" t="inlineStr">
        <is>
          <t>0</t>
        </is>
      </c>
      <c r="AO10" t="inlineStr">
        <is>
          <t>0.131883</t>
        </is>
      </c>
      <c r="AP10" t="inlineStr">
        <is>
          <t>12.2744</t>
        </is>
      </c>
      <c r="AQ10" t="inlineStr">
        <is>
          <t>-9.20765</t>
        </is>
      </c>
      <c r="AR10" t="inlineStr">
        <is>
          <t>0.000103228</t>
        </is>
      </c>
      <c r="AS10" t="inlineStr">
        <is>
          <t>3093.42</t>
        </is>
      </c>
      <c r="AT10" t="inlineStr">
        <is>
          <t>278.568</t>
        </is>
      </c>
      <c r="AU10" t="inlineStr">
        <is>
          <t>14.5</t>
        </is>
      </c>
      <c r="AV10" t="inlineStr">
        <is>
          <t>0</t>
        </is>
      </c>
      <c r="AW10" t="inlineStr">
        <is>
          <t>0.0772188</t>
        </is>
      </c>
      <c r="AX10" t="inlineStr">
        <is>
          <t>6.61928</t>
        </is>
      </c>
      <c r="AY10" t="inlineStr">
        <is>
          <t>-7.16837</t>
        </is>
      </c>
      <c r="AZ10" t="inlineStr">
        <is>
          <t>0.000149235</t>
        </is>
      </c>
      <c r="BA10" t="inlineStr">
        <is>
          <t>1486.26</t>
        </is>
      </c>
      <c r="BB10" t="inlineStr">
        <is>
          <t>284.86</t>
        </is>
      </c>
      <c r="BC10" t="inlineStr">
        <is>
          <t>49.8</t>
        </is>
      </c>
      <c r="BD10" t="inlineStr">
        <is>
          <t>0</t>
        </is>
      </c>
      <c r="BE10" t="inlineStr">
        <is>
          <t>0.505269</t>
        </is>
      </c>
      <c r="BF10" t="inlineStr">
        <is>
          <t>0.137859</t>
        </is>
      </c>
      <c r="BG10" t="inlineStr">
        <is>
          <t>-11.9483</t>
        </is>
      </c>
      <c r="BH10" t="inlineStr">
        <is>
          <t>0.000205739</t>
        </is>
      </c>
      <c r="BI10" t="inlineStr">
        <is>
          <t>773.782</t>
        </is>
      </c>
      <c r="BJ10" t="inlineStr">
        <is>
          <t>289.41</t>
        </is>
      </c>
      <c r="BK10" t="inlineStr">
        <is>
          <t>71.9</t>
        </is>
      </c>
      <c r="BL10" t="inlineStr">
        <is>
          <t>0</t>
        </is>
      </c>
      <c r="BM10" t="inlineStr">
        <is>
          <t>-0.3564</t>
        </is>
      </c>
      <c r="BN10" t="inlineStr">
        <is>
          <t>1.28717</t>
        </is>
      </c>
      <c r="BO10" t="inlineStr">
        <is>
          <t>-14.5288</t>
        </is>
      </c>
      <c r="BP10" s="3" t="inlineStr">
        <is>
          <t>0.000362111</t>
        </is>
      </c>
      <c r="BQ10" t="inlineStr">
        <is>
          <t>545.805</t>
        </is>
      </c>
      <c r="BR10" t="inlineStr">
        <is>
          <t>291.537</t>
        </is>
      </c>
      <c r="BS10" t="inlineStr">
        <is>
          <t>65.2</t>
        </is>
      </c>
      <c r="BT10" t="inlineStr">
        <is>
          <t>0</t>
        </is>
      </c>
      <c r="BU10" t="inlineStr">
        <is>
          <t>-0.60127</t>
        </is>
      </c>
      <c r="BV10" t="inlineStr">
        <is>
          <t>1.61225</t>
        </is>
      </c>
      <c r="BW10" t="inlineStr">
        <is>
          <t>-14.4787</t>
        </is>
      </c>
      <c r="BX10" s="3" t="inlineStr">
        <is>
          <t>0.000393718</t>
        </is>
      </c>
      <c r="BY10" t="inlineStr">
        <is>
          <t>4</t>
        </is>
      </c>
      <c r="BZ10" t="inlineStr">
        <is>
          <t>322.115</t>
        </is>
      </c>
      <c r="CA10" t="inlineStr">
        <is>
          <t>293.56</t>
        </is>
      </c>
      <c r="CB10" t="inlineStr">
        <is>
          <t>59.5</t>
        </is>
      </c>
      <c r="CC10" t="inlineStr">
        <is>
          <t>0</t>
        </is>
      </c>
      <c r="CD10" t="inlineStr">
        <is>
          <t>-0.614818</t>
        </is>
      </c>
      <c r="CE10" t="inlineStr">
        <is>
          <t>2.05932</t>
        </is>
      </c>
      <c r="CF10" t="inlineStr">
        <is>
          <t>-13.6684</t>
        </is>
      </c>
      <c r="CG10" s="3" t="inlineStr">
        <is>
          <t>0.000375485</t>
        </is>
      </c>
      <c r="CH10" t="inlineStr">
        <is>
          <t>295.154</t>
        </is>
      </c>
      <c r="CI10" t="inlineStr">
        <is>
          <t>55.9</t>
        </is>
      </c>
      <c r="CJ10" t="inlineStr">
        <is>
          <t>0</t>
        </is>
      </c>
      <c r="CK10" t="inlineStr">
        <is>
          <t>-0.332334</t>
        </is>
      </c>
      <c r="CL10" t="inlineStr">
        <is>
          <t>2.15152</t>
        </is>
      </c>
      <c r="CM10" t="inlineStr">
        <is>
          <t>-10.2696</t>
        </is>
      </c>
      <c r="CN10" s="3" t="inlineStr">
        <is>
          <t>0.000254414</t>
        </is>
      </c>
      <c r="CO10" t="inlineStr">
        <is>
          <t>102.683</t>
        </is>
      </c>
      <c r="CP10" t="inlineStr">
        <is>
          <t>55.5794</t>
        </is>
      </c>
      <c r="CQ10" t="inlineStr">
        <is>
          <t>293.645</t>
        </is>
      </c>
      <c r="CR10" t="inlineStr">
        <is>
          <t>0</t>
        </is>
      </c>
      <c r="CS10" t="inlineStr">
        <is>
          <t>155.475</t>
        </is>
      </c>
      <c r="CT10" t="inlineStr">
        <is>
          <t>294.935</t>
        </is>
      </c>
      <c r="CU10" t="inlineStr">
        <is>
          <t>286.2</t>
        </is>
      </c>
      <c r="CV10" t="inlineStr">
        <is>
          <t>57.5</t>
        </is>
      </c>
      <c r="CW10" t="inlineStr">
        <is>
          <t>2.01477</t>
        </is>
      </c>
      <c r="CX10" t="inlineStr">
        <is>
          <t>-7.80161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t="inlineStr">
        <is>
          <t>0</t>
        </is>
      </c>
      <c r="DC10" t="inlineStr">
        <is>
          <t>0</t>
        </is>
      </c>
      <c r="DD10" t="inlineStr">
        <is>
          <t>0</t>
        </is>
      </c>
      <c r="DE10" t="inlineStr">
        <is>
          <t>0.125</t>
        </is>
      </c>
      <c r="DF10" t="inlineStr">
        <is>
          <t>0</t>
        </is>
      </c>
      <c r="DG10" t="inlineStr">
        <is>
          <t>0.125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0</t>
        </is>
      </c>
      <c r="DQ10" t="inlineStr">
        <is>
          <t>5.50635</t>
        </is>
      </c>
      <c r="DR10" t="inlineStr">
        <is>
          <t>0</t>
        </is>
      </c>
      <c r="DS10" t="inlineStr">
        <is>
          <t>0.436646</t>
        </is>
      </c>
      <c r="DT10" t="inlineStr">
        <is>
          <t>0</t>
        </is>
      </c>
      <c r="DU10" t="inlineStr">
        <is>
          <t>0</t>
        </is>
      </c>
      <c r="DV10" t="inlineStr">
        <is>
          <t>0</t>
        </is>
      </c>
      <c r="DW10" t="inlineStr">
        <is>
          <t>0</t>
        </is>
      </c>
      <c r="DX10" t="inlineStr">
        <is>
          <t>0</t>
        </is>
      </c>
      <c r="DY10" t="inlineStr">
        <is>
          <t>0</t>
        </is>
      </c>
      <c r="DZ10" t="inlineStr">
        <is>
          <t>62.891</t>
        </is>
      </c>
      <c r="EA10" t="inlineStr">
        <is>
          <t>15927.1</t>
        </is>
      </c>
      <c r="EB10" t="inlineStr">
        <is>
          <t>211.843</t>
        </is>
      </c>
      <c r="EC10" t="inlineStr">
        <is>
          <t>17.739</t>
        </is>
      </c>
      <c r="ED10" t="inlineStr">
        <is>
          <t>-0.350024</t>
        </is>
      </c>
      <c r="EE10" t="inlineStr">
        <is>
          <t>-0.0095589</t>
        </is>
      </c>
      <c r="EF10" t="inlineStr">
        <is>
          <t>4491.04</t>
        </is>
      </c>
      <c r="EG10" t="inlineStr">
        <is>
          <t>11.9</t>
        </is>
      </c>
      <c r="EH10" t="inlineStr">
        <is>
          <t>0</t>
        </is>
      </c>
      <c r="EI10" t="inlineStr">
        <is>
          <t xml:space="preserve"> 10</t>
        </is>
      </c>
    </row>
    <row r="11" ht="14.25" customHeight="1" s="76">
      <c r="A11" s="2" t="inlineStr">
        <is>
          <t>2025-07-10 06:00</t>
        </is>
      </c>
      <c r="B11" t="inlineStr">
        <is>
          <t>101287</t>
        </is>
      </c>
      <c r="C11" t="inlineStr">
        <is>
          <t>24135</t>
        </is>
      </c>
      <c r="D11" t="inlineStr">
        <is>
          <t>12.5091</t>
        </is>
      </c>
      <c r="E11" t="inlineStr">
        <is>
          <t>12228.2</t>
        </is>
      </c>
      <c r="F11" t="inlineStr">
        <is>
          <t>225.082</t>
        </is>
      </c>
      <c r="G11" t="inlineStr">
        <is>
          <t>4</t>
        </is>
      </c>
      <c r="H11" t="inlineStr">
        <is>
          <t>0</t>
        </is>
      </c>
      <c r="I11" t="inlineStr">
        <is>
          <t>0.00579785</t>
        </is>
      </c>
      <c r="J11" t="inlineStr">
        <is>
          <t>33.9579</t>
        </is>
      </c>
      <c r="K11" t="inlineStr">
        <is>
          <t>0.548389</t>
        </is>
      </c>
      <c r="L11" s="3" t="inlineStr">
        <is>
          <t>0.000100398</t>
        </is>
      </c>
      <c r="M11" t="inlineStr">
        <is>
          <t>9490.31</t>
        </is>
      </c>
      <c r="N11" t="inlineStr">
        <is>
          <t>235.772</t>
        </is>
      </c>
      <c r="O11" t="inlineStr">
        <is>
          <t>16.6</t>
        </is>
      </c>
      <c r="P11" t="inlineStr">
        <is>
          <t>0</t>
        </is>
      </c>
      <c r="Q11" t="inlineStr">
        <is>
          <t>0.0665508</t>
        </is>
      </c>
      <c r="R11" t="inlineStr">
        <is>
          <t>26.4954</t>
        </is>
      </c>
      <c r="S11" t="inlineStr">
        <is>
          <t>-5.4833</t>
        </is>
      </c>
      <c r="T11" t="inlineStr">
        <is>
          <t>0.000100138</t>
        </is>
      </c>
      <c r="U11" t="inlineStr">
        <is>
          <t>7447.94</t>
        </is>
      </c>
      <c r="V11" t="inlineStr">
        <is>
          <t>249.686</t>
        </is>
      </c>
      <c r="W11" t="inlineStr">
        <is>
          <t>24.5</t>
        </is>
      </c>
      <c r="X11" t="inlineStr">
        <is>
          <t>0</t>
        </is>
      </c>
      <c r="Y11" t="inlineStr">
        <is>
          <t>0.0742598</t>
        </is>
      </c>
      <c r="Z11" t="inlineStr">
        <is>
          <t>18.8245</t>
        </is>
      </c>
      <c r="AA11" t="inlineStr">
        <is>
          <t>-6.34187</t>
        </is>
      </c>
      <c r="AB11" t="inlineStr">
        <is>
          <t>8.14701e-05</t>
        </is>
      </c>
      <c r="AC11" t="inlineStr">
        <is>
          <t>5773.66</t>
        </is>
      </c>
      <c r="AD11" t="inlineStr">
        <is>
          <t>263.161</t>
        </is>
      </c>
      <c r="AE11" t="inlineStr">
        <is>
          <t>13.5</t>
        </is>
      </c>
      <c r="AF11" t="inlineStr">
        <is>
          <t>0</t>
        </is>
      </c>
      <c r="AG11" t="inlineStr">
        <is>
          <t>0.218158</t>
        </is>
      </c>
      <c r="AH11" t="inlineStr">
        <is>
          <t>15.6904</t>
        </is>
      </c>
      <c r="AI11" t="inlineStr">
        <is>
          <t>-6.80845</t>
        </is>
      </c>
      <c r="AJ11" t="inlineStr">
        <is>
          <t>7.94617e-05</t>
        </is>
      </c>
      <c r="AK11" t="inlineStr">
        <is>
          <t>4341.26</t>
        </is>
      </c>
      <c r="AL11" t="inlineStr">
        <is>
          <t>273.311</t>
        </is>
      </c>
      <c r="AM11" t="inlineStr">
        <is>
          <t>11.1</t>
        </is>
      </c>
      <c r="AN11" t="inlineStr">
        <is>
          <t>0</t>
        </is>
      </c>
      <c r="AO11" t="inlineStr">
        <is>
          <t>0.407107</t>
        </is>
      </c>
      <c r="AP11" t="inlineStr">
        <is>
          <t>11.3802</t>
        </is>
      </c>
      <c r="AQ11" t="inlineStr">
        <is>
          <t>-7.87715</t>
        </is>
      </c>
      <c r="AR11" t="inlineStr">
        <is>
          <t>0.000135677</t>
        </is>
      </c>
      <c r="AS11" t="inlineStr">
        <is>
          <t>3095.87</t>
        </is>
      </c>
      <c r="AT11" t="inlineStr">
        <is>
          <t>278.821</t>
        </is>
      </c>
      <c r="AU11" t="inlineStr">
        <is>
          <t>11.2</t>
        </is>
      </c>
      <c r="AV11" t="inlineStr">
        <is>
          <t>0</t>
        </is>
      </c>
      <c r="AW11" t="inlineStr">
        <is>
          <t>0.0400996</t>
        </is>
      </c>
      <c r="AX11" t="inlineStr">
        <is>
          <t>6.04439</t>
        </is>
      </c>
      <c r="AY11" t="inlineStr">
        <is>
          <t>-7.63472</t>
        </is>
      </c>
      <c r="AZ11" t="inlineStr">
        <is>
          <t>0.000143487</t>
        </is>
      </c>
      <c r="BA11" t="inlineStr">
        <is>
          <t>1490.66</t>
        </is>
      </c>
      <c r="BB11" t="inlineStr">
        <is>
          <t>282.981</t>
        </is>
      </c>
      <c r="BC11" t="inlineStr">
        <is>
          <t>76.7</t>
        </is>
      </c>
      <c r="BD11" t="inlineStr">
        <is>
          <t>0</t>
        </is>
      </c>
      <c r="BE11" t="inlineStr">
        <is>
          <t>0.298518</t>
        </is>
      </c>
      <c r="BF11" t="inlineStr">
        <is>
          <t>2.51729</t>
        </is>
      </c>
      <c r="BG11" t="inlineStr">
        <is>
          <t>-13.8808</t>
        </is>
      </c>
      <c r="BH11" t="inlineStr">
        <is>
          <t>0.000207436</t>
        </is>
      </c>
      <c r="BI11" t="inlineStr">
        <is>
          <t>780.464</t>
        </is>
      </c>
      <c r="BJ11" t="inlineStr">
        <is>
          <t>288.897</t>
        </is>
      </c>
      <c r="BK11" t="inlineStr">
        <is>
          <t>63.3</t>
        </is>
      </c>
      <c r="BL11" t="inlineStr">
        <is>
          <t>0</t>
        </is>
      </c>
      <c r="BM11" t="inlineStr">
        <is>
          <t>0.0843252</t>
        </is>
      </c>
      <c r="BN11" t="inlineStr">
        <is>
          <t>3.53644</t>
        </is>
      </c>
      <c r="BO11" t="inlineStr">
        <is>
          <t>-15.384</t>
        </is>
      </c>
      <c r="BP11" t="inlineStr">
        <is>
          <t>0.000108088</t>
        </is>
      </c>
      <c r="BQ11" t="inlineStr">
        <is>
          <t>553.047</t>
        </is>
      </c>
      <c r="BR11" t="inlineStr">
        <is>
          <t>291.097</t>
        </is>
      </c>
      <c r="BS11" t="inlineStr">
        <is>
          <t>56.8</t>
        </is>
      </c>
      <c r="BT11" t="inlineStr">
        <is>
          <t>0</t>
        </is>
      </c>
      <c r="BU11" t="inlineStr">
        <is>
          <t>-0.0577026</t>
        </is>
      </c>
      <c r="BV11" t="inlineStr">
        <is>
          <t>3.40147</t>
        </is>
      </c>
      <c r="BW11" t="inlineStr">
        <is>
          <t>-15.4318</t>
        </is>
      </c>
      <c r="BX11" t="inlineStr">
        <is>
          <t>9.95897e-05</t>
        </is>
      </c>
      <c r="BY11" t="inlineStr">
        <is>
          <t>5</t>
        </is>
      </c>
      <c r="BZ11" t="inlineStr">
        <is>
          <t>329.88</t>
        </is>
      </c>
      <c r="CA11" t="inlineStr">
        <is>
          <t>293.295</t>
        </is>
      </c>
      <c r="CB11" t="inlineStr">
        <is>
          <t>51</t>
        </is>
      </c>
      <c r="CC11" t="inlineStr">
        <is>
          <t>0</t>
        </is>
      </c>
      <c r="CD11" t="inlineStr">
        <is>
          <t>-0.202998</t>
        </is>
      </c>
      <c r="CE11" t="inlineStr">
        <is>
          <t>3.19232</t>
        </is>
      </c>
      <c r="CF11" t="inlineStr">
        <is>
          <t>-15.0616</t>
        </is>
      </c>
      <c r="CG11" s="3" t="inlineStr">
        <is>
          <t>8.15872e-05</t>
        </is>
      </c>
      <c r="CH11" t="inlineStr">
        <is>
          <t>295.597</t>
        </is>
      </c>
      <c r="CI11" t="inlineStr">
        <is>
          <t>45.6</t>
        </is>
      </c>
      <c r="CJ11" t="inlineStr">
        <is>
          <t>0</t>
        </is>
      </c>
      <c r="CK11" t="inlineStr">
        <is>
          <t>-0.300998</t>
        </is>
      </c>
      <c r="CL11" t="inlineStr">
        <is>
          <t>2.66907</t>
        </is>
      </c>
      <c r="CM11" t="inlineStr">
        <is>
          <t>-12.9954</t>
        </is>
      </c>
      <c r="CN11" s="3" t="inlineStr">
        <is>
          <t>2.08051e-05</t>
        </is>
      </c>
      <c r="CO11" t="inlineStr">
        <is>
          <t>110.698</t>
        </is>
      </c>
      <c r="CP11" t="inlineStr">
        <is>
          <t>55.5794</t>
        </is>
      </c>
      <c r="CQ11" t="inlineStr">
        <is>
          <t>299.382</t>
        </is>
      </c>
      <c r="CR11" t="inlineStr">
        <is>
          <t>0</t>
        </is>
      </c>
      <c r="CS11" t="inlineStr">
        <is>
          <t>477.596</t>
        </is>
      </c>
      <c r="CT11" t="inlineStr">
        <is>
          <t>296.843</t>
        </is>
      </c>
      <c r="CU11" t="inlineStr">
        <is>
          <t>283.8</t>
        </is>
      </c>
      <c r="CV11" t="inlineStr">
        <is>
          <t>43.4</t>
        </is>
      </c>
      <c r="CW11" t="inlineStr">
        <is>
          <t>2.14179</t>
        </is>
      </c>
      <c r="CX11" t="inlineStr">
        <is>
          <t>-10.309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t="inlineStr">
        <is>
          <t>5.2e-07</t>
        </is>
      </c>
      <c r="DC11" t="inlineStr">
        <is>
          <t>4.8e-07</t>
        </is>
      </c>
      <c r="DD11" t="inlineStr">
        <is>
          <t>0</t>
        </is>
      </c>
      <c r="DE11" t="inlineStr">
        <is>
          <t>0.125</t>
        </is>
      </c>
      <c r="DF11" t="inlineStr">
        <is>
          <t>0</t>
        </is>
      </c>
      <c r="DG11" t="inlineStr">
        <is>
          <t>0.125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0</t>
        </is>
      </c>
      <c r="DP11" t="inlineStr">
        <is>
          <t>8881</t>
        </is>
      </c>
      <c r="DQ11" t="inlineStr">
        <is>
          <t>6.70027</t>
        </is>
      </c>
      <c r="DR11" t="inlineStr">
        <is>
          <t>0</t>
        </is>
      </c>
      <c r="DS11" t="inlineStr">
        <is>
          <t>0.0410156</t>
        </is>
      </c>
      <c r="DT11" t="inlineStr">
        <is>
          <t>0</t>
        </is>
      </c>
      <c r="DU11" t="inlineStr">
        <is>
          <t>0.2</t>
        </is>
      </c>
      <c r="DV11" t="inlineStr">
        <is>
          <t>0</t>
        </is>
      </c>
      <c r="DW11" t="inlineStr">
        <is>
          <t>0</t>
        </is>
      </c>
      <c r="DX11" t="inlineStr">
        <is>
          <t>0</t>
        </is>
      </c>
      <c r="DY11" t="inlineStr">
        <is>
          <t>0</t>
        </is>
      </c>
      <c r="DZ11" t="inlineStr">
        <is>
          <t>56.3941</t>
        </is>
      </c>
      <c r="EA11" t="inlineStr">
        <is>
          <t>15525.5</t>
        </is>
      </c>
      <c r="EB11" t="inlineStr">
        <is>
          <t>212.954</t>
        </is>
      </c>
      <c r="EC11" t="inlineStr">
        <is>
          <t>17.4269</t>
        </is>
      </c>
      <c r="ED11" t="inlineStr">
        <is>
          <t>-0.74696</t>
        </is>
      </c>
      <c r="EE11" t="inlineStr">
        <is>
          <t>-0.0105512</t>
        </is>
      </c>
      <c r="EF11" t="inlineStr">
        <is>
          <t>4370.56</t>
        </is>
      </c>
      <c r="EG11" t="inlineStr">
        <is>
          <t>11.6</t>
        </is>
      </c>
      <c r="EH11" t="inlineStr">
        <is>
          <t>0</t>
        </is>
      </c>
      <c r="EI11" t="inlineStr">
        <is>
          <t xml:space="preserve"> 11</t>
        </is>
      </c>
    </row>
    <row r="12" ht="14.25" customHeight="1" s="76">
      <c r="A12" s="2" t="inlineStr">
        <is>
          <t>2025-07-10 09:00</t>
        </is>
      </c>
      <c r="B12" t="inlineStr">
        <is>
          <t>101283</t>
        </is>
      </c>
      <c r="C12" t="inlineStr">
        <is>
          <t>24135</t>
        </is>
      </c>
      <c r="D12" t="inlineStr">
        <is>
          <t>11.6057</t>
        </is>
      </c>
      <c r="E12" t="inlineStr">
        <is>
          <t>12218.5</t>
        </is>
      </c>
      <c r="F12" t="inlineStr">
        <is>
          <t>224.443</t>
        </is>
      </c>
      <c r="G12" t="inlineStr">
        <is>
          <t>4.9</t>
        </is>
      </c>
      <c r="H12" t="inlineStr">
        <is>
          <t>0</t>
        </is>
      </c>
      <c r="I12" t="inlineStr">
        <is>
          <t>0.0805957</t>
        </is>
      </c>
      <c r="J12" t="inlineStr">
        <is>
          <t>32.7047</t>
        </is>
      </c>
      <c r="K12" t="inlineStr">
        <is>
          <t>2.17684</t>
        </is>
      </c>
      <c r="L12" s="3" t="inlineStr">
        <is>
          <t>0.000127475</t>
        </is>
      </c>
      <c r="M12" t="inlineStr">
        <is>
          <t>9492.69</t>
        </is>
      </c>
      <c r="N12" t="inlineStr">
        <is>
          <t>235.694</t>
        </is>
      </c>
      <c r="O12" t="inlineStr">
        <is>
          <t>16</t>
        </is>
      </c>
      <c r="P12" t="inlineStr">
        <is>
          <t>0</t>
        </is>
      </c>
      <c r="Q12" t="inlineStr">
        <is>
          <t>-0.0185664</t>
        </is>
      </c>
      <c r="R12" t="inlineStr">
        <is>
          <t>24.7536</t>
        </is>
      </c>
      <c r="S12" t="inlineStr">
        <is>
          <t>-2.91771</t>
        </is>
      </c>
      <c r="T12" s="3" t="inlineStr">
        <is>
          <t>0.000139783</t>
        </is>
      </c>
      <c r="U12" t="inlineStr">
        <is>
          <t>7450.74</t>
        </is>
      </c>
      <c r="V12" t="inlineStr">
        <is>
          <t>249.867</t>
        </is>
      </c>
      <c r="W12" t="inlineStr">
        <is>
          <t>18.2</t>
        </is>
      </c>
      <c r="X12" t="inlineStr">
        <is>
          <t>0</t>
        </is>
      </c>
      <c r="Y12" t="inlineStr">
        <is>
          <t>-0.0958184</t>
        </is>
      </c>
      <c r="Z12" t="inlineStr">
        <is>
          <t>18.9466</t>
        </is>
      </c>
      <c r="AA12" t="inlineStr">
        <is>
          <t>-4.84855</t>
        </is>
      </c>
      <c r="AB12" s="3" t="inlineStr">
        <is>
          <t>0.0001329</t>
        </is>
      </c>
      <c r="AC12" t="inlineStr">
        <is>
          <t>5775.78</t>
        </is>
      </c>
      <c r="AD12" t="inlineStr">
        <is>
          <t>262.876</t>
        </is>
      </c>
      <c r="AE12" t="inlineStr">
        <is>
          <t>14.4</t>
        </is>
      </c>
      <c r="AF12" t="inlineStr">
        <is>
          <t>0</t>
        </is>
      </c>
      <c r="AG12" t="inlineStr">
        <is>
          <t>0.0176133</t>
        </is>
      </c>
      <c r="AH12" t="inlineStr">
        <is>
          <t>13.4353</t>
        </is>
      </c>
      <c r="AI12" t="inlineStr">
        <is>
          <t>-3.87086</t>
        </is>
      </c>
      <c r="AJ12" t="inlineStr">
        <is>
          <t>9.21362e-05</t>
        </is>
      </c>
      <c r="AK12" t="inlineStr">
        <is>
          <t>4344.89</t>
        </is>
      </c>
      <c r="AL12" t="inlineStr">
        <is>
          <t>273.077</t>
        </is>
      </c>
      <c r="AM12" t="inlineStr">
        <is>
          <t>13.3</t>
        </is>
      </c>
      <c r="AN12" t="inlineStr">
        <is>
          <t>0</t>
        </is>
      </c>
      <c r="AO12" t="inlineStr">
        <is>
          <t>0.148516</t>
        </is>
      </c>
      <c r="AP12" t="inlineStr">
        <is>
          <t>11.427</t>
        </is>
      </c>
      <c r="AQ12" t="inlineStr">
        <is>
          <t>-5.82783</t>
        </is>
      </c>
      <c r="AR12" t="inlineStr">
        <is>
          <t>0.000105953</t>
        </is>
      </c>
      <c r="AS12" t="inlineStr">
        <is>
          <t>3099.28</t>
        </is>
      </c>
      <c r="AT12" t="inlineStr">
        <is>
          <t>278.556</t>
        </is>
      </c>
      <c r="AU12" t="inlineStr">
        <is>
          <t>9</t>
        </is>
      </c>
      <c r="AV12" t="inlineStr">
        <is>
          <t>0</t>
        </is>
      </c>
      <c r="AW12" t="inlineStr">
        <is>
          <t>0.197088</t>
        </is>
      </c>
      <c r="AX12" t="inlineStr">
        <is>
          <t>6.07495</t>
        </is>
      </c>
      <c r="AY12" t="inlineStr">
        <is>
          <t>-7.55779</t>
        </is>
      </c>
      <c r="AZ12" t="inlineStr">
        <is>
          <t>9.81837e-05</t>
        </is>
      </c>
      <c r="BA12" t="inlineStr">
        <is>
          <t>1497.05</t>
        </is>
      </c>
      <c r="BB12" t="inlineStr">
        <is>
          <t>284.11</t>
        </is>
      </c>
      <c r="BC12" t="inlineStr">
        <is>
          <t>64.8</t>
        </is>
      </c>
      <c r="BD12" t="inlineStr">
        <is>
          <t>0</t>
        </is>
      </c>
      <c r="BE12" t="inlineStr">
        <is>
          <t>0.354781</t>
        </is>
      </c>
      <c r="BF12" t="inlineStr">
        <is>
          <t>3.85104</t>
        </is>
      </c>
      <c r="BG12" t="inlineStr">
        <is>
          <t>-12.5587</t>
        </is>
      </c>
      <c r="BH12" t="inlineStr">
        <is>
          <t>9.03723e-05</t>
        </is>
      </c>
      <c r="BI12" t="inlineStr">
        <is>
          <t>783.53</t>
        </is>
      </c>
      <c r="BJ12" t="inlineStr">
        <is>
          <t>290.35</t>
        </is>
      </c>
      <c r="BK12" t="inlineStr">
        <is>
          <t>53.3</t>
        </is>
      </c>
      <c r="BL12" t="inlineStr">
        <is>
          <t>0</t>
        </is>
      </c>
      <c r="BM12" t="inlineStr">
        <is>
          <t>-0.00668311</t>
        </is>
      </c>
      <c r="BN12" t="inlineStr">
        <is>
          <t>4.74774</t>
        </is>
      </c>
      <c r="BO12" t="inlineStr">
        <is>
          <t>-12.9239</t>
        </is>
      </c>
      <c r="BP12" s="3" t="inlineStr">
        <is>
          <t>0.000129456</t>
        </is>
      </c>
      <c r="BQ12" t="inlineStr">
        <is>
          <t>555.125</t>
        </is>
      </c>
      <c r="BR12" t="inlineStr">
        <is>
          <t>292.517</t>
        </is>
      </c>
      <c r="BS12" t="inlineStr">
        <is>
          <t>49.2</t>
        </is>
      </c>
      <c r="BT12" t="inlineStr">
        <is>
          <t>0</t>
        </is>
      </c>
      <c r="BU12" t="inlineStr">
        <is>
          <t>-0.143163</t>
        </is>
      </c>
      <c r="BV12" t="inlineStr">
        <is>
          <t>4.49236</t>
        </is>
      </c>
      <c r="BW12" t="inlineStr">
        <is>
          <t>-13.1601</t>
        </is>
      </c>
      <c r="BX12" s="3" t="inlineStr">
        <is>
          <t>0.000135123</t>
        </is>
      </c>
      <c r="BY12" t="inlineStr">
        <is>
          <t>6</t>
        </is>
      </c>
      <c r="BZ12" t="inlineStr">
        <is>
          <t>330.971</t>
        </is>
      </c>
      <c r="CA12" t="inlineStr">
        <is>
          <t>294.659</t>
        </is>
      </c>
      <c r="CB12" t="inlineStr">
        <is>
          <t>44.8</t>
        </is>
      </c>
      <c r="CC12" t="inlineStr">
        <is>
          <t>0</t>
        </is>
      </c>
      <c r="CD12" t="inlineStr">
        <is>
          <t>-0.248031</t>
        </is>
      </c>
      <c r="CE12" t="inlineStr">
        <is>
          <t>4.09646</t>
        </is>
      </c>
      <c r="CF12" t="inlineStr">
        <is>
          <t>-13.1262</t>
        </is>
      </c>
      <c r="CG12" t="inlineStr">
        <is>
          <t>0.0001284</t>
        </is>
      </c>
      <c r="CH12" t="inlineStr">
        <is>
          <t>297.25</t>
        </is>
      </c>
      <c r="CI12" t="inlineStr">
        <is>
          <t>40</t>
        </is>
      </c>
      <c r="CJ12" t="inlineStr">
        <is>
          <t>0</t>
        </is>
      </c>
      <c r="CK12" t="inlineStr">
        <is>
          <t>-0.286031</t>
        </is>
      </c>
      <c r="CL12" t="inlineStr">
        <is>
          <t>3.30928</t>
        </is>
      </c>
      <c r="CM12" t="inlineStr">
        <is>
          <t>-11.8047</t>
        </is>
      </c>
      <c r="CN12" t="inlineStr">
        <is>
          <t>7.49762e-05</t>
        </is>
      </c>
      <c r="CO12" t="inlineStr">
        <is>
          <t>110.779</t>
        </is>
      </c>
      <c r="CP12" t="inlineStr">
        <is>
          <t>55.5794</t>
        </is>
      </c>
      <c r="CQ12" t="inlineStr">
        <is>
          <t>308</t>
        </is>
      </c>
      <c r="CR12" t="inlineStr">
        <is>
          <t>0</t>
        </is>
      </c>
      <c r="CS12" t="inlineStr">
        <is>
          <t>834.036</t>
        </is>
      </c>
      <c r="CT12" t="inlineStr">
        <is>
          <t>299.71</t>
        </is>
      </c>
      <c r="CU12" t="inlineStr">
        <is>
          <t>283.5</t>
        </is>
      </c>
      <c r="CV12" t="inlineStr">
        <is>
          <t>35.9</t>
        </is>
      </c>
      <c r="CW12" t="inlineStr">
        <is>
          <t>2.56272</t>
        </is>
      </c>
      <c r="CX12" t="inlineStr">
        <is>
          <t>-9.81982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0</t>
        </is>
      </c>
      <c r="DC12" t="inlineStr">
        <is>
          <t>0</t>
        </is>
      </c>
      <c r="DD12" t="inlineStr">
        <is>
          <t>0</t>
        </is>
      </c>
      <c r="DE12" t="inlineStr">
        <is>
          <t>0.125</t>
        </is>
      </c>
      <c r="DF12" t="inlineStr">
        <is>
          <t>0</t>
        </is>
      </c>
      <c r="DG12" t="inlineStr">
        <is>
          <t>0.125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10800</t>
        </is>
      </c>
      <c r="DQ12" t="inlineStr">
        <is>
          <t>5.51543</t>
        </is>
      </c>
      <c r="DR12" t="inlineStr">
        <is>
          <t>0</t>
        </is>
      </c>
      <c r="DS12" t="inlineStr">
        <is>
          <t>-0.23938</t>
        </is>
      </c>
      <c r="DT12" t="inlineStr">
        <is>
          <t>0</t>
        </is>
      </c>
      <c r="DU12" t="inlineStr">
        <is>
          <t>0</t>
        </is>
      </c>
      <c r="DV12" t="inlineStr">
        <is>
          <t>0</t>
        </is>
      </c>
      <c r="DW12" t="inlineStr">
        <is>
          <t>0</t>
        </is>
      </c>
      <c r="DX12" t="inlineStr">
        <is>
          <t>0</t>
        </is>
      </c>
      <c r="DY12" t="inlineStr">
        <is>
          <t>0</t>
        </is>
      </c>
      <c r="DZ12" t="inlineStr">
        <is>
          <t>44.2017</t>
        </is>
      </c>
      <c r="EA12" t="inlineStr">
        <is>
          <t>15270.4</t>
        </is>
      </c>
      <c r="EB12" t="inlineStr">
        <is>
          <t>213.809</t>
        </is>
      </c>
      <c r="EC12" t="inlineStr">
        <is>
          <t>19.143</t>
        </is>
      </c>
      <c r="ED12" t="inlineStr">
        <is>
          <t>2.10778</t>
        </is>
      </c>
      <c r="EE12" t="inlineStr">
        <is>
          <t>-0.0117624</t>
        </is>
      </c>
      <c r="EF12" t="inlineStr">
        <is>
          <t>4332.48</t>
        </is>
      </c>
      <c r="EG12" t="inlineStr">
        <is>
          <t>13.1</t>
        </is>
      </c>
      <c r="EH12" t="inlineStr">
        <is>
          <t>0</t>
        </is>
      </c>
      <c r="EI12" t="inlineStr">
        <is>
          <t xml:space="preserve"> 12</t>
        </is>
      </c>
    </row>
    <row r="13" ht="14.25" customHeight="1" s="76">
      <c r="A13" s="2" t="inlineStr">
        <is>
          <t>2025-07-10 12:00</t>
        </is>
      </c>
      <c r="B13" t="inlineStr">
        <is>
          <t>101245</t>
        </is>
      </c>
      <c r="C13" t="inlineStr">
        <is>
          <t>24134.7</t>
        </is>
      </c>
      <c r="D13" t="inlineStr">
        <is>
          <t>10.5</t>
        </is>
      </c>
      <c r="E13" t="inlineStr">
        <is>
          <t>12209.8</t>
        </is>
      </c>
      <c r="F13" t="inlineStr">
        <is>
          <t>224.411</t>
        </is>
      </c>
      <c r="G13" t="inlineStr">
        <is>
          <t>5</t>
        </is>
      </c>
      <c r="H13" t="inlineStr">
        <is>
          <t>0</t>
        </is>
      </c>
      <c r="I13" t="inlineStr">
        <is>
          <t>0.090873</t>
        </is>
      </c>
      <c r="J13" t="inlineStr">
        <is>
          <t>32.7386</t>
        </is>
      </c>
      <c r="K13" t="inlineStr">
        <is>
          <t>2.18874</t>
        </is>
      </c>
      <c r="L13" s="3" t="inlineStr">
        <is>
          <t>0.000141151</t>
        </is>
      </c>
      <c r="M13" t="inlineStr">
        <is>
          <t>9490.8</t>
        </is>
      </c>
      <c r="N13" t="inlineStr">
        <is>
          <t>235.889</t>
        </is>
      </c>
      <c r="O13" t="inlineStr">
        <is>
          <t>14</t>
        </is>
      </c>
      <c r="P13" t="inlineStr">
        <is>
          <t>0</t>
        </is>
      </c>
      <c r="Q13" t="inlineStr">
        <is>
          <t>-0.025666</t>
        </is>
      </c>
      <c r="R13" t="inlineStr">
        <is>
          <t>25.7338</t>
        </is>
      </c>
      <c r="S13" t="inlineStr">
        <is>
          <t>-2.26687</t>
        </is>
      </c>
      <c r="T13" s="3" t="inlineStr">
        <is>
          <t>0.000121125</t>
        </is>
      </c>
      <c r="U13" t="inlineStr">
        <is>
          <t>7448.51</t>
        </is>
      </c>
      <c r="V13" t="inlineStr">
        <is>
          <t>249.517</t>
        </is>
      </c>
      <c r="W13" t="inlineStr">
        <is>
          <t>20.9</t>
        </is>
      </c>
      <c r="X13" t="inlineStr">
        <is>
          <t>0</t>
        </is>
      </c>
      <c r="Y13" t="inlineStr">
        <is>
          <t>-0.125836</t>
        </is>
      </c>
      <c r="Z13" t="inlineStr">
        <is>
          <t>20.2104</t>
        </is>
      </c>
      <c r="AA13" t="inlineStr">
        <is>
          <t>-2.56641</t>
        </is>
      </c>
      <c r="AB13" s="3" t="inlineStr">
        <is>
          <t>8.62552e-05</t>
        </is>
      </c>
      <c r="AC13" t="inlineStr">
        <is>
          <t>5775.62</t>
        </is>
      </c>
      <c r="AD13" t="inlineStr">
        <is>
          <t>262.532</t>
        </is>
      </c>
      <c r="AE13" t="inlineStr">
        <is>
          <t>14.9</t>
        </is>
      </c>
      <c r="AF13" t="inlineStr">
        <is>
          <t>0</t>
        </is>
      </c>
      <c r="AG13" t="inlineStr">
        <is>
          <t>-0.0125449</t>
        </is>
      </c>
      <c r="AH13" t="inlineStr">
        <is>
          <t>13.0267</t>
        </is>
      </c>
      <c r="AI13" t="inlineStr">
        <is>
          <t>-3.29012</t>
        </is>
      </c>
      <c r="AJ13" s="3" t="inlineStr">
        <is>
          <t>8.77093e-05</t>
        </is>
      </c>
      <c r="AK13" t="inlineStr">
        <is>
          <t>4346.68</t>
        </is>
      </c>
      <c r="AL13" t="inlineStr">
        <is>
          <t>272.712</t>
        </is>
      </c>
      <c r="AM13" t="inlineStr">
        <is>
          <t>13.5</t>
        </is>
      </c>
      <c r="AN13" t="inlineStr">
        <is>
          <t>0</t>
        </is>
      </c>
      <c r="AO13" t="inlineStr">
        <is>
          <t>0.0843711</t>
        </is>
      </c>
      <c r="AP13" t="inlineStr">
        <is>
          <t>10.0726</t>
        </is>
      </c>
      <c r="AQ13" t="inlineStr">
        <is>
          <t>-5.82745</t>
        </is>
      </c>
      <c r="AR13" t="inlineStr">
        <is>
          <t>0.000117361</t>
        </is>
      </c>
      <c r="AS13" t="inlineStr">
        <is>
          <t>3101.62</t>
        </is>
      </c>
      <c r="AT13" t="inlineStr">
        <is>
          <t>278.826</t>
        </is>
      </c>
      <c r="AU13" t="inlineStr">
        <is>
          <t>13.5</t>
        </is>
      </c>
      <c r="AV13" t="inlineStr">
        <is>
          <t>0</t>
        </is>
      </c>
      <c r="AW13" t="inlineStr">
        <is>
          <t>0.308926</t>
        </is>
      </c>
      <c r="AX13" t="inlineStr">
        <is>
          <t>5.81517</t>
        </is>
      </c>
      <c r="AY13" t="inlineStr">
        <is>
          <t>-7.35663</t>
        </is>
      </c>
      <c r="AZ13" t="inlineStr">
        <is>
          <t>0.000138302</t>
        </is>
      </c>
      <c r="BA13" t="inlineStr">
        <is>
          <t>1496</t>
        </is>
      </c>
      <c r="BB13" t="inlineStr">
        <is>
          <t>284.931</t>
        </is>
      </c>
      <c r="BC13" t="inlineStr">
        <is>
          <t>59.8</t>
        </is>
      </c>
      <c r="BD13" t="inlineStr">
        <is>
          <t>0</t>
        </is>
      </c>
      <c r="BE13" t="inlineStr">
        <is>
          <t>0.703938</t>
        </is>
      </c>
      <c r="BF13" t="inlineStr">
        <is>
          <t>2.44106</t>
        </is>
      </c>
      <c r="BG13" t="inlineStr">
        <is>
          <t>-11.052</t>
        </is>
      </c>
      <c r="BH13" t="inlineStr">
        <is>
          <t>0.000133072</t>
        </is>
      </c>
      <c r="BI13" t="inlineStr">
        <is>
          <t>781.353</t>
        </is>
      </c>
      <c r="BJ13" t="inlineStr">
        <is>
          <t>290.695</t>
        </is>
      </c>
      <c r="BK13" t="inlineStr">
        <is>
          <t>53.3</t>
        </is>
      </c>
      <c r="BL13" t="inlineStr">
        <is>
          <t>0</t>
        </is>
      </c>
      <c r="BM13" t="inlineStr">
        <is>
          <t>0.338132</t>
        </is>
      </c>
      <c r="BN13" t="inlineStr">
        <is>
          <t>3.62383</t>
        </is>
      </c>
      <c r="BO13" t="inlineStr">
        <is>
          <t>-11.8419</t>
        </is>
      </c>
      <c r="BP13" t="inlineStr">
        <is>
          <t>4.89253e-05</t>
        </is>
      </c>
      <c r="BQ13" t="inlineStr">
        <is>
          <t>552.651</t>
        </is>
      </c>
      <c r="BR13" t="inlineStr">
        <is>
          <t>292.834</t>
        </is>
      </c>
      <c r="BS13" t="inlineStr">
        <is>
          <t>49.2</t>
        </is>
      </c>
      <c r="BT13" t="inlineStr">
        <is>
          <t>0</t>
        </is>
      </c>
      <c r="BU13" t="inlineStr">
        <is>
          <t>0.111593</t>
        </is>
      </c>
      <c r="BV13" t="inlineStr">
        <is>
          <t>3.32384</t>
        </is>
      </c>
      <c r="BW13" t="inlineStr">
        <is>
          <t>-12.2668</t>
        </is>
      </c>
      <c r="BX13" t="inlineStr">
        <is>
          <t>3.93627e-05</t>
        </is>
      </c>
      <c r="BY13" t="inlineStr">
        <is>
          <t>6</t>
        </is>
      </c>
      <c r="BZ13" t="inlineStr">
        <is>
          <t>328.216</t>
        </is>
      </c>
      <c r="CA13" t="inlineStr">
        <is>
          <t>295.031</t>
        </is>
      </c>
      <c r="CB13" t="inlineStr">
        <is>
          <t>44.9</t>
        </is>
      </c>
      <c r="CC13" t="inlineStr">
        <is>
          <t>0</t>
        </is>
      </c>
      <c r="CD13" t="inlineStr">
        <is>
          <t>-0.104564</t>
        </is>
      </c>
      <c r="CE13" t="inlineStr">
        <is>
          <t>2.89689</t>
        </is>
      </c>
      <c r="CF13" t="inlineStr">
        <is>
          <t>-12.4201</t>
        </is>
      </c>
      <c r="CG13" t="inlineStr">
        <is>
          <t>2.68325e-05</t>
        </is>
      </c>
      <c r="CH13" t="inlineStr">
        <is>
          <t>297.726</t>
        </is>
      </c>
      <c r="CI13" t="inlineStr">
        <is>
          <t>39.9</t>
        </is>
      </c>
      <c r="CJ13" t="inlineStr">
        <is>
          <t>0</t>
        </is>
      </c>
      <c r="CK13" t="inlineStr">
        <is>
          <t>-0.263564</t>
        </is>
      </c>
      <c r="CL13" t="inlineStr">
        <is>
          <t>2.16689</t>
        </is>
      </c>
      <c r="CM13" t="inlineStr">
        <is>
          <t>-11.3307</t>
        </is>
      </c>
      <c r="CN13" t="inlineStr">
        <is>
          <t>-1.82289e-05</t>
        </is>
      </c>
      <c r="CO13" t="inlineStr">
        <is>
          <t>107.702</t>
        </is>
      </c>
      <c r="CP13" t="inlineStr">
        <is>
          <t>55.5794</t>
        </is>
      </c>
      <c r="CQ13" t="inlineStr">
        <is>
          <t>310.132</t>
        </is>
      </c>
      <c r="CR13" t="inlineStr">
        <is>
          <t>0</t>
        </is>
      </c>
      <c r="CS13" t="inlineStr">
        <is>
          <t>890.616</t>
        </is>
      </c>
      <c r="CT13" t="inlineStr">
        <is>
          <t>300.37</t>
        </is>
      </c>
      <c r="CU13" t="inlineStr">
        <is>
          <t>283.9</t>
        </is>
      </c>
      <c r="CV13" t="inlineStr">
        <is>
          <t>35.6</t>
        </is>
      </c>
      <c r="CW13" t="inlineStr">
        <is>
          <t>1.55539</t>
        </is>
      </c>
      <c r="CX13" t="inlineStr">
        <is>
          <t>-9.65974</t>
        </is>
      </c>
      <c r="CY13" t="inlineStr">
        <is>
          <t>-50</t>
        </is>
      </c>
      <c r="CZ13" t="inlineStr">
        <is>
          <t>0</t>
        </is>
      </c>
      <c r="DA13" t="inlineStr">
        <is>
          <t>0</t>
        </is>
      </c>
      <c r="DB13" t="inlineStr">
        <is>
          <t>0</t>
        </is>
      </c>
      <c r="DC13" t="inlineStr">
        <is>
          <t>0</t>
        </is>
      </c>
      <c r="DD13" t="inlineStr">
        <is>
          <t>0</t>
        </is>
      </c>
      <c r="DE13" t="inlineStr">
        <is>
          <t>0.125</t>
        </is>
      </c>
      <c r="DF13" t="inlineStr">
        <is>
          <t>0</t>
        </is>
      </c>
      <c r="DG13" t="inlineStr">
        <is>
          <t>0.125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21600</t>
        </is>
      </c>
      <c r="DQ13" t="inlineStr">
        <is>
          <t>4.52238</t>
        </is>
      </c>
      <c r="DR13" t="inlineStr">
        <is>
          <t>0</t>
        </is>
      </c>
      <c r="DS13" t="inlineStr">
        <is>
          <t>-0.329712</t>
        </is>
      </c>
      <c r="DT13" t="inlineStr">
        <is>
          <t>0</t>
        </is>
      </c>
      <c r="DU13" t="inlineStr">
        <is>
          <t>0</t>
        </is>
      </c>
      <c r="DV13" t="inlineStr">
        <is>
          <t>0</t>
        </is>
      </c>
      <c r="DW13" t="inlineStr">
        <is>
          <t>0</t>
        </is>
      </c>
      <c r="DX13" t="inlineStr">
        <is>
          <t>0</t>
        </is>
      </c>
      <c r="DY13" t="inlineStr">
        <is>
          <t>0</t>
        </is>
      </c>
      <c r="DZ13" t="inlineStr">
        <is>
          <t>50.516</t>
        </is>
      </c>
      <c r="EA13" t="inlineStr">
        <is>
          <t>14939.6</t>
        </is>
      </c>
      <c r="EB13" t="inlineStr">
        <is>
          <t>215.384</t>
        </is>
      </c>
      <c r="EC13" t="inlineStr">
        <is>
          <t>21.7323</t>
        </is>
      </c>
      <c r="ED13" t="inlineStr">
        <is>
          <t>3.09689</t>
        </is>
      </c>
      <c r="EE13" t="inlineStr">
        <is>
          <t>-0.00975102</t>
        </is>
      </c>
      <c r="EF13" t="inlineStr">
        <is>
          <t>4275.84</t>
        </is>
      </c>
      <c r="EG13" t="inlineStr">
        <is>
          <t>12.3</t>
        </is>
      </c>
      <c r="EH13" t="inlineStr">
        <is>
          <t>0</t>
        </is>
      </c>
      <c r="EI13" t="inlineStr">
        <is>
          <t xml:space="preserve"> 13</t>
        </is>
      </c>
    </row>
    <row r="14" ht="14.25" customHeight="1" s="76">
      <c r="A14" s="2" t="inlineStr">
        <is>
          <t>2025-07-10 15:00</t>
        </is>
      </c>
      <c r="B14" t="inlineStr">
        <is>
          <t>101191</t>
        </is>
      </c>
      <c r="C14" t="inlineStr">
        <is>
          <t>24135.1</t>
        </is>
      </c>
      <c r="D14" t="inlineStr">
        <is>
          <t>10.6252</t>
        </is>
      </c>
      <c r="E14" t="inlineStr">
        <is>
          <t>12203</t>
        </is>
      </c>
      <c r="F14" t="inlineStr">
        <is>
          <t>224.258</t>
        </is>
      </c>
      <c r="G14" t="inlineStr">
        <is>
          <t>5.5</t>
        </is>
      </c>
      <c r="H14" t="inlineStr">
        <is>
          <t>0</t>
        </is>
      </c>
      <c r="I14" t="inlineStr">
        <is>
          <t>0.14939</t>
        </is>
      </c>
      <c r="J14" t="inlineStr">
        <is>
          <t>29.9277</t>
        </is>
      </c>
      <c r="K14" t="inlineStr">
        <is>
          <t>4.46406</t>
        </is>
      </c>
      <c r="L14" s="3" t="inlineStr">
        <is>
          <t>0.000189196</t>
        </is>
      </c>
      <c r="M14" t="inlineStr">
        <is>
          <t>9488.07</t>
        </is>
      </c>
      <c r="N14" t="inlineStr">
        <is>
          <t>235.968</t>
        </is>
      </c>
      <c r="O14" t="inlineStr">
        <is>
          <t>13.3</t>
        </is>
      </c>
      <c r="P14" t="inlineStr">
        <is>
          <t>0</t>
        </is>
      </c>
      <c r="Q14" t="inlineStr">
        <is>
          <t>-0.0505645</t>
        </is>
      </c>
      <c r="R14" t="inlineStr">
        <is>
          <t>29.3807</t>
        </is>
      </c>
      <c r="S14" t="inlineStr">
        <is>
          <t>0.0652466</t>
        </is>
      </c>
      <c r="T14" s="3" t="inlineStr">
        <is>
          <t>8.63518e-05</t>
        </is>
      </c>
      <c r="U14" t="inlineStr">
        <is>
          <t>7446.62</t>
        </is>
      </c>
      <c r="V14" t="inlineStr">
        <is>
          <t>249.411</t>
        </is>
      </c>
      <c r="W14" t="inlineStr">
        <is>
          <t>17.9</t>
        </is>
      </c>
      <c r="X14" t="inlineStr">
        <is>
          <t>0</t>
        </is>
      </c>
      <c r="Y14" t="inlineStr">
        <is>
          <t>-0.0639473</t>
        </is>
      </c>
      <c r="Z14" t="inlineStr">
        <is>
          <t>17.0806</t>
        </is>
      </c>
      <c r="AA14" t="inlineStr">
        <is>
          <t>-4.00121</t>
        </is>
      </c>
      <c r="AB14" s="3" t="inlineStr">
        <is>
          <t>9.45536e-05</t>
        </is>
      </c>
      <c r="AC14" t="inlineStr">
        <is>
          <t>5775.08</t>
        </is>
      </c>
      <c r="AD14" t="inlineStr">
        <is>
          <t>262.226</t>
        </is>
      </c>
      <c r="AE14" t="inlineStr">
        <is>
          <t>18</t>
        </is>
      </c>
      <c r="AF14" t="inlineStr">
        <is>
          <t>0</t>
        </is>
      </c>
      <c r="AG14" t="inlineStr">
        <is>
          <t>-0.157445</t>
        </is>
      </c>
      <c r="AH14" t="inlineStr">
        <is>
          <t>12.5073</t>
        </is>
      </c>
      <c r="AI14" t="inlineStr">
        <is>
          <t>-4.18201</t>
        </is>
      </c>
      <c r="AJ14" s="3" t="inlineStr">
        <is>
          <t>0.000129301</t>
        </is>
      </c>
      <c r="AK14" t="inlineStr">
        <is>
          <t>4347.32</t>
        </is>
      </c>
      <c r="AL14" t="inlineStr">
        <is>
          <t>272.655</t>
        </is>
      </c>
      <c r="AM14" t="inlineStr">
        <is>
          <t>14.7</t>
        </is>
      </c>
      <c r="AN14" t="inlineStr">
        <is>
          <t>0</t>
        </is>
      </c>
      <c r="AO14" t="inlineStr">
        <is>
          <t>0.064543</t>
        </is>
      </c>
      <c r="AP14" t="inlineStr">
        <is>
          <t>8.19812</t>
        </is>
      </c>
      <c r="AQ14" t="inlineStr">
        <is>
          <t>-5.4753</t>
        </is>
      </c>
      <c r="AR14" t="inlineStr">
        <is>
          <t>0.000117476</t>
        </is>
      </c>
      <c r="AS14" t="inlineStr">
        <is>
          <t>3101.72</t>
        </is>
      </c>
      <c r="AT14" t="inlineStr">
        <is>
          <t>278.951</t>
        </is>
      </c>
      <c r="AU14" t="inlineStr">
        <is>
          <t>10.7</t>
        </is>
      </c>
      <c r="AV14" t="inlineStr">
        <is>
          <t>0</t>
        </is>
      </c>
      <c r="AW14" t="inlineStr">
        <is>
          <t>0.340189</t>
        </is>
      </c>
      <c r="AX14" t="inlineStr">
        <is>
          <t>5.21532</t>
        </is>
      </c>
      <c r="AY14" t="inlineStr">
        <is>
          <t>-7.2595</t>
        </is>
      </c>
      <c r="AZ14" t="inlineStr">
        <is>
          <t>0.000123797</t>
        </is>
      </c>
      <c r="BA14" t="inlineStr">
        <is>
          <t>1492.62</t>
        </is>
      </c>
      <c r="BB14" t="inlineStr">
        <is>
          <t>287.19</t>
        </is>
      </c>
      <c r="BC14" t="inlineStr">
        <is>
          <t>31.6</t>
        </is>
      </c>
      <c r="BD14" t="inlineStr">
        <is>
          <t>0</t>
        </is>
      </c>
      <c r="BE14" t="inlineStr">
        <is>
          <t>0.338473</t>
        </is>
      </c>
      <c r="BF14" t="inlineStr">
        <is>
          <t>0.743386</t>
        </is>
      </c>
      <c r="BG14" t="inlineStr">
        <is>
          <t>-9.53454</t>
        </is>
      </c>
      <c r="BH14" t="inlineStr">
        <is>
          <t>0.000217022</t>
        </is>
      </c>
      <c r="BI14" t="inlineStr">
        <is>
          <t>776.514</t>
        </is>
      </c>
      <c r="BJ14" t="inlineStr">
        <is>
          <t>290.715</t>
        </is>
      </c>
      <c r="BK14" t="inlineStr">
        <is>
          <t>55.3</t>
        </is>
      </c>
      <c r="BL14" t="inlineStr">
        <is>
          <t>0</t>
        </is>
      </c>
      <c r="BM14" t="inlineStr">
        <is>
          <t>0.468927</t>
        </is>
      </c>
      <c r="BN14" t="inlineStr">
        <is>
          <t>4.06224</t>
        </is>
      </c>
      <c r="BO14" t="inlineStr">
        <is>
          <t>-12.0178</t>
        </is>
      </c>
      <c r="BP14" t="inlineStr">
        <is>
          <t>1.56238e-05</t>
        </is>
      </c>
      <c r="BQ14" t="inlineStr">
        <is>
          <t>547.771</t>
        </is>
      </c>
      <c r="BR14" t="inlineStr">
        <is>
          <t>292.815</t>
        </is>
      </c>
      <c r="BS14" t="inlineStr">
        <is>
          <t>51.3</t>
        </is>
      </c>
      <c r="BT14" t="inlineStr">
        <is>
          <t>0</t>
        </is>
      </c>
      <c r="BU14" t="inlineStr">
        <is>
          <t>0.304277</t>
        </is>
      </c>
      <c r="BV14" t="inlineStr">
        <is>
          <t>4.20456</t>
        </is>
      </c>
      <c r="BW14" t="inlineStr">
        <is>
          <t>-12.5606</t>
        </is>
      </c>
      <c r="BX14" t="inlineStr">
        <is>
          <t>-1.16758e-05</t>
        </is>
      </c>
      <c r="BY14" t="inlineStr">
        <is>
          <t>5</t>
        </is>
      </c>
      <c r="BZ14" t="inlineStr">
        <is>
          <t>323.339</t>
        </is>
      </c>
      <c r="CA14" t="inlineStr">
        <is>
          <t>294.99</t>
        </is>
      </c>
      <c r="CB14" t="inlineStr">
        <is>
          <t>47</t>
        </is>
      </c>
      <c r="CC14" t="inlineStr">
        <is>
          <t>0</t>
        </is>
      </c>
      <c r="CD14" t="inlineStr">
        <is>
          <t>0.0670881</t>
        </is>
      </c>
      <c r="CE14" t="inlineStr">
        <is>
          <t>4.08877</t>
        </is>
      </c>
      <c r="CF14" t="inlineStr">
        <is>
          <t>-12.7528</t>
        </is>
      </c>
      <c r="CG14" t="inlineStr">
        <is>
          <t>-3.4176e-05</t>
        </is>
      </c>
      <c r="CH14" t="inlineStr">
        <is>
          <t>297.415</t>
        </is>
      </c>
      <c r="CI14" t="inlineStr">
        <is>
          <t>42.3</t>
        </is>
      </c>
      <c r="CJ14" t="inlineStr">
        <is>
          <t>0</t>
        </is>
      </c>
      <c r="CK14" t="inlineStr">
        <is>
          <t>-0.201411</t>
        </is>
      </c>
      <c r="CL14" t="inlineStr">
        <is>
          <t>3.39877</t>
        </is>
      </c>
      <c r="CM14" t="inlineStr">
        <is>
          <t>-11.3467</t>
        </is>
      </c>
      <c r="CN14" t="inlineStr">
        <is>
          <t>-8.15706e-05</t>
        </is>
      </c>
      <c r="CO14" t="inlineStr">
        <is>
          <t>102.908</t>
        </is>
      </c>
      <c r="CP14" t="inlineStr">
        <is>
          <t>55.5794</t>
        </is>
      </c>
      <c r="CQ14" t="inlineStr">
        <is>
          <t>304.515</t>
        </is>
      </c>
      <c r="CR14" t="inlineStr">
        <is>
          <t>0</t>
        </is>
      </c>
      <c r="CS14" t="inlineStr">
        <is>
          <t>629.354</t>
        </is>
      </c>
      <c r="CT14" t="inlineStr">
        <is>
          <t>299.2</t>
        </is>
      </c>
      <c r="CU14" t="inlineStr">
        <is>
          <t>284.4</t>
        </is>
      </c>
      <c r="CV14" t="inlineStr">
        <is>
          <t>39.2</t>
        </is>
      </c>
      <c r="CW14" t="inlineStr">
        <is>
          <t>2.70843</t>
        </is>
      </c>
      <c r="CX14" t="inlineStr">
        <is>
          <t>-9.51662</t>
        </is>
      </c>
      <c r="CY14" t="inlineStr">
        <is>
          <t>-50</t>
        </is>
      </c>
      <c r="CZ14" t="inlineStr">
        <is>
          <t>0</t>
        </is>
      </c>
      <c r="DA14" t="inlineStr">
        <is>
          <t>0</t>
        </is>
      </c>
      <c r="DB14" t="inlineStr">
        <is>
          <t>0</t>
        </is>
      </c>
      <c r="DC14" t="inlineStr">
        <is>
          <t>0</t>
        </is>
      </c>
      <c r="DD14" t="inlineStr">
        <is>
          <t>0</t>
        </is>
      </c>
      <c r="DE14" t="inlineStr">
        <is>
          <t>0.125</t>
        </is>
      </c>
      <c r="DF14" t="inlineStr">
        <is>
          <t>0</t>
        </is>
      </c>
      <c r="DG14" t="inlineStr">
        <is>
          <t>0.125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10800</t>
        </is>
      </c>
      <c r="DQ14" t="inlineStr">
        <is>
          <t>4.09416</t>
        </is>
      </c>
      <c r="DR14" t="inlineStr">
        <is>
          <t>0</t>
        </is>
      </c>
      <c r="DS14" t="inlineStr">
        <is>
          <t>0.281982</t>
        </is>
      </c>
      <c r="DT14" t="inlineStr">
        <is>
          <t>0</t>
        </is>
      </c>
      <c r="DU14" t="inlineStr">
        <is>
          <t>0</t>
        </is>
      </c>
      <c r="DV14" t="inlineStr">
        <is>
          <t>0</t>
        </is>
      </c>
      <c r="DW14" t="inlineStr">
        <is>
          <t>0</t>
        </is>
      </c>
      <c r="DX14" t="inlineStr">
        <is>
          <t>0</t>
        </is>
      </c>
      <c r="DY14" t="inlineStr">
        <is>
          <t>0</t>
        </is>
      </c>
      <c r="DZ14" t="inlineStr">
        <is>
          <t>46.9668</t>
        </is>
      </c>
      <c r="EA14" t="inlineStr">
        <is>
          <t>16355.6</t>
        </is>
      </c>
      <c r="EB14" t="inlineStr">
        <is>
          <t>211.303</t>
        </is>
      </c>
      <c r="EC14" t="inlineStr">
        <is>
          <t>18.6095</t>
        </is>
      </c>
      <c r="ED14" t="inlineStr">
        <is>
          <t>7.86348</t>
        </is>
      </c>
      <c r="EE14" t="inlineStr">
        <is>
          <t>0.00113959</t>
        </is>
      </c>
      <c r="EF14" t="inlineStr">
        <is>
          <t>4266.56</t>
        </is>
      </c>
      <c r="EG14" t="inlineStr">
        <is>
          <t>13.3</t>
        </is>
      </c>
      <c r="EH14" t="inlineStr">
        <is>
          <t>0</t>
        </is>
      </c>
      <c r="EI14" t="inlineStr">
        <is>
          <t xml:space="preserve"> 14</t>
        </is>
      </c>
    </row>
    <row r="15" ht="14.25" customHeight="1" s="76">
      <c r="A15" s="2" t="inlineStr">
        <is>
          <t>2025-07-10 18:00</t>
        </is>
      </c>
      <c r="B15" t="inlineStr">
        <is>
          <t>101164</t>
        </is>
      </c>
      <c r="C15" t="inlineStr">
        <is>
          <t>24135</t>
        </is>
      </c>
      <c r="D15" t="inlineStr">
        <is>
          <t>12.119</t>
        </is>
      </c>
      <c r="E15" t="inlineStr">
        <is>
          <t>12191.2</t>
        </is>
      </c>
      <c r="F15" t="inlineStr">
        <is>
          <t>224.436</t>
        </is>
      </c>
      <c r="G15" t="inlineStr">
        <is>
          <t>5.5</t>
        </is>
      </c>
      <c r="H15" t="inlineStr">
        <is>
          <t>0</t>
        </is>
      </c>
      <c r="I15" t="inlineStr">
        <is>
          <t>0.199237</t>
        </is>
      </c>
      <c r="J15" t="inlineStr">
        <is>
          <t>29.31</t>
        </is>
      </c>
      <c r="K15" t="inlineStr">
        <is>
          <t>4.86827</t>
        </is>
      </c>
      <c r="L15" s="3" t="inlineStr">
        <is>
          <t>0.000118987</t>
        </is>
      </c>
      <c r="M15" t="inlineStr">
        <is>
          <t>9478.08</t>
        </is>
      </c>
      <c r="N15" t="inlineStr">
        <is>
          <t>234.86</t>
        </is>
      </c>
      <c r="O15" t="inlineStr">
        <is>
          <t>14.4</t>
        </is>
      </c>
      <c r="P15" t="inlineStr">
        <is>
          <t>0</t>
        </is>
      </c>
      <c r="Q15" t="inlineStr">
        <is>
          <t>0.249787</t>
        </is>
      </c>
      <c r="R15" t="inlineStr">
        <is>
          <t>25.0909</t>
        </is>
      </c>
      <c r="S15" t="inlineStr">
        <is>
          <t>0.174084</t>
        </is>
      </c>
      <c r="T15" s="3" t="inlineStr">
        <is>
          <t>0.000276755</t>
        </is>
      </c>
      <c r="U15" t="inlineStr">
        <is>
          <t>7439.79</t>
        </is>
      </c>
      <c r="V15" t="inlineStr">
        <is>
          <t>249.779</t>
        </is>
      </c>
      <c r="W15" t="inlineStr">
        <is>
          <t>13</t>
        </is>
      </c>
      <c r="X15" t="inlineStr">
        <is>
          <t>0</t>
        </is>
      </c>
      <c r="Y15" t="inlineStr">
        <is>
          <t>0.0503828</t>
        </is>
      </c>
      <c r="Z15" t="inlineStr">
        <is>
          <t>15.9478</t>
        </is>
      </c>
      <c r="AA15" t="inlineStr">
        <is>
          <t>-2.31105</t>
        </is>
      </c>
      <c r="AB15" s="3" t="inlineStr">
        <is>
          <t>0.000100353</t>
        </is>
      </c>
      <c r="AC15" t="inlineStr">
        <is>
          <t>5768.7</t>
        </is>
      </c>
      <c r="AD15" t="inlineStr">
        <is>
          <t>262.038</t>
        </is>
      </c>
      <c r="AE15" t="inlineStr">
        <is>
          <t>20.6</t>
        </is>
      </c>
      <c r="AF15" t="inlineStr">
        <is>
          <t>0</t>
        </is>
      </c>
      <c r="AG15" t="inlineStr">
        <is>
          <t>0.00396875</t>
        </is>
      </c>
      <c r="AH15" t="inlineStr">
        <is>
          <t>10.2275</t>
        </is>
      </c>
      <c r="AI15" t="inlineStr">
        <is>
          <t>-4.43124</t>
        </is>
      </c>
      <c r="AJ15" s="3" t="inlineStr">
        <is>
          <t>0.000119632</t>
        </is>
      </c>
      <c r="AK15" t="inlineStr">
        <is>
          <t>4342.79</t>
        </is>
      </c>
      <c r="AL15" t="inlineStr">
        <is>
          <t>272.142</t>
        </is>
      </c>
      <c r="AM15" t="inlineStr">
        <is>
          <t>13.2</t>
        </is>
      </c>
      <c r="AN15" t="inlineStr">
        <is>
          <t>0</t>
        </is>
      </c>
      <c r="AO15" t="inlineStr">
        <is>
          <t>0.0404727</t>
        </is>
      </c>
      <c r="AP15" t="inlineStr">
        <is>
          <t>5.4121</t>
        </is>
      </c>
      <c r="AQ15" t="inlineStr">
        <is>
          <t>-5.26276</t>
        </is>
      </c>
      <c r="AR15" s="3" t="inlineStr">
        <is>
          <t>0.000104615</t>
        </is>
      </c>
      <c r="AS15" t="inlineStr">
        <is>
          <t>3099.64</t>
        </is>
      </c>
      <c r="AT15" t="inlineStr">
        <is>
          <t>278.242</t>
        </is>
      </c>
      <c r="AU15" t="inlineStr">
        <is>
          <t>13.1</t>
        </is>
      </c>
      <c r="AV15" t="inlineStr">
        <is>
          <t>0</t>
        </is>
      </c>
      <c r="AW15" t="inlineStr">
        <is>
          <t>0.18793</t>
        </is>
      </c>
      <c r="AX15" t="inlineStr">
        <is>
          <t>3.94662</t>
        </is>
      </c>
      <c r="AY15" t="inlineStr">
        <is>
          <t>-7.41072</t>
        </is>
      </c>
      <c r="AZ15" t="inlineStr">
        <is>
          <t>0.000148499</t>
        </is>
      </c>
      <c r="BA15" t="inlineStr">
        <is>
          <t>1491.85</t>
        </is>
      </c>
      <c r="BB15" t="inlineStr">
        <is>
          <t>286.753</t>
        </is>
      </c>
      <c r="BC15" t="inlineStr">
        <is>
          <t>41.1</t>
        </is>
      </c>
      <c r="BD15" t="inlineStr">
        <is>
          <t>0</t>
        </is>
      </c>
      <c r="BE15" t="inlineStr">
        <is>
          <t>0.0431816</t>
        </is>
      </c>
      <c r="BF15" t="inlineStr">
        <is>
          <t>-2.36329</t>
        </is>
      </c>
      <c r="BG15" t="inlineStr">
        <is>
          <t>-8.6441</t>
        </is>
      </c>
      <c r="BH15" s="3" t="inlineStr">
        <is>
          <t>0.000154237</t>
        </is>
      </c>
      <c r="BI15" t="inlineStr">
        <is>
          <t>774.135</t>
        </is>
      </c>
      <c r="BJ15" t="inlineStr">
        <is>
          <t>290.62</t>
        </is>
      </c>
      <c r="BK15" t="inlineStr">
        <is>
          <t>62.2</t>
        </is>
      </c>
      <c r="BL15" t="inlineStr">
        <is>
          <t>0</t>
        </is>
      </c>
      <c r="BM15" t="inlineStr">
        <is>
          <t>-0.00242285</t>
        </is>
      </c>
      <c r="BN15" t="inlineStr">
        <is>
          <t>4.43155</t>
        </is>
      </c>
      <c r="BO15" t="inlineStr">
        <is>
          <t>-14.3697</t>
        </is>
      </c>
      <c r="BP15" t="inlineStr">
        <is>
          <t>2.93536e-05</t>
        </is>
      </c>
      <c r="BQ15" t="inlineStr">
        <is>
          <t>545.332</t>
        </is>
      </c>
      <c r="BR15" t="inlineStr">
        <is>
          <t>292.62</t>
        </is>
      </c>
      <c r="BS15" t="inlineStr">
        <is>
          <t>58.2</t>
        </is>
      </c>
      <c r="BT15" t="inlineStr">
        <is>
          <t>0</t>
        </is>
      </c>
      <c r="BU15" t="inlineStr">
        <is>
          <t>-0.0991929</t>
        </is>
      </c>
      <c r="BV15" t="inlineStr">
        <is>
          <t>4.9273</t>
        </is>
      </c>
      <c r="BW15" t="inlineStr">
        <is>
          <t>-14.245</t>
        </is>
      </c>
      <c r="BX15" t="inlineStr">
        <is>
          <t>-2.33655e-06</t>
        </is>
      </c>
      <c r="BY15" t="inlineStr">
        <is>
          <t>4</t>
        </is>
      </c>
      <c r="BZ15" t="inlineStr">
        <is>
          <t>320.816</t>
        </is>
      </c>
      <c r="CA15" t="inlineStr">
        <is>
          <t>294.816</t>
        </is>
      </c>
      <c r="CB15" t="inlineStr">
        <is>
          <t>52.9</t>
        </is>
      </c>
      <c r="CC15" t="inlineStr">
        <is>
          <t>0</t>
        </is>
      </c>
      <c r="CD15" t="inlineStr">
        <is>
          <t>-0.188193</t>
        </is>
      </c>
      <c r="CE15" t="inlineStr">
        <is>
          <t>4.68771</t>
        </is>
      </c>
      <c r="CF15" t="inlineStr">
        <is>
          <t>-13.2502</t>
        </is>
      </c>
      <c r="CG15" t="inlineStr">
        <is>
          <t>-2.84053e-05</t>
        </is>
      </c>
      <c r="CH15" t="inlineStr">
        <is>
          <t>296.723</t>
        </is>
      </c>
      <c r="CI15" t="inlineStr">
        <is>
          <t>48.5</t>
        </is>
      </c>
      <c r="CJ15" t="inlineStr">
        <is>
          <t>0</t>
        </is>
      </c>
      <c r="CK15" t="inlineStr">
        <is>
          <t>-0.218193</t>
        </is>
      </c>
      <c r="CL15" t="inlineStr">
        <is>
          <t>3.57771</t>
        </is>
      </c>
      <c r="CM15" t="inlineStr">
        <is>
          <t>-10.0944</t>
        </is>
      </c>
      <c r="CN15" s="3" t="inlineStr">
        <is>
          <t>-8.97571e-05</t>
        </is>
      </c>
      <c r="CO15" t="inlineStr">
        <is>
          <t>100.397</t>
        </is>
      </c>
      <c r="CP15" t="inlineStr">
        <is>
          <t>55.5794</t>
        </is>
      </c>
      <c r="CQ15" t="inlineStr">
        <is>
          <t>296</t>
        </is>
      </c>
      <c r="CR15" t="inlineStr">
        <is>
          <t>0</t>
        </is>
      </c>
      <c r="CS15" t="inlineStr">
        <is>
          <t>225.047</t>
        </is>
      </c>
      <c r="CT15" t="inlineStr">
        <is>
          <t>296.816</t>
        </is>
      </c>
      <c r="CU15" t="inlineStr">
        <is>
          <t>285.5</t>
        </is>
      </c>
      <c r="CV15" t="inlineStr">
        <is>
          <t>48.8</t>
        </is>
      </c>
      <c r="CW15" t="inlineStr">
        <is>
          <t>2.84845</t>
        </is>
      </c>
      <c r="CX15" t="inlineStr">
        <is>
          <t>-8.00935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0</t>
        </is>
      </c>
      <c r="DC15" t="inlineStr">
        <is>
          <t>0</t>
        </is>
      </c>
      <c r="DD15" t="inlineStr">
        <is>
          <t>0</t>
        </is>
      </c>
      <c r="DE15" t="inlineStr">
        <is>
          <t>0.125</t>
        </is>
      </c>
      <c r="DF15" t="inlineStr">
        <is>
          <t>0</t>
        </is>
      </c>
      <c r="DG15" t="inlineStr">
        <is>
          <t>0.125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21600</t>
        </is>
      </c>
      <c r="DQ15" t="inlineStr">
        <is>
          <t>3.2951</t>
        </is>
      </c>
      <c r="DR15" t="inlineStr">
        <is>
          <t>0</t>
        </is>
      </c>
      <c r="DS15" t="inlineStr">
        <is>
          <t>-0.273926</t>
        </is>
      </c>
      <c r="DT15" t="inlineStr">
        <is>
          <t>0</t>
        </is>
      </c>
      <c r="DU15" t="inlineStr">
        <is>
          <t>0</t>
        </is>
      </c>
      <c r="DV15" t="inlineStr">
        <is>
          <t>0</t>
        </is>
      </c>
      <c r="DW15" t="inlineStr">
        <is>
          <t>0</t>
        </is>
      </c>
      <c r="DX15" t="inlineStr">
        <is>
          <t>0</t>
        </is>
      </c>
      <c r="DY15" t="inlineStr">
        <is>
          <t>0</t>
        </is>
      </c>
      <c r="DZ15" t="inlineStr">
        <is>
          <t>74.9897</t>
        </is>
      </c>
      <c r="EA15" t="inlineStr">
        <is>
          <t>16069.2</t>
        </is>
      </c>
      <c r="EB15" t="inlineStr">
        <is>
          <t>213.094</t>
        </is>
      </c>
      <c r="EC15" t="inlineStr">
        <is>
          <t>17.6646</t>
        </is>
      </c>
      <c r="ED15" t="inlineStr">
        <is>
          <t>6.78707</t>
        </is>
      </c>
      <c r="EE15" t="inlineStr">
        <is>
          <t>-0.000286369</t>
        </is>
      </c>
      <c r="EF15" t="inlineStr">
        <is>
          <t>4183.04</t>
        </is>
      </c>
      <c r="EG15" t="inlineStr">
        <is>
          <t>10.6</t>
        </is>
      </c>
      <c r="EH15" t="inlineStr">
        <is>
          <t>0</t>
        </is>
      </c>
      <c r="EI15" t="inlineStr">
        <is>
          <t xml:space="preserve"> 15</t>
        </is>
      </c>
    </row>
    <row r="16" ht="14.25" customHeight="1" s="76">
      <c r="A16" s="2" t="inlineStr">
        <is>
          <t>2025-07-10 21:00</t>
        </is>
      </c>
      <c r="B16" t="inlineStr">
        <is>
          <t>101193</t>
        </is>
      </c>
      <c r="C16" t="inlineStr">
        <is>
          <t>24134.9</t>
        </is>
      </c>
      <c r="D16" t="inlineStr">
        <is>
          <t>14.0281</t>
        </is>
      </c>
      <c r="E16" t="inlineStr">
        <is>
          <t>12179</t>
        </is>
      </c>
      <c r="F16" t="inlineStr">
        <is>
          <t>226.138</t>
        </is>
      </c>
      <c r="G16" t="inlineStr">
        <is>
          <t>4.2</t>
        </is>
      </c>
      <c r="H16" t="inlineStr">
        <is>
          <t>0</t>
        </is>
      </c>
      <c r="I16" t="inlineStr">
        <is>
          <t>0.149784</t>
        </is>
      </c>
      <c r="J16" t="inlineStr">
        <is>
          <t>30.3594</t>
        </is>
      </c>
      <c r="K16" t="inlineStr">
        <is>
          <t>8.02915</t>
        </is>
      </c>
      <c r="L16" s="3" t="inlineStr">
        <is>
          <t>0.00013207</t>
        </is>
      </c>
      <c r="M16" t="inlineStr">
        <is>
          <t>9465.83</t>
        </is>
      </c>
      <c r="N16" t="inlineStr">
        <is>
          <t>232.86</t>
        </is>
      </c>
      <c r="O16" t="inlineStr">
        <is>
          <t>26.2</t>
        </is>
      </c>
      <c r="P16" t="inlineStr">
        <is>
          <t>0</t>
        </is>
      </c>
      <c r="Q16" t="inlineStr">
        <is>
          <t>-0.0969941</t>
        </is>
      </c>
      <c r="R16" t="inlineStr">
        <is>
          <t>22.0068</t>
        </is>
      </c>
      <c r="S16" t="inlineStr">
        <is>
          <t>4.1878</t>
        </is>
      </c>
      <c r="T16" t="inlineStr">
        <is>
          <t>5.56077e-05</t>
        </is>
      </c>
      <c r="U16" t="inlineStr">
        <is>
          <t>7433.92</t>
        </is>
      </c>
      <c r="V16" t="inlineStr">
        <is>
          <t>249.382</t>
        </is>
      </c>
      <c r="W16" t="inlineStr">
        <is>
          <t>14.7</t>
        </is>
      </c>
      <c r="X16" t="inlineStr">
        <is>
          <t>0</t>
        </is>
      </c>
      <c r="Y16" t="inlineStr">
        <is>
          <t>-0.130496</t>
        </is>
      </c>
      <c r="Z16" t="inlineStr">
        <is>
          <t>14.4712</t>
        </is>
      </c>
      <c r="AA16" t="inlineStr">
        <is>
          <t>0.735229</t>
        </is>
      </c>
      <c r="AB16" s="3" t="inlineStr">
        <is>
          <t>7.42162e-05</t>
        </is>
      </c>
      <c r="AC16" t="inlineStr">
        <is>
          <t>5767.64</t>
        </is>
      </c>
      <c r="AD16" t="inlineStr">
        <is>
          <t>261.371</t>
        </is>
      </c>
      <c r="AE16" t="inlineStr">
        <is>
          <t>23</t>
        </is>
      </c>
      <c r="AF16" t="inlineStr">
        <is>
          <t>0</t>
        </is>
      </c>
      <c r="AG16" t="inlineStr">
        <is>
          <t>-0.100762</t>
        </is>
      </c>
      <c r="AH16" t="inlineStr">
        <is>
          <t>7.29492</t>
        </is>
      </c>
      <c r="AI16" t="inlineStr">
        <is>
          <t>-0.76396</t>
        </is>
      </c>
      <c r="AJ16" t="inlineStr">
        <is>
          <t>9.59253e-05</t>
        </is>
      </c>
      <c r="AK16" t="inlineStr">
        <is>
          <t>4345.31</t>
        </is>
      </c>
      <c r="AL16" t="inlineStr">
        <is>
          <t>271.608</t>
        </is>
      </c>
      <c r="AM16" t="inlineStr">
        <is>
          <t>12.6</t>
        </is>
      </c>
      <c r="AN16" t="inlineStr">
        <is>
          <t>0</t>
        </is>
      </c>
      <c r="AO16" t="inlineStr">
        <is>
          <t>0.137816</t>
        </is>
      </c>
      <c r="AP16" t="inlineStr">
        <is>
          <t>3.33904</t>
        </is>
      </c>
      <c r="AQ16" t="inlineStr">
        <is>
          <t>-3.37721</t>
        </is>
      </c>
      <c r="AR16" s="3" t="inlineStr">
        <is>
          <t>0.000125158</t>
        </is>
      </c>
      <c r="AS16" t="inlineStr">
        <is>
          <t>3103.61</t>
        </is>
      </c>
      <c r="AT16" t="inlineStr">
        <is>
          <t>278.279</t>
        </is>
      </c>
      <c r="AU16" t="inlineStr">
        <is>
          <t>12.9</t>
        </is>
      </c>
      <c r="AV16" t="inlineStr">
        <is>
          <t>0</t>
        </is>
      </c>
      <c r="AW16" t="inlineStr">
        <is>
          <t>0.18959</t>
        </is>
      </c>
      <c r="AX16" t="inlineStr">
        <is>
          <t>4.11678</t>
        </is>
      </c>
      <c r="AY16" t="inlineStr">
        <is>
          <t>-7.78216</t>
        </is>
      </c>
      <c r="AZ16" s="3" t="inlineStr">
        <is>
          <t>0.000137742</t>
        </is>
      </c>
      <c r="BA16" t="inlineStr">
        <is>
          <t>1496.61</t>
        </is>
      </c>
      <c r="BB16" t="inlineStr">
        <is>
          <t>286.974</t>
        </is>
      </c>
      <c r="BC16" t="inlineStr">
        <is>
          <t>45.6</t>
        </is>
      </c>
      <c r="BD16" t="inlineStr">
        <is>
          <t>0</t>
        </is>
      </c>
      <c r="BE16" t="inlineStr">
        <is>
          <t>0.240903</t>
        </is>
      </c>
      <c r="BF16" t="inlineStr">
        <is>
          <t>-0.244453</t>
        </is>
      </c>
      <c r="BG16" t="inlineStr">
        <is>
          <t>-10.1009</t>
        </is>
      </c>
      <c r="BH16" s="3" t="inlineStr">
        <is>
          <t>0.000107379</t>
        </is>
      </c>
      <c r="BI16" t="inlineStr">
        <is>
          <t>777.217</t>
        </is>
      </c>
      <c r="BJ16" t="inlineStr">
        <is>
          <t>291.305</t>
        </is>
      </c>
      <c r="BK16" t="inlineStr">
        <is>
          <t>57.1</t>
        </is>
      </c>
      <c r="BL16" t="inlineStr">
        <is>
          <t>0</t>
        </is>
      </c>
      <c r="BM16" t="inlineStr">
        <is>
          <t>-0.00274902</t>
        </is>
      </c>
      <c r="BN16" t="inlineStr">
        <is>
          <t>4.80869</t>
        </is>
      </c>
      <c r="BO16" t="inlineStr">
        <is>
          <t>-15.7854</t>
        </is>
      </c>
      <c r="BP16" t="inlineStr">
        <is>
          <t>0.000111774</t>
        </is>
      </c>
      <c r="BQ16" t="inlineStr">
        <is>
          <t>548.096</t>
        </is>
      </c>
      <c r="BR16" t="inlineStr">
        <is>
          <t>292.805</t>
        </is>
      </c>
      <c r="BS16" t="inlineStr">
        <is>
          <t>61.6</t>
        </is>
      </c>
      <c r="BT16" t="inlineStr">
        <is>
          <t>0</t>
        </is>
      </c>
      <c r="BU16" t="inlineStr">
        <is>
          <t>-0.124152</t>
        </is>
      </c>
      <c r="BV16" t="inlineStr">
        <is>
          <t>6.38036</t>
        </is>
      </c>
      <c r="BW16" t="inlineStr">
        <is>
          <t>-15.573</t>
        </is>
      </c>
      <c r="BX16" t="inlineStr">
        <is>
          <t>3.55482e-05</t>
        </is>
      </c>
      <c r="BY16" t="inlineStr">
        <is>
          <t>4</t>
        </is>
      </c>
      <c r="BZ16" t="inlineStr">
        <is>
          <t>323.392</t>
        </is>
      </c>
      <c r="CA16" t="inlineStr">
        <is>
          <t>294.878</t>
        </is>
      </c>
      <c r="CB16" t="inlineStr">
        <is>
          <t>57.2</t>
        </is>
      </c>
      <c r="CC16" t="inlineStr">
        <is>
          <t>0</t>
        </is>
      </c>
      <c r="CD16" t="inlineStr">
        <is>
          <t>-0.211426</t>
        </is>
      </c>
      <c r="CE16" t="inlineStr">
        <is>
          <t>6.12736</t>
        </is>
      </c>
      <c r="CF16" t="inlineStr">
        <is>
          <t>-14.1886</t>
        </is>
      </c>
      <c r="CG16" t="inlineStr">
        <is>
          <t>-2.11469e-05</t>
        </is>
      </c>
      <c r="CH16" t="inlineStr">
        <is>
          <t>296.632</t>
        </is>
      </c>
      <c r="CI16" t="inlineStr">
        <is>
          <t>53.4</t>
        </is>
      </c>
      <c r="CJ16" t="inlineStr">
        <is>
          <t>0</t>
        </is>
      </c>
      <c r="CK16" t="inlineStr">
        <is>
          <t>-0.219931</t>
        </is>
      </c>
      <c r="CL16" t="inlineStr">
        <is>
          <t>4.74951</t>
        </is>
      </c>
      <c r="CM16" t="inlineStr">
        <is>
          <t>-10.634</t>
        </is>
      </c>
      <c r="CN16" s="3" t="inlineStr">
        <is>
          <t>-0.000104147</t>
        </is>
      </c>
      <c r="CO16" t="inlineStr">
        <is>
          <t>102.891</t>
        </is>
      </c>
      <c r="CP16" t="inlineStr">
        <is>
          <t>55.5794</t>
        </is>
      </c>
      <c r="CQ16" t="inlineStr">
        <is>
          <t>295.318</t>
        </is>
      </c>
      <c r="CR16" t="inlineStr">
        <is>
          <t>0</t>
        </is>
      </c>
      <c r="CS16" t="inlineStr">
        <is>
          <t>189.738</t>
        </is>
      </c>
      <c r="CT16" t="inlineStr">
        <is>
          <t>296.468</t>
        </is>
      </c>
      <c r="CU16" t="inlineStr">
        <is>
          <t>286.9</t>
        </is>
      </c>
      <c r="CV16" t="inlineStr">
        <is>
          <t>54.4</t>
        </is>
      </c>
      <c r="CW16" t="inlineStr">
        <is>
          <t>3.74552</t>
        </is>
      </c>
      <c r="CX16" t="inlineStr">
        <is>
          <t>-8.11764</t>
        </is>
      </c>
      <c r="CY16" t="inlineStr">
        <is>
          <t>-50</t>
        </is>
      </c>
      <c r="CZ16" t="inlineStr">
        <is>
          <t>0</t>
        </is>
      </c>
      <c r="DA16" t="inlineStr">
        <is>
          <t>0</t>
        </is>
      </c>
      <c r="DB16" t="inlineStr">
        <is>
          <t>0</t>
        </is>
      </c>
      <c r="DC16" t="inlineStr">
        <is>
          <t>0</t>
        </is>
      </c>
      <c r="DD16" t="inlineStr">
        <is>
          <t>0</t>
        </is>
      </c>
      <c r="DE16" t="inlineStr">
        <is>
          <t>0.125</t>
        </is>
      </c>
      <c r="DF16" t="inlineStr">
        <is>
          <t>0</t>
        </is>
      </c>
      <c r="DG16" t="inlineStr">
        <is>
          <t>0.125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752</t>
        </is>
      </c>
      <c r="DQ16" t="inlineStr">
        <is>
          <t>1.50071</t>
        </is>
      </c>
      <c r="DR16" t="inlineStr">
        <is>
          <t>0</t>
        </is>
      </c>
      <c r="DS16" t="inlineStr">
        <is>
          <t>-0.0532837</t>
        </is>
      </c>
      <c r="DT16" t="inlineStr">
        <is>
          <t>0</t>
        </is>
      </c>
      <c r="DU16" t="inlineStr">
        <is>
          <t>0</t>
        </is>
      </c>
      <c r="DV16" t="inlineStr">
        <is>
          <t>0</t>
        </is>
      </c>
      <c r="DW16" t="inlineStr">
        <is>
          <t>0</t>
        </is>
      </c>
      <c r="DX16" t="inlineStr">
        <is>
          <t>0</t>
        </is>
      </c>
      <c r="DY16" t="inlineStr">
        <is>
          <t>0</t>
        </is>
      </c>
      <c r="DZ16" t="inlineStr">
        <is>
          <t>94.5493</t>
        </is>
      </c>
      <c r="EA16" t="inlineStr">
        <is>
          <t>10742</t>
        </is>
      </c>
      <c r="EB16" t="inlineStr">
        <is>
          <t>228.273</t>
        </is>
      </c>
      <c r="EC16" t="inlineStr">
        <is>
          <t>28.6893</t>
        </is>
      </c>
      <c r="ED16" t="inlineStr">
        <is>
          <t>11.4809</t>
        </is>
      </c>
      <c r="EE16" t="inlineStr">
        <is>
          <t>-7.63092e-05</t>
        </is>
      </c>
      <c r="EF16" t="inlineStr">
        <is>
          <t>4101.76</t>
        </is>
      </c>
      <c r="EG16" t="inlineStr">
        <is>
          <t>8.9</t>
        </is>
      </c>
      <c r="EH16" t="inlineStr">
        <is>
          <t>0</t>
        </is>
      </c>
      <c r="EI16" t="inlineStr">
        <is>
          <t xml:space="preserve"> 16</t>
        </is>
      </c>
    </row>
    <row r="17" ht="14.25" customHeight="1" s="76">
      <c r="A17" s="2" t="inlineStr">
        <is>
          <t>2025-07-11 00:00</t>
        </is>
      </c>
      <c r="B17" t="inlineStr">
        <is>
          <t>101070</t>
        </is>
      </c>
      <c r="C17" t="inlineStr">
        <is>
          <t>24134.9</t>
        </is>
      </c>
      <c r="D17" t="inlineStr">
        <is>
          <t>11.925</t>
        </is>
      </c>
      <c r="E17" t="inlineStr">
        <is>
          <t>12152.3</t>
        </is>
      </c>
      <c r="F17" t="inlineStr">
        <is>
          <t>226.781</t>
        </is>
      </c>
      <c r="G17" t="inlineStr">
        <is>
          <t>2.7</t>
        </is>
      </c>
      <c r="H17" t="inlineStr">
        <is>
          <t>0</t>
        </is>
      </c>
      <c r="I17" t="inlineStr">
        <is>
          <t>0.114111</t>
        </is>
      </c>
      <c r="J17" t="inlineStr">
        <is>
          <t>26.2407</t>
        </is>
      </c>
      <c r="K17" t="inlineStr">
        <is>
          <t>8.34626</t>
        </is>
      </c>
      <c r="L17" s="3" t="inlineStr">
        <is>
          <t>0.000248955</t>
        </is>
      </c>
      <c r="M17" t="inlineStr">
        <is>
          <t>9435.29</t>
        </is>
      </c>
      <c r="N17" t="inlineStr">
        <is>
          <t>231.601</t>
        </is>
      </c>
      <c r="O17" t="inlineStr">
        <is>
          <t>35.6</t>
        </is>
      </c>
      <c r="P17" t="inlineStr">
        <is>
          <t>0</t>
        </is>
      </c>
      <c r="Q17" t="inlineStr">
        <is>
          <t>-0.0983711</t>
        </is>
      </c>
      <c r="R17" t="inlineStr">
        <is>
          <t>14.2327</t>
        </is>
      </c>
      <c r="S17" t="inlineStr">
        <is>
          <t>6.88048</t>
        </is>
      </c>
      <c r="T17" s="3" t="inlineStr">
        <is>
          <t>0.000232915</t>
        </is>
      </c>
      <c r="U17" t="inlineStr">
        <is>
          <t>7415.84</t>
        </is>
      </c>
      <c r="V17" t="inlineStr">
        <is>
          <t>247.763</t>
        </is>
      </c>
      <c r="W17" t="inlineStr">
        <is>
          <t>28.3</t>
        </is>
      </c>
      <c r="X17" t="inlineStr">
        <is>
          <t>0</t>
        </is>
      </c>
      <c r="Y17" t="inlineStr">
        <is>
          <t>-0.453688</t>
        </is>
      </c>
      <c r="Z17" t="inlineStr">
        <is>
          <t>9.19394</t>
        </is>
      </c>
      <c r="AA17" t="inlineStr">
        <is>
          <t>4.20662</t>
        </is>
      </c>
      <c r="AB17" s="3" t="inlineStr">
        <is>
          <t>0.000106536</t>
        </is>
      </c>
      <c r="AC17" t="inlineStr">
        <is>
          <t>5755.14</t>
        </is>
      </c>
      <c r="AD17" t="inlineStr">
        <is>
          <t>260.687</t>
        </is>
      </c>
      <c r="AE17" t="inlineStr">
        <is>
          <t>27.4</t>
        </is>
      </c>
      <c r="AF17" t="inlineStr">
        <is>
          <t>0</t>
        </is>
      </c>
      <c r="AG17" t="inlineStr">
        <is>
          <t>-0.307344</t>
        </is>
      </c>
      <c r="AH17" t="inlineStr">
        <is>
          <t>6.59249</t>
        </is>
      </c>
      <c r="AI17" t="inlineStr">
        <is>
          <t>0.0996777</t>
        </is>
      </c>
      <c r="AJ17" s="3" t="inlineStr">
        <is>
          <t>0.000110948</t>
        </is>
      </c>
      <c r="AK17" t="inlineStr">
        <is>
          <t>4334.71</t>
        </is>
      </c>
      <c r="AL17" t="inlineStr">
        <is>
          <t>271.487</t>
        </is>
      </c>
      <c r="AM17" t="inlineStr">
        <is>
          <t>14.3</t>
        </is>
      </c>
      <c r="AN17" t="inlineStr">
        <is>
          <t>0</t>
        </is>
      </c>
      <c r="AO17" t="inlineStr">
        <is>
          <t>-0.179793</t>
        </is>
      </c>
      <c r="AP17" t="inlineStr">
        <is>
          <t>2.88459</t>
        </is>
      </c>
      <c r="AQ17" t="inlineStr">
        <is>
          <t>-2.24102</t>
        </is>
      </c>
      <c r="AR17" s="3" t="inlineStr">
        <is>
          <t>8.53596e-05</t>
        </is>
      </c>
      <c r="AS17" t="inlineStr">
        <is>
          <t>3094.11</t>
        </is>
      </c>
      <c r="AT17" t="inlineStr">
        <is>
          <t>277.962</t>
        </is>
      </c>
      <c r="AU17" t="inlineStr">
        <is>
          <t>11.9</t>
        </is>
      </c>
      <c r="AV17" t="inlineStr">
        <is>
          <t>0</t>
        </is>
      </c>
      <c r="AW17" t="inlineStr">
        <is>
          <t>0.403856</t>
        </is>
      </c>
      <c r="AX17" t="inlineStr">
        <is>
          <t>2.46861</t>
        </is>
      </c>
      <c r="AY17" t="inlineStr">
        <is>
          <t>-7.01429</t>
        </is>
      </c>
      <c r="AZ17" t="inlineStr">
        <is>
          <t>0.000115263</t>
        </is>
      </c>
      <c r="BA17" t="inlineStr">
        <is>
          <t>1490.07</t>
        </is>
      </c>
      <c r="BB17" t="inlineStr">
        <is>
          <t>287.2</t>
        </is>
      </c>
      <c r="BC17" t="inlineStr">
        <is>
          <t>47.4</t>
        </is>
      </c>
      <c r="BD17" t="inlineStr">
        <is>
          <t>0</t>
        </is>
      </c>
      <c r="BE17" t="inlineStr">
        <is>
          <t>0.713288</t>
        </is>
      </c>
      <c r="BF17" t="inlineStr">
        <is>
          <t>1.84603</t>
        </is>
      </c>
      <c r="BG17" t="inlineStr">
        <is>
          <t>-13.1478</t>
        </is>
      </c>
      <c r="BH17" t="inlineStr">
        <is>
          <t>0.00018014</t>
        </is>
      </c>
      <c r="BI17" t="inlineStr">
        <is>
          <t>769.444</t>
        </is>
      </c>
      <c r="BJ17" t="inlineStr">
        <is>
          <t>292.3</t>
        </is>
      </c>
      <c r="BK17" t="inlineStr">
        <is>
          <t>58</t>
        </is>
      </c>
      <c r="BL17" t="inlineStr">
        <is>
          <t>0</t>
        </is>
      </c>
      <c r="BM17" t="inlineStr">
        <is>
          <t>-0.00348242</t>
        </is>
      </c>
      <c r="BN17" t="inlineStr">
        <is>
          <t>2.87034</t>
        </is>
      </c>
      <c r="BO17" t="inlineStr">
        <is>
          <t>-13.3248</t>
        </is>
      </c>
      <c r="BP17" t="inlineStr">
        <is>
          <t>0.000208236</t>
        </is>
      </c>
      <c r="BQ17" t="inlineStr">
        <is>
          <t>539.264</t>
        </is>
      </c>
      <c r="BR17" t="inlineStr">
        <is>
          <t>294.2</t>
        </is>
      </c>
      <c r="BS17" t="inlineStr">
        <is>
          <t>60</t>
        </is>
      </c>
      <c r="BT17" t="inlineStr">
        <is>
          <t>0</t>
        </is>
      </c>
      <c r="BU17" t="inlineStr">
        <is>
          <t>-0.291537</t>
        </is>
      </c>
      <c r="BV17" t="inlineStr">
        <is>
          <t>3.9998</t>
        </is>
      </c>
      <c r="BW17" t="inlineStr">
        <is>
          <t>-13.1876</t>
        </is>
      </c>
      <c r="BX17" s="3" t="inlineStr">
        <is>
          <t>0.000267233</t>
        </is>
      </c>
      <c r="BY17" t="inlineStr">
        <is>
          <t>4</t>
        </is>
      </c>
      <c r="BZ17" t="inlineStr">
        <is>
          <t>313.544</t>
        </is>
      </c>
      <c r="CA17" t="inlineStr">
        <is>
          <t>295.874</t>
        </is>
      </c>
      <c r="CB17" t="inlineStr">
        <is>
          <t>59</t>
        </is>
      </c>
      <c r="CC17" t="inlineStr">
        <is>
          <t>0</t>
        </is>
      </c>
      <c r="CD17" t="inlineStr">
        <is>
          <t>-0.33059</t>
        </is>
      </c>
      <c r="CE17" t="inlineStr">
        <is>
          <t>5.17043</t>
        </is>
      </c>
      <c r="CF17" t="inlineStr">
        <is>
          <t>-11.4366</t>
        </is>
      </c>
      <c r="CG17" s="3" t="inlineStr">
        <is>
          <t>0.000235026</t>
        </is>
      </c>
      <c r="CH17" t="inlineStr">
        <is>
          <t>297.121</t>
        </is>
      </c>
      <c r="CI17" t="inlineStr">
        <is>
          <t>57.6</t>
        </is>
      </c>
      <c r="CJ17" t="inlineStr">
        <is>
          <t>0</t>
        </is>
      </c>
      <c r="CK17" t="inlineStr">
        <is>
          <t>-0.170518</t>
        </is>
      </c>
      <c r="CL17" t="inlineStr">
        <is>
          <t>4.52043</t>
        </is>
      </c>
      <c r="CM17" t="inlineStr">
        <is>
          <t>-7.3936</t>
        </is>
      </c>
      <c r="CN17" s="3" t="inlineStr">
        <is>
          <t>0.000100039</t>
        </is>
      </c>
      <c r="CO17" t="inlineStr">
        <is>
          <t>92.3398</t>
        </is>
      </c>
      <c r="CP17" t="inlineStr">
        <is>
          <t>55.5794</t>
        </is>
      </c>
      <c r="CQ17" t="inlineStr">
        <is>
          <t>295.116</t>
        </is>
      </c>
      <c r="CR17" t="inlineStr">
        <is>
          <t>0</t>
        </is>
      </c>
      <c r="CS17" t="inlineStr">
        <is>
          <t>126.483</t>
        </is>
      </c>
      <c r="CT17" t="inlineStr">
        <is>
          <t>296.6</t>
        </is>
      </c>
      <c r="CU17" t="inlineStr">
        <is>
          <t>288.3</t>
        </is>
      </c>
      <c r="CV17" t="inlineStr">
        <is>
          <t>59.7</t>
        </is>
      </c>
      <c r="CW17" t="inlineStr">
        <is>
          <t>3.83519</t>
        </is>
      </c>
      <c r="CX17" t="inlineStr">
        <is>
          <t>-5.68749</t>
        </is>
      </c>
      <c r="CY17" t="inlineStr">
        <is>
          <t>-50</t>
        </is>
      </c>
      <c r="CZ17" t="inlineStr">
        <is>
          <t>0</t>
        </is>
      </c>
      <c r="DA17" t="inlineStr">
        <is>
          <t>0</t>
        </is>
      </c>
      <c r="DB17" t="inlineStr">
        <is>
          <t>0</t>
        </is>
      </c>
      <c r="DC17" t="inlineStr">
        <is>
          <t>0</t>
        </is>
      </c>
      <c r="DD17" t="inlineStr">
        <is>
          <t>0</t>
        </is>
      </c>
      <c r="DE17" t="inlineStr">
        <is>
          <t>0.125</t>
        </is>
      </c>
      <c r="DF17" t="inlineStr">
        <is>
          <t>0</t>
        </is>
      </c>
      <c r="DG17" t="inlineStr">
        <is>
          <t>0.125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752</t>
        </is>
      </c>
      <c r="DQ17" t="inlineStr">
        <is>
          <t>-0.933621</t>
        </is>
      </c>
      <c r="DR17" t="inlineStr">
        <is>
          <t>285</t>
        </is>
      </c>
      <c r="DS17" t="inlineStr">
        <is>
          <t>-42.4911</t>
        </is>
      </c>
      <c r="DT17" t="inlineStr">
        <is>
          <t>0</t>
        </is>
      </c>
      <c r="DU17" t="inlineStr">
        <is>
          <t>0</t>
        </is>
      </c>
      <c r="DV17" t="inlineStr">
        <is>
          <t>0</t>
        </is>
      </c>
      <c r="DW17" t="inlineStr">
        <is>
          <t>0</t>
        </is>
      </c>
      <c r="DX17" t="inlineStr">
        <is>
          <t>0</t>
        </is>
      </c>
      <c r="DY17" t="inlineStr">
        <is>
          <t>0</t>
        </is>
      </c>
      <c r="DZ17" t="inlineStr">
        <is>
          <t>28.8929</t>
        </is>
      </c>
      <c r="EA17" t="inlineStr">
        <is>
          <t>9863.8</t>
        </is>
      </c>
      <c r="EB17" t="inlineStr">
        <is>
          <t>230.22</t>
        </is>
      </c>
      <c r="EC17" t="inlineStr">
        <is>
          <t>18.4117</t>
        </is>
      </c>
      <c r="ED17" t="inlineStr">
        <is>
          <t>8.52064</t>
        </is>
      </c>
      <c r="EE17" t="inlineStr">
        <is>
          <t>0.00679902</t>
        </is>
      </c>
      <c r="EF17" t="inlineStr">
        <is>
          <t>4060.96</t>
        </is>
      </c>
      <c r="EG17" t="inlineStr">
        <is>
          <t>10.2</t>
        </is>
      </c>
      <c r="EH17" t="inlineStr">
        <is>
          <t>0</t>
        </is>
      </c>
      <c r="EI17" t="inlineStr">
        <is>
          <t xml:space="preserve"> 17</t>
        </is>
      </c>
    </row>
    <row r="18" ht="14.25" customHeight="1" s="76">
      <c r="A18" s="2" t="inlineStr">
        <is>
          <t>2025-07-11 03:00</t>
        </is>
      </c>
      <c r="B18" t="inlineStr">
        <is>
          <t>101087</t>
        </is>
      </c>
      <c r="C18" t="inlineStr">
        <is>
          <t>24135</t>
        </is>
      </c>
      <c r="D18" t="inlineStr">
        <is>
          <t>12.3204</t>
        </is>
      </c>
      <c r="E18" t="inlineStr">
        <is>
          <t>12141.7</t>
        </is>
      </c>
      <c r="F18" t="inlineStr">
        <is>
          <t>227.008</t>
        </is>
      </c>
      <c r="G18" t="inlineStr">
        <is>
          <t>2.4</t>
        </is>
      </c>
      <c r="H18" t="inlineStr">
        <is>
          <t>0</t>
        </is>
      </c>
      <c r="I18" t="inlineStr">
        <is>
          <t>0.0908027</t>
        </is>
      </c>
      <c r="J18" t="inlineStr">
        <is>
          <t>24.6411</t>
        </is>
      </c>
      <c r="K18" t="inlineStr">
        <is>
          <t>4.54215</t>
        </is>
      </c>
      <c r="L18" s="3" t="inlineStr">
        <is>
          <t>0.000237386</t>
        </is>
      </c>
      <c r="M18" t="inlineStr">
        <is>
          <t>9422.55</t>
        </is>
      </c>
      <c r="N18" t="inlineStr">
        <is>
          <t>232.429</t>
        </is>
      </c>
      <c r="O18" t="inlineStr">
        <is>
          <t>24.8</t>
        </is>
      </c>
      <c r="P18" t="inlineStr">
        <is>
          <t>0</t>
        </is>
      </c>
      <c r="Q18" t="inlineStr">
        <is>
          <t>0.230723</t>
        </is>
      </c>
      <c r="R18" t="inlineStr">
        <is>
          <t>4.14489</t>
        </is>
      </c>
      <c r="S18" t="inlineStr">
        <is>
          <t>-12.152</t>
        </is>
      </c>
      <c r="T18" s="3" t="inlineStr">
        <is>
          <t>0.000157223</t>
        </is>
      </c>
      <c r="U18" t="inlineStr">
        <is>
          <t>7403.53</t>
        </is>
      </c>
      <c r="V18" t="inlineStr">
        <is>
          <t>247.711</t>
        </is>
      </c>
      <c r="W18" t="inlineStr">
        <is>
          <t>27.1</t>
        </is>
      </c>
      <c r="X18" t="inlineStr">
        <is>
          <t>0</t>
        </is>
      </c>
      <c r="Y18" t="inlineStr">
        <is>
          <t>0.203486</t>
        </is>
      </c>
      <c r="Z18" t="inlineStr">
        <is>
          <t>5.86253</t>
        </is>
      </c>
      <c r="AA18" t="inlineStr">
        <is>
          <t>-5.91251</t>
        </is>
      </c>
      <c r="AB18" t="inlineStr">
        <is>
          <t>0.000154889</t>
        </is>
      </c>
      <c r="AC18" t="inlineStr">
        <is>
          <t>5743.87</t>
        </is>
      </c>
      <c r="AD18" t="inlineStr">
        <is>
          <t>260.193</t>
        </is>
      </c>
      <c r="AE18" t="inlineStr">
        <is>
          <t>29.6</t>
        </is>
      </c>
      <c r="AF18" t="inlineStr">
        <is>
          <t>0</t>
        </is>
      </c>
      <c r="AG18" t="inlineStr">
        <is>
          <t>0.255383</t>
        </is>
      </c>
      <c r="AH18" t="inlineStr">
        <is>
          <t>7.13933</t>
        </is>
      </c>
      <c r="AI18" t="inlineStr">
        <is>
          <t>-4.08892</t>
        </is>
      </c>
      <c r="AJ18" s="3" t="inlineStr">
        <is>
          <t>8.49436e-05</t>
        </is>
      </c>
      <c r="AK18" t="inlineStr">
        <is>
          <t>4327.49</t>
        </is>
      </c>
      <c r="AL18" t="inlineStr">
        <is>
          <t>270.515</t>
        </is>
      </c>
      <c r="AM18" t="inlineStr">
        <is>
          <t>15.1</t>
        </is>
      </c>
      <c r="AN18" t="inlineStr">
        <is>
          <t>0</t>
        </is>
      </c>
      <c r="AO18" t="inlineStr">
        <is>
          <t>-0.0631504</t>
        </is>
      </c>
      <c r="AP18" t="inlineStr">
        <is>
          <t>5.3099</t>
        </is>
      </c>
      <c r="AQ18" t="inlineStr">
        <is>
          <t>-4.07398</t>
        </is>
      </c>
      <c r="AR18" s="3" t="inlineStr">
        <is>
          <t>0.000101118</t>
        </is>
      </c>
      <c r="AS18" t="inlineStr">
        <is>
          <t>3089.65</t>
        </is>
      </c>
      <c r="AT18" t="inlineStr">
        <is>
          <t>277.997</t>
        </is>
      </c>
      <c r="AU18" t="inlineStr">
        <is>
          <t>15.3</t>
        </is>
      </c>
      <c r="AV18" t="inlineStr">
        <is>
          <t>0</t>
        </is>
      </c>
      <c r="AW18" t="inlineStr">
        <is>
          <t>-0.0604209</t>
        </is>
      </c>
      <c r="AX18" t="inlineStr">
        <is>
          <t>2.03955</t>
        </is>
      </c>
      <c r="AY18" t="inlineStr">
        <is>
          <t>-5.11155</t>
        </is>
      </c>
      <c r="AZ18" t="inlineStr">
        <is>
          <t>0.00016297</t>
        </is>
      </c>
      <c r="BA18" t="inlineStr">
        <is>
          <t>1486.77</t>
        </is>
      </c>
      <c r="BB18" t="inlineStr">
        <is>
          <t>286.332</t>
        </is>
      </c>
      <c r="BC18" t="inlineStr">
        <is>
          <t>48.6</t>
        </is>
      </c>
      <c r="BD18" t="inlineStr">
        <is>
          <t>0</t>
        </is>
      </c>
      <c r="BE18" t="inlineStr">
        <is>
          <t>0.304915</t>
        </is>
      </c>
      <c r="BF18" t="inlineStr">
        <is>
          <t>-0.284717</t>
        </is>
      </c>
      <c r="BG18" t="inlineStr">
        <is>
          <t>-10.7518</t>
        </is>
      </c>
      <c r="BH18" t="inlineStr">
        <is>
          <t>5.83782e-05</t>
        </is>
      </c>
      <c r="BI18" t="inlineStr">
        <is>
          <t>768.336</t>
        </is>
      </c>
      <c r="BJ18" t="inlineStr">
        <is>
          <t>291.559</t>
        </is>
      </c>
      <c r="BK18" t="inlineStr">
        <is>
          <t>52.9</t>
        </is>
      </c>
      <c r="BL18" t="inlineStr">
        <is>
          <t>0</t>
        </is>
      </c>
      <c r="BM18" t="inlineStr">
        <is>
          <t>-0.0743066</t>
        </is>
      </c>
      <c r="BN18" t="inlineStr">
        <is>
          <t>2.39089</t>
        </is>
      </c>
      <c r="BO18" t="inlineStr">
        <is>
          <t>-13.5042</t>
        </is>
      </c>
      <c r="BP18" t="inlineStr">
        <is>
          <t>5.0481e-05</t>
        </is>
      </c>
      <c r="BQ18" t="inlineStr">
        <is>
          <t>539.013</t>
        </is>
      </c>
      <c r="BR18" t="inlineStr">
        <is>
          <t>293.132</t>
        </is>
      </c>
      <c r="BS18" t="inlineStr">
        <is>
          <t>55.8</t>
        </is>
      </c>
      <c r="BT18" t="inlineStr">
        <is>
          <t>0</t>
        </is>
      </c>
      <c r="BU18" t="inlineStr">
        <is>
          <t>-0.214731</t>
        </is>
      </c>
      <c r="BV18" t="inlineStr">
        <is>
          <t>2.30389</t>
        </is>
      </c>
      <c r="BW18" t="inlineStr">
        <is>
          <t>-13.8884</t>
        </is>
      </c>
      <c r="BX18" s="3" t="inlineStr">
        <is>
          <t>8.8165e-05</t>
        </is>
      </c>
      <c r="BY18" t="inlineStr">
        <is>
          <t>5</t>
        </is>
      </c>
      <c r="BZ18" t="inlineStr">
        <is>
          <t>314.142</t>
        </is>
      </c>
      <c r="CA18" t="inlineStr">
        <is>
          <t>295.119</t>
        </is>
      </c>
      <c r="CB18" t="inlineStr">
        <is>
          <t>53.1</t>
        </is>
      </c>
      <c r="CC18" t="inlineStr">
        <is>
          <t>0</t>
        </is>
      </c>
      <c r="CD18" t="inlineStr">
        <is>
          <t>-0.343519</t>
        </is>
      </c>
      <c r="CE18" t="inlineStr">
        <is>
          <t>2.29127</t>
        </is>
      </c>
      <c r="CF18" t="inlineStr">
        <is>
          <t>-12.9916</t>
        </is>
      </c>
      <c r="CG18" s="3" t="inlineStr">
        <is>
          <t>8.19313e-05</t>
        </is>
      </c>
      <c r="CH18" t="inlineStr">
        <is>
          <t>296.559</t>
        </is>
      </c>
      <c r="CI18" t="inlineStr">
        <is>
          <t>51</t>
        </is>
      </c>
      <c r="CJ18" t="inlineStr">
        <is>
          <t>0</t>
        </is>
      </c>
      <c r="CK18" t="inlineStr">
        <is>
          <t>-0.242564</t>
        </is>
      </c>
      <c r="CL18" t="inlineStr">
        <is>
          <t>2.09127</t>
        </is>
      </c>
      <c r="CM18" t="inlineStr">
        <is>
          <t>-9.08075</t>
        </is>
      </c>
      <c r="CN18" t="inlineStr">
        <is>
          <t>-6.35437e-06</t>
        </is>
      </c>
      <c r="CO18" t="inlineStr">
        <is>
          <t>93.5998</t>
        </is>
      </c>
      <c r="CP18" t="inlineStr">
        <is>
          <t>55.5794</t>
        </is>
      </c>
      <c r="CQ18" t="inlineStr">
        <is>
          <t>294.6</t>
        </is>
      </c>
      <c r="CR18" t="inlineStr">
        <is>
          <t>0</t>
        </is>
      </c>
      <c r="CS18" t="inlineStr">
        <is>
          <t>158.889</t>
        </is>
      </c>
      <c r="CT18" t="inlineStr">
        <is>
          <t>296.155</t>
        </is>
      </c>
      <c r="CU18" t="inlineStr">
        <is>
          <t>286.1</t>
        </is>
      </c>
      <c r="CV18" t="inlineStr">
        <is>
          <t>52.9</t>
        </is>
      </c>
      <c r="CW18" t="inlineStr">
        <is>
          <t>1.88303</t>
        </is>
      </c>
      <c r="CX18" t="inlineStr">
        <is>
          <t>-7.15237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0</t>
        </is>
      </c>
      <c r="DC18" t="inlineStr">
        <is>
          <t>0</t>
        </is>
      </c>
      <c r="DD18" t="inlineStr">
        <is>
          <t>0</t>
        </is>
      </c>
      <c r="DE18" t="inlineStr">
        <is>
          <t>0.125</t>
        </is>
      </c>
      <c r="DF18" t="inlineStr">
        <is>
          <t>0</t>
        </is>
      </c>
      <c r="DG18" t="inlineStr">
        <is>
          <t>0.125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0</t>
        </is>
      </c>
      <c r="DQ18" t="inlineStr">
        <is>
          <t>1.2</t>
        </is>
      </c>
      <c r="DR18" t="inlineStr">
        <is>
          <t>0</t>
        </is>
      </c>
      <c r="DS18" t="inlineStr">
        <is>
          <t>-0.393677</t>
        </is>
      </c>
      <c r="DT18" t="inlineStr">
        <is>
          <t>0</t>
        </is>
      </c>
      <c r="DU18" t="inlineStr">
        <is>
          <t>0</t>
        </is>
      </c>
      <c r="DV18" t="inlineStr">
        <is>
          <t>0</t>
        </is>
      </c>
      <c r="DW18" t="inlineStr">
        <is>
          <t>0</t>
        </is>
      </c>
      <c r="DX18" t="inlineStr">
        <is>
          <t>0</t>
        </is>
      </c>
      <c r="DY18" t="inlineStr">
        <is>
          <t>0</t>
        </is>
      </c>
      <c r="DZ18" t="inlineStr">
        <is>
          <t>51.5849</t>
        </is>
      </c>
      <c r="EA18" t="inlineStr">
        <is>
          <t>10256.9</t>
        </is>
      </c>
      <c r="EB18" t="inlineStr">
        <is>
          <t>229.839</t>
        </is>
      </c>
      <c r="EC18" t="inlineStr">
        <is>
          <t>9.93951</t>
        </is>
      </c>
      <c r="ED18" t="inlineStr">
        <is>
          <t>-8.6246</t>
        </is>
      </c>
      <c r="EE18" t="inlineStr">
        <is>
          <t>0.000885162</t>
        </is>
      </c>
      <c r="EF18" t="inlineStr">
        <is>
          <t>3888</t>
        </is>
      </c>
      <c r="EG18" t="inlineStr">
        <is>
          <t>11.7</t>
        </is>
      </c>
      <c r="EH18" t="inlineStr">
        <is>
          <t>0</t>
        </is>
      </c>
      <c r="EI18" t="inlineStr">
        <is>
          <t xml:space="preserve"> 18</t>
        </is>
      </c>
    </row>
    <row r="19" ht="14.25" customHeight="1" s="76">
      <c r="A19" s="2" t="inlineStr">
        <is>
          <t>2025-07-11 06:00</t>
        </is>
      </c>
      <c r="B19" t="inlineStr">
        <is>
          <t>101147</t>
        </is>
      </c>
      <c r="C19" t="inlineStr">
        <is>
          <t>24135</t>
        </is>
      </c>
      <c r="D19" t="inlineStr">
        <is>
          <t>8.52572</t>
        </is>
      </c>
      <c r="E19" t="inlineStr">
        <is>
          <t>12146.9</t>
        </is>
      </c>
      <c r="F19" t="inlineStr">
        <is>
          <t>226.577</t>
        </is>
      </c>
      <c r="G19" t="inlineStr">
        <is>
          <t>2.6</t>
        </is>
      </c>
      <c r="H19" t="inlineStr">
        <is>
          <t>0</t>
        </is>
      </c>
      <c r="I19" t="inlineStr">
        <is>
          <t>0.105733</t>
        </is>
      </c>
      <c r="J19" t="inlineStr">
        <is>
          <t>26.306</t>
        </is>
      </c>
      <c r="K19" t="inlineStr">
        <is>
          <t>0.0652893</t>
        </is>
      </c>
      <c r="L19" s="3" t="inlineStr">
        <is>
          <t>0.000223573</t>
        </is>
      </c>
      <c r="M19" t="inlineStr">
        <is>
          <t>9443.83</t>
        </is>
      </c>
      <c r="N19" t="inlineStr">
        <is>
          <t>233.785</t>
        </is>
      </c>
      <c r="O19" t="inlineStr">
        <is>
          <t>25.6</t>
        </is>
      </c>
      <c r="P19" t="inlineStr">
        <is>
          <t>0</t>
        </is>
      </c>
      <c r="Q19" t="inlineStr">
        <is>
          <t>0.0624922</t>
        </is>
      </c>
      <c r="R19" t="inlineStr">
        <is>
          <t>12.2565</t>
        </is>
      </c>
      <c r="S19" t="inlineStr">
        <is>
          <t>-8.41356</t>
        </is>
      </c>
      <c r="T19" s="3" t="inlineStr">
        <is>
          <t>0.000227186</t>
        </is>
      </c>
      <c r="U19" t="inlineStr">
        <is>
          <t>7413.28</t>
        </is>
      </c>
      <c r="V19" t="inlineStr">
        <is>
          <t>248.572</t>
        </is>
      </c>
      <c r="W19" t="inlineStr">
        <is>
          <t>28.5</t>
        </is>
      </c>
      <c r="X19" t="inlineStr">
        <is>
          <t>0</t>
        </is>
      </c>
      <c r="Y19" t="inlineStr">
        <is>
          <t>0.330563</t>
        </is>
      </c>
      <c r="Z19" t="inlineStr">
        <is>
          <t>9.08575</t>
        </is>
      </c>
      <c r="AA19" t="inlineStr">
        <is>
          <t>-8.56914</t>
        </is>
      </c>
      <c r="AB19" s="3" t="inlineStr">
        <is>
          <t>9.40861e-05</t>
        </is>
      </c>
      <c r="AC19" t="inlineStr">
        <is>
          <t>5748.88</t>
        </is>
      </c>
      <c r="AD19" t="inlineStr">
        <is>
          <t>260.638</t>
        </is>
      </c>
      <c r="AE19" t="inlineStr">
        <is>
          <t>30.5</t>
        </is>
      </c>
      <c r="AF19" t="inlineStr">
        <is>
          <t>0</t>
        </is>
      </c>
      <c r="AG19" t="inlineStr">
        <is>
          <t>0.10965</t>
        </is>
      </c>
      <c r="AH19" t="inlineStr">
        <is>
          <t>8.85198</t>
        </is>
      </c>
      <c r="AI19" t="inlineStr">
        <is>
          <t>-3.73944</t>
        </is>
      </c>
      <c r="AJ19" s="3" t="inlineStr">
        <is>
          <t>0.00010413</t>
        </is>
      </c>
      <c r="AK19" t="inlineStr">
        <is>
          <t>4330.68</t>
        </is>
      </c>
      <c r="AL19" t="inlineStr">
        <is>
          <t>270.222</t>
        </is>
      </c>
      <c r="AM19" t="inlineStr">
        <is>
          <t>19.9</t>
        </is>
      </c>
      <c r="AN19" t="inlineStr">
        <is>
          <t>0</t>
        </is>
      </c>
      <c r="AO19" t="inlineStr">
        <is>
          <t>0.189799</t>
        </is>
      </c>
      <c r="AP19" t="inlineStr">
        <is>
          <t>6.02467</t>
        </is>
      </c>
      <c r="AQ19" t="inlineStr">
        <is>
          <t>-5.7354</t>
        </is>
      </c>
      <c r="AR19" s="3" t="inlineStr">
        <is>
          <t>7.29803e-05</t>
        </is>
      </c>
      <c r="AS19" t="inlineStr">
        <is>
          <t>3093.89</t>
        </is>
      </c>
      <c r="AT19" t="inlineStr">
        <is>
          <t>277.971</t>
        </is>
      </c>
      <c r="AU19" t="inlineStr">
        <is>
          <t>13.6</t>
        </is>
      </c>
      <c r="AV19" t="inlineStr">
        <is>
          <t>0</t>
        </is>
      </c>
      <c r="AW19" t="inlineStr">
        <is>
          <t>0.052668</t>
        </is>
      </c>
      <c r="AX19" t="inlineStr">
        <is>
          <t>1.85736</t>
        </is>
      </c>
      <c r="AY19" t="inlineStr">
        <is>
          <t>-3.85936</t>
        </is>
      </c>
      <c r="AZ19" s="3" t="inlineStr">
        <is>
          <t>0.000211095</t>
        </is>
      </c>
      <c r="BA19" t="inlineStr">
        <is>
          <t>1490.87</t>
        </is>
      </c>
      <c r="BB19" t="inlineStr">
        <is>
          <t>285.971</t>
        </is>
      </c>
      <c r="BC19" t="inlineStr">
        <is>
          <t>47.3</t>
        </is>
      </c>
      <c r="BD19" t="inlineStr">
        <is>
          <t>0</t>
        </is>
      </c>
      <c r="BE19" t="inlineStr">
        <is>
          <t>0.284116</t>
        </is>
      </c>
      <c r="BF19" t="inlineStr">
        <is>
          <t>0.74564</t>
        </is>
      </c>
      <c r="BG19" t="inlineStr">
        <is>
          <t>-8.47041</t>
        </is>
      </c>
      <c r="BH19" s="3" t="inlineStr">
        <is>
          <t>0.000124154</t>
        </is>
      </c>
      <c r="BI19" t="inlineStr">
        <is>
          <t>774.565</t>
        </is>
      </c>
      <c r="BJ19" t="inlineStr">
        <is>
          <t>291.263</t>
        </is>
      </c>
      <c r="BK19" t="inlineStr">
        <is>
          <t>56.4</t>
        </is>
      </c>
      <c r="BL19" t="inlineStr">
        <is>
          <t>0</t>
        </is>
      </c>
      <c r="BM19" t="inlineStr">
        <is>
          <t>-0.184466</t>
        </is>
      </c>
      <c r="BN19" t="inlineStr">
        <is>
          <t>2.92571</t>
        </is>
      </c>
      <c r="BO19" t="inlineStr">
        <is>
          <t>-9.94662</t>
        </is>
      </c>
      <c r="BP19" s="3" t="inlineStr">
        <is>
          <t>0.000140289</t>
        </is>
      </c>
      <c r="BQ19" t="inlineStr">
        <is>
          <t>545.228</t>
        </is>
      </c>
      <c r="BR19" t="inlineStr">
        <is>
          <t>293.416</t>
        </is>
      </c>
      <c r="BS19" t="inlineStr">
        <is>
          <t>51.5</t>
        </is>
      </c>
      <c r="BT19" t="inlineStr">
        <is>
          <t>0</t>
        </is>
      </c>
      <c r="BU19" t="inlineStr">
        <is>
          <t>-0.316385</t>
        </is>
      </c>
      <c r="BV19" t="inlineStr">
        <is>
          <t>2.97558</t>
        </is>
      </c>
      <c r="BW19" t="inlineStr">
        <is>
          <t>-10.1444</t>
        </is>
      </c>
      <c r="BX19" s="3" t="inlineStr">
        <is>
          <t>0.00015033</t>
        </is>
      </c>
      <c r="BY19" t="inlineStr">
        <is>
          <t>6</t>
        </is>
      </c>
      <c r="BZ19" t="inlineStr">
        <is>
          <t>320.187</t>
        </is>
      </c>
      <c r="CA19" t="inlineStr">
        <is>
          <t>295.671</t>
        </is>
      </c>
      <c r="CB19" t="inlineStr">
        <is>
          <t>46.9</t>
        </is>
      </c>
      <c r="CC19" t="inlineStr">
        <is>
          <t>0</t>
        </is>
      </c>
      <c r="CD19" t="inlineStr">
        <is>
          <t>-0.344377</t>
        </is>
      </c>
      <c r="CE19" t="inlineStr">
        <is>
          <t>2.91209</t>
        </is>
      </c>
      <c r="CF19" t="inlineStr">
        <is>
          <t>-10.0707</t>
        </is>
      </c>
      <c r="CG19" s="3" t="inlineStr">
        <is>
          <t>0.000151968</t>
        </is>
      </c>
      <c r="CH19" t="inlineStr">
        <is>
          <t>297.916</t>
        </is>
      </c>
      <c r="CI19" t="inlineStr">
        <is>
          <t>42.4</t>
        </is>
      </c>
      <c r="CJ19" t="inlineStr">
        <is>
          <t>0</t>
        </is>
      </c>
      <c r="CK19" t="inlineStr">
        <is>
          <t>-0.238377</t>
        </is>
      </c>
      <c r="CL19" t="inlineStr">
        <is>
          <t>2.49209</t>
        </is>
      </c>
      <c r="CM19" t="inlineStr">
        <is>
          <t>-8.75594</t>
        </is>
      </c>
      <c r="CN19" s="3" t="inlineStr">
        <is>
          <t>9.8968e-05</t>
        </is>
      </c>
      <c r="CO19" t="inlineStr">
        <is>
          <t>99.1921</t>
        </is>
      </c>
      <c r="CP19" t="inlineStr">
        <is>
          <t>55.5794</t>
        </is>
      </c>
      <c r="CQ19" t="inlineStr">
        <is>
          <t>301.7</t>
        </is>
      </c>
      <c r="CR19" t="inlineStr">
        <is>
          <t>0</t>
        </is>
      </c>
      <c r="CS19" t="inlineStr">
        <is>
          <t>433.519</t>
        </is>
      </c>
      <c r="CT19" t="inlineStr">
        <is>
          <t>299.013</t>
        </is>
      </c>
      <c r="CU19" t="inlineStr">
        <is>
          <t>284.8</t>
        </is>
      </c>
      <c r="CV19" t="inlineStr">
        <is>
          <t>40.7</t>
        </is>
      </c>
      <c r="CW19" t="inlineStr">
        <is>
          <t>2.12229</t>
        </is>
      </c>
      <c r="CX19" t="inlineStr">
        <is>
          <t>-7.32245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0</t>
        </is>
      </c>
      <c r="DC19" t="inlineStr">
        <is>
          <t>0</t>
        </is>
      </c>
      <c r="DD19" t="inlineStr">
        <is>
          <t>0</t>
        </is>
      </c>
      <c r="DE19" t="inlineStr">
        <is>
          <t>0.125</t>
        </is>
      </c>
      <c r="DF19" t="inlineStr">
        <is>
          <t>0</t>
        </is>
      </c>
      <c r="DG19" t="inlineStr">
        <is>
          <t>0.125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8850</t>
        </is>
      </c>
      <c r="DQ19" t="inlineStr">
        <is>
          <t>1.8028</t>
        </is>
      </c>
      <c r="DR19" t="inlineStr">
        <is>
          <t>0</t>
        </is>
      </c>
      <c r="DS19" t="inlineStr">
        <is>
          <t>0.431702</t>
        </is>
      </c>
      <c r="DT19" t="inlineStr">
        <is>
          <t>0</t>
        </is>
      </c>
      <c r="DU19" t="inlineStr">
        <is>
          <t>0</t>
        </is>
      </c>
      <c r="DV19" t="inlineStr">
        <is>
          <t>0</t>
        </is>
      </c>
      <c r="DW19" t="inlineStr">
        <is>
          <t>0</t>
        </is>
      </c>
      <c r="DX19" t="inlineStr">
        <is>
          <t>0</t>
        </is>
      </c>
      <c r="DY19" t="inlineStr">
        <is>
          <t>0</t>
        </is>
      </c>
      <c r="DZ19" t="inlineStr">
        <is>
          <t>42.4509</t>
        </is>
      </c>
      <c r="EA19" t="inlineStr">
        <is>
          <t>10812.6</t>
        </is>
      </c>
      <c r="EB19" t="inlineStr">
        <is>
          <t>226.083</t>
        </is>
      </c>
      <c r="EC19" t="inlineStr">
        <is>
          <t>15.6566</t>
        </is>
      </c>
      <c r="ED19" t="inlineStr">
        <is>
          <t>-7.99653</t>
        </is>
      </c>
      <c r="EE19" t="inlineStr">
        <is>
          <t>0.00161671</t>
        </is>
      </c>
      <c r="EF19" t="inlineStr">
        <is>
          <t>3825.6</t>
        </is>
      </c>
      <c r="EG19" t="inlineStr">
        <is>
          <t>13.5</t>
        </is>
      </c>
      <c r="EH19" t="inlineStr">
        <is>
          <t>0</t>
        </is>
      </c>
      <c r="EI19" t="inlineStr">
        <is>
          <t xml:space="preserve"> 19</t>
        </is>
      </c>
    </row>
    <row r="20" ht="14.25" customHeight="1" s="76">
      <c r="A20" s="2" t="inlineStr">
        <is>
          <t>2025-07-11 09:00</t>
        </is>
      </c>
      <c r="B20" t="inlineStr">
        <is>
          <t>101219</t>
        </is>
      </c>
      <c r="C20" t="inlineStr">
        <is>
          <t>24134.9</t>
        </is>
      </c>
      <c r="D20" t="inlineStr">
        <is>
          <t>7.61139</t>
        </is>
      </c>
      <c r="E20" t="inlineStr">
        <is>
          <t>12170.8</t>
        </is>
      </c>
      <c r="F20" t="inlineStr">
        <is>
          <t>225.681</t>
        </is>
      </c>
      <c r="G20" t="inlineStr">
        <is>
          <t>4</t>
        </is>
      </c>
      <c r="H20" t="inlineStr">
        <is>
          <t>0</t>
        </is>
      </c>
      <c r="I20" t="inlineStr">
        <is>
          <t>-0.0351484</t>
        </is>
      </c>
      <c r="J20" t="inlineStr">
        <is>
          <t>28.6921</t>
        </is>
      </c>
      <c r="K20" t="inlineStr">
        <is>
          <t>-0.188306</t>
        </is>
      </c>
      <c r="L20" s="3" t="inlineStr">
        <is>
          <t>0.000167776</t>
        </is>
      </c>
      <c r="M20" t="inlineStr">
        <is>
          <t>9466.55</t>
        </is>
      </c>
      <c r="N20" t="inlineStr">
        <is>
          <t>234.845</t>
        </is>
      </c>
      <c r="O20" t="inlineStr">
        <is>
          <t>20.3</t>
        </is>
      </c>
      <c r="P20" t="inlineStr">
        <is>
          <t>0</t>
        </is>
      </c>
      <c r="Q20" t="inlineStr">
        <is>
          <t>0.259027</t>
        </is>
      </c>
      <c r="R20" t="inlineStr">
        <is>
          <t>15.258</t>
        </is>
      </c>
      <c r="S20" t="inlineStr">
        <is>
          <t>-9.14761</t>
        </is>
      </c>
      <c r="T20" s="3" t="inlineStr">
        <is>
          <t>2.78066e-05</t>
        </is>
      </c>
      <c r="U20" t="inlineStr">
        <is>
          <t>7426.03</t>
        </is>
      </c>
      <c r="V20" t="inlineStr">
        <is>
          <t>249.252</t>
        </is>
      </c>
      <c r="W20" t="inlineStr">
        <is>
          <t>15.1</t>
        </is>
      </c>
      <c r="X20" t="inlineStr">
        <is>
          <t>0</t>
        </is>
      </c>
      <c r="Y20" t="inlineStr">
        <is>
          <t>0.203469</t>
        </is>
      </c>
      <c r="Z20" t="inlineStr">
        <is>
          <t>11.5016</t>
        </is>
      </c>
      <c r="AA20" t="inlineStr">
        <is>
          <t>-6.51079</t>
        </is>
      </c>
      <c r="AB20" s="3" t="inlineStr">
        <is>
          <t>0.000141682</t>
        </is>
      </c>
      <c r="AC20" t="inlineStr">
        <is>
          <t>5758.71</t>
        </is>
      </c>
      <c r="AD20" t="inlineStr">
        <is>
          <t>261.305</t>
        </is>
      </c>
      <c r="AE20" t="inlineStr">
        <is>
          <t>10.2</t>
        </is>
      </c>
      <c r="AF20" t="inlineStr">
        <is>
          <t>0</t>
        </is>
      </c>
      <c r="AG20" t="inlineStr">
        <is>
          <t>0.0192695</t>
        </is>
      </c>
      <c r="AH20" t="inlineStr">
        <is>
          <t>7.92363</t>
        </is>
      </c>
      <c r="AI20" t="inlineStr">
        <is>
          <t>-3.6082</t>
        </is>
      </c>
      <c r="AJ20" s="3" t="inlineStr">
        <is>
          <t>0.000147719</t>
        </is>
      </c>
      <c r="AK20" t="inlineStr">
        <is>
          <t>4338.3</t>
        </is>
      </c>
      <c r="AL20" t="inlineStr">
        <is>
          <t>270.402</t>
        </is>
      </c>
      <c r="AM20" t="inlineStr">
        <is>
          <t>23.5</t>
        </is>
      </c>
      <c r="AN20" t="inlineStr">
        <is>
          <t>0</t>
        </is>
      </c>
      <c r="AO20" t="inlineStr">
        <is>
          <t>0.277193</t>
        </is>
      </c>
      <c r="AP20" t="inlineStr">
        <is>
          <t>5.49226</t>
        </is>
      </c>
      <c r="AQ20" t="inlineStr">
        <is>
          <t>-5.25057</t>
        </is>
      </c>
      <c r="AR20" s="3" t="inlineStr">
        <is>
          <t>9.43806e-05</t>
        </is>
      </c>
      <c r="AS20" t="inlineStr">
        <is>
          <t>3101.16</t>
        </is>
      </c>
      <c r="AT20" t="inlineStr">
        <is>
          <t>277.8</t>
        </is>
      </c>
      <c r="AU20" t="inlineStr">
        <is>
          <t>19.3</t>
        </is>
      </c>
      <c r="AV20" t="inlineStr">
        <is>
          <t>0</t>
        </is>
      </c>
      <c r="AW20" t="inlineStr">
        <is>
          <t>0.168922</t>
        </is>
      </c>
      <c r="AX20" t="inlineStr">
        <is>
          <t>2.47878</t>
        </is>
      </c>
      <c r="AY20" t="inlineStr">
        <is>
          <t>-4.0331</t>
        </is>
      </c>
      <c r="AZ20" t="inlineStr">
        <is>
          <t>0.00017219</t>
        </is>
      </c>
      <c r="BA20" t="inlineStr">
        <is>
          <t>1497.48</t>
        </is>
      </c>
      <c r="BB20" t="inlineStr">
        <is>
          <t>285.539</t>
        </is>
      </c>
      <c r="BC20" t="inlineStr">
        <is>
          <t>60.6</t>
        </is>
      </c>
      <c r="BD20" t="inlineStr">
        <is>
          <t>0</t>
        </is>
      </c>
      <c r="BE20" t="inlineStr">
        <is>
          <t>0.3225</t>
        </is>
      </c>
      <c r="BF20" t="inlineStr">
        <is>
          <t>1.70128</t>
        </is>
      </c>
      <c r="BG20" t="inlineStr">
        <is>
          <t>-7.21312</t>
        </is>
      </c>
      <c r="BH20" s="3" t="inlineStr">
        <is>
          <t>0.000203512</t>
        </is>
      </c>
      <c r="BI20" t="inlineStr">
        <is>
          <t>781.062</t>
        </is>
      </c>
      <c r="BJ20" t="inlineStr">
        <is>
          <t>291.384</t>
        </is>
      </c>
      <c r="BK20" t="inlineStr">
        <is>
          <t>56.2</t>
        </is>
      </c>
      <c r="BL20" t="inlineStr">
        <is>
          <t>0</t>
        </is>
      </c>
      <c r="BM20" t="inlineStr">
        <is>
          <t>0.270443</t>
        </is>
      </c>
      <c r="BN20" t="inlineStr">
        <is>
          <t>1.66697</t>
        </is>
      </c>
      <c r="BO20" t="inlineStr">
        <is>
          <t>-8.60695</t>
        </is>
      </c>
      <c r="BP20" s="3" t="inlineStr">
        <is>
          <t>0.000127093</t>
        </is>
      </c>
      <c r="BQ20" t="inlineStr">
        <is>
          <t>551.736</t>
        </is>
      </c>
      <c r="BR20" t="inlineStr">
        <is>
          <t>293.484</t>
        </is>
      </c>
      <c r="BS20" t="inlineStr">
        <is>
          <t>51.4</t>
        </is>
      </c>
      <c r="BT20" t="inlineStr">
        <is>
          <t>0</t>
        </is>
      </c>
      <c r="BU20" t="inlineStr">
        <is>
          <t>0.130518</t>
        </is>
      </c>
      <c r="BV20" t="inlineStr">
        <is>
          <t>1.07425</t>
        </is>
      </c>
      <c r="BW20" t="inlineStr">
        <is>
          <t>-9.05156</t>
        </is>
      </c>
      <c r="BX20" s="3" t="inlineStr">
        <is>
          <t>0.000115868</t>
        </is>
      </c>
      <c r="BY20" t="inlineStr">
        <is>
          <t>6</t>
        </is>
      </c>
      <c r="BZ20" t="inlineStr">
        <is>
          <t>326.68</t>
        </is>
      </c>
      <c r="CA20" t="inlineStr">
        <is>
          <t>295.7</t>
        </is>
      </c>
      <c r="CB20" t="inlineStr">
        <is>
          <t>46.7</t>
        </is>
      </c>
      <c r="CC20" t="inlineStr">
        <is>
          <t>0</t>
        </is>
      </c>
      <c r="CD20" t="inlineStr">
        <is>
          <t>-0.0434819</t>
        </is>
      </c>
      <c r="CE20" t="inlineStr">
        <is>
          <t>0.447917</t>
        </is>
      </c>
      <c r="CF20" t="inlineStr">
        <is>
          <t>-9.31903</t>
        </is>
      </c>
      <c r="CG20" s="3" t="inlineStr">
        <is>
          <t>9.99445e-05</t>
        </is>
      </c>
      <c r="CH20" t="inlineStr">
        <is>
          <t>298.3</t>
        </is>
      </c>
      <c r="CI20" t="inlineStr">
        <is>
          <t>41.6</t>
        </is>
      </c>
      <c r="CJ20" t="inlineStr">
        <is>
          <t>0</t>
        </is>
      </c>
      <c r="CK20" t="inlineStr">
        <is>
          <t>-0.211482</t>
        </is>
      </c>
      <c r="CL20" t="inlineStr">
        <is>
          <t>-0.166079</t>
        </is>
      </c>
      <c r="CM20" t="inlineStr">
        <is>
          <t>-8.75391</t>
        </is>
      </c>
      <c r="CN20" s="3" t="inlineStr">
        <is>
          <t>6.68644e-05</t>
        </is>
      </c>
      <c r="CO20" t="inlineStr">
        <is>
          <t>105.59</t>
        </is>
      </c>
      <c r="CP20" t="inlineStr">
        <is>
          <t>55.5794</t>
        </is>
      </c>
      <c r="CQ20" t="inlineStr">
        <is>
          <t>310.171</t>
        </is>
      </c>
      <c r="CR20" t="inlineStr">
        <is>
          <t>0</t>
        </is>
      </c>
      <c r="CS20" t="inlineStr">
        <is>
          <t>775.949</t>
        </is>
      </c>
      <c r="CT20" t="inlineStr">
        <is>
          <t>300.655</t>
        </is>
      </c>
      <c r="CU20" t="inlineStr">
        <is>
          <t>285</t>
        </is>
      </c>
      <c r="CV20" t="inlineStr">
        <is>
          <t>37.4</t>
        </is>
      </c>
      <c r="CW20" t="inlineStr">
        <is>
          <t>-0.428115</t>
        </is>
      </c>
      <c r="CX20" t="inlineStr">
        <is>
          <t>-7.71061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0</t>
        </is>
      </c>
      <c r="DC20" t="inlineStr">
        <is>
          <t>0</t>
        </is>
      </c>
      <c r="DD20" t="inlineStr">
        <is>
          <t>0</t>
        </is>
      </c>
      <c r="DE20" t="inlineStr">
        <is>
          <t>0.125</t>
        </is>
      </c>
      <c r="DF20" t="inlineStr">
        <is>
          <t>0</t>
        </is>
      </c>
      <c r="DG20" t="inlineStr">
        <is>
          <t>0.125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10800</t>
        </is>
      </c>
      <c r="DQ20" t="inlineStr">
        <is>
          <t>2.04612</t>
        </is>
      </c>
      <c r="DR20" t="inlineStr">
        <is>
          <t>0</t>
        </is>
      </c>
      <c r="DS20" t="inlineStr">
        <is>
          <t>0.0124512</t>
        </is>
      </c>
      <c r="DT20" t="inlineStr">
        <is>
          <t>0</t>
        </is>
      </c>
      <c r="DU20" t="inlineStr">
        <is>
          <t>0</t>
        </is>
      </c>
      <c r="DV20" t="inlineStr">
        <is>
          <t>0</t>
        </is>
      </c>
      <c r="DW20" t="inlineStr">
        <is>
          <t>0</t>
        </is>
      </c>
      <c r="DX20" t="inlineStr">
        <is>
          <t>0</t>
        </is>
      </c>
      <c r="DY20" t="inlineStr">
        <is>
          <t>0</t>
        </is>
      </c>
      <c r="DZ20" t="inlineStr">
        <is>
          <t>32.3286</t>
        </is>
      </c>
      <c r="EA20" t="inlineStr">
        <is>
          <t>10945.8</t>
        </is>
      </c>
      <c r="EB20" t="inlineStr">
        <is>
          <t>225.74</t>
        </is>
      </c>
      <c r="EC20" t="inlineStr">
        <is>
          <t>20.0949</t>
        </is>
      </c>
      <c r="ED20" t="inlineStr">
        <is>
          <t>-4.25703</t>
        </is>
      </c>
      <c r="EE20" t="inlineStr">
        <is>
          <t>0.00794254</t>
        </is>
      </c>
      <c r="EF20" t="inlineStr">
        <is>
          <t>3829.44</t>
        </is>
      </c>
      <c r="EG20" t="inlineStr">
        <is>
          <t>29.2</t>
        </is>
      </c>
      <c r="EH20" t="inlineStr">
        <is>
          <t>0</t>
        </is>
      </c>
      <c r="EI20" t="inlineStr">
        <is>
          <t xml:space="preserve"> 20</t>
        </is>
      </c>
    </row>
    <row r="21" ht="14.25" customHeight="1" s="76">
      <c r="A21" s="2" t="inlineStr">
        <is>
          <t>2025-07-11 12:00</t>
        </is>
      </c>
      <c r="B21" t="inlineStr">
        <is>
          <t>101216</t>
        </is>
      </c>
      <c r="C21" t="inlineStr">
        <is>
          <t>24135</t>
        </is>
      </c>
      <c r="D21" t="inlineStr">
        <is>
          <t>6.11561</t>
        </is>
      </c>
      <c r="E21" t="inlineStr">
        <is>
          <t>12195.5</t>
        </is>
      </c>
      <c r="F21" t="inlineStr">
        <is>
          <t>227.714</t>
        </is>
      </c>
      <c r="G21" t="inlineStr">
        <is>
          <t>2.2</t>
        </is>
      </c>
      <c r="H21" t="inlineStr">
        <is>
          <t>0</t>
        </is>
      </c>
      <c r="I21" t="inlineStr">
        <is>
          <t>-0.0581191</t>
        </is>
      </c>
      <c r="J21" t="inlineStr">
        <is>
          <t>34.5509</t>
        </is>
      </c>
      <c r="K21" t="inlineStr">
        <is>
          <t>-0.449487</t>
        </is>
      </c>
      <c r="L21" s="3" t="inlineStr">
        <is>
          <t>0.000110614</t>
        </is>
      </c>
      <c r="M21" t="inlineStr">
        <is>
          <t>9479.24</t>
        </is>
      </c>
      <c r="N21" t="inlineStr">
        <is>
          <t>234.159</t>
        </is>
      </c>
      <c r="O21" t="inlineStr">
        <is>
          <t>16.4</t>
        </is>
      </c>
      <c r="P21" t="inlineStr">
        <is>
          <t>0</t>
        </is>
      </c>
      <c r="Q21" t="inlineStr">
        <is>
          <t>0.259195</t>
        </is>
      </c>
      <c r="R21" t="inlineStr">
        <is>
          <t>15.4994</t>
        </is>
      </c>
      <c r="S21" t="inlineStr">
        <is>
          <t>-5.42501</t>
        </is>
      </c>
      <c r="T21" s="3" t="inlineStr">
        <is>
          <t>0.000168291</t>
        </is>
      </c>
      <c r="U21" t="inlineStr">
        <is>
          <t>7439.72</t>
        </is>
      </c>
      <c r="V21" t="inlineStr">
        <is>
          <t>250.372</t>
        </is>
      </c>
      <c r="W21" t="inlineStr">
        <is>
          <t>13.6</t>
        </is>
      </c>
      <c r="X21" t="inlineStr">
        <is>
          <t>0</t>
        </is>
      </c>
      <c r="Y21" t="inlineStr">
        <is>
          <t>0.181012</t>
        </is>
      </c>
      <c r="Z21" t="inlineStr">
        <is>
          <t>11.1801</t>
        </is>
      </c>
      <c r="AA21" t="inlineStr">
        <is>
          <t>-6.29631</t>
        </is>
      </c>
      <c r="AB21" s="3" t="inlineStr">
        <is>
          <t>0.000187425</t>
        </is>
      </c>
      <c r="AC21" t="inlineStr">
        <is>
          <t>5767.9</t>
        </is>
      </c>
      <c r="AD21" t="inlineStr">
        <is>
          <t>261.471</t>
        </is>
      </c>
      <c r="AE21" t="inlineStr">
        <is>
          <t>20.9</t>
        </is>
      </c>
      <c r="AF21" t="inlineStr">
        <is>
          <t>0</t>
        </is>
      </c>
      <c r="AG21" t="inlineStr">
        <is>
          <t>-0.0275273</t>
        </is>
      </c>
      <c r="AH21" t="inlineStr">
        <is>
          <t>8.78256</t>
        </is>
      </c>
      <c r="AI21" t="inlineStr">
        <is>
          <t>-3.35632</t>
        </is>
      </c>
      <c r="AJ21" s="3" t="inlineStr">
        <is>
          <t>0.000120175</t>
        </is>
      </c>
      <c r="AK21" t="inlineStr">
        <is>
          <t>4346.97</t>
        </is>
      </c>
      <c r="AL21" t="inlineStr">
        <is>
          <t>270.702</t>
        </is>
      </c>
      <c r="AM21" t="inlineStr">
        <is>
          <t>14.2</t>
        </is>
      </c>
      <c r="AN21" t="inlineStr">
        <is>
          <t>0</t>
        </is>
      </c>
      <c r="AO21" t="inlineStr">
        <is>
          <t>-0.0426719</t>
        </is>
      </c>
      <c r="AP21" t="inlineStr">
        <is>
          <t>4.01966</t>
        </is>
      </c>
      <c r="AQ21" t="inlineStr">
        <is>
          <t>-3.72672</t>
        </is>
      </c>
      <c r="AR21" s="3" t="inlineStr">
        <is>
          <t>0.000167529</t>
        </is>
      </c>
      <c r="AS21" t="inlineStr">
        <is>
          <t>3109.21</t>
        </is>
      </c>
      <c r="AT21" t="inlineStr">
        <is>
          <t>277.731</t>
        </is>
      </c>
      <c r="AU21" t="inlineStr">
        <is>
          <t>29.2</t>
        </is>
      </c>
      <c r="AV21" t="inlineStr">
        <is>
          <t>0</t>
        </is>
      </c>
      <c r="AW21" t="inlineStr">
        <is>
          <t>0.224545</t>
        </is>
      </c>
      <c r="AX21" t="inlineStr">
        <is>
          <t>3.48788</t>
        </is>
      </c>
      <c r="AY21" t="inlineStr">
        <is>
          <t>-5.49637</t>
        </is>
      </c>
      <c r="AZ21" s="3" t="inlineStr">
        <is>
          <t>0.000153376</t>
        </is>
      </c>
      <c r="BA21" t="inlineStr">
        <is>
          <t>1502.03</t>
        </is>
      </c>
      <c r="BB21" t="inlineStr">
        <is>
          <t>286.292</t>
        </is>
      </c>
      <c r="BC21" t="inlineStr">
        <is>
          <t>57.2</t>
        </is>
      </c>
      <c r="BD21" t="inlineStr">
        <is>
          <t>0</t>
        </is>
      </c>
      <c r="BE21" t="inlineStr">
        <is>
          <t>0.236687</t>
        </is>
      </c>
      <c r="BF21" t="inlineStr">
        <is>
          <t>1.69082</t>
        </is>
      </c>
      <c r="BG21" t="inlineStr">
        <is>
          <t>-5.2921</t>
        </is>
      </c>
      <c r="BH21" t="inlineStr">
        <is>
          <t>0.000231071</t>
        </is>
      </c>
      <c r="BI21" t="inlineStr">
        <is>
          <t>783.305</t>
        </is>
      </c>
      <c r="BJ21" t="inlineStr">
        <is>
          <t>292.393</t>
        </is>
      </c>
      <c r="BK21" t="inlineStr">
        <is>
          <t>49.8</t>
        </is>
      </c>
      <c r="BL21" t="inlineStr">
        <is>
          <t>0</t>
        </is>
      </c>
      <c r="BM21" t="inlineStr">
        <is>
          <t>0.102258</t>
        </is>
      </c>
      <c r="BN21" t="inlineStr">
        <is>
          <t>1.96986</t>
        </is>
      </c>
      <c r="BO21" t="inlineStr">
        <is>
          <t>-6.91142</t>
        </is>
      </c>
      <c r="BP21" s="3" t="inlineStr">
        <is>
          <t>0.00011464</t>
        </is>
      </c>
      <c r="BQ21" t="inlineStr">
        <is>
          <t>553.208</t>
        </is>
      </c>
      <c r="BR21" t="inlineStr">
        <is>
          <t>294.592</t>
        </is>
      </c>
      <c r="BS21" t="inlineStr">
        <is>
          <t>46</t>
        </is>
      </c>
      <c r="BT21" t="inlineStr">
        <is>
          <t>0</t>
        </is>
      </c>
      <c r="BU21" t="inlineStr">
        <is>
          <t>-0.0548682</t>
        </is>
      </c>
      <c r="BV21" t="inlineStr">
        <is>
          <t>1.45743</t>
        </is>
      </c>
      <c r="BW21" t="inlineStr">
        <is>
          <t>-7.48278</t>
        </is>
      </c>
      <c r="BX21" s="3" t="inlineStr">
        <is>
          <t>0.000106905</t>
        </is>
      </c>
      <c r="BY21" t="inlineStr">
        <is>
          <t>6</t>
        </is>
      </c>
      <c r="BZ21" t="inlineStr">
        <is>
          <t>327.383</t>
        </is>
      </c>
      <c r="CA21" t="inlineStr">
        <is>
          <t>296.892</t>
        </is>
      </c>
      <c r="CB21" t="inlineStr">
        <is>
          <t>41.9</t>
        </is>
      </c>
      <c r="CC21" t="inlineStr">
        <is>
          <t>0</t>
        </is>
      </c>
      <c r="CD21" t="inlineStr">
        <is>
          <t>-0.165434</t>
        </is>
      </c>
      <c r="CE21" t="inlineStr">
        <is>
          <t>0.810127</t>
        </is>
      </c>
      <c r="CF21" t="inlineStr">
        <is>
          <t>-7.88774</t>
        </is>
      </c>
      <c r="CG21" s="3" t="inlineStr">
        <is>
          <t>0.000101538</t>
        </is>
      </c>
      <c r="CH21" t="inlineStr">
        <is>
          <t>299.362</t>
        </is>
      </c>
      <c r="CI21" t="inlineStr">
        <is>
          <t>37.5</t>
        </is>
      </c>
      <c r="CJ21" t="inlineStr">
        <is>
          <t>0</t>
        </is>
      </c>
      <c r="CK21" t="inlineStr">
        <is>
          <t>-0.207434</t>
        </is>
      </c>
      <c r="CL21" t="inlineStr">
        <is>
          <t>0.0632861</t>
        </is>
      </c>
      <c r="CM21" t="inlineStr">
        <is>
          <t>-7.60525</t>
        </is>
      </c>
      <c r="CN21" s="3" t="inlineStr">
        <is>
          <t>7.43983e-05</t>
        </is>
      </c>
      <c r="CO21" t="inlineStr">
        <is>
          <t>105.546</t>
        </is>
      </c>
      <c r="CP21" t="inlineStr">
        <is>
          <t>55.5794</t>
        </is>
      </c>
      <c r="CQ21" t="inlineStr">
        <is>
          <t>313.1</t>
        </is>
      </c>
      <c r="CR21" t="inlineStr">
        <is>
          <t>0</t>
        </is>
      </c>
      <c r="CS21" t="inlineStr">
        <is>
          <t>859.859</t>
        </is>
      </c>
      <c r="CT21" t="inlineStr">
        <is>
          <t>301.875</t>
        </is>
      </c>
      <c r="CU21" t="inlineStr">
        <is>
          <t>284.5</t>
        </is>
      </c>
      <c r="CV21" t="inlineStr">
        <is>
          <t>33.7</t>
        </is>
      </c>
      <c r="CW21" t="inlineStr">
        <is>
          <t>-0.362361</t>
        </is>
      </c>
      <c r="CX21" t="inlineStr">
        <is>
          <t>-6.89435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0</t>
        </is>
      </c>
      <c r="DC21" t="inlineStr">
        <is>
          <t>0</t>
        </is>
      </c>
      <c r="DD21" t="inlineStr">
        <is>
          <t>0</t>
        </is>
      </c>
      <c r="DE21" t="inlineStr">
        <is>
          <t>0.125</t>
        </is>
      </c>
      <c r="DF21" t="inlineStr">
        <is>
          <t>0</t>
        </is>
      </c>
      <c r="DG21" t="inlineStr">
        <is>
          <t>0.125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21600</t>
        </is>
      </c>
      <c r="DQ21" t="inlineStr">
        <is>
          <t>2.10003</t>
        </is>
      </c>
      <c r="DR21" t="inlineStr">
        <is>
          <t>0</t>
        </is>
      </c>
      <c r="DS21" t="inlineStr">
        <is>
          <t>0.458008</t>
        </is>
      </c>
      <c r="DT21" t="inlineStr">
        <is>
          <t>0</t>
        </is>
      </c>
      <c r="DU21" t="inlineStr">
        <is>
          <t>0</t>
        </is>
      </c>
      <c r="DV21" t="inlineStr">
        <is>
          <t>0</t>
        </is>
      </c>
      <c r="DW21" t="inlineStr">
        <is>
          <t>0</t>
        </is>
      </c>
      <c r="DX21" t="inlineStr">
        <is>
          <t>0</t>
        </is>
      </c>
      <c r="DY21" t="inlineStr">
        <is>
          <t>0</t>
        </is>
      </c>
      <c r="DZ21" t="inlineStr">
        <is>
          <t>31.5306</t>
        </is>
      </c>
      <c r="EA21" t="inlineStr">
        <is>
          <t>10587.8</t>
        </is>
      </c>
      <c r="EB21" t="inlineStr">
        <is>
          <t>227.449</t>
        </is>
      </c>
      <c r="EC21" t="inlineStr">
        <is>
          <t>20.4698</t>
        </is>
      </c>
      <c r="ED21" t="inlineStr">
        <is>
          <t>-4.45038</t>
        </is>
      </c>
      <c r="EE21" t="inlineStr">
        <is>
          <t>0.00973129</t>
        </is>
      </c>
      <c r="EF21" t="inlineStr">
        <is>
          <t>3894.72</t>
        </is>
      </c>
      <c r="EG21" t="inlineStr">
        <is>
          <t>20.7</t>
        </is>
      </c>
      <c r="EH21" t="inlineStr">
        <is>
          <t>0</t>
        </is>
      </c>
      <c r="EI21" t="inlineStr">
        <is>
          <t xml:space="preserve"> 21</t>
        </is>
      </c>
    </row>
    <row r="22" ht="14.25" customHeight="1" s="76">
      <c r="A22" s="2" t="inlineStr">
        <is>
          <t>2025-07-11 15:00</t>
        </is>
      </c>
      <c r="B22" t="inlineStr">
        <is>
          <t>101233</t>
        </is>
      </c>
      <c r="C22" t="inlineStr">
        <is>
          <t>24135.1</t>
        </is>
      </c>
      <c r="D22" t="inlineStr">
        <is>
          <t>7.62361</t>
        </is>
      </c>
      <c r="E22" t="inlineStr">
        <is>
          <t>12220.5</t>
        </is>
      </c>
      <c r="F22" t="inlineStr">
        <is>
          <t>227.227</t>
        </is>
      </c>
      <c r="G22" t="inlineStr">
        <is>
          <t>2.1</t>
        </is>
      </c>
      <c r="H22" t="inlineStr">
        <is>
          <t>0</t>
        </is>
      </c>
      <c r="I22" t="inlineStr">
        <is>
          <t>0.0649404</t>
        </is>
      </c>
      <c r="J22" t="inlineStr">
        <is>
          <t>31.7548</t>
        </is>
      </c>
      <c r="K22" t="inlineStr">
        <is>
          <t>1.05574</t>
        </is>
      </c>
      <c r="L22" s="3" t="inlineStr">
        <is>
          <t>0.000119</t>
        </is>
      </c>
      <c r="M22" t="inlineStr">
        <is>
          <t>9490.9</t>
        </is>
      </c>
      <c r="N22" t="inlineStr">
        <is>
          <t>233.602</t>
        </is>
      </c>
      <c r="O22" t="inlineStr">
        <is>
          <t>20.8</t>
        </is>
      </c>
      <c r="P22" t="inlineStr">
        <is>
          <t>0</t>
        </is>
      </c>
      <c r="Q22" t="inlineStr">
        <is>
          <t>0.15682</t>
        </is>
      </c>
      <c r="R22" t="inlineStr">
        <is>
          <t>16.6012</t>
        </is>
      </c>
      <c r="S22" t="inlineStr">
        <is>
          <t>-4.93286</t>
        </is>
      </c>
      <c r="T22" s="3" t="inlineStr">
        <is>
          <t>0.000106645</t>
        </is>
      </c>
      <c r="U22" t="inlineStr">
        <is>
          <t>7455.26</t>
        </is>
      </c>
      <c r="V22" t="inlineStr">
        <is>
          <t>250.242</t>
        </is>
      </c>
      <c r="W22" t="inlineStr">
        <is>
          <t>26.3</t>
        </is>
      </c>
      <c r="X22" t="inlineStr">
        <is>
          <t>0</t>
        </is>
      </c>
      <c r="Y22" t="inlineStr">
        <is>
          <t>0.273828</t>
        </is>
      </c>
      <c r="Z22" t="inlineStr">
        <is>
          <t>12.7541</t>
        </is>
      </c>
      <c r="AA22" t="inlineStr">
        <is>
          <t>-5.49449</t>
        </is>
      </c>
      <c r="AB22" s="3" t="inlineStr">
        <is>
          <t>0.000142522</t>
        </is>
      </c>
      <c r="AC22" t="inlineStr">
        <is>
          <t>5779.57</t>
        </is>
      </c>
      <c r="AD22" t="inlineStr">
        <is>
          <t>262.354</t>
        </is>
      </c>
      <c r="AE22" t="inlineStr">
        <is>
          <t>16.5</t>
        </is>
      </c>
      <c r="AF22" t="inlineStr">
        <is>
          <t>0</t>
        </is>
      </c>
      <c r="AG22" t="inlineStr">
        <is>
          <t>0.295186</t>
        </is>
      </c>
      <c r="AH22" t="inlineStr">
        <is>
          <t>8.45618</t>
        </is>
      </c>
      <c r="AI22" t="inlineStr">
        <is>
          <t>-5.29525</t>
        </is>
      </c>
      <c r="AJ22" s="3" t="inlineStr">
        <is>
          <t>0.000150749</t>
        </is>
      </c>
      <c r="AK22" t="inlineStr">
        <is>
          <t>4357.24</t>
        </is>
      </c>
      <c r="AL22" t="inlineStr">
        <is>
          <t>270.48</t>
        </is>
      </c>
      <c r="AM22" t="inlineStr">
        <is>
          <t>16.5</t>
        </is>
      </c>
      <c r="AN22" t="inlineStr">
        <is>
          <t>0</t>
        </is>
      </c>
      <c r="AO22" t="inlineStr">
        <is>
          <t>-0.0156563</t>
        </is>
      </c>
      <c r="AP22" t="inlineStr">
        <is>
          <t>3.94069</t>
        </is>
      </c>
      <c r="AQ22" t="inlineStr">
        <is>
          <t>-3.01997</t>
        </is>
      </c>
      <c r="AR22" s="3" t="inlineStr">
        <is>
          <t>0.000135565</t>
        </is>
      </c>
      <c r="AS22" t="inlineStr">
        <is>
          <t>3118.01</t>
        </is>
      </c>
      <c r="AT22" t="inlineStr">
        <is>
          <t>278.437</t>
        </is>
      </c>
      <c r="AU22" t="inlineStr">
        <is>
          <t>24.1</t>
        </is>
      </c>
      <c r="AV22" t="inlineStr">
        <is>
          <t>0</t>
        </is>
      </c>
      <c r="AW22" t="inlineStr">
        <is>
          <t>0.210545</t>
        </is>
      </c>
      <c r="AX22" t="inlineStr">
        <is>
          <t>2.9745</t>
        </is>
      </c>
      <c r="AY22" t="inlineStr">
        <is>
          <t>-5.03169</t>
        </is>
      </c>
      <c r="AZ22" t="inlineStr">
        <is>
          <t>0.000146395</t>
        </is>
      </c>
      <c r="BA22" t="inlineStr">
        <is>
          <t>1503.67</t>
        </is>
      </c>
      <c r="BB22" t="inlineStr">
        <is>
          <t>288.303</t>
        </is>
      </c>
      <c r="BC22" t="inlineStr">
        <is>
          <t>30.2</t>
        </is>
      </c>
      <c r="BD22" t="inlineStr">
        <is>
          <t>0</t>
        </is>
      </c>
      <c r="BE22" t="inlineStr">
        <is>
          <t>0.389929</t>
        </is>
      </c>
      <c r="BF22" t="inlineStr">
        <is>
          <t>1.19404</t>
        </is>
      </c>
      <c r="BG22" t="inlineStr">
        <is>
          <t>-5.97617</t>
        </is>
      </c>
      <c r="BH22" t="inlineStr">
        <is>
          <t>0.000251648</t>
        </is>
      </c>
      <c r="BI22" t="inlineStr">
        <is>
          <t>783.905</t>
        </is>
      </c>
      <c r="BJ22" t="inlineStr">
        <is>
          <t>292.231</t>
        </is>
      </c>
      <c r="BK22" t="inlineStr">
        <is>
          <t>50.8</t>
        </is>
      </c>
      <c r="BL22" t="inlineStr">
        <is>
          <t>0</t>
        </is>
      </c>
      <c r="BM22" t="inlineStr">
        <is>
          <t>0.392637</t>
        </is>
      </c>
      <c r="BN22" t="inlineStr">
        <is>
          <t>2.05955</t>
        </is>
      </c>
      <c r="BO22" t="inlineStr">
        <is>
          <t>-8.21046</t>
        </is>
      </c>
      <c r="BP22" t="inlineStr">
        <is>
          <t>0.000104148</t>
        </is>
      </c>
      <c r="BQ22" t="inlineStr">
        <is>
          <t>553.973</t>
        </is>
      </c>
      <c r="BR22" t="inlineStr">
        <is>
          <t>294.331</t>
        </is>
      </c>
      <c r="BS22" t="inlineStr">
        <is>
          <t>47.3</t>
        </is>
      </c>
      <c r="BT22" t="inlineStr">
        <is>
          <t>0</t>
        </is>
      </c>
      <c r="BU22" t="inlineStr">
        <is>
          <t>0.244715</t>
        </is>
      </c>
      <c r="BV22" t="inlineStr">
        <is>
          <t>1.85362</t>
        </is>
      </c>
      <c r="BW22" t="inlineStr">
        <is>
          <t>-8.92132</t>
        </is>
      </c>
      <c r="BX22" t="inlineStr">
        <is>
          <t>4.34301e-05</t>
        </is>
      </c>
      <c r="BY22" t="inlineStr">
        <is>
          <t>5</t>
        </is>
      </c>
      <c r="BZ22" t="inlineStr">
        <is>
          <t>328.399</t>
        </is>
      </c>
      <c r="CA22" t="inlineStr">
        <is>
          <t>296.431</t>
        </is>
      </c>
      <c r="CB22" t="inlineStr">
        <is>
          <t>43.7</t>
        </is>
      </c>
      <c r="CC22" t="inlineStr">
        <is>
          <t>0</t>
        </is>
      </c>
      <c r="CD22" t="inlineStr">
        <is>
          <t>0.0447148</t>
        </is>
      </c>
      <c r="CE22" t="inlineStr">
        <is>
          <t>1.50514</t>
        </is>
      </c>
      <c r="CF22" t="inlineStr">
        <is>
          <t>-9.45002</t>
        </is>
      </c>
      <c r="CG22" t="inlineStr">
        <is>
          <t>1.02819e-05</t>
        </is>
      </c>
      <c r="CH22" t="inlineStr">
        <is>
          <t>298.875</t>
        </is>
      </c>
      <c r="CI22" t="inlineStr">
        <is>
          <t>39.5</t>
        </is>
      </c>
      <c r="CJ22" t="inlineStr">
        <is>
          <t>0</t>
        </is>
      </c>
      <c r="CK22" t="inlineStr">
        <is>
          <t>-0.176285</t>
        </is>
      </c>
      <c r="CL22" t="inlineStr">
        <is>
          <t>0.968767</t>
        </is>
      </c>
      <c r="CM22" t="inlineStr">
        <is>
          <t>-8.98231</t>
        </is>
      </c>
      <c r="CN22" s="3" t="inlineStr">
        <is>
          <t>-2.36627e-05</t>
        </is>
      </c>
      <c r="CO22" t="inlineStr">
        <is>
          <t>106.854</t>
        </is>
      </c>
      <c r="CP22" t="inlineStr">
        <is>
          <t>55.5794</t>
        </is>
      </c>
      <c r="CQ22" t="inlineStr">
        <is>
          <t>306.684</t>
        </is>
      </c>
      <c r="CR22" t="inlineStr">
        <is>
          <t>0</t>
        </is>
      </c>
      <c r="CS22" t="inlineStr">
        <is>
          <t>610.655</t>
        </is>
      </c>
      <c r="CT22" t="inlineStr">
        <is>
          <t>300.759</t>
        </is>
      </c>
      <c r="CU22" t="inlineStr">
        <is>
          <t>284.7</t>
        </is>
      </c>
      <c r="CV22" t="inlineStr">
        <is>
          <t>36.7</t>
        </is>
      </c>
      <c r="CW22" t="inlineStr">
        <is>
          <t>0.598789</t>
        </is>
      </c>
      <c r="CX22" t="inlineStr">
        <is>
          <t>-7.72925</t>
        </is>
      </c>
      <c r="CY22" t="inlineStr">
        <is>
          <t>-50</t>
        </is>
      </c>
      <c r="CZ22" t="inlineStr">
        <is>
          <t>0</t>
        </is>
      </c>
      <c r="DA22" t="inlineStr">
        <is>
          <t>0</t>
        </is>
      </c>
      <c r="DB22" t="inlineStr">
        <is>
          <t>0</t>
        </is>
      </c>
      <c r="DC22" t="inlineStr">
        <is>
          <t>0</t>
        </is>
      </c>
      <c r="DD22" t="inlineStr">
        <is>
          <t>0</t>
        </is>
      </c>
      <c r="DE22" t="inlineStr">
        <is>
          <t>0.125</t>
        </is>
      </c>
      <c r="DF22" t="inlineStr">
        <is>
          <t>0</t>
        </is>
      </c>
      <c r="DG22" t="inlineStr">
        <is>
          <t>0.125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10800</t>
        </is>
      </c>
      <c r="DQ22" t="inlineStr">
        <is>
          <t>3.11124</t>
        </is>
      </c>
      <c r="DR22" t="inlineStr">
        <is>
          <t>0</t>
        </is>
      </c>
      <c r="DS22" t="inlineStr">
        <is>
          <t>-0.074707</t>
        </is>
      </c>
      <c r="DT22" t="inlineStr">
        <is>
          <t>0</t>
        </is>
      </c>
      <c r="DU22" t="inlineStr">
        <is>
          <t>0</t>
        </is>
      </c>
      <c r="DV22" t="inlineStr">
        <is>
          <t>0</t>
        </is>
      </c>
      <c r="DW22" t="inlineStr">
        <is>
          <t>0</t>
        </is>
      </c>
      <c r="DX22" t="inlineStr">
        <is>
          <t>0</t>
        </is>
      </c>
      <c r="DY22" t="inlineStr">
        <is>
          <t>0</t>
        </is>
      </c>
      <c r="DZ22" t="inlineStr">
        <is>
          <t>23.317</t>
        </is>
      </c>
      <c r="EA22" t="inlineStr">
        <is>
          <t>10149</t>
        </is>
      </c>
      <c r="EB22" t="inlineStr">
        <is>
          <t>230.187</t>
        </is>
      </c>
      <c r="EC22" t="inlineStr">
        <is>
          <t>19.6727</t>
        </is>
      </c>
      <c r="ED22" t="inlineStr">
        <is>
          <t>-4.64918</t>
        </is>
      </c>
      <c r="EE22" t="inlineStr">
        <is>
          <t>0.00859245</t>
        </is>
      </c>
      <c r="EF22" t="inlineStr">
        <is>
          <t>3938.72</t>
        </is>
      </c>
      <c r="EG22" t="inlineStr">
        <is>
          <t>20.3</t>
        </is>
      </c>
      <c r="EH22" t="inlineStr">
        <is>
          <t>0</t>
        </is>
      </c>
      <c r="EI22" t="inlineStr">
        <is>
          <t xml:space="preserve"> 22</t>
        </is>
      </c>
    </row>
    <row r="23" ht="14.25" customHeight="1" s="76">
      <c r="A23" s="2" t="inlineStr">
        <is>
          <t>2025-07-11 18:00</t>
        </is>
      </c>
      <c r="B23" t="inlineStr">
        <is>
          <t>101262</t>
        </is>
      </c>
      <c r="C23" t="inlineStr">
        <is>
          <t>24134.9</t>
        </is>
      </c>
      <c r="D23" t="inlineStr">
        <is>
          <t>8.42003</t>
        </is>
      </c>
      <c r="E23" t="inlineStr">
        <is>
          <t>12242.5</t>
        </is>
      </c>
      <c r="F23" t="inlineStr">
        <is>
          <t>227.653</t>
        </is>
      </c>
      <c r="G23" t="inlineStr">
        <is>
          <t>2.3</t>
        </is>
      </c>
      <c r="H23" t="inlineStr">
        <is>
          <t>0</t>
        </is>
      </c>
      <c r="I23" t="inlineStr">
        <is>
          <t>0.187574</t>
        </is>
      </c>
      <c r="J23" t="inlineStr">
        <is>
          <t>30.0927</t>
        </is>
      </c>
      <c r="K23" t="inlineStr">
        <is>
          <t>3.33085</t>
        </is>
      </c>
      <c r="L23" s="3" t="inlineStr">
        <is>
          <t>3.8033e-05</t>
        </is>
      </c>
      <c r="M23" t="inlineStr">
        <is>
          <t>9499.3</t>
        </is>
      </c>
      <c r="N23" t="inlineStr">
        <is>
          <t>234.806</t>
        </is>
      </c>
      <c r="O23" t="inlineStr">
        <is>
          <t>13.9</t>
        </is>
      </c>
      <c r="P23" t="inlineStr">
        <is>
          <t>0</t>
        </is>
      </c>
      <c r="Q23" t="inlineStr">
        <is>
          <t>0.17142</t>
        </is>
      </c>
      <c r="R23" t="inlineStr">
        <is>
          <t>20.32</t>
        </is>
      </c>
      <c r="S23" t="inlineStr">
        <is>
          <t>-3.44086</t>
        </is>
      </c>
      <c r="T23" s="3" t="inlineStr">
        <is>
          <t>0.000210768</t>
        </is>
      </c>
      <c r="U23" t="inlineStr">
        <is>
          <t>7464.27</t>
        </is>
      </c>
      <c r="V23" t="inlineStr">
        <is>
          <t>249.931</t>
        </is>
      </c>
      <c r="W23" t="inlineStr">
        <is>
          <t>19.2</t>
        </is>
      </c>
      <c r="X23" t="inlineStr">
        <is>
          <t>0</t>
        </is>
      </c>
      <c r="Y23" t="inlineStr">
        <is>
          <t>0.345031</t>
        </is>
      </c>
      <c r="Z23" t="inlineStr">
        <is>
          <t>13.8708</t>
        </is>
      </c>
      <c r="AA23" t="inlineStr">
        <is>
          <t>-5.41022</t>
        </is>
      </c>
      <c r="AB23" s="3" t="inlineStr">
        <is>
          <t>0.000145331</t>
        </is>
      </c>
      <c r="AC23" t="inlineStr">
        <is>
          <t>5788.32</t>
        </is>
      </c>
      <c r="AD23" t="inlineStr">
        <is>
          <t>262.968</t>
        </is>
      </c>
      <c r="AE23" t="inlineStr">
        <is>
          <t>14.3</t>
        </is>
      </c>
      <c r="AF23" t="inlineStr">
        <is>
          <t>0</t>
        </is>
      </c>
      <c r="AG23" t="inlineStr">
        <is>
          <t>0.286633</t>
        </is>
      </c>
      <c r="AH23" t="inlineStr">
        <is>
          <t>8.87767</t>
        </is>
      </c>
      <c r="AI23" t="inlineStr">
        <is>
          <t>-5.01941</t>
        </is>
      </c>
      <c r="AJ23" s="3" t="inlineStr">
        <is>
          <t>9.84845e-05</t>
        </is>
      </c>
      <c r="AK23" t="inlineStr">
        <is>
          <t>4362.91</t>
        </is>
      </c>
      <c r="AL23" t="inlineStr">
        <is>
          <t>270.638</t>
        </is>
      </c>
      <c r="AM23" t="inlineStr">
        <is>
          <t>17.2</t>
        </is>
      </c>
      <c r="AN23" t="inlineStr">
        <is>
          <t>0</t>
        </is>
      </c>
      <c r="AO23" t="inlineStr">
        <is>
          <t>-0.0806738</t>
        </is>
      </c>
      <c r="AP23" t="inlineStr">
        <is>
          <t>4.04969</t>
        </is>
      </c>
      <c r="AQ23" t="inlineStr">
        <is>
          <t>-5.37268</t>
        </is>
      </c>
      <c r="AR23" s="3" t="inlineStr">
        <is>
          <t>0.000116063</t>
        </is>
      </c>
      <c r="AS23" t="inlineStr">
        <is>
          <t>3124.49</t>
        </is>
      </c>
      <c r="AT23" t="inlineStr">
        <is>
          <t>278.25</t>
        </is>
      </c>
      <c r="AU23" t="inlineStr">
        <is>
          <t>24.3</t>
        </is>
      </c>
      <c r="AV23" t="inlineStr">
        <is>
          <t>0</t>
        </is>
      </c>
      <c r="AW23" t="inlineStr">
        <is>
          <t>-0.00875586</t>
        </is>
      </c>
      <c r="AX23" t="inlineStr">
        <is>
          <t>2.6931</t>
        </is>
      </c>
      <c r="AY23" t="inlineStr">
        <is>
          <t>-4.67082</t>
        </is>
      </c>
      <c r="AZ23" t="inlineStr">
        <is>
          <t>0.000147014</t>
        </is>
      </c>
      <c r="BA23" t="inlineStr">
        <is>
          <t>1508.6</t>
        </is>
      </c>
      <c r="BB23" t="inlineStr">
        <is>
          <t>289.244</t>
        </is>
      </c>
      <c r="BC23" t="inlineStr">
        <is>
          <t>25</t>
        </is>
      </c>
      <c r="BD23" t="inlineStr">
        <is>
          <t>0</t>
        </is>
      </c>
      <c r="BE23" t="inlineStr">
        <is>
          <t>0.370345</t>
        </is>
      </c>
      <c r="BF23" t="inlineStr">
        <is>
          <t>0.159663</t>
        </is>
      </c>
      <c r="BG23" t="inlineStr">
        <is>
          <t>-5.96188</t>
        </is>
      </c>
      <c r="BH23" t="inlineStr">
        <is>
          <t>0.000147943</t>
        </is>
      </c>
      <c r="BI23" t="inlineStr">
        <is>
          <t>785.188</t>
        </is>
      </c>
      <c r="BJ23" t="inlineStr">
        <is>
          <t>293.931</t>
        </is>
      </c>
      <c r="BK23" t="inlineStr">
        <is>
          <t>26.8</t>
        </is>
      </c>
      <c r="BL23" t="inlineStr">
        <is>
          <t>0</t>
        </is>
      </c>
      <c r="BM23" t="inlineStr">
        <is>
          <t>0.27138</t>
        </is>
      </c>
      <c r="BN23" t="inlineStr">
        <is>
          <t>0.811953</t>
        </is>
      </c>
      <c r="BO23" t="inlineStr">
        <is>
          <t>-7.48594</t>
        </is>
      </c>
      <c r="BP23" t="inlineStr">
        <is>
          <t>5.26857e-05</t>
        </is>
      </c>
      <c r="BQ23" t="inlineStr">
        <is>
          <t>554.809</t>
        </is>
      </c>
      <c r="BR23" t="inlineStr">
        <is>
          <t>294.231</t>
        </is>
      </c>
      <c r="BS23" t="inlineStr">
        <is>
          <t>40.6</t>
        </is>
      </c>
      <c r="BT23" t="inlineStr">
        <is>
          <t>0</t>
        </is>
      </c>
      <c r="BU23" t="inlineStr">
        <is>
          <t>0.190535</t>
        </is>
      </c>
      <c r="BV23" t="inlineStr">
        <is>
          <t>1.999</t>
        </is>
      </c>
      <c r="BW23" t="inlineStr">
        <is>
          <t>-8.26652</t>
        </is>
      </c>
      <c r="BX23" t="inlineStr">
        <is>
          <t>1.81233e-05</t>
        </is>
      </c>
      <c r="BY23" t="inlineStr">
        <is>
          <t>5</t>
        </is>
      </c>
      <c r="BZ23" t="inlineStr">
        <is>
          <t>329.689</t>
        </is>
      </c>
      <c r="CA23" t="inlineStr">
        <is>
          <t>295.383</t>
        </is>
      </c>
      <c r="CB23" t="inlineStr">
        <is>
          <t>47.9</t>
        </is>
      </c>
      <c r="CC23" t="inlineStr">
        <is>
          <t>0</t>
        </is>
      </c>
      <c r="CD23" t="inlineStr">
        <is>
          <t>0.0131299</t>
        </is>
      </c>
      <c r="CE23" t="inlineStr">
        <is>
          <t>2.29319</t>
        </is>
      </c>
      <c r="CF23" t="inlineStr">
        <is>
          <t>-8.70822</t>
        </is>
      </c>
      <c r="CG23" s="3" t="inlineStr">
        <is>
          <t>-2.90704e-05</t>
        </is>
      </c>
      <c r="CH23" t="inlineStr">
        <is>
          <t>297.355</t>
        </is>
      </c>
      <c r="CI23" t="inlineStr">
        <is>
          <t>45.1</t>
        </is>
      </c>
      <c r="CJ23" t="inlineStr">
        <is>
          <t>0</t>
        </is>
      </c>
      <c r="CK23" t="inlineStr">
        <is>
          <t>-0.13887</t>
        </is>
      </c>
      <c r="CL23" t="inlineStr">
        <is>
          <t>1.57267</t>
        </is>
      </c>
      <c r="CM23" t="inlineStr">
        <is>
          <t>-6.96746</t>
        </is>
      </c>
      <c r="CN23" s="3" t="inlineStr">
        <is>
          <t>-5.64803e-05</t>
        </is>
      </c>
      <c r="CO23" t="inlineStr">
        <is>
          <t>108.914</t>
        </is>
      </c>
      <c r="CP23" t="inlineStr">
        <is>
          <t>55.5794</t>
        </is>
      </c>
      <c r="CQ23" t="inlineStr">
        <is>
          <t>296.051</t>
        </is>
      </c>
      <c r="CR23" t="inlineStr">
        <is>
          <t>0</t>
        </is>
      </c>
      <c r="CS23" t="inlineStr">
        <is>
          <t>157.975</t>
        </is>
      </c>
      <c r="CT23" t="inlineStr">
        <is>
          <t>297.171</t>
        </is>
      </c>
      <c r="CU23" t="inlineStr">
        <is>
          <t>285</t>
        </is>
      </c>
      <c r="CV23" t="inlineStr">
        <is>
          <t>46.3</t>
        </is>
      </c>
      <c r="CW23" t="inlineStr">
        <is>
          <t>1.09486</t>
        </is>
      </c>
      <c r="CX23" t="inlineStr">
        <is>
          <t>-5.25208</t>
        </is>
      </c>
      <c r="CY23" t="inlineStr">
        <is>
          <t>-50</t>
        </is>
      </c>
      <c r="CZ23" t="inlineStr">
        <is>
          <t>0</t>
        </is>
      </c>
      <c r="DA23" t="inlineStr">
        <is>
          <t>0</t>
        </is>
      </c>
      <c r="DB23" t="inlineStr">
        <is>
          <t>0</t>
        </is>
      </c>
      <c r="DC23" t="inlineStr">
        <is>
          <t>0</t>
        </is>
      </c>
      <c r="DD23" t="inlineStr">
        <is>
          <t>0</t>
        </is>
      </c>
      <c r="DE23" t="inlineStr">
        <is>
          <t>0.125</t>
        </is>
      </c>
      <c r="DF23" t="inlineStr">
        <is>
          <t>0</t>
        </is>
      </c>
      <c r="DG23" t="inlineStr">
        <is>
          <t>0.125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21600</t>
        </is>
      </c>
      <c r="DQ23" t="inlineStr">
        <is>
          <t>4.61661</t>
        </is>
      </c>
      <c r="DR23" t="inlineStr">
        <is>
          <t>0</t>
        </is>
      </c>
      <c r="DS23" t="inlineStr">
        <is>
          <t>0.419922</t>
        </is>
      </c>
      <c r="DT23" t="inlineStr">
        <is>
          <t>0</t>
        </is>
      </c>
      <c r="DU23" t="inlineStr">
        <is>
          <t>0</t>
        </is>
      </c>
      <c r="DV23" t="inlineStr">
        <is>
          <t>0</t>
        </is>
      </c>
      <c r="DW23" t="inlineStr">
        <is>
          <t>0</t>
        </is>
      </c>
      <c r="DX23" t="inlineStr">
        <is>
          <t>0</t>
        </is>
      </c>
      <c r="DY23" t="inlineStr">
        <is>
          <t>0</t>
        </is>
      </c>
      <c r="DZ23" t="inlineStr">
        <is>
          <t>17.5204</t>
        </is>
      </c>
      <c r="EA23" t="inlineStr">
        <is>
          <t>15312.2</t>
        </is>
      </c>
      <c r="EB23" t="inlineStr">
        <is>
          <t>213.373</t>
        </is>
      </c>
      <c r="EC23" t="inlineStr">
        <is>
          <t>19.7992</t>
        </is>
      </c>
      <c r="ED23" t="inlineStr">
        <is>
          <t>6.53428</t>
        </is>
      </c>
      <c r="EE23" t="inlineStr">
        <is>
          <t>-0.00443116</t>
        </is>
      </c>
      <c r="EF23" t="inlineStr">
        <is>
          <t>3895.84</t>
        </is>
      </c>
      <c r="EG23" t="inlineStr">
        <is>
          <t>25.9</t>
        </is>
      </c>
      <c r="EH23" t="inlineStr">
        <is>
          <t>0</t>
        </is>
      </c>
      <c r="EI23" t="inlineStr">
        <is>
          <t xml:space="preserve"> 23</t>
        </is>
      </c>
    </row>
    <row r="24" ht="14.25" customHeight="1" s="76">
      <c r="A24" s="2" t="inlineStr">
        <is>
          <t>2025-07-11 21:00</t>
        </is>
      </c>
      <c r="B24" t="inlineStr">
        <is>
          <t>101341</t>
        </is>
      </c>
      <c r="C24" t="inlineStr">
        <is>
          <t>24135</t>
        </is>
      </c>
      <c r="D24" t="inlineStr">
        <is>
          <t>4.30698</t>
        </is>
      </c>
      <c r="E24" t="inlineStr">
        <is>
          <t>12250.4</t>
        </is>
      </c>
      <c r="F24" t="inlineStr">
        <is>
          <t>228.406</t>
        </is>
      </c>
      <c r="G24" t="inlineStr">
        <is>
          <t>1.8</t>
        </is>
      </c>
      <c r="H24" t="inlineStr">
        <is>
          <t>0</t>
        </is>
      </c>
      <c r="I24" t="inlineStr">
        <is>
          <t>0.184969</t>
        </is>
      </c>
      <c r="J24" t="inlineStr">
        <is>
          <t>26.5696</t>
        </is>
      </c>
      <c r="K24" t="inlineStr">
        <is>
          <t>5.60511</t>
        </is>
      </c>
      <c r="L24" s="3" t="inlineStr">
        <is>
          <t>8.64364e-05</t>
        </is>
      </c>
      <c r="M24" t="inlineStr">
        <is>
          <t>9506.8</t>
        </is>
      </c>
      <c r="N24" t="inlineStr">
        <is>
          <t>235.727</t>
        </is>
      </c>
      <c r="O24" t="inlineStr">
        <is>
          <t>11.5</t>
        </is>
      </c>
      <c r="P24" t="inlineStr">
        <is>
          <t>0</t>
        </is>
      </c>
      <c r="Q24" t="inlineStr">
        <is>
          <t>-0.0132188</t>
        </is>
      </c>
      <c r="R24" t="inlineStr">
        <is>
          <t>23.8451</t>
        </is>
      </c>
      <c r="S24" t="inlineStr">
        <is>
          <t>-2.22945</t>
        </is>
      </c>
      <c r="T24" s="3" t="inlineStr">
        <is>
          <t>0.000188679</t>
        </is>
      </c>
      <c r="U24" t="inlineStr">
        <is>
          <t>7470.5</t>
        </is>
      </c>
      <c r="V24" t="inlineStr">
        <is>
          <t>249.249</t>
        </is>
      </c>
      <c r="W24" t="inlineStr">
        <is>
          <t>33.7</t>
        </is>
      </c>
      <c r="X24" t="inlineStr">
        <is>
          <t>0</t>
        </is>
      </c>
      <c r="Y24" t="inlineStr">
        <is>
          <t>0.371723</t>
        </is>
      </c>
      <c r="Z24" t="inlineStr">
        <is>
          <t>13.8701</t>
        </is>
      </c>
      <c r="AA24" t="inlineStr">
        <is>
          <t>-5.21688</t>
        </is>
      </c>
      <c r="AB24" t="inlineStr">
        <is>
          <t>8.87583e-05</t>
        </is>
      </c>
      <c r="AC24" t="inlineStr">
        <is>
          <t>5796.43</t>
        </is>
      </c>
      <c r="AD24" t="inlineStr">
        <is>
          <t>262.85</t>
        </is>
      </c>
      <c r="AE24" t="inlineStr">
        <is>
          <t>22.2</t>
        </is>
      </c>
      <c r="AF24" t="inlineStr">
        <is>
          <t>0</t>
        </is>
      </c>
      <c r="AG24" t="inlineStr">
        <is>
          <t>0.172555</t>
        </is>
      </c>
      <c r="AH24" t="inlineStr">
        <is>
          <t>9.86269</t>
        </is>
      </c>
      <c r="AI24" t="inlineStr">
        <is>
          <t>-4.2151</t>
        </is>
      </c>
      <c r="AJ24" s="3" t="inlineStr">
        <is>
          <t>9.62205e-05</t>
        </is>
      </c>
      <c r="AK24" t="inlineStr">
        <is>
          <t>4368.96</t>
        </is>
      </c>
      <c r="AL24" t="inlineStr">
        <is>
          <t>271.154</t>
        </is>
      </c>
      <c r="AM24" t="inlineStr">
        <is>
          <t>26.5</t>
        </is>
      </c>
      <c r="AN24" t="inlineStr">
        <is>
          <t>0</t>
        </is>
      </c>
      <c r="AO24" t="inlineStr">
        <is>
          <t>0.156717</t>
        </is>
      </c>
      <c r="AP24" t="inlineStr">
        <is>
          <t>2.91856</t>
        </is>
      </c>
      <c r="AQ24" t="inlineStr">
        <is>
          <t>-4.76766</t>
        </is>
      </c>
      <c r="AR24" s="3" t="inlineStr">
        <is>
          <t>9.86598e-05</t>
        </is>
      </c>
      <c r="AS24" t="inlineStr">
        <is>
          <t>3128.88</t>
        </is>
      </c>
      <c r="AT24" t="inlineStr">
        <is>
          <t>278.268</t>
        </is>
      </c>
      <c r="AU24" t="inlineStr">
        <is>
          <t>23.4</t>
        </is>
      </c>
      <c r="AV24" t="inlineStr">
        <is>
          <t>0</t>
        </is>
      </c>
      <c r="AW24" t="inlineStr">
        <is>
          <t>0.281379</t>
        </is>
      </c>
      <c r="AX24" t="inlineStr">
        <is>
          <t>2.32781</t>
        </is>
      </c>
      <c r="AY24" t="inlineStr">
        <is>
          <t>-5.26537</t>
        </is>
      </c>
      <c r="AZ24" t="inlineStr">
        <is>
          <t>0.000166853</t>
        </is>
      </c>
      <c r="BA24" t="inlineStr">
        <is>
          <t>1513.02</t>
        </is>
      </c>
      <c r="BB24" t="inlineStr">
        <is>
          <t>289.391</t>
        </is>
      </c>
      <c r="BC24" t="inlineStr">
        <is>
          <t>22.9</t>
        </is>
      </c>
      <c r="BD24" t="inlineStr">
        <is>
          <t>0</t>
        </is>
      </c>
      <c r="BE24" t="inlineStr">
        <is>
          <t>0.126807</t>
        </is>
      </c>
      <c r="BF24" t="inlineStr">
        <is>
          <t>1.79141</t>
        </is>
      </c>
      <c r="BG24" t="inlineStr">
        <is>
          <t>-4.40462</t>
        </is>
      </c>
      <c r="BH24" t="inlineStr">
        <is>
          <t>0.000144221</t>
        </is>
      </c>
      <c r="BI24" t="inlineStr">
        <is>
          <t>790.044</t>
        </is>
      </c>
      <c r="BJ24" t="inlineStr">
        <is>
          <t>292.554</t>
        </is>
      </c>
      <c r="BK24" t="inlineStr">
        <is>
          <t>38.3</t>
        </is>
      </c>
      <c r="BL24" t="inlineStr">
        <is>
          <t>0</t>
        </is>
      </c>
      <c r="BM24" t="inlineStr">
        <is>
          <t>0.0813565</t>
        </is>
      </c>
      <c r="BN24" t="inlineStr">
        <is>
          <t>-0.365347</t>
        </is>
      </c>
      <c r="BO24" t="inlineStr">
        <is>
          <t>-6.35426</t>
        </is>
      </c>
      <c r="BP24" t="inlineStr">
        <is>
          <t>8.11582e-05</t>
        </is>
      </c>
      <c r="BQ24" t="inlineStr">
        <is>
          <t>560.595</t>
        </is>
      </c>
      <c r="BR24" t="inlineStr">
        <is>
          <t>292.983</t>
        </is>
      </c>
      <c r="BS24" t="inlineStr">
        <is>
          <t>60.4</t>
        </is>
      </c>
      <c r="BT24" t="inlineStr">
        <is>
          <t>0</t>
        </is>
      </c>
      <c r="BU24" t="inlineStr">
        <is>
          <t>-0.0316509</t>
        </is>
      </c>
      <c r="BV24" t="inlineStr">
        <is>
          <t>-0.826025</t>
        </is>
      </c>
      <c r="BW24" t="inlineStr">
        <is>
          <t>-7.21506</t>
        </is>
      </c>
      <c r="BX24" t="inlineStr">
        <is>
          <t>8.69902e-05</t>
        </is>
      </c>
      <c r="BY24" t="inlineStr">
        <is>
          <t>4</t>
        </is>
      </c>
      <c r="BZ24" t="inlineStr">
        <is>
          <t>335.813</t>
        </is>
      </c>
      <c r="CA24" t="inlineStr">
        <is>
          <t>294.974</t>
        </is>
      </c>
      <c r="CB24" t="inlineStr">
        <is>
          <t>56.5</t>
        </is>
      </c>
      <c r="CC24" t="inlineStr">
        <is>
          <t>0</t>
        </is>
      </c>
      <c r="CD24" t="inlineStr">
        <is>
          <t>-0.171944</t>
        </is>
      </c>
      <c r="CE24" t="inlineStr">
        <is>
          <t>-0.846606</t>
        </is>
      </c>
      <c r="CF24" t="inlineStr">
        <is>
          <t>-7.17663</t>
        </is>
      </c>
      <c r="CG24" t="inlineStr">
        <is>
          <t>7.90145e-05</t>
        </is>
      </c>
      <c r="CH24" t="inlineStr">
        <is>
          <t>296.064</t>
        </is>
      </c>
      <c r="CI24" t="inlineStr">
        <is>
          <t>55.2</t>
        </is>
      </c>
      <c r="CJ24" t="inlineStr">
        <is>
          <t>0</t>
        </is>
      </c>
      <c r="CK24" t="inlineStr">
        <is>
          <t>-0.177944</t>
        </is>
      </c>
      <c r="CL24" t="inlineStr">
        <is>
          <t>-0.340662</t>
        </is>
      </c>
      <c r="CM24" t="inlineStr">
        <is>
          <t>-5.18295</t>
        </is>
      </c>
      <c r="CN24" s="3" t="inlineStr">
        <is>
          <t>4.81569e-05</t>
        </is>
      </c>
      <c r="CO24" t="inlineStr">
        <is>
          <t>115.317</t>
        </is>
      </c>
      <c r="CP24" t="inlineStr">
        <is>
          <t>55.5794</t>
        </is>
      </c>
      <c r="CQ24" t="inlineStr">
        <is>
          <t>292.632</t>
        </is>
      </c>
      <c r="CR24" t="inlineStr">
        <is>
          <t>0</t>
        </is>
      </c>
      <c r="CS24" t="inlineStr">
        <is>
          <t>44.7025</t>
        </is>
      </c>
      <c r="CT24" t="inlineStr">
        <is>
          <t>294.698</t>
        </is>
      </c>
      <c r="CU24" t="inlineStr">
        <is>
          <t>286.8</t>
        </is>
      </c>
      <c r="CV24" t="inlineStr">
        <is>
          <t>60.9</t>
        </is>
      </c>
      <c r="CW24" t="inlineStr">
        <is>
          <t>-0.0107471</t>
        </is>
      </c>
      <c r="CX24" t="inlineStr">
        <is>
          <t>-3.27005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t="inlineStr">
        <is>
          <t>0</t>
        </is>
      </c>
      <c r="DC24" t="inlineStr">
        <is>
          <t>0</t>
        </is>
      </c>
      <c r="DD24" t="inlineStr">
        <is>
          <t>0</t>
        </is>
      </c>
      <c r="DE24" t="inlineStr">
        <is>
          <t>0.125</t>
        </is>
      </c>
      <c r="DF24" t="inlineStr">
        <is>
          <t>0</t>
        </is>
      </c>
      <c r="DG24" t="inlineStr">
        <is>
          <t>0.125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750</t>
        </is>
      </c>
      <c r="DQ24" t="inlineStr">
        <is>
          <t>3.87045</t>
        </is>
      </c>
      <c r="DR24" t="inlineStr">
        <is>
          <t>0</t>
        </is>
      </c>
      <c r="DS24" t="inlineStr">
        <is>
          <t>0.233765</t>
        </is>
      </c>
      <c r="DT24" t="inlineStr">
        <is>
          <t>0</t>
        </is>
      </c>
      <c r="DU24" t="inlineStr">
        <is>
          <t>0</t>
        </is>
      </c>
      <c r="DV24" t="inlineStr">
        <is>
          <t>0</t>
        </is>
      </c>
      <c r="DW24" t="inlineStr">
        <is>
          <t>0</t>
        </is>
      </c>
      <c r="DX24" t="inlineStr">
        <is>
          <t>0</t>
        </is>
      </c>
      <c r="DY24" t="inlineStr">
        <is>
          <t>0</t>
        </is>
      </c>
      <c r="DZ24" t="inlineStr">
        <is>
          <t>17.6432</t>
        </is>
      </c>
      <c r="EA24" t="inlineStr">
        <is>
          <t>15325.4</t>
        </is>
      </c>
      <c r="EB24" t="inlineStr">
        <is>
          <t>212.787</t>
        </is>
      </c>
      <c r="EC24" t="inlineStr">
        <is>
          <t>19.2123</t>
        </is>
      </c>
      <c r="ED24" t="inlineStr">
        <is>
          <t>7.60011</t>
        </is>
      </c>
      <c r="EE24" t="inlineStr">
        <is>
          <t>-0.000917122</t>
        </is>
      </c>
      <c r="EF24" t="inlineStr">
        <is>
          <t>3986.56</t>
        </is>
      </c>
      <c r="EG24" t="inlineStr">
        <is>
          <t>32.7</t>
        </is>
      </c>
      <c r="EH24" t="inlineStr">
        <is>
          <t>0</t>
        </is>
      </c>
      <c r="EI24" t="inlineStr">
        <is>
          <t xml:space="preserve"> 24</t>
        </is>
      </c>
    </row>
    <row r="25" ht="14.25" customHeight="1" s="76">
      <c r="A25" s="2" t="inlineStr">
        <is>
          <t>2025-07-12 00:00</t>
        </is>
      </c>
      <c r="B25" t="inlineStr">
        <is>
          <t>101328</t>
        </is>
      </c>
      <c r="C25" t="inlineStr">
        <is>
          <t>24135</t>
        </is>
      </c>
      <c r="D25" t="inlineStr">
        <is>
          <t>3.10006</t>
        </is>
      </c>
      <c r="E25" t="inlineStr">
        <is>
          <t>12247.9</t>
        </is>
      </c>
      <c r="F25" t="inlineStr">
        <is>
          <t>229.362</t>
        </is>
      </c>
      <c r="G25" t="inlineStr">
        <is>
          <t>1.6</t>
        </is>
      </c>
      <c r="H25" t="inlineStr">
        <is>
          <t>0</t>
        </is>
      </c>
      <c r="I25" t="inlineStr">
        <is>
          <t>0.0713047</t>
        </is>
      </c>
      <c r="J25" t="inlineStr">
        <is>
          <t>27.3474</t>
        </is>
      </c>
      <c r="K25" t="inlineStr">
        <is>
          <t>8.669</t>
        </is>
      </c>
      <c r="L25" s="3" t="inlineStr">
        <is>
          <t>0.000118421</t>
        </is>
      </c>
      <c r="M25" t="inlineStr">
        <is>
          <t>9506.12</t>
        </is>
      </c>
      <c r="N25" t="inlineStr">
        <is>
          <t>235.089</t>
        </is>
      </c>
      <c r="O25" t="inlineStr">
        <is>
          <t>14.1</t>
        </is>
      </c>
      <c r="P25" t="inlineStr">
        <is>
          <t>0</t>
        </is>
      </c>
      <c r="Q25" t="inlineStr">
        <is>
          <t>0.0138945</t>
        </is>
      </c>
      <c r="R25" t="inlineStr">
        <is>
          <t>22.6498</t>
        </is>
      </c>
      <c r="S25" t="inlineStr">
        <is>
          <t>-2.59301</t>
        </is>
      </c>
      <c r="T25" s="3" t="inlineStr">
        <is>
          <t>0.000119592</t>
        </is>
      </c>
      <c r="U25" t="inlineStr">
        <is>
          <t>7468.39</t>
        </is>
      </c>
      <c r="V25" t="inlineStr">
        <is>
          <t>249.176</t>
        </is>
      </c>
      <c r="W25" t="inlineStr">
        <is>
          <t>25.6</t>
        </is>
      </c>
      <c r="X25" t="inlineStr">
        <is>
          <t>0</t>
        </is>
      </c>
      <c r="Y25" t="inlineStr">
        <is>
          <t>0.0449219</t>
        </is>
      </c>
      <c r="Z25" t="inlineStr">
        <is>
          <t>13.4484</t>
        </is>
      </c>
      <c r="AA25" t="inlineStr">
        <is>
          <t>-3.00449</t>
        </is>
      </c>
      <c r="AB25" s="3" t="inlineStr">
        <is>
          <t>9.98695e-05</t>
        </is>
      </c>
      <c r="AC25" t="inlineStr">
        <is>
          <t>5796.53</t>
        </is>
      </c>
      <c r="AD25" t="inlineStr">
        <is>
          <t>262.678</t>
        </is>
      </c>
      <c r="AE25" t="inlineStr">
        <is>
          <t>18.8</t>
        </is>
      </c>
      <c r="AF25" t="inlineStr">
        <is>
          <t>0</t>
        </is>
      </c>
      <c r="AG25" t="inlineStr">
        <is>
          <t>0.170205</t>
        </is>
      </c>
      <c r="AH25" t="inlineStr">
        <is>
          <t>10.1939</t>
        </is>
      </c>
      <c r="AI25" t="inlineStr">
        <is>
          <t>-4.01516</t>
        </is>
      </c>
      <c r="AJ25" s="3" t="inlineStr">
        <is>
          <t>8.21578e-05</t>
        </is>
      </c>
      <c r="AK25" t="inlineStr">
        <is>
          <t>4368.89</t>
        </is>
      </c>
      <c r="AL25" t="inlineStr">
        <is>
          <t>271.931</t>
        </is>
      </c>
      <c r="AM25" t="inlineStr">
        <is>
          <t>25.3</t>
        </is>
      </c>
      <c r="AN25" t="inlineStr">
        <is>
          <t>0</t>
        </is>
      </c>
      <c r="AO25" t="inlineStr">
        <is>
          <t>-0.00395508</t>
        </is>
      </c>
      <c r="AP25" t="inlineStr">
        <is>
          <t>3.86364</t>
        </is>
      </c>
      <c r="AQ25" t="inlineStr">
        <is>
          <t>-2.86253</t>
        </is>
      </c>
      <c r="AR25" t="inlineStr">
        <is>
          <t>0.000113018</t>
        </is>
      </c>
      <c r="AS25" t="inlineStr">
        <is>
          <t>3126.33</t>
        </is>
      </c>
      <c r="AT25" t="inlineStr">
        <is>
          <t>278.321</t>
        </is>
      </c>
      <c r="AU25" t="inlineStr">
        <is>
          <t>23</t>
        </is>
      </c>
      <c r="AV25" t="inlineStr">
        <is>
          <t>0</t>
        </is>
      </c>
      <c r="AW25" t="inlineStr">
        <is>
          <t>0.208279</t>
        </is>
      </c>
      <c r="AX25" t="inlineStr">
        <is>
          <t>-0.694255</t>
        </is>
      </c>
      <c r="AY25" t="inlineStr">
        <is>
          <t>-3.60805</t>
        </is>
      </c>
      <c r="AZ25" t="inlineStr">
        <is>
          <t>0.00015738</t>
        </is>
      </c>
      <c r="BA25" t="inlineStr">
        <is>
          <t>1511.65</t>
        </is>
      </c>
      <c r="BB25" t="inlineStr">
        <is>
          <t>289.263</t>
        </is>
      </c>
      <c r="BC25" t="inlineStr">
        <is>
          <t>23.6</t>
        </is>
      </c>
      <c r="BD25" t="inlineStr">
        <is>
          <t>0</t>
        </is>
      </c>
      <c r="BE25" t="inlineStr">
        <is>
          <t>0.0651963</t>
        </is>
      </c>
      <c r="BF25" t="inlineStr">
        <is>
          <t>1.48752</t>
        </is>
      </c>
      <c r="BG25" t="inlineStr">
        <is>
          <t>-5.03222</t>
        </is>
      </c>
      <c r="BH25" s="3" t="inlineStr">
        <is>
          <t>0.00014866</t>
        </is>
      </c>
      <c r="BI25" t="inlineStr">
        <is>
          <t>788.838</t>
        </is>
      </c>
      <c r="BJ25" t="inlineStr">
        <is>
          <t>292.893</t>
        </is>
      </c>
      <c r="BK25" t="inlineStr">
        <is>
          <t>34</t>
        </is>
      </c>
      <c r="BL25" t="inlineStr">
        <is>
          <t>0</t>
        </is>
      </c>
      <c r="BM25" t="inlineStr">
        <is>
          <t>0.125486</t>
        </is>
      </c>
      <c r="BN25" t="inlineStr">
        <is>
          <t>0.34865</t>
        </is>
      </c>
      <c r="BO25" t="inlineStr">
        <is>
          <t>-5.31556</t>
        </is>
      </c>
      <c r="BP25" t="inlineStr">
        <is>
          <t>0.000107229</t>
        </is>
      </c>
      <c r="BQ25" t="inlineStr">
        <is>
          <t>559.195</t>
        </is>
      </c>
      <c r="BR25" t="inlineStr">
        <is>
          <t>293.133</t>
        </is>
      </c>
      <c r="BS25" t="inlineStr">
        <is>
          <t>59.1</t>
        </is>
      </c>
      <c r="BT25" t="inlineStr">
        <is>
          <t>0</t>
        </is>
      </c>
      <c r="BU25" t="inlineStr">
        <is>
          <t>0.0135435</t>
        </is>
      </c>
      <c r="BV25" t="inlineStr">
        <is>
          <t>1.03534</t>
        </is>
      </c>
      <c r="BW25" t="inlineStr">
        <is>
          <t>-5.39875</t>
        </is>
      </c>
      <c r="BX25" s="3" t="inlineStr">
        <is>
          <t>9.0807e-05</t>
        </is>
      </c>
      <c r="BY25" t="inlineStr">
        <is>
          <t>4</t>
        </is>
      </c>
      <c r="BZ25" t="inlineStr">
        <is>
          <t>334.367</t>
        </is>
      </c>
      <c r="CA25" t="inlineStr">
        <is>
          <t>294.923</t>
        </is>
      </c>
      <c r="CB25" t="inlineStr">
        <is>
          <t>57.5</t>
        </is>
      </c>
      <c r="CC25" t="inlineStr">
        <is>
          <t>0</t>
        </is>
      </c>
      <c r="CD25" t="inlineStr">
        <is>
          <t>-0.110457</t>
        </is>
      </c>
      <c r="CE25" t="inlineStr">
        <is>
          <t>1.60066</t>
        </is>
      </c>
      <c r="CF25" t="inlineStr">
        <is>
          <t>-5.07623</t>
        </is>
      </c>
      <c r="CG25" s="3" t="inlineStr">
        <is>
          <t>8.64049e-05</t>
        </is>
      </c>
      <c r="CH25" t="inlineStr">
        <is>
          <t>295.504</t>
        </is>
      </c>
      <c r="CI25" t="inlineStr">
        <is>
          <t>57.7</t>
        </is>
      </c>
      <c r="CJ25" t="inlineStr">
        <is>
          <t>0</t>
        </is>
      </c>
      <c r="CK25" t="inlineStr">
        <is>
          <t>-0.0865142</t>
        </is>
      </c>
      <c r="CL25" t="inlineStr">
        <is>
          <t>2.32166</t>
        </is>
      </c>
      <c r="CM25" t="inlineStr">
        <is>
          <t>-3.37154</t>
        </is>
      </c>
      <c r="CN25" s="3" t="inlineStr">
        <is>
          <t>6.29229e-05</t>
        </is>
      </c>
      <c r="CO25" t="inlineStr">
        <is>
          <t>114.083</t>
        </is>
      </c>
      <c r="CP25" t="inlineStr">
        <is>
          <t>55.5794</t>
        </is>
      </c>
      <c r="CQ25" t="inlineStr">
        <is>
          <t>291.859</t>
        </is>
      </c>
      <c r="CR25" t="inlineStr">
        <is>
          <t>0</t>
        </is>
      </c>
      <c r="CS25" t="inlineStr">
        <is>
          <t>32.6582</t>
        </is>
      </c>
      <c r="CT25" t="inlineStr">
        <is>
          <t>293.9</t>
        </is>
      </c>
      <c r="CU25" t="inlineStr">
        <is>
          <t>286.9</t>
        </is>
      </c>
      <c r="CV25" t="inlineStr">
        <is>
          <t>64.4</t>
        </is>
      </c>
      <c r="CW25" t="inlineStr">
        <is>
          <t>2.08888</t>
        </is>
      </c>
      <c r="CX25" t="inlineStr">
        <is>
          <t>-2.13305</t>
        </is>
      </c>
      <c r="CY25" t="inlineStr">
        <is>
          <t>-50</t>
        </is>
      </c>
      <c r="CZ25" t="inlineStr">
        <is>
          <t>0</t>
        </is>
      </c>
      <c r="DA25" t="inlineStr">
        <is>
          <t>0</t>
        </is>
      </c>
      <c r="DB25" t="inlineStr">
        <is>
          <t>0</t>
        </is>
      </c>
      <c r="DC25" t="inlineStr">
        <is>
          <t>0</t>
        </is>
      </c>
      <c r="DD25" t="inlineStr">
        <is>
          <t>0</t>
        </is>
      </c>
      <c r="DE25" t="inlineStr">
        <is>
          <t>0.125</t>
        </is>
      </c>
      <c r="DF25" t="inlineStr">
        <is>
          <t>0</t>
        </is>
      </c>
      <c r="DG25" t="inlineStr">
        <is>
          <t>0.125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750</t>
        </is>
      </c>
      <c r="DQ25" t="inlineStr">
        <is>
          <t>3.90847</t>
        </is>
      </c>
      <c r="DR25" t="inlineStr">
        <is>
          <t>0</t>
        </is>
      </c>
      <c r="DS25" t="inlineStr">
        <is>
          <t>-0.0375977</t>
        </is>
      </c>
      <c r="DT25" t="inlineStr">
        <is>
          <t>0</t>
        </is>
      </c>
      <c r="DU25" t="inlineStr">
        <is>
          <t>0</t>
        </is>
      </c>
      <c r="DV25" t="inlineStr">
        <is>
          <t>0</t>
        </is>
      </c>
      <c r="DW25" t="inlineStr">
        <is>
          <t>0</t>
        </is>
      </c>
      <c r="DX25" t="inlineStr">
        <is>
          <t>0</t>
        </is>
      </c>
      <c r="DY25" t="inlineStr">
        <is>
          <t>0</t>
        </is>
      </c>
      <c r="DZ25" t="inlineStr">
        <is>
          <t>-15.2029</t>
        </is>
      </c>
      <c r="EA25" t="inlineStr">
        <is>
          <t>15713.2</t>
        </is>
      </c>
      <c r="EB25" t="inlineStr">
        <is>
          <t>212.27</t>
        </is>
      </c>
      <c r="EC25" t="inlineStr">
        <is>
          <t>20.9144</t>
        </is>
      </c>
      <c r="ED25" t="inlineStr">
        <is>
          <t>10.2399</t>
        </is>
      </c>
      <c r="EE25" t="inlineStr">
        <is>
          <t>0.000897095</t>
        </is>
      </c>
      <c r="EF25" t="inlineStr">
        <is>
          <t>4128.96</t>
        </is>
      </c>
      <c r="EG25" t="inlineStr">
        <is>
          <t>26.4</t>
        </is>
      </c>
      <c r="EH25" t="inlineStr">
        <is>
          <t>0</t>
        </is>
      </c>
      <c r="EI25" t="inlineStr">
        <is>
          <t xml:space="preserve"> 25</t>
        </is>
      </c>
    </row>
    <row r="26" ht="14.25" customHeight="1" s="76">
      <c r="A26" s="2" t="inlineStr">
        <is>
          <t>2025-07-12 03:00</t>
        </is>
      </c>
      <c r="B26" t="inlineStr">
        <is>
          <t>101342</t>
        </is>
      </c>
      <c r="C26" t="inlineStr">
        <is>
          <t>24134.8</t>
        </is>
      </c>
      <c r="D26" t="inlineStr">
        <is>
          <t>3.03174</t>
        </is>
      </c>
      <c r="E26" t="inlineStr">
        <is>
          <t>12246.9</t>
        </is>
      </c>
      <c r="F26" t="inlineStr">
        <is>
          <t>228.706</t>
        </is>
      </c>
      <c r="G26" t="inlineStr">
        <is>
          <t>2</t>
        </is>
      </c>
      <c r="H26" t="inlineStr">
        <is>
          <t>0</t>
        </is>
      </c>
      <c r="I26" t="inlineStr">
        <is>
          <t>0.0479111</t>
        </is>
      </c>
      <c r="J26" t="inlineStr">
        <is>
          <t>31.3741</t>
        </is>
      </c>
      <c r="K26" t="inlineStr">
        <is>
          <t>8.45009</t>
        </is>
      </c>
      <c r="L26" s="3" t="inlineStr">
        <is>
          <t>0.000139137</t>
        </is>
      </c>
      <c r="M26" t="inlineStr">
        <is>
          <t>9506.55</t>
        </is>
      </c>
      <c r="N26" t="inlineStr">
        <is>
          <t>234.929</t>
        </is>
      </c>
      <c r="O26" t="inlineStr">
        <is>
          <t>18.7</t>
        </is>
      </c>
      <c r="P26" t="inlineStr">
        <is>
          <t>0</t>
        </is>
      </c>
      <c r="Q26" t="inlineStr">
        <is>
          <t>0.0860625</t>
        </is>
      </c>
      <c r="R26" t="inlineStr">
        <is>
          <t>22.0978</t>
        </is>
      </c>
      <c r="S26" t="inlineStr">
        <is>
          <t>-1.22379</t>
        </is>
      </c>
      <c r="T26" s="3" t="inlineStr">
        <is>
          <t>6.74028e-05</t>
        </is>
      </c>
      <c r="U26" t="inlineStr">
        <is>
          <t>7465.41</t>
        </is>
      </c>
      <c r="V26" t="inlineStr">
        <is>
          <t>249.54</t>
        </is>
      </c>
      <c r="W26" t="inlineStr">
        <is>
          <t>17.1</t>
        </is>
      </c>
      <c r="X26" t="inlineStr">
        <is>
          <t>0</t>
        </is>
      </c>
      <c r="Y26" t="inlineStr">
        <is>
          <t>0.153762</t>
        </is>
      </c>
      <c r="Z26" t="inlineStr">
        <is>
          <t>15.025</t>
        </is>
      </c>
      <c r="AA26" t="inlineStr">
        <is>
          <t>-1.09041</t>
        </is>
      </c>
      <c r="AB26" s="3" t="inlineStr">
        <is>
          <t>0.000125961</t>
        </is>
      </c>
      <c r="AC26" t="inlineStr">
        <is>
          <t>5794.88</t>
        </is>
      </c>
      <c r="AD26" t="inlineStr">
        <is>
          <t>262.573</t>
        </is>
      </c>
      <c r="AE26" t="inlineStr">
        <is>
          <t>21.6</t>
        </is>
      </c>
      <c r="AF26" t="inlineStr">
        <is>
          <t>0</t>
        </is>
      </c>
      <c r="AG26" t="inlineStr">
        <is>
          <t>0.274666</t>
        </is>
      </c>
      <c r="AH26" t="inlineStr">
        <is>
          <t>10.2051</t>
        </is>
      </c>
      <c r="AI26" t="inlineStr">
        <is>
          <t>-2.43031</t>
        </is>
      </c>
      <c r="AJ26" s="3" t="inlineStr">
        <is>
          <t>8.11239e-05</t>
        </is>
      </c>
      <c r="AK26" t="inlineStr">
        <is>
          <t>4368.3</t>
        </is>
      </c>
      <c r="AL26" t="inlineStr">
        <is>
          <t>271.32</t>
        </is>
      </c>
      <c r="AM26" t="inlineStr">
        <is>
          <t>29</t>
        </is>
      </c>
      <c r="AN26" t="inlineStr">
        <is>
          <t>0</t>
        </is>
      </c>
      <c r="AO26" t="inlineStr">
        <is>
          <t>0.129131</t>
        </is>
      </c>
      <c r="AP26" t="inlineStr">
        <is>
          <t>4.84766</t>
        </is>
      </c>
      <c r="AQ26" t="inlineStr">
        <is>
          <t>-2.13252</t>
        </is>
      </c>
      <c r="AR26" s="3" t="inlineStr">
        <is>
          <t>9.83358e-05</t>
        </is>
      </c>
      <c r="AS26" t="inlineStr">
        <is>
          <t>3126.03</t>
        </is>
      </c>
      <c r="AT26" t="inlineStr">
        <is>
          <t>278.472</t>
        </is>
      </c>
      <c r="AU26" t="inlineStr">
        <is>
          <t>22.5</t>
        </is>
      </c>
      <c r="AV26" t="inlineStr">
        <is>
          <t>0</t>
        </is>
      </c>
      <c r="AW26" t="inlineStr">
        <is>
          <t>0.098332</t>
        </is>
      </c>
      <c r="AX26" t="inlineStr">
        <is>
          <t>-0.459932</t>
        </is>
      </c>
      <c r="AY26" t="inlineStr">
        <is>
          <t>-3.06629</t>
        </is>
      </c>
      <c r="AZ26" t="inlineStr">
        <is>
          <t>0.000134336</t>
        </is>
      </c>
      <c r="BA26" t="inlineStr">
        <is>
          <t>1511.95</t>
        </is>
      </c>
      <c r="BB26" t="inlineStr">
        <is>
          <t>289.13</t>
        </is>
      </c>
      <c r="BC26" t="inlineStr">
        <is>
          <t>24.1</t>
        </is>
      </c>
      <c r="BD26" t="inlineStr">
        <is>
          <t>0</t>
        </is>
      </c>
      <c r="BE26" t="inlineStr">
        <is>
          <t>0.165077</t>
        </is>
      </c>
      <c r="BF26" t="inlineStr">
        <is>
          <t>-0.98727</t>
        </is>
      </c>
      <c r="BG26" t="inlineStr">
        <is>
          <t>-4.36248</t>
        </is>
      </c>
      <c r="BH26" t="inlineStr">
        <is>
          <t>0.000129955</t>
        </is>
      </c>
      <c r="BI26" t="inlineStr">
        <is>
          <t>789.398</t>
        </is>
      </c>
      <c r="BJ26" t="inlineStr">
        <is>
          <t>292.801</t>
        </is>
      </c>
      <c r="BK26" t="inlineStr">
        <is>
          <t>38.3</t>
        </is>
      </c>
      <c r="BL26" t="inlineStr">
        <is>
          <t>0</t>
        </is>
      </c>
      <c r="BM26" t="inlineStr">
        <is>
          <t>0.280268</t>
        </is>
      </c>
      <c r="BN26" t="inlineStr">
        <is>
          <t>-0.652361</t>
        </is>
      </c>
      <c r="BO26" t="inlineStr">
        <is>
          <t>-5.04571</t>
        </is>
      </c>
      <c r="BP26" t="inlineStr">
        <is>
          <t>7.67622e-05</t>
        </is>
      </c>
      <c r="BQ26" t="inlineStr">
        <is>
          <t>559.595</t>
        </is>
      </c>
      <c r="BR26" t="inlineStr">
        <is>
          <t>293.401</t>
        </is>
      </c>
      <c r="BS26" t="inlineStr">
        <is>
          <t>56.1</t>
        </is>
      </c>
      <c r="BT26" t="inlineStr">
        <is>
          <t>0</t>
        </is>
      </c>
      <c r="BU26" t="inlineStr">
        <is>
          <t>0.247483</t>
        </is>
      </c>
      <c r="BV26" t="inlineStr">
        <is>
          <t>0.320063</t>
        </is>
      </c>
      <c r="BW26" t="inlineStr">
        <is>
          <t>-5.37295</t>
        </is>
      </c>
      <c r="BX26" t="inlineStr">
        <is>
          <t>5.12019e-05</t>
        </is>
      </c>
      <c r="BY26" t="inlineStr">
        <is>
          <t>4</t>
        </is>
      </c>
      <c r="BZ26" t="inlineStr">
        <is>
          <t>334.748</t>
        </is>
      </c>
      <c r="CA26" t="inlineStr">
        <is>
          <t>294.701</t>
        </is>
      </c>
      <c r="CB26" t="inlineStr">
        <is>
          <t>58.3</t>
        </is>
      </c>
      <c r="CC26" t="inlineStr">
        <is>
          <t>0</t>
        </is>
      </c>
      <c r="CD26" t="inlineStr">
        <is>
          <t>0.166434</t>
        </is>
      </c>
      <c r="CE26" t="inlineStr">
        <is>
          <t>1.46201</t>
        </is>
      </c>
      <c r="CF26" t="inlineStr">
        <is>
          <t>-5.17925</t>
        </is>
      </c>
      <c r="CG26" s="3" t="inlineStr">
        <is>
          <t>6.41079e-05</t>
        </is>
      </c>
      <c r="CH26" t="inlineStr">
        <is>
          <t>294.516</t>
        </is>
      </c>
      <c r="CI26" t="inlineStr">
        <is>
          <t>61.3</t>
        </is>
      </c>
      <c r="CJ26" t="inlineStr">
        <is>
          <t>0</t>
        </is>
      </c>
      <c r="CK26" t="inlineStr">
        <is>
          <t>0.0234336</t>
        </is>
      </c>
      <c r="CL26" t="inlineStr">
        <is>
          <t>2.40613</t>
        </is>
      </c>
      <c r="CM26" t="inlineStr">
        <is>
          <t>-3.3347</t>
        </is>
      </c>
      <c r="CN26" s="3" t="inlineStr">
        <is>
          <t>3.86746e-05</t>
        </is>
      </c>
      <c r="CO26" t="inlineStr">
        <is>
          <t>114.905</t>
        </is>
      </c>
      <c r="CP26" t="inlineStr">
        <is>
          <t>55.5794</t>
        </is>
      </c>
      <c r="CQ26" t="inlineStr">
        <is>
          <t>290.888</t>
        </is>
      </c>
      <c r="CR26" t="inlineStr">
        <is>
          <t>0</t>
        </is>
      </c>
      <c r="CS26" t="inlineStr">
        <is>
          <t>23.958</t>
        </is>
      </c>
      <c r="CT26" t="inlineStr">
        <is>
          <t>292.947</t>
        </is>
      </c>
      <c r="CU26" t="inlineStr">
        <is>
          <t>287</t>
        </is>
      </c>
      <c r="CV26" t="inlineStr">
        <is>
          <t>68.6</t>
        </is>
      </c>
      <c r="CW26" t="inlineStr">
        <is>
          <t>1.97131</t>
        </is>
      </c>
      <c r="CX26" t="inlineStr">
        <is>
          <t>-2.11275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t="inlineStr">
        <is>
          <t>0</t>
        </is>
      </c>
      <c r="DC26" t="inlineStr">
        <is>
          <t>0</t>
        </is>
      </c>
      <c r="DD26" t="inlineStr">
        <is>
          <t>0</t>
        </is>
      </c>
      <c r="DE26" t="inlineStr">
        <is>
          <t>0.125</t>
        </is>
      </c>
      <c r="DF26" t="inlineStr">
        <is>
          <t>0</t>
        </is>
      </c>
      <c r="DG26" t="inlineStr">
        <is>
          <t>0.125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0</t>
        </is>
      </c>
      <c r="DQ26" t="inlineStr">
        <is>
          <t>4.35656</t>
        </is>
      </c>
      <c r="DR26" t="inlineStr">
        <is>
          <t>0</t>
        </is>
      </c>
      <c r="DS26" t="inlineStr">
        <is>
          <t>-0.472046</t>
        </is>
      </c>
      <c r="DT26" t="inlineStr">
        <is>
          <t>0</t>
        </is>
      </c>
      <c r="DU26" t="inlineStr">
        <is>
          <t>0</t>
        </is>
      </c>
      <c r="DV26" t="inlineStr">
        <is>
          <t>0</t>
        </is>
      </c>
      <c r="DW26" t="inlineStr">
        <is>
          <t>0</t>
        </is>
      </c>
      <c r="DX26" t="inlineStr">
        <is>
          <t>0</t>
        </is>
      </c>
      <c r="DY26" t="inlineStr">
        <is>
          <t>0</t>
        </is>
      </c>
      <c r="DZ26" t="inlineStr">
        <is>
          <t>-10.679</t>
        </is>
      </c>
      <c r="EA26" t="inlineStr">
        <is>
          <t>15684.9</t>
        </is>
      </c>
      <c r="EB26" t="inlineStr">
        <is>
          <t>212.655</t>
        </is>
      </c>
      <c r="EC26" t="inlineStr">
        <is>
          <t>20.8646</t>
        </is>
      </c>
      <c r="ED26" t="inlineStr">
        <is>
          <t>7.24319</t>
        </is>
      </c>
      <c r="EE26" t="inlineStr">
        <is>
          <t>-0.00536355</t>
        </is>
      </c>
      <c r="EF26" t="inlineStr">
        <is>
          <t>4071.2</t>
        </is>
      </c>
      <c r="EG26" t="inlineStr">
        <is>
          <t>31.1</t>
        </is>
      </c>
      <c r="EH26" t="inlineStr">
        <is>
          <t>0</t>
        </is>
      </c>
      <c r="EI26" t="inlineStr">
        <is>
          <t xml:space="preserve"> 26</t>
        </is>
      </c>
    </row>
    <row r="27" ht="14.25" customHeight="1" s="76">
      <c r="A27" s="2" t="inlineStr">
        <is>
          <t>2025-07-12 06:00</t>
        </is>
      </c>
      <c r="B27" t="inlineStr">
        <is>
          <t>101372</t>
        </is>
      </c>
      <c r="C27" t="inlineStr">
        <is>
          <t>24135.2</t>
        </is>
      </c>
      <c r="D27" t="inlineStr">
        <is>
          <t>4.82302</t>
        </is>
      </c>
      <c r="E27" t="inlineStr">
        <is>
          <t>12260.3</t>
        </is>
      </c>
      <c r="F27" t="inlineStr">
        <is>
          <t>228.2</t>
        </is>
      </c>
      <c r="G27" t="inlineStr">
        <is>
          <t>2.4</t>
        </is>
      </c>
      <c r="H27" t="inlineStr">
        <is>
          <t>0</t>
        </is>
      </c>
      <c r="I27" t="inlineStr">
        <is>
          <t>0.146598</t>
        </is>
      </c>
      <c r="J27" t="inlineStr">
        <is>
          <t>30.5324</t>
        </is>
      </c>
      <c r="K27" t="inlineStr">
        <is>
          <t>11.4861</t>
        </is>
      </c>
      <c r="L27" s="3" t="inlineStr">
        <is>
          <t>8.04285e-05</t>
        </is>
      </c>
      <c r="M27" t="inlineStr">
        <is>
          <t>9515.99</t>
        </is>
      </c>
      <c r="N27" t="inlineStr">
        <is>
          <t>234.97</t>
        </is>
      </c>
      <c r="O27" t="inlineStr">
        <is>
          <t>18.1</t>
        </is>
      </c>
      <c r="P27" t="inlineStr">
        <is>
          <t>0</t>
        </is>
      </c>
      <c r="Q27" t="inlineStr">
        <is>
          <t>-0.0308418</t>
        </is>
      </c>
      <c r="R27" t="inlineStr">
        <is>
          <t>21.4166</t>
        </is>
      </c>
      <c r="S27" t="inlineStr">
        <is>
          <t>0.650079</t>
        </is>
      </c>
      <c r="T27" s="3" t="inlineStr">
        <is>
          <t>6.4179e-05</t>
        </is>
      </c>
      <c r="U27" t="inlineStr">
        <is>
          <t>7473.13</t>
        </is>
      </c>
      <c r="V27" t="inlineStr">
        <is>
          <t>250.442</t>
        </is>
      </c>
      <c r="W27" t="inlineStr">
        <is>
          <t>12.2</t>
        </is>
      </c>
      <c r="X27" t="inlineStr">
        <is>
          <t>0</t>
        </is>
      </c>
      <c r="Y27" t="inlineStr">
        <is>
          <t>-0.00542188</t>
        </is>
      </c>
      <c r="Z27" t="inlineStr">
        <is>
          <t>14.847</t>
        </is>
      </c>
      <c r="AA27" t="inlineStr">
        <is>
          <t>-0.459406</t>
        </is>
      </c>
      <c r="AB27" s="3" t="inlineStr">
        <is>
          <t>0.00010479</t>
        </is>
      </c>
      <c r="AC27" t="inlineStr">
        <is>
          <t>5800.82</t>
        </is>
      </c>
      <c r="AD27" t="inlineStr">
        <is>
          <t>262.36</t>
        </is>
      </c>
      <c r="AE27" t="inlineStr">
        <is>
          <t>19.6</t>
        </is>
      </c>
      <c r="AF27" t="inlineStr">
        <is>
          <t>0</t>
        </is>
      </c>
      <c r="AG27" t="inlineStr">
        <is>
          <t>0.0280352</t>
        </is>
      </c>
      <c r="AH27" t="inlineStr">
        <is>
          <t>9.69964</t>
        </is>
      </c>
      <c r="AI27" t="inlineStr">
        <is>
          <t>-0.238013</t>
        </is>
      </c>
      <c r="AJ27" s="3" t="inlineStr">
        <is>
          <t>7.47244e-05</t>
        </is>
      </c>
      <c r="AK27" t="inlineStr">
        <is>
          <t>4372.58</t>
        </is>
      </c>
      <c r="AL27" t="inlineStr">
        <is>
          <t>271.479</t>
        </is>
      </c>
      <c r="AM27" t="inlineStr">
        <is>
          <t>26.2</t>
        </is>
      </c>
      <c r="AN27" t="inlineStr">
        <is>
          <t>0</t>
        </is>
      </c>
      <c r="AO27" t="inlineStr">
        <is>
          <t>0.129367</t>
        </is>
      </c>
      <c r="AP27" t="inlineStr">
        <is>
          <t>4.80562</t>
        </is>
      </c>
      <c r="AQ27" t="inlineStr">
        <is>
          <t>-1.93921</t>
        </is>
      </c>
      <c r="AR27" s="3" t="inlineStr">
        <is>
          <t>7.24429e-05</t>
        </is>
      </c>
      <c r="AS27" t="inlineStr">
        <is>
          <t>3131.31</t>
        </is>
      </c>
      <c r="AT27" t="inlineStr">
        <is>
          <t>278.262</t>
        </is>
      </c>
      <c r="AU27" t="inlineStr">
        <is>
          <t>25.4</t>
        </is>
      </c>
      <c r="AV27" t="inlineStr">
        <is>
          <t>0</t>
        </is>
      </c>
      <c r="AW27" t="inlineStr">
        <is>
          <t>-0.0179004</t>
        </is>
      </c>
      <c r="AX27" t="inlineStr">
        <is>
          <t>0.156248</t>
        </is>
      </c>
      <c r="AY27" t="inlineStr">
        <is>
          <t>-1.95423</t>
        </is>
      </c>
      <c r="AZ27" t="inlineStr">
        <is>
          <t>0.000127506</t>
        </is>
      </c>
      <c r="BA27" t="inlineStr">
        <is>
          <t>1517.17</t>
        </is>
      </c>
      <c r="BB27" t="inlineStr">
        <is>
          <t>289.073</t>
        </is>
      </c>
      <c r="BC27" t="inlineStr">
        <is>
          <t>24.9</t>
        </is>
      </c>
      <c r="BD27" t="inlineStr">
        <is>
          <t>0</t>
        </is>
      </c>
      <c r="BE27" t="inlineStr">
        <is>
          <t>-0.11237</t>
        </is>
      </c>
      <c r="BF27" t="inlineStr">
        <is>
          <t>-0.727773</t>
        </is>
      </c>
      <c r="BG27" t="inlineStr">
        <is>
          <t>-2.84286</t>
        </is>
      </c>
      <c r="BH27" s="3" t="inlineStr">
        <is>
          <t>0.000151501</t>
        </is>
      </c>
      <c r="BI27" t="inlineStr">
        <is>
          <t>794.514</t>
        </is>
      </c>
      <c r="BJ27" t="inlineStr">
        <is>
          <t>292.671</t>
        </is>
      </c>
      <c r="BK27" t="inlineStr">
        <is>
          <t>46.1</t>
        </is>
      </c>
      <c r="BL27" t="inlineStr">
        <is>
          <t>0</t>
        </is>
      </c>
      <c r="BM27" t="inlineStr">
        <is>
          <t>0.102953</t>
        </is>
      </c>
      <c r="BN27" t="inlineStr">
        <is>
          <t>-0.948838</t>
        </is>
      </c>
      <c r="BO27" t="inlineStr">
        <is>
          <t>-5.0694</t>
        </is>
      </c>
      <c r="BP27" s="3" t="inlineStr">
        <is>
          <t>4.21384e-05</t>
        </is>
      </c>
      <c r="BQ27" t="inlineStr">
        <is>
          <t>564.697</t>
        </is>
      </c>
      <c r="BR27" t="inlineStr">
        <is>
          <t>293.298</t>
        </is>
      </c>
      <c r="BS27" t="inlineStr">
        <is>
          <t>61.3</t>
        </is>
      </c>
      <c r="BT27" t="inlineStr">
        <is>
          <t>0</t>
        </is>
      </c>
      <c r="BU27" t="inlineStr">
        <is>
          <t>0.0359487</t>
        </is>
      </c>
      <c r="BV27" t="inlineStr">
        <is>
          <t>-0.264048</t>
        </is>
      </c>
      <c r="BW27" t="inlineStr">
        <is>
          <t>-5.34354</t>
        </is>
      </c>
      <c r="BX27" s="3" t="inlineStr">
        <is>
          <t>3.63783e-05</t>
        </is>
      </c>
      <c r="BY27" t="inlineStr">
        <is>
          <t>4</t>
        </is>
      </c>
      <c r="BZ27" t="inlineStr">
        <is>
          <t>339.609</t>
        </is>
      </c>
      <c r="CA27" t="inlineStr">
        <is>
          <t>295.273</t>
        </is>
      </c>
      <c r="CB27" t="inlineStr">
        <is>
          <t>58.8</t>
        </is>
      </c>
      <c r="CC27" t="inlineStr">
        <is>
          <t>0</t>
        </is>
      </c>
      <c r="CD27" t="inlineStr">
        <is>
          <t>-0.0536816</t>
        </is>
      </c>
      <c r="CE27" t="inlineStr">
        <is>
          <t>0.199417</t>
        </is>
      </c>
      <c r="CF27" t="inlineStr">
        <is>
          <t>-5.16258</t>
        </is>
      </c>
      <c r="CG27" s="3" t="inlineStr">
        <is>
          <t>3.70911e-05</t>
        </is>
      </c>
      <c r="CH27" t="inlineStr">
        <is>
          <t>297.473</t>
        </is>
      </c>
      <c r="CI27" t="inlineStr">
        <is>
          <t>53.5</t>
        </is>
      </c>
      <c r="CJ27" t="inlineStr">
        <is>
          <t>0</t>
        </is>
      </c>
      <c r="CK27" t="inlineStr">
        <is>
          <t>-0.101682</t>
        </is>
      </c>
      <c r="CL27" t="inlineStr">
        <is>
          <t>0.489416</t>
        </is>
      </c>
      <c r="CM27" t="inlineStr">
        <is>
          <t>-4.56555</t>
        </is>
      </c>
      <c r="CN27" s="3" t="inlineStr">
        <is>
          <t>3.2931e-05</t>
        </is>
      </c>
      <c r="CO27" t="inlineStr">
        <is>
          <t>118.668</t>
        </is>
      </c>
      <c r="CP27" t="inlineStr">
        <is>
          <t>55.5794</t>
        </is>
      </c>
      <c r="CQ27" t="inlineStr">
        <is>
          <t>302.7</t>
        </is>
      </c>
      <c r="CR27" t="inlineStr">
        <is>
          <t>0</t>
        </is>
      </c>
      <c r="CS27" t="inlineStr">
        <is>
          <t>302.204</t>
        </is>
      </c>
      <c r="CT27" t="inlineStr">
        <is>
          <t>298.859</t>
        </is>
      </c>
      <c r="CU27" t="inlineStr">
        <is>
          <t>287.9</t>
        </is>
      </c>
      <c r="CV27" t="inlineStr">
        <is>
          <t>50.8</t>
        </is>
      </c>
      <c r="CW27" t="inlineStr">
        <is>
          <t>0.526074</t>
        </is>
      </c>
      <c r="CX27" t="inlineStr">
        <is>
          <t>-3.73856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t="inlineStr">
        <is>
          <t>0</t>
        </is>
      </c>
      <c r="DC27" t="inlineStr">
        <is>
          <t>0</t>
        </is>
      </c>
      <c r="DD27" t="inlineStr">
        <is>
          <t>0</t>
        </is>
      </c>
      <c r="DE27" t="inlineStr">
        <is>
          <t>0.125</t>
        </is>
      </c>
      <c r="DF27" t="inlineStr">
        <is>
          <t>0</t>
        </is>
      </c>
      <c r="DG27" t="inlineStr">
        <is>
          <t>0.125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8850</t>
        </is>
      </c>
      <c r="DQ27" t="inlineStr">
        <is>
          <t>0.870256</t>
        </is>
      </c>
      <c r="DR27" t="inlineStr">
        <is>
          <t>0</t>
        </is>
      </c>
      <c r="DS27" t="inlineStr">
        <is>
          <t>-9.26758</t>
        </is>
      </c>
      <c r="DT27" t="inlineStr">
        <is>
          <t>0</t>
        </is>
      </c>
      <c r="DU27" t="inlineStr">
        <is>
          <t>0</t>
        </is>
      </c>
      <c r="DV27" t="inlineStr">
        <is>
          <t>0</t>
        </is>
      </c>
      <c r="DW27" t="inlineStr">
        <is>
          <t>0</t>
        </is>
      </c>
      <c r="DX27" t="inlineStr">
        <is>
          <t>0</t>
        </is>
      </c>
      <c r="DY27" t="inlineStr">
        <is>
          <t>0</t>
        </is>
      </c>
      <c r="DZ27" t="inlineStr">
        <is>
          <t>10.5105</t>
        </is>
      </c>
      <c r="EA27" t="inlineStr">
        <is>
          <t>15608.7</t>
        </is>
      </c>
      <c r="EB27" t="inlineStr">
        <is>
          <t>213.13</t>
        </is>
      </c>
      <c r="EC27" t="inlineStr">
        <is>
          <t>18.4126</t>
        </is>
      </c>
      <c r="ED27" t="inlineStr">
        <is>
          <t>6.86637</t>
        </is>
      </c>
      <c r="EE27" t="inlineStr">
        <is>
          <t>-0.0118952</t>
        </is>
      </c>
      <c r="EF27" t="inlineStr">
        <is>
          <t>4029.28</t>
        </is>
      </c>
      <c r="EG27" t="inlineStr">
        <is>
          <t>31.4</t>
        </is>
      </c>
      <c r="EH27" t="inlineStr">
        <is>
          <t>0</t>
        </is>
      </c>
      <c r="EI27" t="inlineStr">
        <is>
          <t xml:space="preserve"> 27</t>
        </is>
      </c>
    </row>
    <row r="28" ht="14.25" customHeight="1" s="76">
      <c r="A28" s="2" t="inlineStr">
        <is>
          <t>2025-07-12 09:00</t>
        </is>
      </c>
      <c r="B28" t="inlineStr">
        <is>
          <t>101395</t>
        </is>
      </c>
      <c r="C28" t="inlineStr">
        <is>
          <t>24135.1</t>
        </is>
      </c>
      <c r="D28" t="inlineStr">
        <is>
          <t>3.82537</t>
        </is>
      </c>
      <c r="E28" t="inlineStr">
        <is>
          <t>12277.2</t>
        </is>
      </c>
      <c r="F28" t="inlineStr">
        <is>
          <t>227.442</t>
        </is>
      </c>
      <c r="G28" t="inlineStr">
        <is>
          <t>2.6</t>
        </is>
      </c>
      <c r="H28" t="inlineStr">
        <is>
          <t>0</t>
        </is>
      </c>
      <c r="I28" t="inlineStr">
        <is>
          <t>-0.00964063</t>
        </is>
      </c>
      <c r="J28" t="inlineStr">
        <is>
          <t>27.4571</t>
        </is>
      </c>
      <c r="K28" t="inlineStr">
        <is>
          <t>10.7049</t>
        </is>
      </c>
      <c r="L28" s="3" t="inlineStr">
        <is>
          <t>0.000100833</t>
        </is>
      </c>
      <c r="M28" t="inlineStr">
        <is>
          <t>9530.97</t>
        </is>
      </c>
      <c r="N28" t="inlineStr">
        <is>
          <t>235.841</t>
        </is>
      </c>
      <c r="O28" t="inlineStr">
        <is>
          <t>14.3</t>
        </is>
      </c>
      <c r="P28" t="inlineStr">
        <is>
          <t>0</t>
        </is>
      </c>
      <c r="Q28" t="inlineStr">
        <is>
          <t>0.202004</t>
        </is>
      </c>
      <c r="R28" t="inlineStr">
        <is>
          <t>21.0237</t>
        </is>
      </c>
      <c r="S28" t="inlineStr">
        <is>
          <t>-0.0723511</t>
        </is>
      </c>
      <c r="T28" s="3" t="inlineStr">
        <is>
          <t>8.18702e-05</t>
        </is>
      </c>
      <c r="U28" t="inlineStr">
        <is>
          <t>7485.53</t>
        </is>
      </c>
      <c r="V28" t="inlineStr">
        <is>
          <t>250.553</t>
        </is>
      </c>
      <c r="W28" t="inlineStr">
        <is>
          <t>16.4</t>
        </is>
      </c>
      <c r="X28" t="inlineStr">
        <is>
          <t>0</t>
        </is>
      </c>
      <c r="Y28" t="inlineStr">
        <is>
          <t>0.061291</t>
        </is>
      </c>
      <c r="Z28" t="inlineStr">
        <is>
          <t>14.4433</t>
        </is>
      </c>
      <c r="AA28" t="inlineStr">
        <is>
          <t>0.537549</t>
        </is>
      </c>
      <c r="AB28" s="3" t="inlineStr">
        <is>
          <t>9.47903e-05</t>
        </is>
      </c>
      <c r="AC28" t="inlineStr">
        <is>
          <t>5812.45</t>
        </is>
      </c>
      <c r="AD28" t="inlineStr">
        <is>
          <t>262.225</t>
        </is>
      </c>
      <c r="AE28" t="inlineStr">
        <is>
          <t>19.5</t>
        </is>
      </c>
      <c r="AF28" t="inlineStr">
        <is>
          <t>0</t>
        </is>
      </c>
      <c r="AG28" t="inlineStr">
        <is>
          <t>-0.119377</t>
        </is>
      </c>
      <c r="AH28" t="inlineStr">
        <is>
          <t>8.75677</t>
        </is>
      </c>
      <c r="AI28" t="inlineStr">
        <is>
          <t>1.40957</t>
        </is>
      </c>
      <c r="AJ28" s="3" t="inlineStr">
        <is>
          <t>9.80799e-05</t>
        </is>
      </c>
      <c r="AK28" t="inlineStr">
        <is>
          <t>4385.76</t>
        </is>
      </c>
      <c r="AL28" t="inlineStr">
        <is>
          <t>271.499</t>
        </is>
      </c>
      <c r="AM28" t="inlineStr">
        <is>
          <t>23.9</t>
        </is>
      </c>
      <c r="AN28" t="inlineStr">
        <is>
          <t>0</t>
        </is>
      </c>
      <c r="AO28" t="inlineStr">
        <is>
          <t>-0.0420918</t>
        </is>
      </c>
      <c r="AP28" t="inlineStr">
        <is>
          <t>5.05337</t>
        </is>
      </c>
      <c r="AQ28" t="inlineStr">
        <is>
          <t>-0.687959</t>
        </is>
      </c>
      <c r="AR28" s="3" t="inlineStr">
        <is>
          <t>0.000100335</t>
        </is>
      </c>
      <c r="AS28" t="inlineStr">
        <is>
          <t>3143.44</t>
        </is>
      </c>
      <c r="AT28" t="inlineStr">
        <is>
          <t>278.796</t>
        </is>
      </c>
      <c r="AU28" t="inlineStr">
        <is>
          <t>31.1</t>
        </is>
      </c>
      <c r="AV28" t="inlineStr">
        <is>
          <t>0</t>
        </is>
      </c>
      <c r="AW28" t="inlineStr">
        <is>
          <t>0.120674</t>
        </is>
      </c>
      <c r="AX28" t="inlineStr">
        <is>
          <t>1.42504</t>
        </is>
      </c>
      <c r="AY28" t="inlineStr">
        <is>
          <t>-1.12509</t>
        </is>
      </c>
      <c r="AZ28" t="inlineStr">
        <is>
          <t>0.000116338</t>
        </is>
      </c>
      <c r="BA28" t="inlineStr">
        <is>
          <t>1526.99</t>
        </is>
      </c>
      <c r="BB28" t="inlineStr">
        <is>
          <t>288.828</t>
        </is>
      </c>
      <c r="BC28" t="inlineStr">
        <is>
          <t>36.3</t>
        </is>
      </c>
      <c r="BD28" t="inlineStr">
        <is>
          <t>0</t>
        </is>
      </c>
      <c r="BE28" t="inlineStr">
        <is>
          <t>0.0968555</t>
        </is>
      </c>
      <c r="BF28" t="inlineStr">
        <is>
          <t>0.653677</t>
        </is>
      </c>
      <c r="BG28" t="inlineStr">
        <is>
          <t>-2.41474</t>
        </is>
      </c>
      <c r="BH28" s="3" t="inlineStr">
        <is>
          <t>0.000157418</t>
        </is>
      </c>
      <c r="BI28" t="inlineStr">
        <is>
          <t>803.592</t>
        </is>
      </c>
      <c r="BJ28" t="inlineStr">
        <is>
          <t>294.132</t>
        </is>
      </c>
      <c r="BK28" t="inlineStr">
        <is>
          <t>46.9</t>
        </is>
      </c>
      <c r="BL28" t="inlineStr">
        <is>
          <t>0</t>
        </is>
      </c>
      <c r="BM28" t="inlineStr">
        <is>
          <t>-0.0108657</t>
        </is>
      </c>
      <c r="BN28" t="inlineStr">
        <is>
          <t>0.831592</t>
        </is>
      </c>
      <c r="BO28" t="inlineStr">
        <is>
          <t>-3.34187</t>
        </is>
      </c>
      <c r="BP28" s="3" t="inlineStr">
        <is>
          <t>6.33879e-05</t>
        </is>
      </c>
      <c r="BQ28" t="inlineStr">
        <is>
          <t>572.086</t>
        </is>
      </c>
      <c r="BR28" t="inlineStr">
        <is>
          <t>296.232</t>
        </is>
      </c>
      <c r="BS28" t="inlineStr">
        <is>
          <t>43.7</t>
        </is>
      </c>
      <c r="BT28" t="inlineStr">
        <is>
          <t>0</t>
        </is>
      </c>
      <c r="BU28" t="inlineStr">
        <is>
          <t>-0.130712</t>
        </is>
      </c>
      <c r="BV28" t="inlineStr">
        <is>
          <t>0.387651</t>
        </is>
      </c>
      <c r="BW28" t="inlineStr">
        <is>
          <t>-3.85312</t>
        </is>
      </c>
      <c r="BX28" s="3" t="inlineStr">
        <is>
          <t>4.80547e-05</t>
        </is>
      </c>
      <c r="BY28" t="inlineStr">
        <is>
          <t>6</t>
        </is>
      </c>
      <c r="BZ28" t="inlineStr">
        <is>
          <t>344.853</t>
        </is>
      </c>
      <c r="CA28" t="inlineStr">
        <is>
          <t>298.528</t>
        </is>
      </c>
      <c r="CB28" t="inlineStr">
        <is>
          <t>40.2</t>
        </is>
      </c>
      <c r="CC28" t="inlineStr">
        <is>
          <t>0</t>
        </is>
      </c>
      <c r="CD28" t="inlineStr">
        <is>
          <t>-0.190158</t>
        </is>
      </c>
      <c r="CE28" t="inlineStr">
        <is>
          <t>-0.161516</t>
        </is>
      </c>
      <c r="CF28" t="inlineStr">
        <is>
          <t>-4.36721</t>
        </is>
      </c>
      <c r="CG28" s="3" t="inlineStr">
        <is>
          <t>3.90547e-05</t>
        </is>
      </c>
      <c r="CH28" t="inlineStr">
        <is>
          <t>300.932</t>
        </is>
      </c>
      <c r="CI28" t="inlineStr">
        <is>
          <t>36.4</t>
        </is>
      </c>
      <c r="CJ28" t="inlineStr">
        <is>
          <t>0</t>
        </is>
      </c>
      <c r="CK28" t="inlineStr">
        <is>
          <t>-0.168158</t>
        </is>
      </c>
      <c r="CL28" t="inlineStr">
        <is>
          <t>-0.757915</t>
        </is>
      </c>
      <c r="CM28" t="inlineStr">
        <is>
          <t>-4.67914</t>
        </is>
      </c>
      <c r="CN28" s="3" t="inlineStr">
        <is>
          <t>3.30547e-05</t>
        </is>
      </c>
      <c r="CO28" t="inlineStr">
        <is>
          <t>121.681</t>
        </is>
      </c>
      <c r="CP28" t="inlineStr">
        <is>
          <t>55.5794</t>
        </is>
      </c>
      <c r="CQ28" t="inlineStr">
        <is>
          <t>314.4</t>
        </is>
      </c>
      <c r="CR28" t="inlineStr">
        <is>
          <t>0</t>
        </is>
      </c>
      <c r="CS28" t="inlineStr">
        <is>
          <t>748.065</t>
        </is>
      </c>
      <c r="CT28" t="inlineStr">
        <is>
          <t>303.332</t>
        </is>
      </c>
      <c r="CU28" t="inlineStr">
        <is>
          <t>285.4</t>
        </is>
      </c>
      <c r="CV28" t="inlineStr">
        <is>
          <t>33.1</t>
        </is>
      </c>
      <c r="CW28" t="inlineStr">
        <is>
          <t>-1.08136</t>
        </is>
      </c>
      <c r="CX28" t="inlineStr">
        <is>
          <t>-4.50535</t>
        </is>
      </c>
      <c r="CY28" t="inlineStr">
        <is>
          <t>-50</t>
        </is>
      </c>
      <c r="CZ28" t="inlineStr">
        <is>
          <t>0</t>
        </is>
      </c>
      <c r="DA28" t="inlineStr">
        <is>
          <t>0</t>
        </is>
      </c>
      <c r="DB28" t="inlineStr">
        <is>
          <t>0</t>
        </is>
      </c>
      <c r="DC28" t="inlineStr">
        <is>
          <t>0</t>
        </is>
      </c>
      <c r="DD28" t="inlineStr">
        <is>
          <t>0</t>
        </is>
      </c>
      <c r="DE28" t="inlineStr">
        <is>
          <t>0.125</t>
        </is>
      </c>
      <c r="DF28" t="inlineStr">
        <is>
          <t>0</t>
        </is>
      </c>
      <c r="DG28" t="inlineStr">
        <is>
          <t>0.125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10800</t>
        </is>
      </c>
      <c r="DQ28" t="inlineStr">
        <is>
          <t>1.2507</t>
        </is>
      </c>
      <c r="DR28" t="inlineStr">
        <is>
          <t>2</t>
        </is>
      </c>
      <c r="DS28" t="inlineStr">
        <is>
          <t>-4.81714</t>
        </is>
      </c>
      <c r="DT28" t="inlineStr">
        <is>
          <t>0</t>
        </is>
      </c>
      <c r="DU28" t="inlineStr">
        <is>
          <t>0</t>
        </is>
      </c>
      <c r="DV28" t="inlineStr">
        <is>
          <t>0</t>
        </is>
      </c>
      <c r="DW28" t="inlineStr">
        <is>
          <t>0</t>
        </is>
      </c>
      <c r="DX28" t="inlineStr">
        <is>
          <t>0</t>
        </is>
      </c>
      <c r="DY28" t="inlineStr">
        <is>
          <t>0</t>
        </is>
      </c>
      <c r="DZ28" t="inlineStr">
        <is>
          <t>25.6168</t>
        </is>
      </c>
      <c r="EA28" t="inlineStr">
        <is>
          <t>15211.7</t>
        </is>
      </c>
      <c r="EB28" t="inlineStr">
        <is>
          <t>213.675</t>
        </is>
      </c>
      <c r="EC28" t="inlineStr">
        <is>
          <t>19.8887</t>
        </is>
      </c>
      <c r="ED28" t="inlineStr">
        <is>
          <t>8.14037</t>
        </is>
      </c>
      <c r="EE28" t="inlineStr">
        <is>
          <t>-0.01105</t>
        </is>
      </c>
      <c r="EF28" t="inlineStr">
        <is>
          <t>4077.6</t>
        </is>
      </c>
      <c r="EG28" t="inlineStr">
        <is>
          <t>28</t>
        </is>
      </c>
      <c r="EH28" t="inlineStr">
        <is>
          <t>0</t>
        </is>
      </c>
      <c r="EI28" t="inlineStr">
        <is>
          <t xml:space="preserve"> 28</t>
        </is>
      </c>
    </row>
    <row r="29" ht="14.25" customHeight="1" s="76">
      <c r="A29" s="2" t="inlineStr">
        <is>
          <t>2025-07-12 12:00</t>
        </is>
      </c>
      <c r="B29" t="inlineStr">
        <is>
          <t>101365</t>
        </is>
      </c>
      <c r="C29" t="inlineStr">
        <is>
          <t>24135.2</t>
        </is>
      </c>
      <c r="D29" t="inlineStr">
        <is>
          <t>3.80728</t>
        </is>
      </c>
      <c r="E29" t="inlineStr">
        <is>
          <t>12292.9</t>
        </is>
      </c>
      <c r="F29" t="inlineStr">
        <is>
          <t>226.398</t>
        </is>
      </c>
      <c r="G29" t="inlineStr">
        <is>
          <t>8</t>
        </is>
      </c>
      <c r="H29" t="inlineStr">
        <is>
          <t>0</t>
        </is>
      </c>
      <c r="I29" t="inlineStr">
        <is>
          <t>-0.0316787</t>
        </is>
      </c>
      <c r="J29" t="inlineStr">
        <is>
          <t>28.1603</t>
        </is>
      </c>
      <c r="K29" t="inlineStr">
        <is>
          <t>10.8465</t>
        </is>
      </c>
      <c r="L29" s="3" t="inlineStr">
        <is>
          <t>0.00012148</t>
        </is>
      </c>
      <c r="M29" t="inlineStr">
        <is>
          <t>9548.75</t>
        </is>
      </c>
      <c r="N29" t="inlineStr">
        <is>
          <t>237.524</t>
        </is>
      </c>
      <c r="O29" t="inlineStr">
        <is>
          <t>19</t>
        </is>
      </c>
      <c r="P29" t="inlineStr">
        <is>
          <t>0</t>
        </is>
      </c>
      <c r="Q29" t="inlineStr">
        <is>
          <t>0.157777</t>
        </is>
      </c>
      <c r="R29" t="inlineStr">
        <is>
          <t>22.7901</t>
        </is>
      </c>
      <c r="S29" t="inlineStr">
        <is>
          <t>-1.30395</t>
        </is>
      </c>
      <c r="T29" s="3" t="inlineStr">
        <is>
          <t>4.67314e-05</t>
        </is>
      </c>
      <c r="U29" t="inlineStr">
        <is>
          <t>7497.04</t>
        </is>
      </c>
      <c r="V29" t="inlineStr">
        <is>
          <t>251.134</t>
        </is>
      </c>
      <c r="W29" t="inlineStr">
        <is>
          <t>11.5</t>
        </is>
      </c>
      <c r="X29" t="inlineStr">
        <is>
          <t>0</t>
        </is>
      </c>
      <c r="Y29" t="inlineStr">
        <is>
          <t>0.16316</t>
        </is>
      </c>
      <c r="Z29" t="inlineStr">
        <is>
          <t>15.6444</t>
        </is>
      </c>
      <c r="AA29" t="inlineStr">
        <is>
          <t>1.96394</t>
        </is>
      </c>
      <c r="AB29" s="3" t="inlineStr">
        <is>
          <t>9.03403e-05</t>
        </is>
      </c>
      <c r="AC29" t="inlineStr">
        <is>
          <t>5821.59</t>
        </is>
      </c>
      <c r="AD29" t="inlineStr">
        <is>
          <t>262.216</t>
        </is>
      </c>
      <c r="AE29" t="inlineStr">
        <is>
          <t>16.9</t>
        </is>
      </c>
      <c r="AF29" t="inlineStr">
        <is>
          <t>0</t>
        </is>
      </c>
      <c r="AG29" t="inlineStr">
        <is>
          <t>0.0912676</t>
        </is>
      </c>
      <c r="AH29" t="inlineStr">
        <is>
          <t>10.2937</t>
        </is>
      </c>
      <c r="AI29" t="inlineStr">
        <is>
          <t>2.13923</t>
        </is>
      </c>
      <c r="AJ29" s="3" t="inlineStr">
        <is>
          <t>8.26537e-05</t>
        </is>
      </c>
      <c r="AK29" t="inlineStr">
        <is>
          <t>4394.48</t>
        </is>
      </c>
      <c r="AL29" t="inlineStr">
        <is>
          <t>271.887</t>
        </is>
      </c>
      <c r="AM29" t="inlineStr">
        <is>
          <t>20.7</t>
        </is>
      </c>
      <c r="AN29" t="inlineStr">
        <is>
          <t>0</t>
        </is>
      </c>
      <c r="AO29" t="inlineStr">
        <is>
          <t>0.0923809</t>
        </is>
      </c>
      <c r="AP29" t="inlineStr">
        <is>
          <t>5.33635</t>
        </is>
      </c>
      <c r="AQ29" t="inlineStr">
        <is>
          <t>0.426243</t>
        </is>
      </c>
      <c r="AR29" s="3" t="inlineStr">
        <is>
          <t>9.39847e-05</t>
        </is>
      </c>
      <c r="AS29" t="inlineStr">
        <is>
          <t>3150.39</t>
        </is>
      </c>
      <c r="AT29" t="inlineStr">
        <is>
          <t>279.156</t>
        </is>
      </c>
      <c r="AU29" t="inlineStr">
        <is>
          <t>32</t>
        </is>
      </c>
      <c r="AV29" t="inlineStr">
        <is>
          <t>0</t>
        </is>
      </c>
      <c r="AW29" t="inlineStr">
        <is>
          <t>0.0678145</t>
        </is>
      </c>
      <c r="AX29" t="inlineStr">
        <is>
          <t>2.43906</t>
        </is>
      </c>
      <c r="AY29" t="inlineStr">
        <is>
          <t>-1.86792</t>
        </is>
      </c>
      <c r="AZ29" t="inlineStr">
        <is>
          <t>9.9871e-05</t>
        </is>
      </c>
      <c r="BA29" t="inlineStr">
        <is>
          <t>1531.33</t>
        </is>
      </c>
      <c r="BB29" t="inlineStr">
        <is>
          <t>289.456</t>
        </is>
      </c>
      <c r="BC29" t="inlineStr">
        <is>
          <t>45.9</t>
        </is>
      </c>
      <c r="BD29" t="inlineStr">
        <is>
          <t>0</t>
        </is>
      </c>
      <c r="BE29" t="inlineStr">
        <is>
          <t>0.304985</t>
        </is>
      </c>
      <c r="BF29" t="inlineStr">
        <is>
          <t>1.67365</t>
        </is>
      </c>
      <c r="BG29" t="inlineStr">
        <is>
          <t>-0.978835</t>
        </is>
      </c>
      <c r="BH29" s="3" t="inlineStr">
        <is>
          <t>0.000139328</t>
        </is>
      </c>
      <c r="BI29" t="inlineStr">
        <is>
          <t>804.572</t>
        </is>
      </c>
      <c r="BJ29" t="inlineStr">
        <is>
          <t>295.6</t>
        </is>
      </c>
      <c r="BK29" t="inlineStr">
        <is>
          <t>40.7</t>
        </is>
      </c>
      <c r="BL29" t="inlineStr">
        <is>
          <t>0</t>
        </is>
      </c>
      <c r="BM29" t="inlineStr">
        <is>
          <t>0.158313</t>
        </is>
      </c>
      <c r="BN29" t="inlineStr">
        <is>
          <t>0.370234</t>
        </is>
      </c>
      <c r="BO29" t="inlineStr">
        <is>
          <t>-2.80481</t>
        </is>
      </c>
      <c r="BP29" t="inlineStr">
        <is>
          <t>8.63049e-05</t>
        </is>
      </c>
      <c r="BQ29" t="inlineStr">
        <is>
          <t>571.938</t>
        </is>
      </c>
      <c r="BR29" t="inlineStr">
        <is>
          <t>297.8</t>
        </is>
      </c>
      <c r="BS29" t="inlineStr">
        <is>
          <t>37.8</t>
        </is>
      </c>
      <c r="BT29" t="inlineStr">
        <is>
          <t>0</t>
        </is>
      </c>
      <c r="BU29" t="inlineStr">
        <is>
          <t>-0.006104</t>
        </is>
      </c>
      <c r="BV29" t="inlineStr">
        <is>
          <t>-0.511011</t>
        </is>
      </c>
      <c r="BW29" t="inlineStr">
        <is>
          <t>-3.6988</t>
        </is>
      </c>
      <c r="BX29" t="inlineStr">
        <is>
          <t>6.20358e-05</t>
        </is>
      </c>
      <c r="BY29" t="inlineStr">
        <is>
          <t>6</t>
        </is>
      </c>
      <c r="BZ29" t="inlineStr">
        <is>
          <t>343.668</t>
        </is>
      </c>
      <c r="CA29" t="inlineStr">
        <is>
          <t>299.956</t>
        </is>
      </c>
      <c r="CB29" t="inlineStr">
        <is>
          <t>34.9</t>
        </is>
      </c>
      <c r="CC29" t="inlineStr">
        <is>
          <t>0</t>
        </is>
      </c>
      <c r="CD29" t="inlineStr">
        <is>
          <t>-0.155816</t>
        </is>
      </c>
      <c r="CE29" t="inlineStr">
        <is>
          <t>-1.40043</t>
        </is>
      </c>
      <c r="CF29" t="inlineStr">
        <is>
          <t>-4.58574</t>
        </is>
      </c>
      <c r="CG29" t="inlineStr">
        <is>
          <t>4.19625e-05</t>
        </is>
      </c>
      <c r="CH29" t="inlineStr">
        <is>
          <t>302.51</t>
        </is>
      </c>
      <c r="CI29" t="inlineStr">
        <is>
          <t>31.9</t>
        </is>
      </c>
      <c r="CJ29" t="inlineStr">
        <is>
          <t>0</t>
        </is>
      </c>
      <c r="CK29" t="inlineStr">
        <is>
          <t>-0.191816</t>
        </is>
      </c>
      <c r="CL29" t="inlineStr">
        <is>
          <t>-2.23699</t>
        </is>
      </c>
      <c r="CM29" t="inlineStr">
        <is>
          <t>-5.21912</t>
        </is>
      </c>
      <c r="CN29" s="3" t="inlineStr">
        <is>
          <t>3.25029e-05</t>
        </is>
      </c>
      <c r="CO29" t="inlineStr">
        <is>
          <t>119.481</t>
        </is>
      </c>
      <c r="CP29" t="inlineStr">
        <is>
          <t>55.5794</t>
        </is>
      </c>
      <c r="CQ29" t="inlineStr">
        <is>
          <t>316.9</t>
        </is>
      </c>
      <c r="CR29" t="inlineStr">
        <is>
          <t>0</t>
        </is>
      </c>
      <c r="CS29" t="inlineStr">
        <is>
          <t>878.546</t>
        </is>
      </c>
      <c r="CT29" t="inlineStr">
        <is>
          <t>304.955</t>
        </is>
      </c>
      <c r="CU29" t="inlineStr">
        <is>
          <t>284.9</t>
        </is>
      </c>
      <c r="CV29" t="inlineStr">
        <is>
          <t>29.1</t>
        </is>
      </c>
      <c r="CW29" t="inlineStr">
        <is>
          <t>-2.53938</t>
        </is>
      </c>
      <c r="CX29" t="inlineStr">
        <is>
          <t>-5.08217</t>
        </is>
      </c>
      <c r="CY29" t="inlineStr">
        <is>
          <t>-50</t>
        </is>
      </c>
      <c r="CZ29" t="inlineStr">
        <is>
          <t>0</t>
        </is>
      </c>
      <c r="DA29" t="inlineStr">
        <is>
          <t>0</t>
        </is>
      </c>
      <c r="DB29" t="inlineStr">
        <is>
          <t>0</t>
        </is>
      </c>
      <c r="DC29" t="inlineStr">
        <is>
          <t>0</t>
        </is>
      </c>
      <c r="DD29" t="inlineStr">
        <is>
          <t>0</t>
        </is>
      </c>
      <c r="DE29" t="inlineStr">
        <is>
          <t>0.125</t>
        </is>
      </c>
      <c r="DF29" t="inlineStr">
        <is>
          <t>0</t>
        </is>
      </c>
      <c r="DG29" t="inlineStr">
        <is>
          <t>0.125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21600</t>
        </is>
      </c>
      <c r="DQ29" t="inlineStr">
        <is>
          <t>0.819205</t>
        </is>
      </c>
      <c r="DR29" t="inlineStr">
        <is>
          <t>3</t>
        </is>
      </c>
      <c r="DS29" t="inlineStr">
        <is>
          <t>-3.8562</t>
        </is>
      </c>
      <c r="DT29" t="inlineStr">
        <is>
          <t>0</t>
        </is>
      </c>
      <c r="DU29" t="inlineStr">
        <is>
          <t>0</t>
        </is>
      </c>
      <c r="DV29" t="inlineStr">
        <is>
          <t>0</t>
        </is>
      </c>
      <c r="DW29" t="inlineStr">
        <is>
          <t>0</t>
        </is>
      </c>
      <c r="DX29" t="inlineStr">
        <is>
          <t>0</t>
        </is>
      </c>
      <c r="DY29" t="inlineStr">
        <is>
          <t>0</t>
        </is>
      </c>
      <c r="DZ29" t="inlineStr">
        <is>
          <t>39.1906</t>
        </is>
      </c>
      <c r="EA29" t="inlineStr">
        <is>
          <t>16431.7</t>
        </is>
      </c>
      <c r="EB29" t="inlineStr">
        <is>
          <t>209.915</t>
        </is>
      </c>
      <c r="EC29" t="inlineStr">
        <is>
          <t>12.5244</t>
        </is>
      </c>
      <c r="ED29" t="inlineStr">
        <is>
          <t>11.7544</t>
        </is>
      </c>
      <c r="EE29" t="inlineStr">
        <is>
          <t>-0.00332903</t>
        </is>
      </c>
      <c r="EF29" t="inlineStr">
        <is>
          <t>4166.4</t>
        </is>
      </c>
      <c r="EG29" t="inlineStr">
        <is>
          <t>23.4</t>
        </is>
      </c>
      <c r="EH29" t="inlineStr">
        <is>
          <t>0</t>
        </is>
      </c>
      <c r="EI29" t="inlineStr">
        <is>
          <t xml:space="preserve"> 29</t>
        </is>
      </c>
    </row>
    <row r="30" ht="14.25" customHeight="1" s="76">
      <c r="A30" s="2" t="inlineStr">
        <is>
          <t>2025-07-12 15:00</t>
        </is>
      </c>
      <c r="B30" t="inlineStr">
        <is>
          <t>101343</t>
        </is>
      </c>
      <c r="C30" t="inlineStr">
        <is>
          <t>24135.1</t>
        </is>
      </c>
      <c r="D30" t="inlineStr">
        <is>
          <t>2.90882</t>
        </is>
      </c>
      <c r="E30" t="inlineStr">
        <is>
          <t>12312.1</t>
        </is>
      </c>
      <c r="F30" t="inlineStr">
        <is>
          <t>226.918</t>
        </is>
      </c>
      <c r="G30" t="inlineStr">
        <is>
          <t>2.6</t>
        </is>
      </c>
      <c r="H30" t="inlineStr">
        <is>
          <t>0</t>
        </is>
      </c>
      <c r="I30" t="inlineStr">
        <is>
          <t>0.108352</t>
        </is>
      </c>
      <c r="J30" t="inlineStr">
        <is>
          <t>27.6931</t>
        </is>
      </c>
      <c r="K30" t="inlineStr">
        <is>
          <t>9.91497</t>
        </is>
      </c>
      <c r="L30" s="3" t="inlineStr">
        <is>
          <t>6.40991e-05</t>
        </is>
      </c>
      <c r="M30" t="inlineStr">
        <is>
          <t>9569.57</t>
        </is>
      </c>
      <c r="N30" t="inlineStr">
        <is>
          <t>237.716</t>
        </is>
      </c>
      <c r="O30" t="inlineStr">
        <is>
          <t>24.2</t>
        </is>
      </c>
      <c r="P30" t="inlineStr">
        <is>
          <t>0</t>
        </is>
      </c>
      <c r="Q30" t="inlineStr">
        <is>
          <t>0.128727</t>
        </is>
      </c>
      <c r="R30" t="inlineStr">
        <is>
          <t>22.9197</t>
        </is>
      </c>
      <c r="S30" t="inlineStr">
        <is>
          <t>0.575964</t>
        </is>
      </c>
      <c r="T30" s="3" t="inlineStr">
        <is>
          <t>0.00010253</t>
        </is>
      </c>
      <c r="U30" t="inlineStr">
        <is>
          <t>7509.8</t>
        </is>
      </c>
      <c r="V30" t="inlineStr">
        <is>
          <t>251.577</t>
        </is>
      </c>
      <c r="W30" t="inlineStr">
        <is>
          <t>12.2</t>
        </is>
      </c>
      <c r="X30" t="inlineStr">
        <is>
          <t>0</t>
        </is>
      </c>
      <c r="Y30" t="inlineStr">
        <is>
          <t>0.145445</t>
        </is>
      </c>
      <c r="Z30" t="inlineStr">
        <is>
          <t>15.9007</t>
        </is>
      </c>
      <c r="AA30" t="inlineStr">
        <is>
          <t>0.0467285</t>
        </is>
      </c>
      <c r="AB30" s="3" t="inlineStr">
        <is>
          <t>5.88086e-05</t>
        </is>
      </c>
      <c r="AC30" t="inlineStr">
        <is>
          <t>5828.76</t>
        </is>
      </c>
      <c r="AD30" t="inlineStr">
        <is>
          <t>262.828</t>
        </is>
      </c>
      <c r="AE30" t="inlineStr">
        <is>
          <t>12.6</t>
        </is>
      </c>
      <c r="AF30" t="inlineStr">
        <is>
          <t>0</t>
        </is>
      </c>
      <c r="AG30" t="inlineStr">
        <is>
          <t>0.0714277</t>
        </is>
      </c>
      <c r="AH30" t="inlineStr">
        <is>
          <t>10.6243</t>
        </is>
      </c>
      <c r="AI30" t="inlineStr">
        <is>
          <t>0.0909228</t>
        </is>
      </c>
      <c r="AJ30" s="3" t="inlineStr">
        <is>
          <t>8.11007e-05</t>
        </is>
      </c>
      <c r="AK30" t="inlineStr">
        <is>
          <t>4400.31</t>
        </is>
      </c>
      <c r="AL30" t="inlineStr">
        <is>
          <t>271.877</t>
        </is>
      </c>
      <c r="AM30" t="inlineStr">
        <is>
          <t>21</t>
        </is>
      </c>
      <c r="AN30" t="inlineStr">
        <is>
          <t>0</t>
        </is>
      </c>
      <c r="AO30" t="inlineStr">
        <is>
          <t>-0.0931152</t>
        </is>
      </c>
      <c r="AP30" t="inlineStr">
        <is>
          <t>5.49741</t>
        </is>
      </c>
      <c r="AQ30" t="inlineStr">
        <is>
          <t>0.00742432</t>
        </is>
      </c>
      <c r="AR30" s="3" t="inlineStr">
        <is>
          <t>9.6232e-05</t>
        </is>
      </c>
      <c r="AS30" t="inlineStr">
        <is>
          <t>3155.1</t>
        </is>
      </c>
      <c r="AT30" t="inlineStr">
        <is>
          <t>279.815</t>
        </is>
      </c>
      <c r="AU30" t="inlineStr">
        <is>
          <t>27.4</t>
        </is>
      </c>
      <c r="AV30" t="inlineStr">
        <is>
          <t>0</t>
        </is>
      </c>
      <c r="AW30" t="inlineStr">
        <is>
          <t>0.218166</t>
        </is>
      </c>
      <c r="AX30" t="inlineStr">
        <is>
          <t>2.34295</t>
        </is>
      </c>
      <c r="AY30" t="inlineStr">
        <is>
          <t>-1.54791</t>
        </is>
      </c>
      <c r="AZ30" t="inlineStr">
        <is>
          <t>0.000134363</t>
        </is>
      </c>
      <c r="BA30" t="inlineStr">
        <is>
          <t>1531.54</t>
        </is>
      </c>
      <c r="BB30" t="inlineStr">
        <is>
          <t>289.787</t>
        </is>
      </c>
      <c r="BC30" t="inlineStr">
        <is>
          <t>49.4</t>
        </is>
      </c>
      <c r="BD30" t="inlineStr">
        <is>
          <t>0</t>
        </is>
      </c>
      <c r="BE30" t="inlineStr">
        <is>
          <t>0.64229</t>
        </is>
      </c>
      <c r="BF30" t="inlineStr">
        <is>
          <t>2.13503</t>
        </is>
      </c>
      <c r="BG30" t="inlineStr">
        <is>
          <t>-0.360383</t>
        </is>
      </c>
      <c r="BH30" s="3" t="inlineStr">
        <is>
          <t>5.96727e-05</t>
        </is>
      </c>
      <c r="BI30" t="inlineStr">
        <is>
          <t>803.451</t>
        </is>
      </c>
      <c r="BJ30" t="inlineStr">
        <is>
          <t>296.141</t>
        </is>
      </c>
      <c r="BK30" t="inlineStr">
        <is>
          <t>39.4</t>
        </is>
      </c>
      <c r="BL30" t="inlineStr">
        <is>
          <t>0</t>
        </is>
      </c>
      <c r="BM30" t="inlineStr">
        <is>
          <t>-0.420338</t>
        </is>
      </c>
      <c r="BN30" t="inlineStr">
        <is>
          <t>0.229014</t>
        </is>
      </c>
      <c r="BO30" t="inlineStr">
        <is>
          <t>-0.844143</t>
        </is>
      </c>
      <c r="BP30" s="3" t="inlineStr">
        <is>
          <t>4.38345e-05</t>
        </is>
      </c>
      <c r="BQ30" t="inlineStr">
        <is>
          <t>570.43</t>
        </is>
      </c>
      <c r="BR30" t="inlineStr">
        <is>
          <t>298.241</t>
        </is>
      </c>
      <c r="BS30" t="inlineStr">
        <is>
          <t>36.1</t>
        </is>
      </c>
      <c r="BT30" t="inlineStr">
        <is>
          <t>0</t>
        </is>
      </c>
      <c r="BU30" t="inlineStr">
        <is>
          <t>-0.558812</t>
        </is>
      </c>
      <c r="BV30" t="inlineStr">
        <is>
          <t>-0.643442</t>
        </is>
      </c>
      <c r="BW30" t="inlineStr">
        <is>
          <t>-1.44091</t>
        </is>
      </c>
      <c r="BX30" t="inlineStr">
        <is>
          <t>6.06736e-05</t>
        </is>
      </c>
      <c r="BY30" t="inlineStr">
        <is>
          <t>6</t>
        </is>
      </c>
      <c r="BZ30" t="inlineStr">
        <is>
          <t>341.887</t>
        </is>
      </c>
      <c r="CA30" t="inlineStr">
        <is>
          <t>300.39</t>
        </is>
      </c>
      <c r="CB30" t="inlineStr">
        <is>
          <t>33.4</t>
        </is>
      </c>
      <c r="CC30" t="inlineStr">
        <is>
          <t>0</t>
        </is>
      </c>
      <c r="CD30" t="inlineStr">
        <is>
          <t>-0.490542</t>
        </is>
      </c>
      <c r="CE30" t="inlineStr">
        <is>
          <t>-1.58984</t>
        </is>
      </c>
      <c r="CF30" t="inlineStr">
        <is>
          <t>-2.11804</t>
        </is>
      </c>
      <c r="CG30" t="inlineStr">
        <is>
          <t>6.23447e-05</t>
        </is>
      </c>
      <c r="CH30" t="inlineStr">
        <is>
          <t>302.641</t>
        </is>
      </c>
      <c r="CI30" t="inlineStr">
        <is>
          <t>30.6</t>
        </is>
      </c>
      <c r="CJ30" t="inlineStr">
        <is>
          <t>0</t>
        </is>
      </c>
      <c r="CK30" t="inlineStr">
        <is>
          <t>-0.218524</t>
        </is>
      </c>
      <c r="CL30" t="inlineStr">
        <is>
          <t>-2.48534</t>
        </is>
      </c>
      <c r="CM30" t="inlineStr">
        <is>
          <t>-2.72651</t>
        </is>
      </c>
      <c r="CN30" s="3" t="inlineStr">
        <is>
          <t>5.37605e-05</t>
        </is>
      </c>
      <c r="CO30" t="inlineStr">
        <is>
          <t>117.523</t>
        </is>
      </c>
      <c r="CP30" t="inlineStr">
        <is>
          <t>55.5794</t>
        </is>
      </c>
      <c r="CQ30" t="inlineStr">
        <is>
          <t>311.868</t>
        </is>
      </c>
      <c r="CR30" t="inlineStr">
        <is>
          <t>0</t>
        </is>
      </c>
      <c r="CS30" t="inlineStr">
        <is>
          <t>567.603</t>
        </is>
      </c>
      <c r="CT30" t="inlineStr">
        <is>
          <t>304.296</t>
        </is>
      </c>
      <c r="CU30" t="inlineStr">
        <is>
          <t>284.2</t>
        </is>
      </c>
      <c r="CV30" t="inlineStr">
        <is>
          <t>28.9</t>
        </is>
      </c>
      <c r="CW30" t="inlineStr">
        <is>
          <t>-2.74084</t>
        </is>
      </c>
      <c r="CX30" t="inlineStr">
        <is>
          <t>-2.78239</t>
        </is>
      </c>
      <c r="CY30" t="inlineStr">
        <is>
          <t>-50</t>
        </is>
      </c>
      <c r="CZ30" t="inlineStr">
        <is>
          <t>0</t>
        </is>
      </c>
      <c r="DA30" t="inlineStr">
        <is>
          <t>0</t>
        </is>
      </c>
      <c r="DB30" t="inlineStr">
        <is>
          <t>0</t>
        </is>
      </c>
      <c r="DC30" t="inlineStr">
        <is>
          <t>0</t>
        </is>
      </c>
      <c r="DD30" t="inlineStr">
        <is>
          <t>0</t>
        </is>
      </c>
      <c r="DE30" t="inlineStr">
        <is>
          <t>0.125</t>
        </is>
      </c>
      <c r="DF30" t="inlineStr">
        <is>
          <t>0</t>
        </is>
      </c>
      <c r="DG30" t="inlineStr">
        <is>
          <t>0.125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10800</t>
        </is>
      </c>
      <c r="DQ30" t="inlineStr">
        <is>
          <t>1.88162</t>
        </is>
      </c>
      <c r="DR30" t="inlineStr">
        <is>
          <t>0</t>
        </is>
      </c>
      <c r="DS30" t="inlineStr">
        <is>
          <t>0.483398</t>
        </is>
      </c>
      <c r="DT30" t="inlineStr">
        <is>
          <t>0</t>
        </is>
      </c>
      <c r="DU30" t="inlineStr">
        <is>
          <t>0</t>
        </is>
      </c>
      <c r="DV30" t="inlineStr">
        <is>
          <t>0</t>
        </is>
      </c>
      <c r="DW30" t="inlineStr">
        <is>
          <t>0</t>
        </is>
      </c>
      <c r="DX30" t="inlineStr">
        <is>
          <t>0</t>
        </is>
      </c>
      <c r="DY30" t="inlineStr">
        <is>
          <t>0</t>
        </is>
      </c>
      <c r="DZ30" t="inlineStr">
        <is>
          <t>42.3686</t>
        </is>
      </c>
      <c r="EA30" t="inlineStr">
        <is>
          <t>15765.4</t>
        </is>
      </c>
      <c r="EB30" t="inlineStr">
        <is>
          <t>212</t>
        </is>
      </c>
      <c r="EC30" t="inlineStr">
        <is>
          <t>12.4008</t>
        </is>
      </c>
      <c r="ED30" t="inlineStr">
        <is>
          <t>14.273</t>
        </is>
      </c>
      <c r="EE30" t="inlineStr">
        <is>
          <t>-0.00177214</t>
        </is>
      </c>
      <c r="EF30" t="inlineStr">
        <is>
          <t>4177.44</t>
        </is>
      </c>
      <c r="EG30" t="inlineStr">
        <is>
          <t>22.9</t>
        </is>
      </c>
      <c r="EH30" t="inlineStr">
        <is>
          <t>0</t>
        </is>
      </c>
      <c r="EI30" t="inlineStr">
        <is>
          <t xml:space="preserve"> 30</t>
        </is>
      </c>
    </row>
    <row r="31" ht="14.25" customHeight="1" s="76">
      <c r="A31" s="2" t="inlineStr">
        <is>
          <t>2025-07-12 18:00</t>
        </is>
      </c>
      <c r="B31" t="inlineStr">
        <is>
          <t>101404</t>
        </is>
      </c>
      <c r="C31" t="inlineStr">
        <is>
          <t>24135</t>
        </is>
      </c>
      <c r="D31" t="inlineStr">
        <is>
          <t>1.5125</t>
        </is>
      </c>
      <c r="E31" t="inlineStr">
        <is>
          <t>12322.8</t>
        </is>
      </c>
      <c r="F31" t="inlineStr">
        <is>
          <t>226.781</t>
        </is>
      </c>
      <c r="G31" t="inlineStr">
        <is>
          <t>2.8</t>
        </is>
      </c>
      <c r="H31" t="inlineStr">
        <is>
          <t>0</t>
        </is>
      </c>
      <c r="I31" t="inlineStr">
        <is>
          <t>0.116686</t>
        </is>
      </c>
      <c r="J31" t="inlineStr">
        <is>
          <t>24.783</t>
        </is>
      </c>
      <c r="K31" t="inlineStr">
        <is>
          <t>11.7271</t>
        </is>
      </c>
      <c r="L31" s="3" t="inlineStr">
        <is>
          <t>8.91217e-05</t>
        </is>
      </c>
      <c r="M31" t="inlineStr">
        <is>
          <t>9585.77</t>
        </is>
      </c>
      <c r="N31" t="inlineStr">
        <is>
          <t>237.374</t>
        </is>
      </c>
      <c r="O31" t="inlineStr">
        <is>
          <t>20</t>
        </is>
      </c>
      <c r="P31" t="inlineStr">
        <is>
          <t>0</t>
        </is>
      </c>
      <c r="Q31" t="inlineStr">
        <is>
          <t>0.0674473</t>
        </is>
      </c>
      <c r="R31" t="inlineStr">
        <is>
          <t>17.5614</t>
        </is>
      </c>
      <c r="S31" t="inlineStr">
        <is>
          <t>-2.82897</t>
        </is>
      </c>
      <c r="T31" s="3" t="inlineStr">
        <is>
          <t>3.24836e-05</t>
        </is>
      </c>
      <c r="U31" t="inlineStr">
        <is>
          <t>7520.03</t>
        </is>
      </c>
      <c r="V31" t="inlineStr">
        <is>
          <t>251.981</t>
        </is>
      </c>
      <c r="W31" t="inlineStr">
        <is>
          <t>9.7</t>
        </is>
      </c>
      <c r="X31" t="inlineStr">
        <is>
          <t>0</t>
        </is>
      </c>
      <c r="Y31" t="inlineStr">
        <is>
          <t>0.242447</t>
        </is>
      </c>
      <c r="Z31" t="inlineStr">
        <is>
          <t>15.9698</t>
        </is>
      </c>
      <c r="AA31" t="inlineStr">
        <is>
          <t>-0.885559</t>
        </is>
      </c>
      <c r="AB31" s="3" t="inlineStr">
        <is>
          <t>5.82837e-05</t>
        </is>
      </c>
      <c r="AC31" t="inlineStr">
        <is>
          <t>5836.76</t>
        </is>
      </c>
      <c r="AD31" t="inlineStr">
        <is>
          <t>263.243</t>
        </is>
      </c>
      <c r="AE31" t="inlineStr">
        <is>
          <t>11.7</t>
        </is>
      </c>
      <c r="AF31" t="inlineStr">
        <is>
          <t>0</t>
        </is>
      </c>
      <c r="AG31" t="inlineStr">
        <is>
          <t>0.028793</t>
        </is>
      </c>
      <c r="AH31" t="inlineStr">
        <is>
          <t>9.71781</t>
        </is>
      </c>
      <c r="AI31" t="inlineStr">
        <is>
          <t>-1.95823</t>
        </is>
      </c>
      <c r="AJ31" s="3" t="inlineStr">
        <is>
          <t>0.0001179</t>
        </is>
      </c>
      <c r="AK31" t="inlineStr">
        <is>
          <t>4406.65</t>
        </is>
      </c>
      <c r="AL31" t="inlineStr">
        <is>
          <t>271.969</t>
        </is>
      </c>
      <c r="AM31" t="inlineStr">
        <is>
          <t>17.3</t>
        </is>
      </c>
      <c r="AN31" t="inlineStr">
        <is>
          <t>0</t>
        </is>
      </c>
      <c r="AO31" t="inlineStr">
        <is>
          <t>0.104404</t>
        </is>
      </c>
      <c r="AP31" t="inlineStr">
        <is>
          <t>3.48514</t>
        </is>
      </c>
      <c r="AQ31" t="inlineStr">
        <is>
          <t>-0.17926</t>
        </is>
      </c>
      <c r="AR31" s="3" t="inlineStr">
        <is>
          <t>9.4003e-05</t>
        </is>
      </c>
      <c r="AS31" t="inlineStr">
        <is>
          <t>3161.98</t>
        </is>
      </c>
      <c r="AT31" t="inlineStr">
        <is>
          <t>279.707</t>
        </is>
      </c>
      <c r="AU31" t="inlineStr">
        <is>
          <t>35.9</t>
        </is>
      </c>
      <c r="AV31" t="inlineStr">
        <is>
          <t>0</t>
        </is>
      </c>
      <c r="AW31" t="inlineStr">
        <is>
          <t>0.00852734</t>
        </is>
      </c>
      <c r="AX31" t="inlineStr">
        <is>
          <t>2.19719</t>
        </is>
      </c>
      <c r="AY31" t="inlineStr">
        <is>
          <t>-1.91011</t>
        </is>
      </c>
      <c r="AZ31" s="3" t="inlineStr">
        <is>
          <t>0.000218164</t>
        </is>
      </c>
      <c r="BA31" t="inlineStr">
        <is>
          <t>1533.79</t>
        </is>
      </c>
      <c r="BB31" t="inlineStr">
        <is>
          <t>291.862</t>
        </is>
      </c>
      <c r="BC31" t="inlineStr">
        <is>
          <t>22.3</t>
        </is>
      </c>
      <c r="BD31" t="inlineStr">
        <is>
          <t>0</t>
        </is>
      </c>
      <c r="BE31" t="inlineStr">
        <is>
          <t>0.568569</t>
        </is>
      </c>
      <c r="BF31" t="inlineStr">
        <is>
          <t>-0.680134</t>
        </is>
      </c>
      <c r="BG31" t="inlineStr">
        <is>
          <t>-3.60087</t>
        </is>
      </c>
      <c r="BH31" t="inlineStr">
        <is>
          <t>0.000109923</t>
        </is>
      </c>
      <c r="BI31" t="inlineStr">
        <is>
          <t>804.719</t>
        </is>
      </c>
      <c r="BJ31" t="inlineStr">
        <is>
          <t>295.241</t>
        </is>
      </c>
      <c r="BK31" t="inlineStr">
        <is>
          <t>45.7</t>
        </is>
      </c>
      <c r="BL31" t="inlineStr">
        <is>
          <t>0</t>
        </is>
      </c>
      <c r="BM31" t="inlineStr">
        <is>
          <t>-0.189972</t>
        </is>
      </c>
      <c r="BN31" t="inlineStr">
        <is>
          <t>1.04249</t>
        </is>
      </c>
      <c r="BO31" t="inlineStr">
        <is>
          <t>0.342405</t>
        </is>
      </c>
      <c r="BP31" t="inlineStr">
        <is>
          <t>1.07074e-05</t>
        </is>
      </c>
      <c r="BQ31" t="inlineStr">
        <is>
          <t>572.414</t>
        </is>
      </c>
      <c r="BR31" t="inlineStr">
        <is>
          <t>296.85</t>
        </is>
      </c>
      <c r="BS31" t="inlineStr">
        <is>
          <t>44.8</t>
        </is>
      </c>
      <c r="BT31" t="inlineStr">
        <is>
          <t>0</t>
        </is>
      </c>
      <c r="BU31" t="inlineStr">
        <is>
          <t>-0.539423</t>
        </is>
      </c>
      <c r="BV31" t="inlineStr">
        <is>
          <t>1.18829</t>
        </is>
      </c>
      <c r="BW31" t="inlineStr">
        <is>
          <t>0.922214</t>
        </is>
      </c>
      <c r="BX31" t="inlineStr">
        <is>
          <t>1.38932e-05</t>
        </is>
      </c>
      <c r="BY31" t="inlineStr">
        <is>
          <t>5</t>
        </is>
      </c>
      <c r="BZ31" t="inlineStr">
        <is>
          <t>344.878</t>
        </is>
      </c>
      <c r="CA31" t="inlineStr">
        <is>
          <t>298.42</t>
        </is>
      </c>
      <c r="CB31" t="inlineStr">
        <is>
          <t>42.9</t>
        </is>
      </c>
      <c r="CC31" t="inlineStr">
        <is>
          <t>0</t>
        </is>
      </c>
      <c r="CD31" t="inlineStr">
        <is>
          <t>-0.582674</t>
        </is>
      </c>
      <c r="CE31" t="inlineStr">
        <is>
          <t>0.769304</t>
        </is>
      </c>
      <c r="CF31" t="inlineStr">
        <is>
          <t>1.21982</t>
        </is>
      </c>
      <c r="CG31" s="3" t="inlineStr">
        <is>
          <t>4.46061e-05</t>
        </is>
      </c>
      <c r="CH31" t="inlineStr">
        <is>
          <t>299.765</t>
        </is>
      </c>
      <c r="CI31" t="inlineStr">
        <is>
          <t>43.2</t>
        </is>
      </c>
      <c r="CJ31" t="inlineStr">
        <is>
          <t>0</t>
        </is>
      </c>
      <c r="CK31" t="inlineStr">
        <is>
          <t>-0.174674</t>
        </is>
      </c>
      <c r="CL31" t="inlineStr">
        <is>
          <t>-0.225795</t>
        </is>
      </c>
      <c r="CM31" t="inlineStr">
        <is>
          <t>0.946714</t>
        </is>
      </c>
      <c r="CN31" s="3" t="inlineStr">
        <is>
          <t>8.19834e-05</t>
        </is>
      </c>
      <c r="CO31" t="inlineStr">
        <is>
          <t>122.022</t>
        </is>
      </c>
      <c r="CP31" t="inlineStr">
        <is>
          <t>55.5794</t>
        </is>
      </c>
      <c r="CQ31" t="inlineStr">
        <is>
          <t>296.659</t>
        </is>
      </c>
      <c r="CR31" t="inlineStr">
        <is>
          <t>0</t>
        </is>
      </c>
      <c r="CS31" t="inlineStr">
        <is>
          <t>50.4473</t>
        </is>
      </c>
      <c r="CT31" t="inlineStr">
        <is>
          <t>298.676</t>
        </is>
      </c>
      <c r="CU31" t="inlineStr">
        <is>
          <t>286.9</t>
        </is>
      </c>
      <c r="CV31" t="inlineStr">
        <is>
          <t>47.9</t>
        </is>
      </c>
      <c r="CW31" t="inlineStr">
        <is>
          <t>-0.52052</t>
        </is>
      </c>
      <c r="CX31" t="inlineStr">
        <is>
          <t>0.603433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t="inlineStr">
        <is>
          <t>0</t>
        </is>
      </c>
      <c r="DC31" t="inlineStr">
        <is>
          <t>0</t>
        </is>
      </c>
      <c r="DD31" t="inlineStr">
        <is>
          <t>0</t>
        </is>
      </c>
      <c r="DE31" t="inlineStr">
        <is>
          <t>0.125</t>
        </is>
      </c>
      <c r="DF31" t="inlineStr">
        <is>
          <t>0</t>
        </is>
      </c>
      <c r="DG31" t="inlineStr">
        <is>
          <t>0.125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21600</t>
        </is>
      </c>
      <c r="DQ31" t="inlineStr">
        <is>
          <t>1.9</t>
        </is>
      </c>
      <c r="DR31" t="inlineStr">
        <is>
          <t>0</t>
        </is>
      </c>
      <c r="DS31" t="inlineStr">
        <is>
          <t>-0.14624</t>
        </is>
      </c>
      <c r="DT31" t="inlineStr">
        <is>
          <t>0</t>
        </is>
      </c>
      <c r="DU31" t="inlineStr">
        <is>
          <t>0</t>
        </is>
      </c>
      <c r="DV31" t="inlineStr">
        <is>
          <t>0</t>
        </is>
      </c>
      <c r="DW31" t="inlineStr">
        <is>
          <t>0</t>
        </is>
      </c>
      <c r="DX31" t="inlineStr">
        <is>
          <t>0</t>
        </is>
      </c>
      <c r="DY31" t="inlineStr">
        <is>
          <t>0</t>
        </is>
      </c>
      <c r="DZ31" t="inlineStr">
        <is>
          <t>32.957</t>
        </is>
      </c>
      <c r="EA31" t="inlineStr">
        <is>
          <t>15777.2</t>
        </is>
      </c>
      <c r="EB31" t="inlineStr">
        <is>
          <t>211.971</t>
        </is>
      </c>
      <c r="EC31" t="inlineStr">
        <is>
          <t>17.6996</t>
        </is>
      </c>
      <c r="ED31" t="inlineStr">
        <is>
          <t>15.7131</t>
        </is>
      </c>
      <c r="EE31" t="inlineStr">
        <is>
          <t>-0.00323597</t>
        </is>
      </c>
      <c r="EF31" t="inlineStr">
        <is>
          <t>4167.04</t>
        </is>
      </c>
      <c r="EG31" t="inlineStr">
        <is>
          <t>22.1</t>
        </is>
      </c>
      <c r="EH31" t="inlineStr">
        <is>
          <t>0</t>
        </is>
      </c>
      <c r="EI31" t="inlineStr">
        <is>
          <t xml:space="preserve"> 31</t>
        </is>
      </c>
    </row>
    <row r="32" ht="14.25" customHeight="1" s="76">
      <c r="A32" s="2" t="inlineStr">
        <is>
          <t>2025-07-12 21:00</t>
        </is>
      </c>
      <c r="B32" t="inlineStr">
        <is>
          <t>101504</t>
        </is>
      </c>
      <c r="C32" t="inlineStr">
        <is>
          <t>24135.2</t>
        </is>
      </c>
      <c r="D32" t="inlineStr">
        <is>
          <t>2.10764</t>
        </is>
      </c>
      <c r="E32" t="inlineStr">
        <is>
          <t>12336</t>
        </is>
      </c>
      <c r="F32" t="inlineStr">
        <is>
          <t>227.207</t>
        </is>
      </c>
      <c r="G32" t="inlineStr">
        <is>
          <t>2.7</t>
        </is>
      </c>
      <c r="H32" t="inlineStr">
        <is>
          <t>0</t>
        </is>
      </c>
      <c r="I32" t="inlineStr">
        <is>
          <t>-0.0742949</t>
        </is>
      </c>
      <c r="J32" t="inlineStr">
        <is>
          <t>21.0375</t>
        </is>
      </c>
      <c r="K32" t="inlineStr">
        <is>
          <t>13.1573</t>
        </is>
      </c>
      <c r="L32" s="3" t="inlineStr">
        <is>
          <t>7.97537e-05</t>
        </is>
      </c>
      <c r="M32" t="inlineStr">
        <is>
          <t>9605.12</t>
        </is>
      </c>
      <c r="N32" t="inlineStr">
        <is>
          <t>237.758</t>
        </is>
      </c>
      <c r="O32" t="inlineStr">
        <is>
          <t>19.6</t>
        </is>
      </c>
      <c r="P32" t="inlineStr">
        <is>
          <t>0</t>
        </is>
      </c>
      <c r="Q32" t="inlineStr">
        <is>
          <t>0.0943359</t>
        </is>
      </c>
      <c r="R32" t="inlineStr">
        <is>
          <t>16.6458</t>
        </is>
      </c>
      <c r="S32" t="inlineStr">
        <is>
          <t>-2.45469</t>
        </is>
      </c>
      <c r="T32" s="3" t="inlineStr">
        <is>
          <t>3.20895e-05</t>
        </is>
      </c>
      <c r="U32" t="inlineStr">
        <is>
          <t>7535.71</t>
        </is>
      </c>
      <c r="V32" t="inlineStr">
        <is>
          <t>253.24</t>
        </is>
      </c>
      <c r="W32" t="inlineStr">
        <is>
          <t>6.4</t>
        </is>
      </c>
      <c r="X32" t="inlineStr">
        <is>
          <t>0</t>
        </is>
      </c>
      <c r="Y32" t="inlineStr">
        <is>
          <t>0.0806016</t>
        </is>
      </c>
      <c r="Z32" t="inlineStr">
        <is>
          <t>14.3221</t>
        </is>
      </c>
      <c r="AA32" t="inlineStr">
        <is>
          <t>-2.33946</t>
        </is>
      </c>
      <c r="AB32" s="3" t="inlineStr">
        <is>
          <t>9.75488e-05</t>
        </is>
      </c>
      <c r="AC32" t="inlineStr">
        <is>
          <t>5848.22</t>
        </is>
      </c>
      <c r="AD32" t="inlineStr">
        <is>
          <t>263.573</t>
        </is>
      </c>
      <c r="AE32" t="inlineStr">
        <is>
          <t>13.6</t>
        </is>
      </c>
      <c r="AF32" t="inlineStr">
        <is>
          <t>0</t>
        </is>
      </c>
      <c r="AG32" t="inlineStr">
        <is>
          <t>0.341965</t>
        </is>
      </c>
      <c r="AH32" t="inlineStr">
        <is>
          <t>10.5056</t>
        </is>
      </c>
      <c r="AI32" t="inlineStr">
        <is>
          <t>-3.05368</t>
        </is>
      </c>
      <c r="AJ32" s="3" t="inlineStr">
        <is>
          <t>0.000106903</t>
        </is>
      </c>
      <c r="AK32" t="inlineStr">
        <is>
          <t>4416.04</t>
        </is>
      </c>
      <c r="AL32" t="inlineStr">
        <is>
          <t>272.644</t>
        </is>
      </c>
      <c r="AM32" t="inlineStr">
        <is>
          <t>13</t>
        </is>
      </c>
      <c r="AN32" t="inlineStr">
        <is>
          <t>0</t>
        </is>
      </c>
      <c r="AO32" t="inlineStr">
        <is>
          <t>0.224922</t>
        </is>
      </c>
      <c r="AP32" t="inlineStr">
        <is>
          <t>4.6195</t>
        </is>
      </c>
      <c r="AQ32" t="inlineStr">
        <is>
          <t>2.07449</t>
        </is>
      </c>
      <c r="AR32" s="3" t="inlineStr">
        <is>
          <t>0.000133341</t>
        </is>
      </c>
      <c r="AS32" t="inlineStr">
        <is>
          <t>3169.83</t>
        </is>
      </c>
      <c r="AT32" t="inlineStr">
        <is>
          <t>279.559</t>
        </is>
      </c>
      <c r="AU32" t="inlineStr">
        <is>
          <t>28.2</t>
        </is>
      </c>
      <c r="AV32" t="inlineStr">
        <is>
          <t>0</t>
        </is>
      </c>
      <c r="AW32" t="inlineStr">
        <is>
          <t>0.387572</t>
        </is>
      </c>
      <c r="AX32" t="inlineStr">
        <is>
          <t>-2.04604</t>
        </is>
      </c>
      <c r="AY32" t="inlineStr">
        <is>
          <t>-2.18031</t>
        </is>
      </c>
      <c r="AZ32" s="3" t="inlineStr">
        <is>
          <t>0.000142655</t>
        </is>
      </c>
      <c r="BA32" t="inlineStr">
        <is>
          <t>1542.17</t>
        </is>
      </c>
      <c r="BB32" t="inlineStr">
        <is>
          <t>292.199</t>
        </is>
      </c>
      <c r="BC32" t="inlineStr">
        <is>
          <t>20.5</t>
        </is>
      </c>
      <c r="BD32" t="inlineStr">
        <is>
          <t>0</t>
        </is>
      </c>
      <c r="BE32" t="inlineStr">
        <is>
          <t>0.06996</t>
        </is>
      </c>
      <c r="BF32" t="inlineStr">
        <is>
          <t>-0.906721</t>
        </is>
      </c>
      <c r="BG32" t="inlineStr">
        <is>
          <t>-1.8511</t>
        </is>
      </c>
      <c r="BH32" t="inlineStr">
        <is>
          <t>0.000134879</t>
        </is>
      </c>
      <c r="BI32" t="inlineStr">
        <is>
          <t>811.707</t>
        </is>
      </c>
      <c r="BJ32" t="inlineStr">
        <is>
          <t>296.009</t>
        </is>
      </c>
      <c r="BK32" t="inlineStr">
        <is>
          <t>38.7</t>
        </is>
      </c>
      <c r="BL32" t="inlineStr">
        <is>
          <t>0</t>
        </is>
      </c>
      <c r="BM32" t="inlineStr">
        <is>
          <t>0.244109</t>
        </is>
      </c>
      <c r="BN32" t="inlineStr">
        <is>
          <t>0.956245</t>
        </is>
      </c>
      <c r="BO32" t="inlineStr">
        <is>
          <t>0.546855</t>
        </is>
      </c>
      <c r="BP32" t="inlineStr">
        <is>
          <t>3.22001e-05</t>
        </is>
      </c>
      <c r="BQ32" t="inlineStr">
        <is>
          <t>579.179</t>
        </is>
      </c>
      <c r="BR32" t="inlineStr">
        <is>
          <t>296.789</t>
        </is>
      </c>
      <c r="BS32" t="inlineStr">
        <is>
          <t>46.7</t>
        </is>
      </c>
      <c r="BT32" t="inlineStr">
        <is>
          <t>0</t>
        </is>
      </c>
      <c r="BU32" t="inlineStr">
        <is>
          <t>0.252666</t>
        </is>
      </c>
      <c r="BV32" t="inlineStr">
        <is>
          <t>1.04488</t>
        </is>
      </c>
      <c r="BW32" t="inlineStr">
        <is>
          <t>1.45604</t>
        </is>
      </c>
      <c r="BX32" t="inlineStr">
        <is>
          <t>1.60735e-05</t>
        </is>
      </c>
      <c r="BY32" t="inlineStr">
        <is>
          <t>5</t>
        </is>
      </c>
      <c r="BZ32" t="inlineStr">
        <is>
          <t>351.883</t>
        </is>
      </c>
      <c r="CA32" t="inlineStr">
        <is>
          <t>297.785</t>
        </is>
      </c>
      <c r="CB32" t="inlineStr">
        <is>
          <t>44</t>
        </is>
      </c>
      <c r="CC32" t="inlineStr">
        <is>
          <t>0</t>
        </is>
      </c>
      <c r="CD32" t="inlineStr">
        <is>
          <t>0.226637</t>
        </is>
      </c>
      <c r="CE32" t="inlineStr">
        <is>
          <t>1.21232</t>
        </is>
      </c>
      <c r="CF32" t="inlineStr">
        <is>
          <t>1.98072</t>
        </is>
      </c>
      <c r="CG32" t="inlineStr">
        <is>
          <t>1.70284e-05</t>
        </is>
      </c>
      <c r="CH32" t="inlineStr">
        <is>
          <t>297.785</t>
        </is>
      </c>
      <c r="CI32" t="inlineStr">
        <is>
          <t>48.9</t>
        </is>
      </c>
      <c r="CJ32" t="inlineStr">
        <is>
          <t>0</t>
        </is>
      </c>
      <c r="CK32" t="inlineStr">
        <is>
          <t>0.14779</t>
        </is>
      </c>
      <c r="CL32" t="inlineStr">
        <is>
          <t>1.15207</t>
        </is>
      </c>
      <c r="CM32" t="inlineStr">
        <is>
          <t>2.06923</t>
        </is>
      </c>
      <c r="CN32" s="3" t="inlineStr">
        <is>
          <t>1.4688e-05</t>
        </is>
      </c>
      <c r="CO32" t="inlineStr">
        <is>
          <t>129.891</t>
        </is>
      </c>
      <c r="CP32" t="inlineStr">
        <is>
          <t>55.5794</t>
        </is>
      </c>
      <c r="CQ32" t="inlineStr">
        <is>
          <t>293.522</t>
        </is>
      </c>
      <c r="CR32" t="inlineStr">
        <is>
          <t>0</t>
        </is>
      </c>
      <c r="CS32" t="inlineStr">
        <is>
          <t>32.6051</t>
        </is>
      </c>
      <c r="CT32" t="inlineStr">
        <is>
          <t>295.759</t>
        </is>
      </c>
      <c r="CU32" t="inlineStr">
        <is>
          <t>287.004</t>
        </is>
      </c>
      <c r="CV32" t="inlineStr">
        <is>
          <t>57.6</t>
        </is>
      </c>
      <c r="CW32" t="inlineStr">
        <is>
          <t>0.875923</t>
        </is>
      </c>
      <c r="CX32" t="inlineStr">
        <is>
          <t>1.75454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0.125</t>
        </is>
      </c>
      <c r="DF32" t="inlineStr">
        <is>
          <t>0</t>
        </is>
      </c>
      <c r="DG32" t="inlineStr">
        <is>
          <t>0.125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750</t>
        </is>
      </c>
      <c r="DQ32" t="inlineStr">
        <is>
          <t>3.43342</t>
        </is>
      </c>
      <c r="DR32" t="inlineStr">
        <is>
          <t>0</t>
        </is>
      </c>
      <c r="DS32" t="inlineStr">
        <is>
          <t>0.410156</t>
        </is>
      </c>
      <c r="DT32" t="inlineStr">
        <is>
          <t>0</t>
        </is>
      </c>
      <c r="DU32" t="inlineStr">
        <is>
          <t>0</t>
        </is>
      </c>
      <c r="DV32" t="inlineStr">
        <is>
          <t>0</t>
        </is>
      </c>
      <c r="DW32" t="inlineStr">
        <is>
          <t>0</t>
        </is>
      </c>
      <c r="DX32" t="inlineStr">
        <is>
          <t>0</t>
        </is>
      </c>
      <c r="DY32" t="inlineStr">
        <is>
          <t>0</t>
        </is>
      </c>
      <c r="DZ32" t="inlineStr">
        <is>
          <t>-3.05688</t>
        </is>
      </c>
      <c r="EA32" t="inlineStr">
        <is>
          <t>15096.9</t>
        </is>
      </c>
      <c r="EB32" t="inlineStr">
        <is>
          <t>213.386</t>
        </is>
      </c>
      <c r="EC32" t="inlineStr">
        <is>
          <t>18.9444</t>
        </is>
      </c>
      <c r="ED32" t="inlineStr">
        <is>
          <t>15.4256</t>
        </is>
      </c>
      <c r="EE32" t="inlineStr">
        <is>
          <t>-0.00130524</t>
        </is>
      </c>
      <c r="EF32" t="inlineStr">
        <is>
          <t>4309.12</t>
        </is>
      </c>
      <c r="EG32" t="inlineStr">
        <is>
          <t>14.4</t>
        </is>
      </c>
      <c r="EH32" t="inlineStr">
        <is>
          <t>0</t>
        </is>
      </c>
      <c r="EI32" t="inlineStr">
        <is>
          <t xml:space="preserve"> 32</t>
        </is>
      </c>
    </row>
    <row r="33" ht="14.25" customHeight="1" s="76">
      <c r="A33" s="2" t="inlineStr">
        <is>
          <t>2025-07-13 00:00</t>
        </is>
      </c>
      <c r="B33" t="inlineStr">
        <is>
          <t>101496</t>
        </is>
      </c>
      <c r="C33" t="inlineStr">
        <is>
          <t>24135</t>
        </is>
      </c>
      <c r="D33" t="inlineStr">
        <is>
          <t>2.60161</t>
        </is>
      </c>
      <c r="E33" t="inlineStr">
        <is>
          <t>12324.3</t>
        </is>
      </c>
      <c r="F33" t="inlineStr">
        <is>
          <t>225.609</t>
        </is>
      </c>
      <c r="G33" t="inlineStr">
        <is>
          <t>5.6</t>
        </is>
      </c>
      <c r="H33" t="inlineStr">
        <is>
          <t>0</t>
        </is>
      </c>
      <c r="I33" t="inlineStr">
        <is>
          <t>0.0676309</t>
        </is>
      </c>
      <c r="J33" t="inlineStr">
        <is>
          <t>20.7695</t>
        </is>
      </c>
      <c r="K33" t="inlineStr">
        <is>
          <t>13.6036</t>
        </is>
      </c>
      <c r="L33" s="3" t="inlineStr">
        <is>
          <t>0.000166747</t>
        </is>
      </c>
      <c r="M33" t="inlineStr">
        <is>
          <t>9608.98</t>
        </is>
      </c>
      <c r="N33" t="inlineStr">
        <is>
          <t>237.803</t>
        </is>
      </c>
      <c r="O33" t="inlineStr">
        <is>
          <t>33.9</t>
        </is>
      </c>
      <c r="P33" t="inlineStr">
        <is>
          <t>0</t>
        </is>
      </c>
      <c r="Q33" t="inlineStr">
        <is>
          <t>0.0972129</t>
        </is>
      </c>
      <c r="R33" t="inlineStr">
        <is>
          <t>19.1891</t>
        </is>
      </c>
      <c r="S33" t="inlineStr">
        <is>
          <t>-1.44415</t>
        </is>
      </c>
      <c r="T33" s="3" t="inlineStr">
        <is>
          <t>5.66592e-05</t>
        </is>
      </c>
      <c r="U33" t="inlineStr">
        <is>
          <t>7537.46</t>
        </is>
      </c>
      <c r="V33" t="inlineStr">
        <is>
          <t>253.419</t>
        </is>
      </c>
      <c r="W33" t="inlineStr">
        <is>
          <t>11.3</t>
        </is>
      </c>
      <c r="X33" t="inlineStr">
        <is>
          <t>0</t>
        </is>
      </c>
      <c r="Y33" t="inlineStr">
        <is>
          <t>0.117705</t>
        </is>
      </c>
      <c r="Z33" t="inlineStr">
        <is>
          <t>13.2188</t>
        </is>
      </c>
      <c r="AA33" t="inlineStr">
        <is>
          <t>-0.976666</t>
        </is>
      </c>
      <c r="AB33" s="3" t="inlineStr">
        <is>
          <t>8.17595e-05</t>
        </is>
      </c>
      <c r="AC33" t="inlineStr">
        <is>
          <t>5846.81</t>
        </is>
      </c>
      <c r="AD33" t="inlineStr">
        <is>
          <t>263.613</t>
        </is>
      </c>
      <c r="AE33" t="inlineStr">
        <is>
          <t>12.8</t>
        </is>
      </c>
      <c r="AF33" t="inlineStr">
        <is>
          <t>0</t>
        </is>
      </c>
      <c r="AG33" t="inlineStr">
        <is>
          <t>0.202023</t>
        </is>
      </c>
      <c r="AH33" t="inlineStr">
        <is>
          <t>7.87792</t>
        </is>
      </c>
      <c r="AI33" t="inlineStr">
        <is>
          <t>-2.04964</t>
        </is>
      </c>
      <c r="AJ33" s="3" t="inlineStr">
        <is>
          <t>0.000120748</t>
        </is>
      </c>
      <c r="AK33" t="inlineStr">
        <is>
          <t>4413.68</t>
        </is>
      </c>
      <c r="AL33" t="inlineStr">
        <is>
          <t>272.967</t>
        </is>
      </c>
      <c r="AM33" t="inlineStr">
        <is>
          <t>14.6</t>
        </is>
      </c>
      <c r="AN33" t="inlineStr">
        <is>
          <t>0</t>
        </is>
      </c>
      <c r="AO33" t="inlineStr">
        <is>
          <t>-0.0176387</t>
        </is>
      </c>
      <c r="AP33" t="inlineStr">
        <is>
          <t>5.82318</t>
        </is>
      </c>
      <c r="AQ33" t="inlineStr">
        <is>
          <t>0.226946</t>
        </is>
      </c>
      <c r="AR33" s="3" t="inlineStr">
        <is>
          <t>6.81738e-05</t>
        </is>
      </c>
      <c r="AS33" t="inlineStr">
        <is>
          <t>3167.62</t>
        </is>
      </c>
      <c r="AT33" t="inlineStr">
        <is>
          <t>279.532</t>
        </is>
      </c>
      <c r="AU33" t="inlineStr">
        <is>
          <t>27.3</t>
        </is>
      </c>
      <c r="AV33" t="inlineStr">
        <is>
          <t>0</t>
        </is>
      </c>
      <c r="AW33" t="inlineStr">
        <is>
          <t>-0.122746</t>
        </is>
      </c>
      <c r="AX33" t="inlineStr">
        <is>
          <t>-1.39718</t>
        </is>
      </c>
      <c r="AY33" t="inlineStr">
        <is>
          <t>-0.532983</t>
        </is>
      </c>
      <c r="AZ33" t="inlineStr">
        <is>
          <t>0.00016053</t>
        </is>
      </c>
      <c r="BA33" t="inlineStr">
        <is>
          <t>1541.24</t>
        </is>
      </c>
      <c r="BB33" t="inlineStr">
        <is>
          <t>291.881</t>
        </is>
      </c>
      <c r="BC33" t="inlineStr">
        <is>
          <t>21</t>
        </is>
      </c>
      <c r="BD33" t="inlineStr">
        <is>
          <t>0</t>
        </is>
      </c>
      <c r="BE33" t="inlineStr">
        <is>
          <t>-0.141687</t>
        </is>
      </c>
      <c r="BF33" t="inlineStr">
        <is>
          <t>-0.866418</t>
        </is>
      </c>
      <c r="BG33" t="inlineStr">
        <is>
          <t>-1.24979</t>
        </is>
      </c>
      <c r="BH33" t="inlineStr">
        <is>
          <t>0.000145536</t>
        </is>
      </c>
      <c r="BI33" t="inlineStr">
        <is>
          <t>811.265</t>
        </is>
      </c>
      <c r="BJ33" t="inlineStr">
        <is>
          <t>295.974</t>
        </is>
      </c>
      <c r="BK33" t="inlineStr">
        <is>
          <t>40.7</t>
        </is>
      </c>
      <c r="BL33" t="inlineStr">
        <is>
          <t>0</t>
        </is>
      </c>
      <c r="BM33" t="inlineStr">
        <is>
          <t>0.0226045</t>
        </is>
      </c>
      <c r="BN33" t="inlineStr">
        <is>
          <t>0.826165</t>
        </is>
      </c>
      <c r="BO33" t="inlineStr">
        <is>
          <t>1.33044</t>
        </is>
      </c>
      <c r="BP33" t="inlineStr">
        <is>
          <t>8.91815e-05</t>
        </is>
      </c>
      <c r="BQ33" t="inlineStr">
        <is>
          <t>578.585</t>
        </is>
      </c>
      <c r="BR33" t="inlineStr">
        <is>
          <t>297.342</t>
        </is>
      </c>
      <c r="BS33" t="inlineStr">
        <is>
          <t>38.6</t>
        </is>
      </c>
      <c r="BT33" t="inlineStr">
        <is>
          <t>0</t>
        </is>
      </c>
      <c r="BU33" t="inlineStr">
        <is>
          <t>0.0471191</t>
        </is>
      </c>
      <c r="BV33" t="inlineStr">
        <is>
          <t>1.14035</t>
        </is>
      </c>
      <c r="BW33" t="inlineStr">
        <is>
          <t>2.03806</t>
        </is>
      </c>
      <c r="BX33" t="inlineStr">
        <is>
          <t>7.9469e-05</t>
        </is>
      </c>
      <c r="BY33" t="inlineStr">
        <is>
          <t>5</t>
        </is>
      </c>
      <c r="BZ33" t="inlineStr">
        <is>
          <t>351.087</t>
        </is>
      </c>
      <c r="CA33" t="inlineStr">
        <is>
          <t>298.285</t>
        </is>
      </c>
      <c r="CB33" t="inlineStr">
        <is>
          <t>34.3</t>
        </is>
      </c>
      <c r="CC33" t="inlineStr">
        <is>
          <t>0</t>
        </is>
      </c>
      <c r="CD33" t="inlineStr">
        <is>
          <t>0.100291</t>
        </is>
      </c>
      <c r="CE33" t="inlineStr">
        <is>
          <t>1.54009</t>
        </is>
      </c>
      <c r="CF33" t="inlineStr">
        <is>
          <t>2.72927</t>
        </is>
      </c>
      <c r="CG33" s="3" t="inlineStr">
        <is>
          <t>6.17025e-05</t>
        </is>
      </c>
      <c r="CH33" t="inlineStr">
        <is>
          <t>297.665</t>
        </is>
      </c>
      <c r="CI33" t="inlineStr">
        <is>
          <t>45.9</t>
        </is>
      </c>
      <c r="CJ33" t="inlineStr">
        <is>
          <t>0</t>
        </is>
      </c>
      <c r="CK33" t="inlineStr">
        <is>
          <t>0.134291</t>
        </is>
      </c>
      <c r="CL33" t="inlineStr">
        <is>
          <t>1.48337</t>
        </is>
      </c>
      <c r="CM33" t="inlineStr">
        <is>
          <t>2.95392</t>
        </is>
      </c>
      <c r="CN33" s="3" t="inlineStr">
        <is>
          <t>4.9014e-05</t>
        </is>
      </c>
      <c r="CO33" t="inlineStr">
        <is>
          <t>129.025</t>
        </is>
      </c>
      <c r="CP33" t="inlineStr">
        <is>
          <t>55.5794</t>
        </is>
      </c>
      <c r="CQ33" t="inlineStr">
        <is>
          <t>292.858</t>
        </is>
      </c>
      <c r="CR33" t="inlineStr">
        <is>
          <t>0</t>
        </is>
      </c>
      <c r="CS33" t="inlineStr">
        <is>
          <t>38.6784</t>
        </is>
      </c>
      <c r="CT33" t="inlineStr">
        <is>
          <t>295.307</t>
        </is>
      </c>
      <c r="CU33" t="inlineStr">
        <is>
          <t>285.6</t>
        </is>
      </c>
      <c r="CV33" t="inlineStr">
        <is>
          <t>54.1</t>
        </is>
      </c>
      <c r="CW33" t="inlineStr">
        <is>
          <t>1.06231</t>
        </is>
      </c>
      <c r="CX33" t="inlineStr">
        <is>
          <t>2.29677</t>
        </is>
      </c>
      <c r="CY33" t="inlineStr">
        <is>
          <t>-50</t>
        </is>
      </c>
      <c r="CZ33" t="inlineStr">
        <is>
          <t>0</t>
        </is>
      </c>
      <c r="DA33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0.125</t>
        </is>
      </c>
      <c r="DF33" t="inlineStr">
        <is>
          <t>0</t>
        </is>
      </c>
      <c r="DG33" t="inlineStr">
        <is>
          <t>0.125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750</t>
        </is>
      </c>
      <c r="DQ33" t="inlineStr">
        <is>
          <t>5.1</t>
        </is>
      </c>
      <c r="DR33" t="inlineStr">
        <is>
          <t>0</t>
        </is>
      </c>
      <c r="DS33" t="inlineStr">
        <is>
          <t>0.186523</t>
        </is>
      </c>
      <c r="DT33" t="inlineStr">
        <is>
          <t>0</t>
        </is>
      </c>
      <c r="DU33" t="inlineStr">
        <is>
          <t>0</t>
        </is>
      </c>
      <c r="DV33" t="inlineStr">
        <is>
          <t>0</t>
        </is>
      </c>
      <c r="DW33" t="inlineStr">
        <is>
          <t>0</t>
        </is>
      </c>
      <c r="DX33" t="inlineStr">
        <is>
          <t>0</t>
        </is>
      </c>
      <c r="DY33" t="inlineStr">
        <is>
          <t>0</t>
        </is>
      </c>
      <c r="DZ33" t="inlineStr">
        <is>
          <t>1.74994</t>
        </is>
      </c>
      <c r="EA33" t="inlineStr">
        <is>
          <t>15418.3</t>
        </is>
      </c>
      <c r="EB33" t="inlineStr">
        <is>
          <t>213.881</t>
        </is>
      </c>
      <c r="EC33" t="inlineStr">
        <is>
          <t>17.7785</t>
        </is>
      </c>
      <c r="ED33" t="inlineStr">
        <is>
          <t>12.3421</t>
        </is>
      </c>
      <c r="EE33" t="inlineStr">
        <is>
          <t>-0.0016834</t>
        </is>
      </c>
      <c r="EF33" t="inlineStr">
        <is>
          <t>4364.96</t>
        </is>
      </c>
      <c r="EG33" t="inlineStr">
        <is>
          <t>15.2</t>
        </is>
      </c>
      <c r="EH33" t="inlineStr">
        <is>
          <t>0</t>
        </is>
      </c>
      <c r="EI33" t="inlineStr">
        <is>
          <t xml:space="preserve"> 33</t>
        </is>
      </c>
    </row>
    <row r="34" ht="14.25" customHeight="1" s="76">
      <c r="A34" s="2" t="inlineStr">
        <is>
          <t>2025-07-13 03:00</t>
        </is>
      </c>
      <c r="B34" t="inlineStr">
        <is>
          <t>101513</t>
        </is>
      </c>
      <c r="C34" t="inlineStr">
        <is>
          <t>24135.2</t>
        </is>
      </c>
      <c r="D34" t="inlineStr">
        <is>
          <t>2.00618</t>
        </is>
      </c>
      <c r="E34" t="inlineStr">
        <is>
          <t>12321.6</t>
        </is>
      </c>
      <c r="F34" t="inlineStr">
        <is>
          <t>224.301</t>
        </is>
      </c>
      <c r="G34" t="inlineStr">
        <is>
          <t>5.7</t>
        </is>
      </c>
      <c r="H34" t="inlineStr">
        <is>
          <t>0</t>
        </is>
      </c>
      <c r="I34" t="inlineStr">
        <is>
          <t>0.104066</t>
        </is>
      </c>
      <c r="J34" t="inlineStr">
        <is>
          <t>20.013</t>
        </is>
      </c>
      <c r="K34" t="inlineStr">
        <is>
          <t>11.0004</t>
        </is>
      </c>
      <c r="L34" s="3" t="inlineStr">
        <is>
          <t>8.08417e-05</t>
        </is>
      </c>
      <c r="M34" t="inlineStr">
        <is>
          <t>9607.72</t>
        </is>
      </c>
      <c r="N34" t="inlineStr">
        <is>
          <t>237.486</t>
        </is>
      </c>
      <c r="O34" t="inlineStr">
        <is>
          <t>50.3</t>
        </is>
      </c>
      <c r="P34" t="inlineStr">
        <is>
          <t>0</t>
        </is>
      </c>
      <c r="Q34" t="inlineStr">
        <is>
          <t>0.0418574</t>
        </is>
      </c>
      <c r="R34" t="inlineStr">
        <is>
          <t>18.2082</t>
        </is>
      </c>
      <c r="S34" t="inlineStr">
        <is>
          <t>-1.69724</t>
        </is>
      </c>
      <c r="T34" s="3" t="inlineStr">
        <is>
          <t>7.31241e-05</t>
        </is>
      </c>
      <c r="U34" t="inlineStr">
        <is>
          <t>7538.15</t>
        </is>
      </c>
      <c r="V34" t="inlineStr">
        <is>
          <t>253.407</t>
        </is>
      </c>
      <c r="W34" t="inlineStr">
        <is>
          <t>13.2</t>
        </is>
      </c>
      <c r="X34" t="inlineStr">
        <is>
          <t>0</t>
        </is>
      </c>
      <c r="Y34" t="inlineStr">
        <is>
          <t>-0.0883555</t>
        </is>
      </c>
      <c r="Z34" t="inlineStr">
        <is>
          <t>12.5208</t>
        </is>
      </c>
      <c r="AA34" t="inlineStr">
        <is>
          <t>0.403815</t>
        </is>
      </c>
      <c r="AB34" s="3" t="inlineStr">
        <is>
          <t>8.64095e-05</t>
        </is>
      </c>
      <c r="AC34" t="inlineStr">
        <is>
          <t>5847.68</t>
        </is>
      </c>
      <c r="AD34" t="inlineStr">
        <is>
          <t>264.077</t>
        </is>
      </c>
      <c r="AE34" t="inlineStr">
        <is>
          <t>10.4</t>
        </is>
      </c>
      <c r="AF34" t="inlineStr">
        <is>
          <t>0</t>
        </is>
      </c>
      <c r="AG34" t="inlineStr">
        <is>
          <t>0.105943</t>
        </is>
      </c>
      <c r="AH34" t="inlineStr">
        <is>
          <t>8.43292</t>
        </is>
      </c>
      <c r="AI34" t="inlineStr">
        <is>
          <t>-0.764546</t>
        </is>
      </c>
      <c r="AJ34" s="3" t="inlineStr">
        <is>
          <t>0.000147628</t>
        </is>
      </c>
      <c r="AK34" t="inlineStr">
        <is>
          <t>4412.27</t>
        </is>
      </c>
      <c r="AL34" t="inlineStr">
        <is>
          <t>273.669</t>
        </is>
      </c>
      <c r="AM34" t="inlineStr">
        <is>
          <t>10.6</t>
        </is>
      </c>
      <c r="AN34" t="inlineStr">
        <is>
          <t>0</t>
        </is>
      </c>
      <c r="AO34" t="inlineStr">
        <is>
          <t>0.238182</t>
        </is>
      </c>
      <c r="AP34" t="inlineStr">
        <is>
          <t>5.68618</t>
        </is>
      </c>
      <c r="AQ34" t="inlineStr">
        <is>
          <t>0.301619</t>
        </is>
      </c>
      <c r="AR34" s="3" t="inlineStr">
        <is>
          <t>8.02567e-05</t>
        </is>
      </c>
      <c r="AS34" t="inlineStr">
        <is>
          <t>3164.65</t>
        </is>
      </c>
      <c r="AT34" t="inlineStr">
        <is>
          <t>279.546</t>
        </is>
      </c>
      <c r="AU34" t="inlineStr">
        <is>
          <t>27.5</t>
        </is>
      </c>
      <c r="AV34" t="inlineStr">
        <is>
          <t>0</t>
        </is>
      </c>
      <c r="AW34" t="inlineStr">
        <is>
          <t>0.340156</t>
        </is>
      </c>
      <c r="AX34" t="inlineStr">
        <is>
          <t>1.23926</t>
        </is>
      </c>
      <c r="AY34" t="inlineStr">
        <is>
          <t>0.259106</t>
        </is>
      </c>
      <c r="AZ34" t="inlineStr">
        <is>
          <t>0.000121279</t>
        </is>
      </c>
      <c r="BA34" t="inlineStr">
        <is>
          <t>1540.62</t>
        </is>
      </c>
      <c r="BB34" t="inlineStr">
        <is>
          <t>291.268</t>
        </is>
      </c>
      <c r="BC34" t="inlineStr">
        <is>
          <t>22.5</t>
        </is>
      </c>
      <c r="BD34" t="inlineStr">
        <is>
          <t>0</t>
        </is>
      </c>
      <c r="BE34" t="inlineStr">
        <is>
          <t>0.160387</t>
        </is>
      </c>
      <c r="BF34" t="inlineStr">
        <is>
          <t>-0.556045</t>
        </is>
      </c>
      <c r="BG34" t="inlineStr">
        <is>
          <t>-1.57721</t>
        </is>
      </c>
      <c r="BH34" t="inlineStr">
        <is>
          <t>0.00014323</t>
        </is>
      </c>
      <c r="BI34" t="inlineStr">
        <is>
          <t>811.699</t>
        </is>
      </c>
      <c r="BJ34" t="inlineStr">
        <is>
          <t>295.723</t>
        </is>
      </c>
      <c r="BK34" t="inlineStr">
        <is>
          <t>38.4</t>
        </is>
      </c>
      <c r="BL34" t="inlineStr">
        <is>
          <t>0</t>
        </is>
      </c>
      <c r="BM34" t="inlineStr">
        <is>
          <t>0.11841</t>
        </is>
      </c>
      <c r="BN34" t="inlineStr">
        <is>
          <t>-0.969622</t>
        </is>
      </c>
      <c r="BO34" t="inlineStr">
        <is>
          <t>0.418679</t>
        </is>
      </c>
      <c r="BP34" t="inlineStr">
        <is>
          <t>0.0001144</t>
        </is>
      </c>
      <c r="BQ34" t="inlineStr">
        <is>
          <t>579.34</t>
        </is>
      </c>
      <c r="BR34" t="inlineStr">
        <is>
          <t>297.038</t>
        </is>
      </c>
      <c r="BS34" t="inlineStr">
        <is>
          <t>35.2</t>
        </is>
      </c>
      <c r="BT34" t="inlineStr">
        <is>
          <t>0</t>
        </is>
      </c>
      <c r="BU34" t="inlineStr">
        <is>
          <t>0.0718389</t>
        </is>
      </c>
      <c r="BV34" t="inlineStr">
        <is>
          <t>-1.04073</t>
        </is>
      </c>
      <c r="BW34" t="inlineStr">
        <is>
          <t>1.17806</t>
        </is>
      </c>
      <c r="BX34" s="3" t="inlineStr">
        <is>
          <t>0.000106958</t>
        </is>
      </c>
      <c r="BY34" t="inlineStr">
        <is>
          <t>5</t>
        </is>
      </c>
      <c r="BZ34" t="inlineStr">
        <is>
          <t>352.153</t>
        </is>
      </c>
      <c r="CA34" t="inlineStr">
        <is>
          <t>297.658</t>
        </is>
      </c>
      <c r="CB34" t="inlineStr">
        <is>
          <t>43.5</t>
        </is>
      </c>
      <c r="CC34" t="inlineStr">
        <is>
          <t>0</t>
        </is>
      </c>
      <c r="CD34" t="inlineStr">
        <is>
          <t>0.0769155</t>
        </is>
      </c>
      <c r="CE34" t="inlineStr">
        <is>
          <t>-0.788289</t>
        </is>
      </c>
      <c r="CF34" t="inlineStr">
        <is>
          <t>1.89375</t>
        </is>
      </c>
      <c r="CG34" s="3" t="inlineStr">
        <is>
          <t>8.23423e-05</t>
        </is>
      </c>
      <c r="CH34" t="inlineStr">
        <is>
          <t>296.828</t>
        </is>
      </c>
      <c r="CI34" t="inlineStr">
        <is>
          <t>61</t>
        </is>
      </c>
      <c r="CJ34" t="inlineStr">
        <is>
          <t>0</t>
        </is>
      </c>
      <c r="CK34" t="inlineStr">
        <is>
          <t>0.100717</t>
        </is>
      </c>
      <c r="CL34" t="inlineStr">
        <is>
          <t>-0.558551</t>
        </is>
      </c>
      <c r="CM34" t="inlineStr">
        <is>
          <t>2.29067</t>
        </is>
      </c>
      <c r="CN34" s="3" t="inlineStr">
        <is>
          <t>5.90468e-05</t>
        </is>
      </c>
      <c r="CO34" t="inlineStr">
        <is>
          <t>130.377</t>
        </is>
      </c>
      <c r="CP34" t="inlineStr">
        <is>
          <t>55.5794</t>
        </is>
      </c>
      <c r="CQ34" t="inlineStr">
        <is>
          <t>291.958</t>
        </is>
      </c>
      <c r="CR34" t="inlineStr">
        <is>
          <t>0</t>
        </is>
      </c>
      <c r="CS34" t="inlineStr">
        <is>
          <t>10.4105</t>
        </is>
      </c>
      <c r="CT34" t="inlineStr">
        <is>
          <t>294.184</t>
        </is>
      </c>
      <c r="CU34" t="inlineStr">
        <is>
          <t>289.528</t>
        </is>
      </c>
      <c r="CV34" t="inlineStr">
        <is>
          <t>74.3</t>
        </is>
      </c>
      <c r="CW34" t="inlineStr">
        <is>
          <t>-0.459091</t>
        </is>
      </c>
      <c r="CX34" t="inlineStr">
        <is>
          <t>1.89417</t>
        </is>
      </c>
      <c r="CY34" t="inlineStr">
        <is>
          <t>-50</t>
        </is>
      </c>
      <c r="CZ34" t="inlineStr">
        <is>
          <t>0</t>
        </is>
      </c>
      <c r="DA34" t="inlineStr">
        <is>
          <t>0</t>
        </is>
      </c>
      <c r="DB34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0.125</t>
        </is>
      </c>
      <c r="DF34" t="inlineStr">
        <is>
          <t>0</t>
        </is>
      </c>
      <c r="DG34" t="inlineStr">
        <is>
          <t>0.125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0</t>
        </is>
      </c>
      <c r="DQ34" t="inlineStr">
        <is>
          <t>2.18434</t>
        </is>
      </c>
      <c r="DR34" t="inlineStr">
        <is>
          <t>0</t>
        </is>
      </c>
      <c r="DS34" t="inlineStr">
        <is>
          <t>-0.415039</t>
        </is>
      </c>
      <c r="DT34" t="inlineStr">
        <is>
          <t>0</t>
        </is>
      </c>
      <c r="DU34" t="inlineStr">
        <is>
          <t>0</t>
        </is>
      </c>
      <c r="DV34" t="inlineStr">
        <is>
          <t>0</t>
        </is>
      </c>
      <c r="DW34" t="inlineStr">
        <is>
          <t>0</t>
        </is>
      </c>
      <c r="DX34" t="inlineStr">
        <is>
          <t>0</t>
        </is>
      </c>
      <c r="DY34" t="inlineStr">
        <is>
          <t>0</t>
        </is>
      </c>
      <c r="DZ34" t="inlineStr">
        <is>
          <t>8.51947</t>
        </is>
      </c>
      <c r="EA34" t="inlineStr">
        <is>
          <t>15626.9</t>
        </is>
      </c>
      <c r="EB34" t="inlineStr">
        <is>
          <t>213.28</t>
        </is>
      </c>
      <c r="EC34" t="inlineStr">
        <is>
          <t>16.4802</t>
        </is>
      </c>
      <c r="ED34" t="inlineStr">
        <is>
          <t>11.9585</t>
        </is>
      </c>
      <c r="EE34" t="inlineStr">
        <is>
          <t>-0.00380224</t>
        </is>
      </c>
      <c r="EF34" t="inlineStr">
        <is>
          <t>4509.12</t>
        </is>
      </c>
      <c r="EG34" t="inlineStr">
        <is>
          <t>10.3</t>
        </is>
      </c>
      <c r="EH34" t="inlineStr">
        <is>
          <t>0</t>
        </is>
      </c>
      <c r="EI34" t="inlineStr">
        <is>
          <t xml:space="preserve"> 34</t>
        </is>
      </c>
    </row>
    <row r="35" ht="14.25" customHeight="1" s="76">
      <c r="A35" s="2" t="inlineStr">
        <is>
          <t>2025-07-13 06:00</t>
        </is>
      </c>
      <c r="B35" t="inlineStr">
        <is>
          <t>101581</t>
        </is>
      </c>
      <c r="C35" t="inlineStr">
        <is>
          <t>24134.9</t>
        </is>
      </c>
      <c r="D35" t="inlineStr">
        <is>
          <t>3.7</t>
        </is>
      </c>
      <c r="E35" t="inlineStr">
        <is>
          <t>12327.1</t>
        </is>
      </c>
      <c r="F35" t="inlineStr">
        <is>
          <t>224.73</t>
        </is>
      </c>
      <c r="G35" t="inlineStr">
        <is>
          <t>4.9</t>
        </is>
      </c>
      <c r="H35" t="inlineStr">
        <is>
          <t>0</t>
        </is>
      </c>
      <c r="I35" t="inlineStr">
        <is>
          <t>0.105451</t>
        </is>
      </c>
      <c r="J35" t="inlineStr">
        <is>
          <t>22.7895</t>
        </is>
      </c>
      <c r="K35" t="inlineStr">
        <is>
          <t>8.26196</t>
        </is>
      </c>
      <c r="L35" t="inlineStr">
        <is>
          <t>6.94097e-05</t>
        </is>
      </c>
      <c r="M35" t="inlineStr">
        <is>
          <t>9613.73</t>
        </is>
      </c>
      <c r="N35" t="inlineStr">
        <is>
          <t>237.216</t>
        </is>
      </c>
      <c r="O35" t="inlineStr">
        <is>
          <t>42.8</t>
        </is>
      </c>
      <c r="P35" t="inlineStr">
        <is>
          <t>0</t>
        </is>
      </c>
      <c r="Q35" s="3" t="inlineStr">
        <is>
          <t>-0.0304551</t>
        </is>
      </c>
      <c r="R35" t="inlineStr">
        <is>
          <t>17.4824</t>
        </is>
      </c>
      <c r="S35" t="inlineStr">
        <is>
          <t>2.55834</t>
        </is>
      </c>
      <c r="T35" s="3" t="inlineStr">
        <is>
          <t>5.53442e-05</t>
        </is>
      </c>
      <c r="U35" t="inlineStr">
        <is>
          <t>7548.3</t>
        </is>
      </c>
      <c r="V35" t="inlineStr">
        <is>
          <t>253.03</t>
        </is>
      </c>
      <c r="W35" t="inlineStr">
        <is>
          <t>26.7</t>
        </is>
      </c>
      <c r="X35" t="inlineStr">
        <is>
          <t>0</t>
        </is>
      </c>
      <c r="Y35" t="inlineStr">
        <is>
          <t>0.0211172</t>
        </is>
      </c>
      <c r="Z35" t="inlineStr">
        <is>
          <t>12.5251</t>
        </is>
      </c>
      <c r="AA35" t="inlineStr">
        <is>
          <t>-1.4236</t>
        </is>
      </c>
      <c r="AB35" s="3" t="inlineStr">
        <is>
          <t>0.000103059</t>
        </is>
      </c>
      <c r="AC35" t="inlineStr">
        <is>
          <t>5857.99</t>
        </is>
      </c>
      <c r="AD35" t="inlineStr">
        <is>
          <t>264.4</t>
        </is>
      </c>
      <c r="AE35" t="inlineStr">
        <is>
          <t>7.5</t>
        </is>
      </c>
      <c r="AF35" t="inlineStr">
        <is>
          <t>0</t>
        </is>
      </c>
      <c r="AG35" t="inlineStr">
        <is>
          <t>-0.131221</t>
        </is>
      </c>
      <c r="AH35" t="inlineStr">
        <is>
          <t>8.58</t>
        </is>
      </c>
      <c r="AI35" t="inlineStr">
        <is>
          <t>-0.16208</t>
        </is>
      </c>
      <c r="AJ35" s="3" t="inlineStr">
        <is>
          <t>7.13347e-05</t>
        </is>
      </c>
      <c r="AK35" t="inlineStr">
        <is>
          <t>4421.98</t>
        </is>
      </c>
      <c r="AL35" t="inlineStr">
        <is>
          <t>273.762</t>
        </is>
      </c>
      <c r="AM35" t="inlineStr">
        <is>
          <t>10.7</t>
        </is>
      </c>
      <c r="AN35" t="inlineStr">
        <is>
          <t>0</t>
        </is>
      </c>
      <c r="AO35" t="inlineStr">
        <is>
          <t>-0.0666836</t>
        </is>
      </c>
      <c r="AP35" t="inlineStr">
        <is>
          <t>5.4516</t>
        </is>
      </c>
      <c r="AQ35" t="inlineStr">
        <is>
          <t>-1.14115</t>
        </is>
      </c>
      <c r="AR35" s="3" t="inlineStr">
        <is>
          <t>8.5833e-05</t>
        </is>
      </c>
      <c r="AS35" t="inlineStr">
        <is>
          <t>3171.89</t>
        </is>
      </c>
      <c r="AT35" t="inlineStr">
        <is>
          <t>279.703</t>
        </is>
      </c>
      <c r="AU35" t="inlineStr">
        <is>
          <t>29.5</t>
        </is>
      </c>
      <c r="AV35" t="inlineStr">
        <is>
          <t>0</t>
        </is>
      </c>
      <c r="AW35" t="inlineStr">
        <is>
          <t>0.328835</t>
        </is>
      </c>
      <c r="AX35" t="inlineStr">
        <is>
          <t>2.2159</t>
        </is>
      </c>
      <c r="AY35" t="inlineStr">
        <is>
          <t>-2.50888</t>
        </is>
      </c>
      <c r="AZ35" t="inlineStr">
        <is>
          <t>6.36035e-05</t>
        </is>
      </c>
      <c r="BA35" t="inlineStr">
        <is>
          <t>1546.73</t>
        </is>
      </c>
      <c r="BB35" t="inlineStr">
        <is>
          <t>291.388</t>
        </is>
      </c>
      <c r="BC35" t="inlineStr">
        <is>
          <t>19.8</t>
        </is>
      </c>
      <c r="BD35" t="inlineStr">
        <is>
          <t>0</t>
        </is>
      </c>
      <c r="BE35" t="inlineStr">
        <is>
          <t>0.128875</t>
        </is>
      </c>
      <c r="BF35" t="inlineStr">
        <is>
          <t>-1.59054</t>
        </is>
      </c>
      <c r="BG35" t="inlineStr">
        <is>
          <t>-2.15306</t>
        </is>
      </c>
      <c r="BH35" s="3" t="inlineStr">
        <is>
          <t>0.000153539</t>
        </is>
      </c>
      <c r="BI35" t="inlineStr">
        <is>
          <t>818.052</t>
        </is>
      </c>
      <c r="BJ35" t="inlineStr">
        <is>
          <t>295.644</t>
        </is>
      </c>
      <c r="BK35" t="inlineStr">
        <is>
          <t>35.4</t>
        </is>
      </c>
      <c r="BL35" t="inlineStr">
        <is>
          <t>0</t>
        </is>
      </c>
      <c r="BM35" t="inlineStr">
        <is>
          <t>0.0952192</t>
        </is>
      </c>
      <c r="BN35" t="inlineStr">
        <is>
          <t>-1.83863</t>
        </is>
      </c>
      <c r="BO35" t="inlineStr">
        <is>
          <t>1.09816</t>
        </is>
      </c>
      <c r="BP35" s="3" t="inlineStr">
        <is>
          <t>0.000100828</t>
        </is>
      </c>
      <c r="BQ35" t="inlineStr">
        <is>
          <t>585.885</t>
        </is>
      </c>
      <c r="BR35" t="inlineStr">
        <is>
          <t>296.744</t>
        </is>
      </c>
      <c r="BS35" t="inlineStr">
        <is>
          <t>36.1</t>
        </is>
      </c>
      <c r="BT35" t="inlineStr">
        <is>
          <t>0</t>
        </is>
      </c>
      <c r="BU35" t="inlineStr">
        <is>
          <t>0.0904297</t>
        </is>
      </c>
      <c r="BV35" t="inlineStr">
        <is>
          <t>-2.28625</t>
        </is>
      </c>
      <c r="BW35" t="inlineStr">
        <is>
          <t>2.3963</t>
        </is>
      </c>
      <c r="BX35" s="3" t="inlineStr">
        <is>
          <t>9.16694e-05</t>
        </is>
      </c>
      <c r="BY35" t="inlineStr">
        <is>
          <t>5</t>
        </is>
      </c>
      <c r="BZ35" t="inlineStr">
        <is>
          <t>359.204</t>
        </is>
      </c>
      <c r="CA35" t="inlineStr">
        <is>
          <t>296.944</t>
        </is>
      </c>
      <c r="CB35" t="inlineStr">
        <is>
          <t>50.4</t>
        </is>
      </c>
      <c r="CC35" t="inlineStr">
        <is>
          <t>0</t>
        </is>
      </c>
      <c r="CD35" t="inlineStr">
        <is>
          <t>0.0781089</t>
        </is>
      </c>
      <c r="CE35" t="inlineStr">
        <is>
          <t>-2.55521</t>
        </is>
      </c>
      <c r="CF35" t="inlineStr">
        <is>
          <t>2.93191</t>
        </is>
      </c>
      <c r="CG35" s="3" t="inlineStr">
        <is>
          <t>8.73115e-05</t>
        </is>
      </c>
      <c r="CH35" t="inlineStr">
        <is>
          <t>298.8</t>
        </is>
      </c>
      <c r="CI35" t="inlineStr">
        <is>
          <t>48.3</t>
        </is>
      </c>
      <c r="CJ35" t="inlineStr">
        <is>
          <t>0</t>
        </is>
      </c>
      <c r="CK35" t="inlineStr">
        <is>
          <t>0.0521089</t>
        </is>
      </c>
      <c r="CL35" t="inlineStr">
        <is>
          <t>-2.55848</t>
        </is>
      </c>
      <c r="CM35" t="inlineStr">
        <is>
          <t>2.78604</t>
        </is>
      </c>
      <c r="CN35" s="3" t="inlineStr">
        <is>
          <t>8.40481e-05</t>
        </is>
      </c>
      <c r="CO35" t="inlineStr">
        <is>
          <t>137.212</t>
        </is>
      </c>
      <c r="CP35" t="inlineStr">
        <is>
          <t>55.5794</t>
        </is>
      </c>
      <c r="CQ35" t="inlineStr">
        <is>
          <t>304.3</t>
        </is>
      </c>
      <c r="CR35" t="inlineStr">
        <is>
          <t>0</t>
        </is>
      </c>
      <c r="CS35" t="inlineStr">
        <is>
          <t>318.428</t>
        </is>
      </c>
      <c r="CT35" t="inlineStr">
        <is>
          <t>300.388</t>
        </is>
      </c>
      <c r="CU35" t="inlineStr">
        <is>
          <t>287.777</t>
        </is>
      </c>
      <c r="CV35" t="inlineStr">
        <is>
          <t>45.8</t>
        </is>
      </c>
      <c r="CW35" t="inlineStr">
        <is>
          <t>-2.22074</t>
        </is>
      </c>
      <c r="CX35" t="inlineStr">
        <is>
          <t>2.269</t>
        </is>
      </c>
      <c r="CY35" t="inlineStr">
        <is>
          <t>-50</t>
        </is>
      </c>
      <c r="CZ35" t="inlineStr">
        <is>
          <t>0</t>
        </is>
      </c>
      <c r="DA35" t="inlineStr">
        <is>
          <t>0</t>
        </is>
      </c>
      <c r="DB35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0.125</t>
        </is>
      </c>
      <c r="DF35" t="inlineStr">
        <is>
          <t>0</t>
        </is>
      </c>
      <c r="DG35" t="inlineStr">
        <is>
          <t>0.125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8809</t>
        </is>
      </c>
      <c r="DQ35" t="inlineStr">
        <is>
          <t>2.34249</t>
        </is>
      </c>
      <c r="DR35" t="inlineStr">
        <is>
          <t>0</t>
        </is>
      </c>
      <c r="DS35" t="inlineStr">
        <is>
          <t>0.0629883</t>
        </is>
      </c>
      <c r="DT35" t="inlineStr">
        <is>
          <t>0</t>
        </is>
      </c>
      <c r="DU35" t="inlineStr">
        <is>
          <t>0</t>
        </is>
      </c>
      <c r="DV35" t="inlineStr">
        <is>
          <t>0</t>
        </is>
      </c>
      <c r="DW35" t="inlineStr">
        <is>
          <t>0</t>
        </is>
      </c>
      <c r="DX35" t="inlineStr">
        <is>
          <t>0</t>
        </is>
      </c>
      <c r="DY35" t="inlineStr">
        <is>
          <t>0</t>
        </is>
      </c>
      <c r="DZ35" t="inlineStr">
        <is>
          <t>33.8024</t>
        </is>
      </c>
      <c r="EA35" t="inlineStr">
        <is>
          <t>16977.2</t>
        </is>
      </c>
      <c r="EB35" t="inlineStr">
        <is>
          <t>210.579</t>
        </is>
      </c>
      <c r="EC35" t="inlineStr">
        <is>
          <t>9.1545</t>
        </is>
      </c>
      <c r="ED35" t="inlineStr">
        <is>
          <t>10.3925</t>
        </is>
      </c>
      <c r="EE35" t="inlineStr">
        <is>
          <t>-0.000613068</t>
        </is>
      </c>
      <c r="EF35" t="inlineStr">
        <is>
          <t>4524</t>
        </is>
      </c>
      <c r="EG35" t="inlineStr">
        <is>
          <t>10.7</t>
        </is>
      </c>
      <c r="EH35" t="inlineStr">
        <is>
          <t>0</t>
        </is>
      </c>
      <c r="EI35" t="inlineStr">
        <is>
          <t xml:space="preserve"> 35</t>
        </is>
      </c>
    </row>
    <row r="36" ht="14.25" customHeight="1" s="76">
      <c r="A36" s="2" t="inlineStr">
        <is>
          <t>2025-07-13 09:00</t>
        </is>
      </c>
      <c r="B36" t="inlineStr">
        <is>
          <t>101569</t>
        </is>
      </c>
      <c r="C36" t="inlineStr">
        <is>
          <t>24135.1</t>
        </is>
      </c>
      <c r="D36" t="inlineStr">
        <is>
          <t>1.63692</t>
        </is>
      </c>
      <c r="E36" t="inlineStr">
        <is>
          <t>12342.4</t>
        </is>
      </c>
      <c r="F36" t="inlineStr">
        <is>
          <t>225.413</t>
        </is>
      </c>
      <c r="G36" t="inlineStr">
        <is>
          <t>4.6</t>
        </is>
      </c>
      <c r="H36" t="inlineStr">
        <is>
          <t>0</t>
        </is>
      </c>
      <c r="I36" t="inlineStr">
        <is>
          <t>0.0242285</t>
        </is>
      </c>
      <c r="J36" t="inlineStr">
        <is>
          <t>21.8264</t>
        </is>
      </c>
      <c r="K36" t="inlineStr">
        <is>
          <t>7.58723</t>
        </is>
      </c>
      <c r="L36" t="inlineStr">
        <is>
          <t>4.14043e-05</t>
        </is>
      </c>
      <c r="M36" t="inlineStr">
        <is>
          <t>9621.08</t>
        </is>
      </c>
      <c r="N36" t="inlineStr">
        <is>
          <t>236.373</t>
        </is>
      </c>
      <c r="O36" t="inlineStr">
        <is>
          <t>57.6</t>
        </is>
      </c>
      <c r="P36" t="inlineStr">
        <is>
          <t>0</t>
        </is>
      </c>
      <c r="Q36" t="inlineStr">
        <is>
          <t>0.154015</t>
        </is>
      </c>
      <c r="R36" t="inlineStr">
        <is>
          <t>16.4507</t>
        </is>
      </c>
      <c r="S36" t="inlineStr">
        <is>
          <t>3.30653</t>
        </is>
      </c>
      <c r="T36" t="inlineStr">
        <is>
          <t>0.000139018</t>
        </is>
      </c>
      <c r="U36" t="inlineStr">
        <is>
          <t>7557.09</t>
        </is>
      </c>
      <c r="V36" t="inlineStr">
        <is>
          <t>253.522</t>
        </is>
      </c>
      <c r="W36" t="inlineStr">
        <is>
          <t>52.4</t>
        </is>
      </c>
      <c r="X36" t="inlineStr">
        <is>
          <t>0</t>
        </is>
      </c>
      <c r="Y36" t="inlineStr">
        <is>
          <t>0.100215</t>
        </is>
      </c>
      <c r="Z36" t="inlineStr">
        <is>
          <t>13.1566</t>
        </is>
      </c>
      <c r="AA36" t="inlineStr">
        <is>
          <t>1.98755</t>
        </is>
      </c>
      <c r="AB36" s="3" t="inlineStr">
        <is>
          <t>8.1345e-05</t>
        </is>
      </c>
      <c r="AC36" t="inlineStr">
        <is>
          <t>5865.44</t>
        </is>
      </c>
      <c r="AD36" t="inlineStr">
        <is>
          <t>264.13</t>
        </is>
      </c>
      <c r="AE36" t="inlineStr">
        <is>
          <t>10.6</t>
        </is>
      </c>
      <c r="AF36" t="inlineStr">
        <is>
          <t>0</t>
        </is>
      </c>
      <c r="AG36" t="inlineStr">
        <is>
          <t>0.0316895</t>
        </is>
      </c>
      <c r="AH36" t="inlineStr">
        <is>
          <t>8.37691</t>
        </is>
      </c>
      <c r="AI36" t="inlineStr">
        <is>
          <t>1.22035</t>
        </is>
      </c>
      <c r="AJ36" s="3" t="inlineStr">
        <is>
          <t>9.4479e-05</t>
        </is>
      </c>
      <c r="AK36" t="inlineStr">
        <is>
          <t>4430.27</t>
        </is>
      </c>
      <c r="AL36" t="inlineStr">
        <is>
          <t>273.761</t>
        </is>
      </c>
      <c r="AM36" t="inlineStr">
        <is>
          <t>10.8</t>
        </is>
      </c>
      <c r="AN36" t="inlineStr">
        <is>
          <t>0</t>
        </is>
      </c>
      <c r="AO36" t="inlineStr">
        <is>
          <t>-0.0206973</t>
        </is>
      </c>
      <c r="AP36" t="inlineStr">
        <is>
          <t>5.51777</t>
        </is>
      </c>
      <c r="AQ36" t="inlineStr">
        <is>
          <t>-1.14315</t>
        </is>
      </c>
      <c r="AR36" s="3" t="inlineStr">
        <is>
          <t>9.59374e-05</t>
        </is>
      </c>
      <c r="AS36" t="inlineStr">
        <is>
          <t>3179.64</t>
        </is>
      </c>
      <c r="AT36" t="inlineStr">
        <is>
          <t>279.991</t>
        </is>
      </c>
      <c r="AU36" t="inlineStr">
        <is>
          <t>26.7</t>
        </is>
      </c>
      <c r="AV36" t="inlineStr">
        <is>
          <t>0</t>
        </is>
      </c>
      <c r="AW36" t="inlineStr">
        <is>
          <t>0.0848662</t>
        </is>
      </c>
      <c r="AX36" t="inlineStr">
        <is>
          <t>-0.815249</t>
        </is>
      </c>
      <c r="AY36" t="inlineStr">
        <is>
          <t>-1.92908</t>
        </is>
      </c>
      <c r="AZ36" t="inlineStr">
        <is>
          <t>0.000100549</t>
        </is>
      </c>
      <c r="BA36" t="inlineStr">
        <is>
          <t>1554.34</t>
        </is>
      </c>
      <c r="BB36" t="inlineStr">
        <is>
          <t>290.456</t>
        </is>
      </c>
      <c r="BC36" t="inlineStr">
        <is>
          <t>37.2</t>
        </is>
      </c>
      <c r="BD36" t="inlineStr">
        <is>
          <t>0</t>
        </is>
      </c>
      <c r="BE36" t="inlineStr">
        <is>
          <t>-0.157498</t>
        </is>
      </c>
      <c r="BF36" t="inlineStr">
        <is>
          <t>-0.811282</t>
        </is>
      </c>
      <c r="BG36" t="inlineStr">
        <is>
          <t>0.237568</t>
        </is>
      </c>
      <c r="BH36" s="3" t="inlineStr">
        <is>
          <t>0.000133093</t>
        </is>
      </c>
      <c r="BI36" t="inlineStr">
        <is>
          <t>825.46</t>
        </is>
      </c>
      <c r="BJ36" t="inlineStr">
        <is>
          <t>296.756</t>
        </is>
      </c>
      <c r="BK36" t="inlineStr">
        <is>
          <t>35.2</t>
        </is>
      </c>
      <c r="BL36" t="inlineStr">
        <is>
          <t>0</t>
        </is>
      </c>
      <c r="BM36" t="inlineStr">
        <is>
          <t>-0.61267</t>
        </is>
      </c>
      <c r="BN36" t="inlineStr">
        <is>
          <t>-0.30938</t>
        </is>
      </c>
      <c r="BO36" t="inlineStr">
        <is>
          <t>0.801611</t>
        </is>
      </c>
      <c r="BP36" s="3" t="inlineStr">
        <is>
          <t>0.000116455</t>
        </is>
      </c>
      <c r="BQ36" t="inlineStr">
        <is>
          <t>591.987</t>
        </is>
      </c>
      <c r="BR36" t="inlineStr">
        <is>
          <t>298.956</t>
        </is>
      </c>
      <c r="BS36" t="inlineStr">
        <is>
          <t>32.3</t>
        </is>
      </c>
      <c r="BT36" t="inlineStr">
        <is>
          <t>0</t>
        </is>
      </c>
      <c r="BU36" t="inlineStr">
        <is>
          <t>-0.704771</t>
        </is>
      </c>
      <c r="BV36" t="inlineStr">
        <is>
          <t>-0.699424</t>
        </is>
      </c>
      <c r="BW36" t="inlineStr">
        <is>
          <t>0.755706</t>
        </is>
      </c>
      <c r="BX36" s="3" t="inlineStr">
        <is>
          <t>0.000131066</t>
        </is>
      </c>
      <c r="BY36" t="inlineStr">
        <is>
          <t>6</t>
        </is>
      </c>
      <c r="BZ36" t="inlineStr">
        <is>
          <t>362.803</t>
        </is>
      </c>
      <c r="CA36" t="inlineStr">
        <is>
          <t>301.215</t>
        </is>
      </c>
      <c r="CB36" t="inlineStr">
        <is>
          <t>29.4</t>
        </is>
      </c>
      <c r="CC36" t="inlineStr">
        <is>
          <t>0</t>
        </is>
      </c>
      <c r="CD36" t="inlineStr">
        <is>
          <t>-0.611313</t>
        </is>
      </c>
      <c r="CE36" t="inlineStr">
        <is>
          <t>-1.19406</t>
        </is>
      </c>
      <c r="CF36" t="inlineStr">
        <is>
          <t>0.617029</t>
        </is>
      </c>
      <c r="CG36" s="3" t="inlineStr">
        <is>
          <t>0.000153237</t>
        </is>
      </c>
      <c r="CH36" t="inlineStr">
        <is>
          <t>303.665</t>
        </is>
      </c>
      <c r="CI36" t="inlineStr">
        <is>
          <t>26.7</t>
        </is>
      </c>
      <c r="CJ36" t="inlineStr">
        <is>
          <t>0</t>
        </is>
      </c>
      <c r="CK36" t="inlineStr">
        <is>
          <t>-0.246313</t>
        </is>
      </c>
      <c r="CL36" t="inlineStr">
        <is>
          <t>-1.73016</t>
        </is>
      </c>
      <c r="CM36" t="inlineStr">
        <is>
          <t>0.394128</t>
        </is>
      </c>
      <c r="CN36" s="3" t="inlineStr">
        <is>
          <t>0.000181369</t>
        </is>
      </c>
      <c r="CO36" t="inlineStr">
        <is>
          <t>137.747</t>
        </is>
      </c>
      <c r="CP36" t="inlineStr">
        <is>
          <t>55.5794</t>
        </is>
      </c>
      <c r="CQ36" t="inlineStr">
        <is>
          <t>319.766</t>
        </is>
      </c>
      <c r="CR36" t="inlineStr">
        <is>
          <t>0</t>
        </is>
      </c>
      <c r="CS36" t="inlineStr">
        <is>
          <t>732.702</t>
        </is>
      </c>
      <c r="CT36" t="inlineStr">
        <is>
          <t>305.4</t>
        </is>
      </c>
      <c r="CU36" t="inlineStr">
        <is>
          <t>283.2</t>
        </is>
      </c>
      <c r="CV36" t="inlineStr">
        <is>
          <t>25.2</t>
        </is>
      </c>
      <c r="CW36" t="inlineStr">
        <is>
          <t>-2.38568</t>
        </is>
      </c>
      <c r="CX36" t="inlineStr">
        <is>
          <t>0.1126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0.125</t>
        </is>
      </c>
      <c r="DF36" t="inlineStr">
        <is>
          <t>0</t>
        </is>
      </c>
      <c r="DG36" t="inlineStr">
        <is>
          <t>0.125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10800</t>
        </is>
      </c>
      <c r="DQ36" t="inlineStr">
        <is>
          <t>3.49087</t>
        </is>
      </c>
      <c r="DR36" t="inlineStr">
        <is>
          <t>0</t>
        </is>
      </c>
      <c r="DS36" t="inlineStr">
        <is>
          <t>-0.0855713</t>
        </is>
      </c>
      <c r="DT36" t="inlineStr">
        <is>
          <t>0</t>
        </is>
      </c>
      <c r="DU36" t="inlineStr">
        <is>
          <t>0</t>
        </is>
      </c>
      <c r="DV36" t="inlineStr">
        <is>
          <t>0</t>
        </is>
      </c>
      <c r="DW36" t="inlineStr">
        <is>
          <t>0</t>
        </is>
      </c>
      <c r="DX36" t="inlineStr">
        <is>
          <t>0</t>
        </is>
      </c>
      <c r="DY36" t="inlineStr">
        <is>
          <t>0</t>
        </is>
      </c>
      <c r="DZ36" t="inlineStr">
        <is>
          <t>-0.0110474</t>
        </is>
      </c>
      <c r="EA36" t="inlineStr">
        <is>
          <t>16662.3</t>
        </is>
      </c>
      <c r="EB36" t="inlineStr">
        <is>
          <t>211.095</t>
        </is>
      </c>
      <c r="EC36" t="inlineStr">
        <is>
          <t>10.7694</t>
        </is>
      </c>
      <c r="ED36" t="inlineStr">
        <is>
          <t>10.2418</t>
        </is>
      </c>
      <c r="EE36" t="inlineStr">
        <is>
          <t>-0.00262584</t>
        </is>
      </c>
      <c r="EF36" t="inlineStr">
        <is>
          <t>4525.44</t>
        </is>
      </c>
      <c r="EG36" t="inlineStr">
        <is>
          <t>10.9</t>
        </is>
      </c>
      <c r="EH36" t="inlineStr">
        <is>
          <t>0</t>
        </is>
      </c>
      <c r="EI36" t="inlineStr">
        <is>
          <t xml:space="preserve"> 36</t>
        </is>
      </c>
    </row>
    <row r="37" ht="14.25" customHeight="1" s="76">
      <c r="A37" s="2" t="inlineStr">
        <is>
          <t>2025-07-13 12:00</t>
        </is>
      </c>
      <c r="B37" t="inlineStr">
        <is>
          <t>101479</t>
        </is>
      </c>
      <c r="C37" t="inlineStr">
        <is>
          <t>24135</t>
        </is>
      </c>
      <c r="D37" t="inlineStr">
        <is>
          <t>2.9013</t>
        </is>
      </c>
      <c r="E37" t="inlineStr">
        <is>
          <t>12351.1</t>
        </is>
      </c>
      <c r="F37" t="inlineStr">
        <is>
          <t>224.623</t>
        </is>
      </c>
      <c r="G37" t="inlineStr">
        <is>
          <t>5.7</t>
        </is>
      </c>
      <c r="H37" t="inlineStr">
        <is>
          <t>0</t>
        </is>
      </c>
      <c r="I37" t="inlineStr">
        <is>
          <t>0.0464434</t>
        </is>
      </c>
      <c r="J37" t="inlineStr">
        <is>
          <t>21.3392</t>
        </is>
      </c>
      <c r="K37" t="inlineStr">
        <is>
          <t>9.78658</t>
        </is>
      </c>
      <c r="L37" t="inlineStr">
        <is>
          <t>5.64312e-05</t>
        </is>
      </c>
      <c r="M37" t="inlineStr">
        <is>
          <t>9629.44</t>
        </is>
      </c>
      <c r="N37" t="inlineStr">
        <is>
          <t>237.063</t>
        </is>
      </c>
      <c r="O37" t="inlineStr">
        <is>
          <t>45.1</t>
        </is>
      </c>
      <c r="P37" t="inlineStr">
        <is>
          <t>0</t>
        </is>
      </c>
      <c r="Q37" t="inlineStr">
        <is>
          <t>0.133004</t>
        </is>
      </c>
      <c r="R37" t="inlineStr">
        <is>
          <t>18.1178</t>
        </is>
      </c>
      <c r="S37" t="inlineStr">
        <is>
          <t>1.73333</t>
        </is>
      </c>
      <c r="T37" t="inlineStr">
        <is>
          <t>5.28221e-05</t>
        </is>
      </c>
      <c r="U37" t="inlineStr">
        <is>
          <t>7563.13</t>
        </is>
      </c>
      <c r="V37" t="inlineStr">
        <is>
          <t>253.48</t>
        </is>
      </c>
      <c r="W37" t="inlineStr">
        <is>
          <t>43.7</t>
        </is>
      </c>
      <c r="X37" t="inlineStr">
        <is>
          <t>0</t>
        </is>
      </c>
      <c r="Y37" t="inlineStr">
        <is>
          <t>0.10001</t>
        </is>
      </c>
      <c r="Z37" t="inlineStr">
        <is>
          <t>15.8061</t>
        </is>
      </c>
      <c r="AA37" t="inlineStr">
        <is>
          <t>3.1091</t>
        </is>
      </c>
      <c r="AB37" s="3" t="inlineStr">
        <is>
          <t>9.28829e-05</t>
        </is>
      </c>
      <c r="AC37" t="inlineStr">
        <is>
          <t>5869.12</t>
        </is>
      </c>
      <c r="AD37" t="inlineStr">
        <is>
          <t>264.34</t>
        </is>
      </c>
      <c r="AE37" t="inlineStr">
        <is>
          <t>8.9</t>
        </is>
      </c>
      <c r="AF37" t="inlineStr">
        <is>
          <t>0</t>
        </is>
      </c>
      <c r="AG37" t="inlineStr">
        <is>
          <t>0.12566</t>
        </is>
      </c>
      <c r="AH37" t="inlineStr">
        <is>
          <t>7.82825</t>
        </is>
      </c>
      <c r="AI37" t="inlineStr">
        <is>
          <t>0.605264</t>
        </is>
      </c>
      <c r="AJ37" s="3" t="inlineStr">
        <is>
          <t>8.40857e-05</t>
        </is>
      </c>
      <c r="AK37" t="inlineStr">
        <is>
          <t>4435.65</t>
        </is>
      </c>
      <c r="AL37" t="inlineStr">
        <is>
          <t>273.14</t>
        </is>
      </c>
      <c r="AM37" t="inlineStr">
        <is>
          <t>12.5</t>
        </is>
      </c>
      <c r="AN37" t="inlineStr">
        <is>
          <t>0</t>
        </is>
      </c>
      <c r="AO37" t="inlineStr">
        <is>
          <t>-0.088457</t>
        </is>
      </c>
      <c r="AP37" t="inlineStr">
        <is>
          <t>4.10183</t>
        </is>
      </c>
      <c r="AQ37" t="inlineStr">
        <is>
          <t>-2.2072</t>
        </is>
      </c>
      <c r="AR37" s="3" t="inlineStr">
        <is>
          <t>0.000108624</t>
        </is>
      </c>
      <c r="AS37" t="inlineStr">
        <is>
          <t>3184.48</t>
        </is>
      </c>
      <c r="AT37" t="inlineStr">
        <is>
          <t>280.97</t>
        </is>
      </c>
      <c r="AU37" t="inlineStr">
        <is>
          <t>19.5</t>
        </is>
      </c>
      <c r="AV37" t="inlineStr">
        <is>
          <t>0</t>
        </is>
      </c>
      <c r="AW37" t="inlineStr">
        <is>
          <t>0.163383</t>
        </is>
      </c>
      <c r="AX37" t="inlineStr">
        <is>
          <t>0.214067</t>
        </is>
      </c>
      <c r="AY37" t="inlineStr">
        <is>
          <t>-0.29677</t>
        </is>
      </c>
      <c r="AZ37" t="inlineStr">
        <is>
          <t>0.000138836</t>
        </is>
      </c>
      <c r="BA37" t="inlineStr">
        <is>
          <t>1555.89</t>
        </is>
      </c>
      <c r="BB37" t="inlineStr">
        <is>
          <t>292.043</t>
        </is>
      </c>
      <c r="BC37" t="inlineStr">
        <is>
          <t>43.7</t>
        </is>
      </c>
      <c r="BD37" t="inlineStr">
        <is>
          <t>0</t>
        </is>
      </c>
      <c r="BE37" t="inlineStr">
        <is>
          <t>-1.81229</t>
        </is>
      </c>
      <c r="BF37" t="inlineStr">
        <is>
          <t>1.71259</t>
        </is>
      </c>
      <c r="BG37" t="inlineStr">
        <is>
          <t>1.45498</t>
        </is>
      </c>
      <c r="BH37" s="3" t="inlineStr">
        <is>
          <t>0.000127483</t>
        </is>
      </c>
      <c r="BI37" t="inlineStr">
        <is>
          <t>821.955</t>
        </is>
      </c>
      <c r="BJ37" t="inlineStr">
        <is>
          <t>298.493</t>
        </is>
      </c>
      <c r="BK37" t="inlineStr">
        <is>
          <t>34.7</t>
        </is>
      </c>
      <c r="BL37" t="inlineStr">
        <is>
          <t>0</t>
        </is>
      </c>
      <c r="BM37" t="inlineStr">
        <is>
          <t>-2.48478</t>
        </is>
      </c>
      <c r="BN37" t="inlineStr">
        <is>
          <t>-0.288157</t>
        </is>
      </c>
      <c r="BO37" t="inlineStr">
        <is>
          <t>1.82158</t>
        </is>
      </c>
      <c r="BP37" s="3" t="inlineStr">
        <is>
          <t>0.000190502</t>
        </is>
      </c>
      <c r="BQ37" t="inlineStr">
        <is>
          <t>587.076</t>
        </is>
      </c>
      <c r="BR37" t="inlineStr">
        <is>
          <t>300.693</t>
        </is>
      </c>
      <c r="BS37" t="inlineStr">
        <is>
          <t>31.8</t>
        </is>
      </c>
      <c r="BT37" t="inlineStr">
        <is>
          <t>0</t>
        </is>
      </c>
      <c r="BU37" t="inlineStr">
        <is>
          <t>-2.11613</t>
        </is>
      </c>
      <c r="BV37" t="inlineStr">
        <is>
          <t>-1.0921</t>
        </is>
      </c>
      <c r="BW37" t="inlineStr">
        <is>
          <t>1.80793</t>
        </is>
      </c>
      <c r="BX37" s="3" t="inlineStr">
        <is>
          <t>0.000230916</t>
        </is>
      </c>
      <c r="BY37" t="inlineStr">
        <is>
          <t>6</t>
        </is>
      </c>
      <c r="BZ37" t="inlineStr">
        <is>
          <t>356.612</t>
        </is>
      </c>
      <c r="CA37" t="inlineStr">
        <is>
          <t>302.885</t>
        </is>
      </c>
      <c r="CB37" t="inlineStr">
        <is>
          <t>29</t>
        </is>
      </c>
      <c r="CC37" t="inlineStr">
        <is>
          <t>0</t>
        </is>
      </c>
      <c r="CD37" t="inlineStr">
        <is>
          <t>-1.42943</t>
        </is>
      </c>
      <c r="CE37" t="inlineStr">
        <is>
          <t>-1.95782</t>
        </is>
      </c>
      <c r="CF37" t="inlineStr">
        <is>
          <t>1.70957</t>
        </is>
      </c>
      <c r="CG37" s="3" t="inlineStr">
        <is>
          <t>0.000270793</t>
        </is>
      </c>
      <c r="CH37" t="inlineStr">
        <is>
          <t>305.285</t>
        </is>
      </c>
      <c r="CI37" t="inlineStr">
        <is>
          <t>26.5</t>
        </is>
      </c>
      <c r="CJ37" t="inlineStr">
        <is>
          <t>0</t>
        </is>
      </c>
      <c r="CK37" t="inlineStr">
        <is>
          <t>-0.428435</t>
        </is>
      </c>
      <c r="CL37" t="inlineStr">
        <is>
          <t>-2.75012</t>
        </is>
      </c>
      <c r="CM37" t="inlineStr">
        <is>
          <t>1.38726</t>
        </is>
      </c>
      <c r="CN37" s="3" t="inlineStr">
        <is>
          <t>0.000323206</t>
        </is>
      </c>
      <c r="CO37" t="inlineStr">
        <is>
          <t>130.344</t>
        </is>
      </c>
      <c r="CP37" t="inlineStr">
        <is>
          <t>55.5794</t>
        </is>
      </c>
      <c r="CQ37" t="inlineStr">
        <is>
          <t>320.124</t>
        </is>
      </c>
      <c r="CR37" t="inlineStr">
        <is>
          <t>0</t>
        </is>
      </c>
      <c r="CS37" t="inlineStr">
        <is>
          <t>913.14</t>
        </is>
      </c>
      <c r="CT37" t="inlineStr">
        <is>
          <t>307.643</t>
        </is>
      </c>
      <c r="CU37" t="inlineStr">
        <is>
          <t>284.458</t>
        </is>
      </c>
      <c r="CV37" t="inlineStr">
        <is>
          <t>24.3</t>
        </is>
      </c>
      <c r="CW37" t="inlineStr">
        <is>
          <t>-3.09668</t>
        </is>
      </c>
      <c r="CX37" t="inlineStr">
        <is>
          <t>0.978445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0.125</t>
        </is>
      </c>
      <c r="DF37" t="inlineStr">
        <is>
          <t>0</t>
        </is>
      </c>
      <c r="DG37" t="inlineStr">
        <is>
          <t>0.125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21600</t>
        </is>
      </c>
      <c r="DQ37" t="inlineStr">
        <is>
          <t>1.72736</t>
        </is>
      </c>
      <c r="DR37" t="inlineStr">
        <is>
          <t>0</t>
        </is>
      </c>
      <c r="DS37" t="inlineStr">
        <is>
          <t>0.225098</t>
        </is>
      </c>
      <c r="DT37" t="inlineStr">
        <is>
          <t>0</t>
        </is>
      </c>
      <c r="DU37" t="inlineStr">
        <is>
          <t>0</t>
        </is>
      </c>
      <c r="DV37" t="inlineStr">
        <is>
          <t>0</t>
        </is>
      </c>
      <c r="DW37" t="inlineStr">
        <is>
          <t>0</t>
        </is>
      </c>
      <c r="DX37" t="inlineStr">
        <is>
          <t>0</t>
        </is>
      </c>
      <c r="DY37" t="inlineStr">
        <is>
          <t>0</t>
        </is>
      </c>
      <c r="DZ37" t="inlineStr">
        <is>
          <t>29.7015</t>
        </is>
      </c>
      <c r="EA37" t="inlineStr">
        <is>
          <t>15981.3</t>
        </is>
      </c>
      <c r="EB37" t="inlineStr">
        <is>
          <t>212.314</t>
        </is>
      </c>
      <c r="EC37" t="inlineStr">
        <is>
          <t>14.2369</t>
        </is>
      </c>
      <c r="ED37" t="inlineStr">
        <is>
          <t>9.91033</t>
        </is>
      </c>
      <c r="EE37" t="inlineStr">
        <is>
          <t>-0.00674073</t>
        </is>
      </c>
      <c r="EF37" t="inlineStr">
        <is>
          <t>4433.44</t>
        </is>
      </c>
      <c r="EG37" t="inlineStr">
        <is>
          <t>12.5</t>
        </is>
      </c>
      <c r="EH37" t="inlineStr">
        <is>
          <t>0</t>
        </is>
      </c>
      <c r="EI37" t="inlineStr">
        <is>
          <t xml:space="preserve"> 37</t>
        </is>
      </c>
    </row>
    <row r="38" ht="14.25" customHeight="1" s="76">
      <c r="A38" s="2" t="inlineStr">
        <is>
          <t>2025-07-13 15:00</t>
        </is>
      </c>
      <c r="B38" t="inlineStr">
        <is>
          <t>101432</t>
        </is>
      </c>
      <c r="C38" t="inlineStr">
        <is>
          <t>24134.7</t>
        </is>
      </c>
      <c r="D38" t="inlineStr">
        <is>
          <t>3.04551</t>
        </is>
      </c>
      <c r="E38" t="inlineStr">
        <is>
          <t>12352.2</t>
        </is>
      </c>
      <c r="F38" t="inlineStr">
        <is>
          <t>224.954</t>
        </is>
      </c>
      <c r="G38" t="inlineStr">
        <is>
          <t>5.5</t>
        </is>
      </c>
      <c r="H38" t="inlineStr">
        <is>
          <t>0</t>
        </is>
      </c>
      <c r="I38" t="inlineStr">
        <is>
          <t>0.0173564</t>
        </is>
      </c>
      <c r="J38" t="inlineStr">
        <is>
          <t>21.4528</t>
        </is>
      </c>
      <c r="K38" t="inlineStr">
        <is>
          <t>10.3952</t>
        </is>
      </c>
      <c r="L38" t="inlineStr">
        <is>
          <t>0.000137659</t>
        </is>
      </c>
      <c r="M38" t="inlineStr">
        <is>
          <t>9636.59</t>
        </is>
      </c>
      <c r="N38" t="inlineStr">
        <is>
          <t>237.282</t>
        </is>
      </c>
      <c r="O38" t="inlineStr">
        <is>
          <t>46.3</t>
        </is>
      </c>
      <c r="P38" t="inlineStr">
        <is>
          <t>0</t>
        </is>
      </c>
      <c r="Q38" t="inlineStr">
        <is>
          <t>-0.0141367</t>
        </is>
      </c>
      <c r="R38" t="inlineStr">
        <is>
          <t>22.0612</t>
        </is>
      </c>
      <c r="S38" t="inlineStr">
        <is>
          <t>5.06137</t>
        </is>
      </c>
      <c r="T38" t="inlineStr">
        <is>
          <t>0.000131892</t>
        </is>
      </c>
      <c r="U38" t="inlineStr">
        <is>
          <t>7568.03</t>
        </is>
      </c>
      <c r="V38" t="inlineStr">
        <is>
          <t>253.273</t>
        </is>
      </c>
      <c r="W38" t="inlineStr">
        <is>
          <t>44.3</t>
        </is>
      </c>
      <c r="X38" t="inlineStr">
        <is>
          <t>0</t>
        </is>
      </c>
      <c r="Y38" t="inlineStr">
        <is>
          <t>0.051541</t>
        </is>
      </c>
      <c r="Z38" t="inlineStr">
        <is>
          <t>15.305</t>
        </is>
      </c>
      <c r="AA38" t="inlineStr">
        <is>
          <t>2.67899</t>
        </is>
      </c>
      <c r="AB38" s="3" t="inlineStr">
        <is>
          <t>5.9719e-05</t>
        </is>
      </c>
      <c r="AC38" t="inlineStr">
        <is>
          <t>5874.57</t>
        </is>
      </c>
      <c r="AD38" t="inlineStr">
        <is>
          <t>264.964</t>
        </is>
      </c>
      <c r="AE38" t="inlineStr">
        <is>
          <t>18</t>
        </is>
      </c>
      <c r="AF38" t="inlineStr">
        <is>
          <t>0</t>
        </is>
      </c>
      <c r="AG38" t="inlineStr">
        <is>
          <t>0.205912</t>
        </is>
      </c>
      <c r="AH38" t="inlineStr">
        <is>
          <t>9.26841</t>
        </is>
      </c>
      <c r="AI38" t="inlineStr">
        <is>
          <t>-0.122031</t>
        </is>
      </c>
      <c r="AJ38" s="3" t="inlineStr">
        <is>
          <t>6.5188e-05</t>
        </is>
      </c>
      <c r="AK38" t="inlineStr">
        <is>
          <t>4437.93</t>
        </is>
      </c>
      <c r="AL38" t="inlineStr">
        <is>
          <t>273.626</t>
        </is>
      </c>
      <c r="AM38" t="inlineStr">
        <is>
          <t>11.3</t>
        </is>
      </c>
      <c r="AN38" t="inlineStr">
        <is>
          <t>0</t>
        </is>
      </c>
      <c r="AO38" t="inlineStr">
        <is>
          <t>0.207232</t>
        </is>
      </c>
      <c r="AP38" t="inlineStr">
        <is>
          <t>3.31292</t>
        </is>
      </c>
      <c r="AQ38" t="inlineStr">
        <is>
          <t>-1.37174</t>
        </is>
      </c>
      <c r="AR38" t="inlineStr">
        <is>
          <t>0.000112984</t>
        </is>
      </c>
      <c r="AS38" t="inlineStr">
        <is>
          <t>3184.35</t>
        </is>
      </c>
      <c r="AT38" t="inlineStr">
        <is>
          <t>281.712</t>
        </is>
      </c>
      <c r="AU38" t="inlineStr">
        <is>
          <t>14.1</t>
        </is>
      </c>
      <c r="AV38" t="inlineStr">
        <is>
          <t>0</t>
        </is>
      </c>
      <c r="AW38" t="inlineStr">
        <is>
          <t>0.268857</t>
        </is>
      </c>
      <c r="AX38" t="inlineStr">
        <is>
          <t>1.53088</t>
        </is>
      </c>
      <c r="AY38" t="inlineStr">
        <is>
          <t>-1.08019</t>
        </is>
      </c>
      <c r="AZ38" t="inlineStr">
        <is>
          <t>0.000166822</t>
        </is>
      </c>
      <c r="BA38" t="inlineStr">
        <is>
          <t>1551.5</t>
        </is>
      </c>
      <c r="BB38" t="inlineStr">
        <is>
          <t>292.202</t>
        </is>
      </c>
      <c r="BC38" t="inlineStr">
        <is>
          <t>51.6</t>
        </is>
      </c>
      <c r="BD38" t="inlineStr">
        <is>
          <t>0</t>
        </is>
      </c>
      <c r="BE38" t="inlineStr">
        <is>
          <t>-0.512895</t>
        </is>
      </c>
      <c r="BF38" t="inlineStr">
        <is>
          <t>2.32342</t>
        </is>
      </c>
      <c r="BG38" t="inlineStr">
        <is>
          <t>1.66798</t>
        </is>
      </c>
      <c r="BH38" t="inlineStr">
        <is>
          <t>0.000100828</t>
        </is>
      </c>
      <c r="BI38" t="inlineStr">
        <is>
          <t>817.283</t>
        </is>
      </c>
      <c r="BJ38" t="inlineStr">
        <is>
          <t>298.144</t>
        </is>
      </c>
      <c r="BK38" t="inlineStr">
        <is>
          <t>39.4</t>
        </is>
      </c>
      <c r="BL38" t="inlineStr">
        <is>
          <t>0</t>
        </is>
      </c>
      <c r="BM38" t="inlineStr">
        <is>
          <t>-1.40027</t>
        </is>
      </c>
      <c r="BN38" t="inlineStr">
        <is>
          <t>-0.64491</t>
        </is>
      </c>
      <c r="BO38" t="inlineStr">
        <is>
          <t>2.4697</t>
        </is>
      </c>
      <c r="BP38" s="3" t="inlineStr">
        <is>
          <t>0.000179202</t>
        </is>
      </c>
      <c r="BQ38" t="inlineStr">
        <is>
          <t>582.491</t>
        </is>
      </c>
      <c r="BR38" t="inlineStr">
        <is>
          <t>300.344</t>
        </is>
      </c>
      <c r="BS38" t="inlineStr">
        <is>
          <t>35.2</t>
        </is>
      </c>
      <c r="BT38" t="inlineStr">
        <is>
          <t>0</t>
        </is>
      </c>
      <c r="BU38" t="inlineStr">
        <is>
          <t>-1.22727</t>
        </is>
      </c>
      <c r="BV38" t="inlineStr">
        <is>
          <t>-1.31013</t>
        </is>
      </c>
      <c r="BW38" t="inlineStr">
        <is>
          <t>2.43451</t>
        </is>
      </c>
      <c r="BX38" s="3" t="inlineStr">
        <is>
          <t>0.000187054</t>
        </is>
      </c>
      <c r="BY38" t="inlineStr">
        <is>
          <t>6</t>
        </is>
      </c>
      <c r="BZ38" t="inlineStr">
        <is>
          <t>352.178</t>
        </is>
      </c>
      <c r="CA38" t="inlineStr">
        <is>
          <t>302.544</t>
        </is>
      </c>
      <c r="CB38" t="inlineStr">
        <is>
          <t>31.8</t>
        </is>
      </c>
      <c r="CC38" t="inlineStr">
        <is>
          <t>0</t>
        </is>
      </c>
      <c r="CD38" t="inlineStr">
        <is>
          <t>-0.860322</t>
        </is>
      </c>
      <c r="CE38" t="inlineStr">
        <is>
          <t>-2.10088</t>
        </is>
      </c>
      <c r="CF38" t="inlineStr">
        <is>
          <t>2.29217</t>
        </is>
      </c>
      <c r="CG38" s="3" t="inlineStr">
        <is>
          <t>0.000220785</t>
        </is>
      </c>
      <c r="CH38" t="inlineStr">
        <is>
          <t>304.8</t>
        </is>
      </c>
      <c r="CI38" t="inlineStr">
        <is>
          <t>28.9</t>
        </is>
      </c>
      <c r="CJ38" t="inlineStr">
        <is>
          <t>0</t>
        </is>
      </c>
      <c r="CK38" t="inlineStr">
        <is>
          <t>-0.250322</t>
        </is>
      </c>
      <c r="CL38" t="inlineStr">
        <is>
          <t>-2.84029</t>
        </is>
      </c>
      <c r="CM38" t="inlineStr">
        <is>
          <t>1.88998</t>
        </is>
      </c>
      <c r="CN38" s="3" t="inlineStr">
        <is>
          <t>0.000248687</t>
        </is>
      </c>
      <c r="CO38" t="inlineStr">
        <is>
          <t>126.092</t>
        </is>
      </c>
      <c r="CP38" t="inlineStr">
        <is>
          <t>55.5794</t>
        </is>
      </c>
      <c r="CQ38" t="inlineStr">
        <is>
          <t>313.944</t>
        </is>
      </c>
      <c r="CR38" t="inlineStr">
        <is>
          <t>0</t>
        </is>
      </c>
      <c r="CS38" t="inlineStr">
        <is>
          <t>617.644</t>
        </is>
      </c>
      <c r="CT38" t="inlineStr">
        <is>
          <t>306.656</t>
        </is>
      </c>
      <c r="CU38" t="inlineStr">
        <is>
          <t>285.3</t>
        </is>
      </c>
      <c r="CV38" t="inlineStr">
        <is>
          <t>27.1</t>
        </is>
      </c>
      <c r="CW38" t="inlineStr">
        <is>
          <t>-2.98787</t>
        </is>
      </c>
      <c r="CX38" t="inlineStr">
        <is>
          <t>1.41977</t>
        </is>
      </c>
      <c r="CY38" t="inlineStr">
        <is>
          <t>-50</t>
        </is>
      </c>
      <c r="CZ38" t="inlineStr">
        <is>
          <t>0</t>
        </is>
      </c>
      <c r="DA38" t="inlineStr">
        <is>
          <t>0</t>
        </is>
      </c>
      <c r="DB38" t="inlineStr">
        <is>
          <t>0</t>
        </is>
      </c>
      <c r="DC38" t="inlineStr">
        <is>
          <t>0</t>
        </is>
      </c>
      <c r="DD38" t="inlineStr">
        <is>
          <t>0</t>
        </is>
      </c>
      <c r="DE38" t="inlineStr">
        <is>
          <t>0.125</t>
        </is>
      </c>
      <c r="DF38" t="inlineStr">
        <is>
          <t>0</t>
        </is>
      </c>
      <c r="DG38" t="inlineStr">
        <is>
          <t>0.125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10800</t>
        </is>
      </c>
      <c r="DQ38" t="inlineStr">
        <is>
          <t>1.83961</t>
        </is>
      </c>
      <c r="DR38" t="inlineStr">
        <is>
          <t>0</t>
        </is>
      </c>
      <c r="DS38" t="inlineStr">
        <is>
          <t>0.198608</t>
        </is>
      </c>
      <c r="DT38" t="inlineStr">
        <is>
          <t>0</t>
        </is>
      </c>
      <c r="DU38" t="inlineStr">
        <is>
          <t>0</t>
        </is>
      </c>
      <c r="DV38" t="inlineStr">
        <is>
          <t>0</t>
        </is>
      </c>
      <c r="DW38" t="inlineStr">
        <is>
          <t>0</t>
        </is>
      </c>
      <c r="DX38" t="inlineStr">
        <is>
          <t>0</t>
        </is>
      </c>
      <c r="DY38" t="inlineStr">
        <is>
          <t>0.4</t>
        </is>
      </c>
      <c r="DZ38" t="inlineStr">
        <is>
          <t>51.2726</t>
        </is>
      </c>
      <c r="EA38" t="inlineStr">
        <is>
          <t>15641.8</t>
        </is>
      </c>
      <c r="EB38" t="inlineStr">
        <is>
          <t>213.007</t>
        </is>
      </c>
      <c r="EC38" t="inlineStr">
        <is>
          <t>13.6871</t>
        </is>
      </c>
      <c r="ED38" t="inlineStr">
        <is>
          <t>14.2158</t>
        </is>
      </c>
      <c r="EE38" t="inlineStr">
        <is>
          <t>-0.00240218</t>
        </is>
      </c>
      <c r="EF38" t="inlineStr">
        <is>
          <t>4507.2</t>
        </is>
      </c>
      <c r="EG38" t="inlineStr">
        <is>
          <t>11.8</t>
        </is>
      </c>
      <c r="EH38" t="inlineStr">
        <is>
          <t>0</t>
        </is>
      </c>
      <c r="EI38" t="inlineStr">
        <is>
          <t xml:space="preserve"> 38</t>
        </is>
      </c>
    </row>
    <row r="39" ht="14.25" customHeight="1" s="76">
      <c r="A39" s="2" t="inlineStr">
        <is>
          <t>2025-07-13 18:00</t>
        </is>
      </c>
      <c r="B39" t="inlineStr">
        <is>
          <t>101481</t>
        </is>
      </c>
      <c r="C39" t="inlineStr">
        <is>
          <t>24135.1</t>
        </is>
      </c>
      <c r="D39" t="inlineStr">
        <is>
          <t>2.70508</t>
        </is>
      </c>
      <c r="E39" t="inlineStr">
        <is>
          <t>12346.8</t>
        </is>
      </c>
      <c r="F39" t="inlineStr">
        <is>
          <t>225.069</t>
        </is>
      </c>
      <c r="G39" t="inlineStr">
        <is>
          <t>6.4</t>
        </is>
      </c>
      <c r="H39" t="inlineStr">
        <is>
          <t>0</t>
        </is>
      </c>
      <c r="I39" t="inlineStr">
        <is>
          <t>0.102602</t>
        </is>
      </c>
      <c r="J39" t="inlineStr">
        <is>
          <t>23.3244</t>
        </is>
      </c>
      <c r="K39" t="inlineStr">
        <is>
          <t>7.51055</t>
        </is>
      </c>
      <c r="L39" s="3" t="inlineStr">
        <is>
          <t>-4.30969e-06</t>
        </is>
      </c>
      <c r="M39" t="inlineStr">
        <is>
          <t>9633.17</t>
        </is>
      </c>
      <c r="N39" t="inlineStr">
        <is>
          <t>237.179</t>
        </is>
      </c>
      <c r="O39" t="inlineStr">
        <is>
          <t>27.7</t>
        </is>
      </c>
      <c r="P39" t="inlineStr">
        <is>
          <t>0</t>
        </is>
      </c>
      <c r="Q39" t="inlineStr">
        <is>
          <t>0.1879</t>
        </is>
      </c>
      <c r="R39" t="inlineStr">
        <is>
          <t>17.4542</t>
        </is>
      </c>
      <c r="S39" t="inlineStr">
        <is>
          <t>4.31293</t>
        </is>
      </c>
      <c r="T39" t="inlineStr">
        <is>
          <t>3.61584e-05</t>
        </is>
      </c>
      <c r="U39" t="inlineStr">
        <is>
          <t>7569.88</t>
        </is>
      </c>
      <c r="V39" t="inlineStr">
        <is>
          <t>253.181</t>
        </is>
      </c>
      <c r="W39" t="inlineStr">
        <is>
          <t>60.4</t>
        </is>
      </c>
      <c r="X39" t="inlineStr">
        <is>
          <t>0</t>
        </is>
      </c>
      <c r="Y39" t="inlineStr">
        <is>
          <t>-0.209607</t>
        </is>
      </c>
      <c r="Z39" t="inlineStr">
        <is>
          <t>17.0073</t>
        </is>
      </c>
      <c r="AA39" t="inlineStr">
        <is>
          <t>5.14047</t>
        </is>
      </c>
      <c r="AB39" s="3" t="inlineStr">
        <is>
          <t>-1.17114e-06</t>
        </is>
      </c>
      <c r="AC39" t="inlineStr">
        <is>
          <t>5877.59</t>
        </is>
      </c>
      <c r="AD39" t="inlineStr">
        <is>
          <t>264.431</t>
        </is>
      </c>
      <c r="AE39" t="inlineStr">
        <is>
          <t>33</t>
        </is>
      </c>
      <c r="AF39" t="inlineStr">
        <is>
          <t>0</t>
        </is>
      </c>
      <c r="AG39" t="inlineStr">
        <is>
          <t>-0.0096543</t>
        </is>
      </c>
      <c r="AH39" t="inlineStr">
        <is>
          <t>6.9661</t>
        </is>
      </c>
      <c r="AI39" t="inlineStr">
        <is>
          <t>-0.949209</t>
        </is>
      </c>
      <c r="AJ39" s="3" t="inlineStr">
        <is>
          <t>5.7454e-05</t>
        </is>
      </c>
      <c r="AK39" t="inlineStr">
        <is>
          <t>4441.18</t>
        </is>
      </c>
      <c r="AL39" t="inlineStr">
        <is>
          <t>273.572</t>
        </is>
      </c>
      <c r="AM39" t="inlineStr">
        <is>
          <t>14</t>
        </is>
      </c>
      <c r="AN39" t="inlineStr">
        <is>
          <t>0</t>
        </is>
      </c>
      <c r="AO39" t="inlineStr">
        <is>
          <t>-0.0284395</t>
        </is>
      </c>
      <c r="AP39" t="inlineStr">
        <is>
          <t>2.61272</t>
        </is>
      </c>
      <c r="AQ39" t="inlineStr">
        <is>
          <t>-0.99377</t>
        </is>
      </c>
      <c r="AR39" s="3" t="inlineStr">
        <is>
          <t>0.000122013</t>
        </is>
      </c>
      <c r="AS39" t="inlineStr">
        <is>
          <t>3187.27</t>
        </is>
      </c>
      <c r="AT39" t="inlineStr">
        <is>
          <t>281.989</t>
        </is>
      </c>
      <c r="AU39" t="inlineStr">
        <is>
          <t>13.4</t>
        </is>
      </c>
      <c r="AV39" t="inlineStr">
        <is>
          <t>0</t>
        </is>
      </c>
      <c r="AW39" t="inlineStr">
        <is>
          <t>-0.030542</t>
        </is>
      </c>
      <c r="AX39" t="inlineStr">
        <is>
          <t>0.737812</t>
        </is>
      </c>
      <c r="AY39" t="inlineStr">
        <is>
          <t>-1.91352</t>
        </is>
      </c>
      <c r="AZ39" t="inlineStr">
        <is>
          <t>0.00016365</t>
        </is>
      </c>
      <c r="BA39" t="inlineStr">
        <is>
          <t>1550.2</t>
        </is>
      </c>
      <c r="BB39" t="inlineStr">
        <is>
          <t>293.275</t>
        </is>
      </c>
      <c r="BC39" t="inlineStr">
        <is>
          <t>24.5</t>
        </is>
      </c>
      <c r="BD39" t="inlineStr">
        <is>
          <t>0</t>
        </is>
      </c>
      <c r="BE39" t="inlineStr">
        <is>
          <t>0.746986</t>
        </is>
      </c>
      <c r="BF39" t="inlineStr">
        <is>
          <t>-1.02684</t>
        </is>
      </c>
      <c r="BG39" t="inlineStr">
        <is>
          <t>-4.14698</t>
        </is>
      </c>
      <c r="BH39" t="inlineStr">
        <is>
          <t>0.000113898</t>
        </is>
      </c>
      <c r="BI39" t="inlineStr">
        <is>
          <t>815.736</t>
        </is>
      </c>
      <c r="BJ39" t="inlineStr">
        <is>
          <t>297.475</t>
        </is>
      </c>
      <c r="BK39" t="inlineStr">
        <is>
          <t>42.2</t>
        </is>
      </c>
      <c r="BL39" t="inlineStr">
        <is>
          <t>0</t>
        </is>
      </c>
      <c r="BM39" t="inlineStr">
        <is>
          <t>-0.163047</t>
        </is>
      </c>
      <c r="BN39" t="inlineStr">
        <is>
          <t>0.766216</t>
        </is>
      </c>
      <c r="BO39" t="inlineStr">
        <is>
          <t>-0.364954</t>
        </is>
      </c>
      <c r="BP39" t="inlineStr">
        <is>
          <t>0.000153792</t>
        </is>
      </c>
      <c r="BQ39" t="inlineStr">
        <is>
          <t>581.869</t>
        </is>
      </c>
      <c r="BR39" t="inlineStr">
        <is>
          <t>298.621</t>
        </is>
      </c>
      <c r="BS39" t="inlineStr">
        <is>
          <t>40.3</t>
        </is>
      </c>
      <c r="BT39" t="inlineStr">
        <is>
          <t>0</t>
        </is>
      </c>
      <c r="BU39" t="inlineStr">
        <is>
          <t>-0.46327</t>
        </is>
      </c>
      <c r="BV39" t="inlineStr">
        <is>
          <t>1.73557</t>
        </is>
      </c>
      <c r="BW39" t="inlineStr">
        <is>
          <t>0.484658</t>
        </is>
      </c>
      <c r="BX39" t="inlineStr">
        <is>
          <t>0.000122508</t>
        </is>
      </c>
      <c r="BY39" t="inlineStr">
        <is>
          <t>5</t>
        </is>
      </c>
      <c r="BZ39" t="inlineStr">
        <is>
          <t>353.097</t>
        </is>
      </c>
      <c r="CA39" t="inlineStr">
        <is>
          <t>299.921</t>
        </is>
      </c>
      <c r="CB39" t="inlineStr">
        <is>
          <t>38.2</t>
        </is>
      </c>
      <c r="CC39" t="inlineStr">
        <is>
          <t>0</t>
        </is>
      </c>
      <c r="CD39" t="inlineStr">
        <is>
          <t>-0.469223</t>
        </is>
      </c>
      <c r="CE39" t="inlineStr">
        <is>
          <t>2.59228</t>
        </is>
      </c>
      <c r="CF39" t="inlineStr">
        <is>
          <t>1.51293</t>
        </is>
      </c>
      <c r="CG39" s="3" t="inlineStr">
        <is>
          <t>0.000139768</t>
        </is>
      </c>
      <c r="CH39" t="inlineStr">
        <is>
          <t>301.161</t>
        </is>
      </c>
      <c r="CI39" t="inlineStr">
        <is>
          <t>40.5</t>
        </is>
      </c>
      <c r="CJ39" t="inlineStr">
        <is>
          <t>0</t>
        </is>
      </c>
      <c r="CK39" t="inlineStr">
        <is>
          <t>-0.118223</t>
        </is>
      </c>
      <c r="CL39" t="inlineStr">
        <is>
          <t>2.61396</t>
        </is>
      </c>
      <c r="CM39" t="inlineStr">
        <is>
          <t>1.72434</t>
        </is>
      </c>
      <c r="CN39" s="3" t="inlineStr">
        <is>
          <t>0.000193158</t>
        </is>
      </c>
      <c r="CO39" t="inlineStr">
        <is>
          <t>129.21</t>
        </is>
      </c>
      <c r="CP39" t="inlineStr">
        <is>
          <t>55.5794</t>
        </is>
      </c>
      <c r="CQ39" t="inlineStr">
        <is>
          <t>299.097</t>
        </is>
      </c>
      <c r="CR39" t="inlineStr">
        <is>
          <t>0</t>
        </is>
      </c>
      <c r="CS39" t="inlineStr">
        <is>
          <t>87.1101</t>
        </is>
      </c>
      <c r="CT39" t="inlineStr">
        <is>
          <t>300.28</t>
        </is>
      </c>
      <c r="CU39" t="inlineStr">
        <is>
          <t>287.263</t>
        </is>
      </c>
      <c r="CV39" t="inlineStr">
        <is>
          <t>44.5</t>
        </is>
      </c>
      <c r="CW39" t="inlineStr">
        <is>
          <t>1.68988</t>
        </is>
      </c>
      <c r="CX39" t="inlineStr">
        <is>
          <t>1.18207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0</t>
        </is>
      </c>
      <c r="DC39" t="inlineStr">
        <is>
          <t>0</t>
        </is>
      </c>
      <c r="DD39" t="inlineStr">
        <is>
          <t>0</t>
        </is>
      </c>
      <c r="DE39" t="inlineStr">
        <is>
          <t>0.125</t>
        </is>
      </c>
      <c r="DF39" t="inlineStr">
        <is>
          <t>0</t>
        </is>
      </c>
      <c r="DG39" t="inlineStr">
        <is>
          <t>0.125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21600</t>
        </is>
      </c>
      <c r="DQ39" t="inlineStr">
        <is>
          <t>1.97935</t>
        </is>
      </c>
      <c r="DR39" t="inlineStr">
        <is>
          <t>0</t>
        </is>
      </c>
      <c r="DS39" t="inlineStr">
        <is>
          <t>-0.158203</t>
        </is>
      </c>
      <c r="DT39" t="inlineStr">
        <is>
          <t>0</t>
        </is>
      </c>
      <c r="DU39" t="inlineStr">
        <is>
          <t>0</t>
        </is>
      </c>
      <c r="DV39" t="inlineStr">
        <is>
          <t>0</t>
        </is>
      </c>
      <c r="DW39" t="inlineStr">
        <is>
          <t>0</t>
        </is>
      </c>
      <c r="DX39" t="inlineStr">
        <is>
          <t>0</t>
        </is>
      </c>
      <c r="DY39" t="inlineStr">
        <is>
          <t>0.2</t>
        </is>
      </c>
      <c r="DZ39" t="inlineStr">
        <is>
          <t>2.68677</t>
        </is>
      </c>
      <c r="EA39" t="inlineStr">
        <is>
          <t>15180.1</t>
        </is>
      </c>
      <c r="EB39" t="inlineStr">
        <is>
          <t>215.227</t>
        </is>
      </c>
      <c r="EC39" t="inlineStr">
        <is>
          <t>18.2323</t>
        </is>
      </c>
      <c r="ED39" t="inlineStr">
        <is>
          <t>11.5581</t>
        </is>
      </c>
      <c r="EE39" t="inlineStr">
        <is>
          <t>-0.00166064</t>
        </is>
      </c>
      <c r="EF39" t="inlineStr">
        <is>
          <t>4505.6</t>
        </is>
      </c>
      <c r="EG39" t="inlineStr">
        <is>
          <t>14.5</t>
        </is>
      </c>
      <c r="EH39" t="inlineStr">
        <is>
          <t>0</t>
        </is>
      </c>
      <c r="EI39" t="inlineStr">
        <is>
          <t xml:space="preserve"> 39</t>
        </is>
      </c>
    </row>
    <row r="40" ht="14.25" customHeight="1" s="76">
      <c r="A40" s="2" t="inlineStr">
        <is>
          <t>2025-07-13 21:00</t>
        </is>
      </c>
      <c r="B40" t="inlineStr">
        <is>
          <t>101534</t>
        </is>
      </c>
      <c r="C40" t="inlineStr">
        <is>
          <t>24135</t>
        </is>
      </c>
      <c r="D40" t="inlineStr">
        <is>
          <t>1.00127</t>
        </is>
      </c>
      <c r="E40" t="inlineStr">
        <is>
          <t>12339.4</t>
        </is>
      </c>
      <c r="F40" t="inlineStr">
        <is>
          <t>226.017</t>
        </is>
      </c>
      <c r="G40" t="inlineStr">
        <is>
          <t>4.5</t>
        </is>
      </c>
      <c r="H40" t="inlineStr">
        <is>
          <t>0</t>
        </is>
      </c>
      <c r="I40" t="inlineStr">
        <is>
          <t>0.0572607</t>
        </is>
      </c>
      <c r="J40" t="inlineStr">
        <is>
          <t>22.7726</t>
        </is>
      </c>
      <c r="K40" t="inlineStr">
        <is>
          <t>7.63628</t>
        </is>
      </c>
      <c r="L40" s="3" t="inlineStr">
        <is>
          <t>9.39052e-05</t>
        </is>
      </c>
      <c r="M40" t="inlineStr">
        <is>
          <t>9623.13</t>
        </is>
      </c>
      <c r="N40" t="inlineStr">
        <is>
          <t>237.141</t>
        </is>
      </c>
      <c r="O40" t="inlineStr">
        <is>
          <t>88.5</t>
        </is>
      </c>
      <c r="P40" t="inlineStr">
        <is>
          <t>5</t>
        </is>
      </c>
      <c r="Q40" t="inlineStr">
        <is>
          <t>0.119844</t>
        </is>
      </c>
      <c r="R40" t="inlineStr">
        <is>
          <t>15.226</t>
        </is>
      </c>
      <c r="S40" t="inlineStr">
        <is>
          <t>2.32935</t>
        </is>
      </c>
      <c r="T40" t="inlineStr">
        <is>
          <t>0.000156582</t>
        </is>
      </c>
      <c r="U40" t="inlineStr">
        <is>
          <t>7564.86</t>
        </is>
      </c>
      <c r="V40" t="inlineStr">
        <is>
          <t>251.82</t>
        </is>
      </c>
      <c r="W40" t="inlineStr">
        <is>
          <t>92.7</t>
        </is>
      </c>
      <c r="X40" t="inlineStr">
        <is>
          <t>4.9</t>
        </is>
      </c>
      <c r="Y40" s="3" t="inlineStr">
        <is>
          <t>-0.0323105</t>
        </is>
      </c>
      <c r="Z40" t="inlineStr">
        <is>
          <t>15.1591</t>
        </is>
      </c>
      <c r="AA40" t="inlineStr">
        <is>
          <t>8.51671</t>
        </is>
      </c>
      <c r="AB40" t="inlineStr">
        <is>
          <t>2.13271e-05</t>
        </is>
      </c>
      <c r="AC40" t="inlineStr">
        <is>
          <t>5876.57</t>
        </is>
      </c>
      <c r="AD40" t="inlineStr">
        <is>
          <t>264.404</t>
        </is>
      </c>
      <c r="AE40" t="inlineStr">
        <is>
          <t>33.1</t>
        </is>
      </c>
      <c r="AF40" t="inlineStr">
        <is>
          <t>0</t>
        </is>
      </c>
      <c r="AG40" t="inlineStr">
        <is>
          <t>-0.0415684</t>
        </is>
      </c>
      <c r="AH40" t="inlineStr">
        <is>
          <t>5.78856</t>
        </is>
      </c>
      <c r="AI40" t="inlineStr">
        <is>
          <t>4.19972</t>
        </is>
      </c>
      <c r="AJ40" t="inlineStr">
        <is>
          <t>8.13834e-05</t>
        </is>
      </c>
      <c r="AK40" t="inlineStr">
        <is>
          <t>4441.31</t>
        </is>
      </c>
      <c r="AL40" t="inlineStr">
        <is>
          <t>273.112</t>
        </is>
      </c>
      <c r="AM40" t="inlineStr">
        <is>
          <t>16.5</t>
        </is>
      </c>
      <c r="AN40" t="inlineStr">
        <is>
          <t>0</t>
        </is>
      </c>
      <c r="AO40" t="inlineStr">
        <is>
          <t>0.1091</t>
        </is>
      </c>
      <c r="AP40" t="inlineStr">
        <is>
          <t>0.685813</t>
        </is>
      </c>
      <c r="AQ40" t="inlineStr">
        <is>
          <t>0.586604</t>
        </is>
      </c>
      <c r="AR40" s="3" t="inlineStr">
        <is>
          <t>9.07047e-05</t>
        </is>
      </c>
      <c r="AS40" t="inlineStr">
        <is>
          <t>3190.47</t>
        </is>
      </c>
      <c r="AT40" t="inlineStr">
        <is>
          <t>281.318</t>
        </is>
      </c>
      <c r="AU40" t="inlineStr">
        <is>
          <t>16.5</t>
        </is>
      </c>
      <c r="AV40" t="inlineStr">
        <is>
          <t>0</t>
        </is>
      </c>
      <c r="AW40" t="inlineStr">
        <is>
          <t>0.267816</t>
        </is>
      </c>
      <c r="AX40" t="inlineStr">
        <is>
          <t>1.44106</t>
        </is>
      </c>
      <c r="AY40" t="inlineStr">
        <is>
          <t>-5.29771</t>
        </is>
      </c>
      <c r="AZ40" t="inlineStr">
        <is>
          <t>0.000185413</t>
        </is>
      </c>
      <c r="BA40" t="inlineStr">
        <is>
          <t>1553.53</t>
        </is>
      </c>
      <c r="BB40" t="inlineStr">
        <is>
          <t>294.06</t>
        </is>
      </c>
      <c r="BC40" t="inlineStr">
        <is>
          <t>20.5</t>
        </is>
      </c>
      <c r="BD40" t="inlineStr">
        <is>
          <t>0</t>
        </is>
      </c>
      <c r="BE40" t="inlineStr">
        <is>
          <t>0.141673</t>
        </is>
      </c>
      <c r="BF40" t="inlineStr">
        <is>
          <t>-2.62219</t>
        </is>
      </c>
      <c r="BG40" t="inlineStr">
        <is>
          <t>-6.30217</t>
        </is>
      </c>
      <c r="BH40" t="inlineStr">
        <is>
          <t>6.39091e-05</t>
        </is>
      </c>
      <c r="BI40" t="inlineStr">
        <is>
          <t>818.456</t>
        </is>
      </c>
      <c r="BJ40" t="inlineStr">
        <is>
          <t>297.806</t>
        </is>
      </c>
      <c r="BK40" t="inlineStr">
        <is>
          <t>36.4</t>
        </is>
      </c>
      <c r="BL40" t="inlineStr">
        <is>
          <t>0</t>
        </is>
      </c>
      <c r="BM40" t="inlineStr">
        <is>
          <t>0.206391</t>
        </is>
      </c>
      <c r="BN40" t="inlineStr">
        <is>
          <t>-0.319187</t>
        </is>
      </c>
      <c r="BO40" t="inlineStr">
        <is>
          <t>-1.07886</t>
        </is>
      </c>
      <c r="BP40" t="inlineStr">
        <is>
          <t>9.10922e-05</t>
        </is>
      </c>
      <c r="BQ40" t="inlineStr">
        <is>
          <t>584.501</t>
        </is>
      </c>
      <c r="BR40" t="inlineStr">
        <is>
          <t>298.57</t>
        </is>
      </c>
      <c r="BS40" t="inlineStr">
        <is>
          <t>40.4</t>
        </is>
      </c>
      <c r="BT40" t="inlineStr">
        <is>
          <t>0</t>
        </is>
      </c>
      <c r="BU40" t="inlineStr">
        <is>
          <t>0.233697</t>
        </is>
      </c>
      <c r="BV40" t="inlineStr">
        <is>
          <t>0.243838</t>
        </is>
      </c>
      <c r="BW40" t="inlineStr">
        <is>
          <t>-0.718618</t>
        </is>
      </c>
      <c r="BX40" t="inlineStr">
        <is>
          <t>6.90258e-05</t>
        </is>
      </c>
      <c r="BY40" t="inlineStr">
        <is>
          <t>5</t>
        </is>
      </c>
      <c r="BZ40" t="inlineStr">
        <is>
          <t>356.011</t>
        </is>
      </c>
      <c r="CA40" t="inlineStr">
        <is>
          <t>299.31</t>
        </is>
      </c>
      <c r="CB40" t="inlineStr">
        <is>
          <t>38.5</t>
        </is>
      </c>
      <c r="CC40" t="inlineStr">
        <is>
          <t>0</t>
        </is>
      </c>
      <c r="CD40" t="inlineStr">
        <is>
          <t>0.189734</t>
        </is>
      </c>
      <c r="CE40" t="inlineStr">
        <is>
          <t>0.499836</t>
        </is>
      </c>
      <c r="CF40" t="inlineStr">
        <is>
          <t>-0.518059</t>
        </is>
      </c>
      <c r="CG40" t="inlineStr">
        <is>
          <t>3.2364e-05</t>
        </is>
      </c>
      <c r="CH40" t="inlineStr">
        <is>
          <t>298.827</t>
        </is>
      </c>
      <c r="CI40" t="inlineStr">
        <is>
          <t>51</t>
        </is>
      </c>
      <c r="CJ40" t="inlineStr">
        <is>
          <t>0</t>
        </is>
      </c>
      <c r="CK40" t="inlineStr">
        <is>
          <t>0.0987583</t>
        </is>
      </c>
      <c r="CL40" t="inlineStr">
        <is>
          <t>0.896943</t>
        </is>
      </c>
      <c r="CM40" t="inlineStr">
        <is>
          <t>0.316865</t>
        </is>
      </c>
      <c r="CN40" s="3" t="inlineStr">
        <is>
          <t>3.97841e-05</t>
        </is>
      </c>
      <c r="CO40" t="inlineStr">
        <is>
          <t>133.014</t>
        </is>
      </c>
      <c r="CP40" t="inlineStr">
        <is>
          <t>55.5794</t>
        </is>
      </c>
      <c r="CQ40" t="inlineStr">
        <is>
          <t>294.761</t>
        </is>
      </c>
      <c r="CR40" t="inlineStr">
        <is>
          <t>0</t>
        </is>
      </c>
      <c r="CS40" t="inlineStr">
        <is>
          <t>20.9038</t>
        </is>
      </c>
      <c r="CT40" t="inlineStr">
        <is>
          <t>296.689</t>
        </is>
      </c>
      <c r="CU40" t="inlineStr">
        <is>
          <t>288.895</t>
        </is>
      </c>
      <c r="CV40" t="inlineStr">
        <is>
          <t>61.3</t>
        </is>
      </c>
      <c r="CW40" t="inlineStr">
        <is>
          <t>0.819341</t>
        </is>
      </c>
      <c r="CX40" t="inlineStr">
        <is>
          <t>0.540122</t>
        </is>
      </c>
      <c r="CY40" t="inlineStr">
        <is>
          <t>-50</t>
        </is>
      </c>
      <c r="CZ40" t="inlineStr">
        <is>
          <t>0</t>
        </is>
      </c>
      <c r="DA40" t="inlineStr">
        <is>
          <t>0</t>
        </is>
      </c>
      <c r="DB40" t="inlineStr">
        <is>
          <t>0</t>
        </is>
      </c>
      <c r="DC40" t="inlineStr">
        <is>
          <t>0</t>
        </is>
      </c>
      <c r="DD40" t="inlineStr">
        <is>
          <t>0</t>
        </is>
      </c>
      <c r="DE40" t="inlineStr">
        <is>
          <t>0.125</t>
        </is>
      </c>
      <c r="DF40" t="inlineStr">
        <is>
          <t>0</t>
        </is>
      </c>
      <c r="DG40" t="inlineStr">
        <is>
          <t>0.125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719</t>
        </is>
      </c>
      <c r="DQ40" t="inlineStr">
        <is>
          <t>1.82052</t>
        </is>
      </c>
      <c r="DR40" t="inlineStr">
        <is>
          <t>0</t>
        </is>
      </c>
      <c r="DS40" t="inlineStr">
        <is>
          <t>-0.0335693</t>
        </is>
      </c>
      <c r="DT40" t="inlineStr">
        <is>
          <t>0</t>
        </is>
      </c>
      <c r="DU40" t="inlineStr">
        <is>
          <t>0</t>
        </is>
      </c>
      <c r="DV40" t="inlineStr">
        <is>
          <t>5.4</t>
        </is>
      </c>
      <c r="DW40" t="inlineStr">
        <is>
          <t>0</t>
        </is>
      </c>
      <c r="DX40" t="inlineStr">
        <is>
          <t>54.8</t>
        </is>
      </c>
      <c r="DY40" t="inlineStr">
        <is>
          <t>33.8</t>
        </is>
      </c>
      <c r="DZ40" t="inlineStr">
        <is>
          <t>-57.2047</t>
        </is>
      </c>
      <c r="EA40" t="inlineStr">
        <is>
          <t>11673.6</t>
        </is>
      </c>
      <c r="EB40" t="inlineStr">
        <is>
          <t>224.227</t>
        </is>
      </c>
      <c r="EC40" t="inlineStr">
        <is>
          <t>18.0388</t>
        </is>
      </c>
      <c r="ED40" t="inlineStr">
        <is>
          <t>7.70851</t>
        </is>
      </c>
      <c r="EE40" t="inlineStr">
        <is>
          <t>0.00477808</t>
        </is>
      </c>
      <c r="EF40" t="inlineStr">
        <is>
          <t>4435.68</t>
        </is>
      </c>
      <c r="EG40" t="inlineStr">
        <is>
          <t>16.6</t>
        </is>
      </c>
      <c r="EH40" t="inlineStr">
        <is>
          <t>0</t>
        </is>
      </c>
      <c r="EI40" t="inlineStr">
        <is>
          <t xml:space="preserve"> 40</t>
        </is>
      </c>
    </row>
    <row r="41" ht="14.25" customHeight="1" s="76">
      <c r="A41" s="2" t="inlineStr">
        <is>
          <t>2025-07-14 00:00</t>
        </is>
      </c>
      <c r="B41" t="inlineStr">
        <is>
          <t>101471</t>
        </is>
      </c>
      <c r="C41" t="inlineStr">
        <is>
          <t>24135.2</t>
        </is>
      </c>
      <c r="D41" t="inlineStr">
        <is>
          <t>1.60806</t>
        </is>
      </c>
      <c r="E41" t="inlineStr">
        <is>
          <t>12317.6</t>
        </is>
      </c>
      <c r="F41" t="inlineStr">
        <is>
          <t>226.866</t>
        </is>
      </c>
      <c r="G41" t="inlineStr">
        <is>
          <t>3.4</t>
        </is>
      </c>
      <c r="H41" t="inlineStr">
        <is>
          <t>0</t>
        </is>
      </c>
      <c r="I41" t="inlineStr">
        <is>
          <t>-0.0298203</t>
        </is>
      </c>
      <c r="J41" t="inlineStr">
        <is>
          <t>19.4593</t>
        </is>
      </c>
      <c r="K41" t="inlineStr">
        <is>
          <t>10.8716</t>
        </is>
      </c>
      <c r="L41" t="inlineStr">
        <is>
          <t>0.000106394</t>
        </is>
      </c>
      <c r="M41" t="inlineStr">
        <is>
          <t>9597.83</t>
        </is>
      </c>
      <c r="N41" t="inlineStr">
        <is>
          <t>236.484</t>
        </is>
      </c>
      <c r="O41" t="inlineStr">
        <is>
          <t>93.8</t>
        </is>
      </c>
      <c r="P41" t="inlineStr">
        <is>
          <t>43.9</t>
        </is>
      </c>
      <c r="Q41" t="inlineStr">
        <is>
          <t>-0.132494</t>
        </is>
      </c>
      <c r="R41" t="inlineStr">
        <is>
          <t>8.93961</t>
        </is>
      </c>
      <c r="S41" t="inlineStr">
        <is>
          <t>8.19738</t>
        </is>
      </c>
      <c r="T41" t="inlineStr">
        <is>
          <t>0.000380456</t>
        </is>
      </c>
      <c r="U41" t="inlineStr">
        <is>
          <t>7539.55</t>
        </is>
      </c>
      <c r="V41" t="inlineStr">
        <is>
          <t>251.274</t>
        </is>
      </c>
      <c r="W41" t="inlineStr">
        <is>
          <t>95.3</t>
        </is>
      </c>
      <c r="X41" t="inlineStr">
        <is>
          <t>75.9</t>
        </is>
      </c>
      <c r="Y41" t="inlineStr">
        <is>
          <t>-0.271404</t>
        </is>
      </c>
      <c r="Z41" t="inlineStr">
        <is>
          <t>10.1088</t>
        </is>
      </c>
      <c r="AA41" t="inlineStr">
        <is>
          <t>8.80909</t>
        </is>
      </c>
      <c r="AB41" t="inlineStr">
        <is>
          <t>0.000328776</t>
        </is>
      </c>
      <c r="AC41" t="inlineStr">
        <is>
          <t>5861.63</t>
        </is>
      </c>
      <c r="AD41" t="inlineStr">
        <is>
          <t>262.943</t>
        </is>
      </c>
      <c r="AE41" t="inlineStr">
        <is>
          <t>34.4</t>
        </is>
      </c>
      <c r="AF41" t="inlineStr">
        <is>
          <t>0</t>
        </is>
      </c>
      <c r="AG41" t="inlineStr">
        <is>
          <t>-0.19085</t>
        </is>
      </c>
      <c r="AH41" t="inlineStr">
        <is>
          <t>5.9876</t>
        </is>
      </c>
      <c r="AI41" t="inlineStr">
        <is>
          <t>3.45177</t>
        </is>
      </c>
      <c r="AJ41" t="inlineStr">
        <is>
          <t>0.000109516</t>
        </is>
      </c>
      <c r="AK41" t="inlineStr">
        <is>
          <t>4431.49</t>
        </is>
      </c>
      <c r="AL41" t="inlineStr">
        <is>
          <t>272.854</t>
        </is>
      </c>
      <c r="AM41" t="inlineStr">
        <is>
          <t>17.9</t>
        </is>
      </c>
      <c r="AN41" t="inlineStr">
        <is>
          <t>0</t>
        </is>
      </c>
      <c r="AO41" t="inlineStr">
        <is>
          <t>-0.0507051</t>
        </is>
      </c>
      <c r="AP41" t="inlineStr">
        <is>
          <t>3.6209</t>
        </is>
      </c>
      <c r="AQ41" t="inlineStr">
        <is>
          <t>1.63796</t>
        </is>
      </c>
      <c r="AR41" s="3" t="inlineStr">
        <is>
          <t>0.000135335</t>
        </is>
      </c>
      <c r="AS41" t="inlineStr">
        <is>
          <t>3181.72</t>
        </is>
      </c>
      <c r="AT41" t="inlineStr">
        <is>
          <t>280.488</t>
        </is>
      </c>
      <c r="AU41" t="inlineStr">
        <is>
          <t>29.1</t>
        </is>
      </c>
      <c r="AV41" t="inlineStr">
        <is>
          <t>0</t>
        </is>
      </c>
      <c r="AW41" t="inlineStr">
        <is>
          <t>0.227539</t>
        </is>
      </c>
      <c r="AX41" t="inlineStr">
        <is>
          <t>-0.513755</t>
        </is>
      </c>
      <c r="AY41" t="inlineStr">
        <is>
          <t>-5.54057</t>
        </is>
      </c>
      <c r="AZ41" s="3" t="inlineStr">
        <is>
          <t>9.95303e-05</t>
        </is>
      </c>
      <c r="BA41" t="inlineStr">
        <is>
          <t>1548.16</t>
        </is>
      </c>
      <c r="BB41" t="inlineStr">
        <is>
          <t>293.438</t>
        </is>
      </c>
      <c r="BC41" t="inlineStr">
        <is>
          <t>21.9</t>
        </is>
      </c>
      <c r="BD41" t="inlineStr">
        <is>
          <t>0</t>
        </is>
      </c>
      <c r="BE41" t="inlineStr">
        <is>
          <t>-0.103953</t>
        </is>
      </c>
      <c r="BF41" t="inlineStr">
        <is>
          <t>-2.32709</t>
        </is>
      </c>
      <c r="BG41" t="inlineStr">
        <is>
          <t>-5.39341</t>
        </is>
      </c>
      <c r="BH41" t="inlineStr">
        <is>
          <t>7.74706e-05</t>
        </is>
      </c>
      <c r="BI41" t="inlineStr">
        <is>
          <t>813.818</t>
        </is>
      </c>
      <c r="BJ41" t="inlineStr">
        <is>
          <t>298.308</t>
        </is>
      </c>
      <c r="BK41" t="inlineStr">
        <is>
          <t>21.1</t>
        </is>
      </c>
      <c r="BL41" t="inlineStr">
        <is>
          <t>0</t>
        </is>
      </c>
      <c r="BM41" t="inlineStr">
        <is>
          <t>0.0448291</t>
        </is>
      </c>
      <c r="BN41" t="inlineStr">
        <is>
          <t>-0.185945</t>
        </is>
      </c>
      <c r="BO41" t="inlineStr">
        <is>
          <t>-2.7964</t>
        </is>
      </c>
      <c r="BP41" t="inlineStr">
        <is>
          <t>0.000107505</t>
        </is>
      </c>
      <c r="BQ41" t="inlineStr">
        <is>
          <t>579.734</t>
        </is>
      </c>
      <c r="BR41" t="inlineStr">
        <is>
          <t>299.328</t>
        </is>
      </c>
      <c r="BS41" t="inlineStr">
        <is>
          <t>30.9</t>
        </is>
      </c>
      <c r="BT41" t="inlineStr">
        <is>
          <t>0</t>
        </is>
      </c>
      <c r="BU41" t="inlineStr">
        <is>
          <t>0.0171768</t>
        </is>
      </c>
      <c r="BV41" t="inlineStr">
        <is>
          <t>0.429653</t>
        </is>
      </c>
      <c r="BW41" t="inlineStr">
        <is>
          <t>-2.48309</t>
        </is>
      </c>
      <c r="BX41" t="inlineStr">
        <is>
          <t>8.6136e-05</t>
        </is>
      </c>
      <c r="BY41" t="inlineStr">
        <is>
          <t>5</t>
        </is>
      </c>
      <c r="BZ41" t="inlineStr">
        <is>
          <t>350.828</t>
        </is>
      </c>
      <c r="CA41" t="inlineStr">
        <is>
          <t>299.638</t>
        </is>
      </c>
      <c r="CB41" t="inlineStr">
        <is>
          <t>42</t>
        </is>
      </c>
      <c r="CC41" t="inlineStr">
        <is>
          <t>0</t>
        </is>
      </c>
      <c r="CD41" t="inlineStr">
        <is>
          <t>-0.0199478</t>
        </is>
      </c>
      <c r="CE41" t="inlineStr">
        <is>
          <t>0.85645</t>
        </is>
      </c>
      <c r="CF41" t="inlineStr">
        <is>
          <t>-2.25931</t>
        </is>
      </c>
      <c r="CG41" t="inlineStr">
        <is>
          <t>6.08188e-05</t>
        </is>
      </c>
      <c r="CH41" t="inlineStr">
        <is>
          <t>299.029</t>
        </is>
      </c>
      <c r="CI41" t="inlineStr">
        <is>
          <t>49.2</t>
        </is>
      </c>
      <c r="CJ41" t="inlineStr">
        <is>
          <t>0</t>
        </is>
      </c>
      <c r="CK41" t="inlineStr">
        <is>
          <t>-0.00765283</t>
        </is>
      </c>
      <c r="CL41" t="inlineStr">
        <is>
          <t>1.32026</t>
        </is>
      </c>
      <c r="CM41" t="inlineStr">
        <is>
          <t>-1.40242</t>
        </is>
      </c>
      <c r="CN41" t="inlineStr">
        <is>
          <t>5.28708e-05</t>
        </is>
      </c>
      <c r="CO41" t="inlineStr">
        <is>
          <t>127.564</t>
        </is>
      </c>
      <c r="CP41" t="inlineStr">
        <is>
          <t>55.5794</t>
        </is>
      </c>
      <c r="CQ41" t="inlineStr">
        <is>
          <t>293.775</t>
        </is>
      </c>
      <c r="CR41" t="inlineStr">
        <is>
          <t>0</t>
        </is>
      </c>
      <c r="CS41" t="inlineStr">
        <is>
          <t>21.1438</t>
        </is>
      </c>
      <c r="CT41" t="inlineStr">
        <is>
          <t>296.454</t>
        </is>
      </c>
      <c r="CU41" t="inlineStr">
        <is>
          <t>287.951</t>
        </is>
      </c>
      <c r="CV41" t="inlineStr">
        <is>
          <t>58.7</t>
        </is>
      </c>
      <c r="CW41" t="inlineStr">
        <is>
          <t>1.20762</t>
        </is>
      </c>
      <c r="CX41" t="inlineStr">
        <is>
          <t>-0.927507</t>
        </is>
      </c>
      <c r="CY41" t="inlineStr">
        <is>
          <t>-50</t>
        </is>
      </c>
      <c r="CZ41" t="inlineStr">
        <is>
          <t>0</t>
        </is>
      </c>
      <c r="DA41" t="inlineStr">
        <is>
          <t>0</t>
        </is>
      </c>
      <c r="DB41" t="inlineStr">
        <is>
          <t>0</t>
        </is>
      </c>
      <c r="DC41" t="inlineStr">
        <is>
          <t>0</t>
        </is>
      </c>
      <c r="DD41" t="inlineStr">
        <is>
          <t>0</t>
        </is>
      </c>
      <c r="DE41" t="inlineStr">
        <is>
          <t>0.125</t>
        </is>
      </c>
      <c r="DF41" t="inlineStr">
        <is>
          <t>0</t>
        </is>
      </c>
      <c r="DG41" t="inlineStr">
        <is>
          <t>0.125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719</t>
        </is>
      </c>
      <c r="DQ41" t="inlineStr">
        <is>
          <t>1.19249</t>
        </is>
      </c>
      <c r="DR41" t="inlineStr">
        <is>
          <t>3</t>
        </is>
      </c>
      <c r="DS41" t="inlineStr">
        <is>
          <t>-110.635</t>
        </is>
      </c>
      <c r="DT41" t="inlineStr">
        <is>
          <t>0</t>
        </is>
      </c>
      <c r="DU41" t="inlineStr">
        <is>
          <t>0</t>
        </is>
      </c>
      <c r="DV41" t="inlineStr">
        <is>
          <t>99.5</t>
        </is>
      </c>
      <c r="DW41" t="inlineStr">
        <is>
          <t>1.8</t>
        </is>
      </c>
      <c r="DX41" t="inlineStr">
        <is>
          <t>97</t>
        </is>
      </c>
      <c r="DY41" t="inlineStr">
        <is>
          <t>61.7</t>
        </is>
      </c>
      <c r="DZ41" t="inlineStr">
        <is>
          <t>-49.2169</t>
        </is>
      </c>
      <c r="EA41" t="inlineStr">
        <is>
          <t>15128.2</t>
        </is>
      </c>
      <c r="EB41" t="inlineStr">
        <is>
          <t>216.772</t>
        </is>
      </c>
      <c r="EC41" t="inlineStr">
        <is>
          <t>8.49298</t>
        </is>
      </c>
      <c r="ED41" t="inlineStr">
        <is>
          <t>6.18856</t>
        </is>
      </c>
      <c r="EE41" t="inlineStr">
        <is>
          <t>0.00303386</t>
        </is>
      </c>
      <c r="EF41" t="inlineStr">
        <is>
          <t>4388.16</t>
        </is>
      </c>
      <c r="EG41" t="inlineStr">
        <is>
          <t>18.1</t>
        </is>
      </c>
      <c r="EH41" t="inlineStr">
        <is>
          <t>0</t>
        </is>
      </c>
      <c r="EI41" t="inlineStr">
        <is>
          <t xml:space="preserve"> 41</t>
        </is>
      </c>
    </row>
    <row r="42" ht="14.25" customHeight="1" s="76">
      <c r="A42" s="2" t="inlineStr">
        <is>
          <t>2025-07-14 03:00</t>
        </is>
      </c>
      <c r="B42" t="inlineStr">
        <is>
          <t>101446</t>
        </is>
      </c>
      <c r="C42" t="inlineStr">
        <is>
          <t>24135</t>
        </is>
      </c>
      <c r="D42" t="inlineStr">
        <is>
          <t>2.00257</t>
        </is>
      </c>
      <c r="E42" t="inlineStr">
        <is>
          <t>12297.7</t>
        </is>
      </c>
      <c r="F42" t="inlineStr">
        <is>
          <t>227.218</t>
        </is>
      </c>
      <c r="G42" t="inlineStr">
        <is>
          <t>3.7</t>
        </is>
      </c>
      <c r="H42" t="inlineStr">
        <is>
          <t>0</t>
        </is>
      </c>
      <c r="I42" t="inlineStr">
        <is>
          <t>-0.134563</t>
        </is>
      </c>
      <c r="J42" t="inlineStr">
        <is>
          <t>16.6442</t>
        </is>
      </c>
      <c r="K42" t="inlineStr">
        <is>
          <t>6.64312</t>
        </is>
      </c>
      <c r="L42" t="inlineStr">
        <is>
          <t>0.000198833</t>
        </is>
      </c>
      <c r="M42" t="inlineStr">
        <is>
          <t>9575.1</t>
        </is>
      </c>
      <c r="N42" t="inlineStr">
        <is>
          <t>235.323</t>
        </is>
      </c>
      <c r="O42" t="inlineStr">
        <is>
          <t>39</t>
        </is>
      </c>
      <c r="P42" t="inlineStr">
        <is>
          <t>0</t>
        </is>
      </c>
      <c r="Q42" t="inlineStr">
        <is>
          <t>0.00918262</t>
        </is>
      </c>
      <c r="R42" t="inlineStr">
        <is>
          <t>8.08861</t>
        </is>
      </c>
      <c r="S42" t="inlineStr">
        <is>
          <t>9.4507</t>
        </is>
      </c>
      <c r="T42" t="inlineStr">
        <is>
          <t>0.000188068</t>
        </is>
      </c>
      <c r="U42" t="inlineStr">
        <is>
          <t>7522.87</t>
        </is>
      </c>
      <c r="V42" t="inlineStr">
        <is>
          <t>251.715</t>
        </is>
      </c>
      <c r="W42" t="inlineStr">
        <is>
          <t>36.1</t>
        </is>
      </c>
      <c r="X42" t="inlineStr">
        <is>
          <t>0</t>
        </is>
      </c>
      <c r="Y42" t="inlineStr">
        <is>
          <t>-0.14193</t>
        </is>
      </c>
      <c r="Z42" t="inlineStr">
        <is>
          <t>9.24949</t>
        </is>
      </c>
      <c r="AA42" t="inlineStr">
        <is>
          <t>6.77381</t>
        </is>
      </c>
      <c r="AB42" t="inlineStr">
        <is>
          <t>0.00012431</t>
        </is>
      </c>
      <c r="AC42" t="inlineStr">
        <is>
          <t>5841.62</t>
        </is>
      </c>
      <c r="AD42" t="inlineStr">
        <is>
          <t>262.382</t>
        </is>
      </c>
      <c r="AE42" t="inlineStr">
        <is>
          <t>37.1</t>
        </is>
      </c>
      <c r="AF42" t="inlineStr">
        <is>
          <t>0</t>
        </is>
      </c>
      <c r="AG42" t="inlineStr">
        <is>
          <t>0.118594</t>
        </is>
      </c>
      <c r="AH42" t="inlineStr">
        <is>
          <t>0.926108</t>
        </is>
      </c>
      <c r="AI42" t="inlineStr">
        <is>
          <t>6.47185</t>
        </is>
      </c>
      <c r="AJ42" s="3" t="inlineStr">
        <is>
          <t>0.000112225</t>
        </is>
      </c>
      <c r="AK42" t="inlineStr">
        <is>
          <t>4419.95</t>
        </is>
      </c>
      <c r="AL42" t="inlineStr">
        <is>
          <t>271.218</t>
        </is>
      </c>
      <c r="AM42" t="inlineStr">
        <is>
          <t>26</t>
        </is>
      </c>
      <c r="AN42" t="inlineStr">
        <is>
          <t>0</t>
        </is>
      </c>
      <c r="AO42" t="inlineStr">
        <is>
          <t>-0.237387</t>
        </is>
      </c>
      <c r="AP42" t="inlineStr">
        <is>
          <t>2.09599</t>
        </is>
      </c>
      <c r="AQ42" t="inlineStr">
        <is>
          <t>-0.845894</t>
        </is>
      </c>
      <c r="AR42" s="3" t="inlineStr">
        <is>
          <t>0.00018439</t>
        </is>
      </c>
      <c r="AS42" t="inlineStr">
        <is>
          <t>3174.28</t>
        </is>
      </c>
      <c r="AT42" t="inlineStr">
        <is>
          <t>280.225</t>
        </is>
      </c>
      <c r="AU42" t="inlineStr">
        <is>
          <t>32</t>
        </is>
      </c>
      <c r="AV42" t="inlineStr">
        <is>
          <t>0</t>
        </is>
      </c>
      <c r="AW42" t="inlineStr">
        <is>
          <t>-0.0312383</t>
        </is>
      </c>
      <c r="AX42" t="inlineStr">
        <is>
          <t>-0.154707</t>
        </is>
      </c>
      <c r="AY42" t="inlineStr">
        <is>
          <t>-4.69356</t>
        </is>
      </c>
      <c r="AZ42" s="3" t="inlineStr">
        <is>
          <t>0.000135275</t>
        </is>
      </c>
      <c r="BA42" t="inlineStr">
        <is>
          <t>1543.4</t>
        </is>
      </c>
      <c r="BB42" t="inlineStr">
        <is>
          <t>292.901</t>
        </is>
      </c>
      <c r="BC42" t="inlineStr">
        <is>
          <t>27.7</t>
        </is>
      </c>
      <c r="BD42" t="inlineStr">
        <is>
          <t>0</t>
        </is>
      </c>
      <c r="BE42" t="inlineStr">
        <is>
          <t>-0.155149</t>
        </is>
      </c>
      <c r="BF42" t="inlineStr">
        <is>
          <t>-0.742424</t>
        </is>
      </c>
      <c r="BG42" t="inlineStr">
        <is>
          <t>-6.37461</t>
        </is>
      </c>
      <c r="BH42" t="inlineStr">
        <is>
          <t>4.48253e-05</t>
        </is>
      </c>
      <c r="BI42" t="inlineStr">
        <is>
          <t>809.782</t>
        </is>
      </c>
      <c r="BJ42" t="inlineStr">
        <is>
          <t>297.972</t>
        </is>
      </c>
      <c r="BK42" t="inlineStr">
        <is>
          <t>20.5</t>
        </is>
      </c>
      <c r="BL42" t="inlineStr">
        <is>
          <t>0</t>
        </is>
      </c>
      <c r="BM42" t="inlineStr">
        <is>
          <t>-0.125072</t>
        </is>
      </c>
      <c r="BN42" t="inlineStr">
        <is>
          <t>-0.446257</t>
        </is>
      </c>
      <c r="BO42" t="inlineStr">
        <is>
          <t>-4.59697</t>
        </is>
      </c>
      <c r="BP42" t="inlineStr">
        <is>
          <t>8.24863e-05</t>
        </is>
      </c>
      <c r="BQ42" t="inlineStr">
        <is>
          <t>576.134</t>
        </is>
      </c>
      <c r="BR42" t="inlineStr">
        <is>
          <t>298.881</t>
        </is>
      </c>
      <c r="BS42" t="inlineStr">
        <is>
          <t>24.8</t>
        </is>
      </c>
      <c r="BT42" t="inlineStr">
        <is>
          <t>0</t>
        </is>
      </c>
      <c r="BU42" t="inlineStr">
        <is>
          <t>-0.0791836</t>
        </is>
      </c>
      <c r="BV42" t="inlineStr">
        <is>
          <t>-0.349983</t>
        </is>
      </c>
      <c r="BW42" t="inlineStr">
        <is>
          <t>-4.08658</t>
        </is>
      </c>
      <c r="BX42" t="inlineStr">
        <is>
          <t>9.28109e-05</t>
        </is>
      </c>
      <c r="BY42" t="inlineStr">
        <is>
          <t>5</t>
        </is>
      </c>
      <c r="BZ42" t="inlineStr">
        <is>
          <t>347.84</t>
        </is>
      </c>
      <c r="CA42" t="inlineStr">
        <is>
          <t>299.052</t>
        </is>
      </c>
      <c r="CB42" t="inlineStr">
        <is>
          <t>38.2</t>
        </is>
      </c>
      <c r="CC42" t="inlineStr">
        <is>
          <t>0</t>
        </is>
      </c>
      <c r="CD42" t="inlineStr">
        <is>
          <t>-0.0644768</t>
        </is>
      </c>
      <c r="CE42" t="inlineStr">
        <is>
          <t>-0.352068</t>
        </is>
      </c>
      <c r="CF42" t="inlineStr">
        <is>
          <t>-3.60421</t>
        </is>
      </c>
      <c r="CG42" t="inlineStr">
        <is>
          <t>0.000105884</t>
        </is>
      </c>
      <c r="CH42" t="inlineStr">
        <is>
          <t>298.412</t>
        </is>
      </c>
      <c r="CI42" t="inlineStr">
        <is>
          <t>50.9</t>
        </is>
      </c>
      <c r="CJ42" t="inlineStr">
        <is>
          <t>0</t>
        </is>
      </c>
      <c r="CK42" t="inlineStr">
        <is>
          <t>-0.0555762</t>
        </is>
      </c>
      <c r="CL42" t="inlineStr">
        <is>
          <t>0.0705249</t>
        </is>
      </c>
      <c r="CM42" t="inlineStr">
        <is>
          <t>-2.71633</t>
        </is>
      </c>
      <c r="CN42" t="inlineStr">
        <is>
          <t>0.000100648</t>
        </is>
      </c>
      <c r="CO42" t="inlineStr">
        <is>
          <t>125.088</t>
        </is>
      </c>
      <c r="CP42" t="inlineStr">
        <is>
          <t>55.5794</t>
        </is>
      </c>
      <c r="CQ42" t="inlineStr">
        <is>
          <t>293.2</t>
        </is>
      </c>
      <c r="CR42" t="inlineStr">
        <is>
          <t>0</t>
        </is>
      </c>
      <c r="CS42" t="inlineStr">
        <is>
          <t>22.5347</t>
        </is>
      </c>
      <c r="CT42" t="inlineStr">
        <is>
          <t>295.87</t>
        </is>
      </c>
      <c r="CU42" t="inlineStr">
        <is>
          <t>287.962</t>
        </is>
      </c>
      <c r="CV42" t="inlineStr">
        <is>
          <t>60.9</t>
        </is>
      </c>
      <c r="CW42" t="inlineStr">
        <is>
          <t>0.206158</t>
        </is>
      </c>
      <c r="CX42" t="inlineStr">
        <is>
          <t>-1.98694</t>
        </is>
      </c>
      <c r="CY42" t="inlineStr">
        <is>
          <t>-50</t>
        </is>
      </c>
      <c r="CZ42" t="inlineStr">
        <is>
          <t>0</t>
        </is>
      </c>
      <c r="DA42" t="inlineStr">
        <is>
          <t>0</t>
        </is>
      </c>
      <c r="DB42" t="inlineStr">
        <is>
          <t>0</t>
        </is>
      </c>
      <c r="DC42" t="inlineStr">
        <is>
          <t>0</t>
        </is>
      </c>
      <c r="DD42" t="inlineStr">
        <is>
          <t>0</t>
        </is>
      </c>
      <c r="DE42" t="inlineStr">
        <is>
          <t>0.125</t>
        </is>
      </c>
      <c r="DF42" t="inlineStr">
        <is>
          <t>0</t>
        </is>
      </c>
      <c r="DG42" t="inlineStr">
        <is>
          <t>0.125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0</t>
        </is>
      </c>
      <c r="DQ42" t="inlineStr">
        <is>
          <t>0.959888</t>
        </is>
      </c>
      <c r="DR42" t="inlineStr">
        <is>
          <t>16</t>
        </is>
      </c>
      <c r="DS42" t="inlineStr">
        <is>
          <t>-316.29</t>
        </is>
      </c>
      <c r="DT42" t="inlineStr">
        <is>
          <t>0</t>
        </is>
      </c>
      <c r="DU42" t="inlineStr">
        <is>
          <t>0</t>
        </is>
      </c>
      <c r="DV42" t="inlineStr">
        <is>
          <t>0</t>
        </is>
      </c>
      <c r="DW42" t="inlineStr">
        <is>
          <t>46.6</t>
        </is>
      </c>
      <c r="DX42" t="inlineStr">
        <is>
          <t>2.5</t>
        </is>
      </c>
      <c r="DY42" t="inlineStr">
        <is>
          <t>100</t>
        </is>
      </c>
      <c r="DZ42" t="inlineStr">
        <is>
          <t>-21.5021</t>
        </is>
      </c>
      <c r="EA42" t="inlineStr">
        <is>
          <t>10545.6</t>
        </is>
      </c>
      <c r="EB42" t="inlineStr">
        <is>
          <t>228.666</t>
        </is>
      </c>
      <c r="EC42" t="inlineStr">
        <is>
          <t>11.2385</t>
        </is>
      </c>
      <c r="ED42" t="inlineStr">
        <is>
          <t>6.91047</t>
        </is>
      </c>
      <c r="EE42" t="inlineStr">
        <is>
          <t>0.00178613</t>
        </is>
      </c>
      <c r="EF42" t="inlineStr">
        <is>
          <t>4161.6</t>
        </is>
      </c>
      <c r="EG42" t="inlineStr">
        <is>
          <t>24.7</t>
        </is>
      </c>
      <c r="EH42" t="inlineStr">
        <is>
          <t>0</t>
        </is>
      </c>
      <c r="EI42" t="inlineStr">
        <is>
          <t xml:space="preserve"> 42</t>
        </is>
      </c>
    </row>
    <row r="43" ht="14.25" customHeight="1" s="76">
      <c r="A43" s="2" t="inlineStr">
        <is>
          <t>2025-07-14 06:00</t>
        </is>
      </c>
      <c r="B43" t="inlineStr">
        <is>
          <t>101432</t>
        </is>
      </c>
      <c r="C43" t="inlineStr">
        <is>
          <t>24134.9</t>
        </is>
      </c>
      <c r="D43" t="inlineStr">
        <is>
          <t>5.10397</t>
        </is>
      </c>
      <c r="E43" t="inlineStr">
        <is>
          <t>12292.2</t>
        </is>
      </c>
      <c r="F43" t="inlineStr">
        <is>
          <t>227.591</t>
        </is>
      </c>
      <c r="G43" t="inlineStr">
        <is>
          <t>3.4</t>
        </is>
      </c>
      <c r="H43" t="inlineStr">
        <is>
          <t>0</t>
        </is>
      </c>
      <c r="I43" t="inlineStr">
        <is>
          <t>-0.00811133</t>
        </is>
      </c>
      <c r="J43" t="inlineStr">
        <is>
          <t>17.3921</t>
        </is>
      </c>
      <c r="K43" t="inlineStr">
        <is>
          <t>-2.05834</t>
        </is>
      </c>
      <c r="L43" t="inlineStr">
        <is>
          <t>0.000240489</t>
        </is>
      </c>
      <c r="M43" t="inlineStr">
        <is>
          <t>9565.1</t>
        </is>
      </c>
      <c r="N43" t="inlineStr">
        <is>
          <t>235.27</t>
        </is>
      </c>
      <c r="O43" t="inlineStr">
        <is>
          <t>60</t>
        </is>
      </c>
      <c r="P43" t="inlineStr">
        <is>
          <t>0</t>
        </is>
      </c>
      <c r="Q43" t="inlineStr">
        <is>
          <t>0.00902734</t>
        </is>
      </c>
      <c r="R43" t="inlineStr">
        <is>
          <t>5.29838</t>
        </is>
      </c>
      <c r="S43" t="inlineStr">
        <is>
          <t>7.32165</t>
        </is>
      </c>
      <c r="T43" t="inlineStr">
        <is>
          <t>0.000124095</t>
        </is>
      </c>
      <c r="U43" t="inlineStr">
        <is>
          <t>7514.99</t>
        </is>
      </c>
      <c r="V43" t="inlineStr">
        <is>
          <t>250.621</t>
        </is>
      </c>
      <c r="W43" t="inlineStr">
        <is>
          <t>46.2</t>
        </is>
      </c>
      <c r="X43" t="inlineStr">
        <is>
          <t>0</t>
        </is>
      </c>
      <c r="Y43" t="inlineStr">
        <is>
          <t>-0.00830078</t>
        </is>
      </c>
      <c r="Z43" t="inlineStr">
        <is>
          <t>3.40972</t>
        </is>
      </c>
      <c r="AA43" t="inlineStr">
        <is>
          <t>5.28041</t>
        </is>
      </c>
      <c r="AB43" s="3" t="inlineStr">
        <is>
          <t>0.000111343</t>
        </is>
      </c>
      <c r="AC43" t="inlineStr">
        <is>
          <t>5840.44</t>
        </is>
      </c>
      <c r="AD43" t="inlineStr">
        <is>
          <t>261.177</t>
        </is>
      </c>
      <c r="AE43" t="inlineStr">
        <is>
          <t>62.2</t>
        </is>
      </c>
      <c r="AF43" t="inlineStr">
        <is>
          <t>0</t>
        </is>
      </c>
      <c r="AG43" t="inlineStr">
        <is>
          <t>-0.0227148</t>
        </is>
      </c>
      <c r="AH43" t="inlineStr">
        <is>
          <t>2.50388</t>
        </is>
      </c>
      <c r="AI43" t="inlineStr">
        <is>
          <t>3.8762</t>
        </is>
      </c>
      <c r="AJ43" s="3" t="inlineStr">
        <is>
          <t>0.000183974</t>
        </is>
      </c>
      <c r="AK43" t="inlineStr">
        <is>
          <t>4419.77</t>
        </is>
      </c>
      <c r="AL43" t="inlineStr">
        <is>
          <t>270.584</t>
        </is>
      </c>
      <c r="AM43" t="inlineStr">
        <is>
          <t>43.6</t>
        </is>
      </c>
      <c r="AN43" t="inlineStr">
        <is>
          <t>0</t>
        </is>
      </c>
      <c r="AO43" t="inlineStr">
        <is>
          <t>-0.344082</t>
        </is>
      </c>
      <c r="AP43" t="inlineStr">
        <is>
          <t>0.0548853</t>
        </is>
      </c>
      <c r="AQ43" t="inlineStr">
        <is>
          <t>-4.0503</t>
        </is>
      </c>
      <c r="AR43" t="inlineStr">
        <is>
          <t>0.000129029</t>
        </is>
      </c>
      <c r="AS43" t="inlineStr">
        <is>
          <t>3174.42</t>
        </is>
      </c>
      <c r="AT43" t="inlineStr">
        <is>
          <t>280.502</t>
        </is>
      </c>
      <c r="AU43" t="inlineStr">
        <is>
          <t>30</t>
        </is>
      </c>
      <c r="AV43" t="inlineStr">
        <is>
          <t>0</t>
        </is>
      </c>
      <c r="AW43" t="inlineStr">
        <is>
          <t>-0.316096</t>
        </is>
      </c>
      <c r="AX43" t="inlineStr">
        <is>
          <t>-0.402896</t>
        </is>
      </c>
      <c r="AY43" t="inlineStr">
        <is>
          <t>-4.40049</t>
        </is>
      </c>
      <c r="AZ43" t="inlineStr">
        <is>
          <t>0.000182229</t>
        </is>
      </c>
      <c r="BA43" t="inlineStr">
        <is>
          <t>1542.4</t>
        </is>
      </c>
      <c r="BB43" t="inlineStr">
        <is>
          <t>292.445</t>
        </is>
      </c>
      <c r="BC43" t="inlineStr">
        <is>
          <t>38</t>
        </is>
      </c>
      <c r="BD43" t="inlineStr">
        <is>
          <t>0</t>
        </is>
      </c>
      <c r="BE43" t="inlineStr">
        <is>
          <t>0.410075</t>
        </is>
      </c>
      <c r="BF43" t="inlineStr">
        <is>
          <t>0.313218</t>
        </is>
      </c>
      <c r="BG43" t="inlineStr">
        <is>
          <t>-5.93805</t>
        </is>
      </c>
      <c r="BH43" t="inlineStr">
        <is>
          <t>3.40001e-05</t>
        </is>
      </c>
      <c r="BI43" t="inlineStr">
        <is>
          <t>808.972</t>
        </is>
      </c>
      <c r="BJ43" t="inlineStr">
        <is>
          <t>297.955</t>
        </is>
      </c>
      <c r="BK43" t="inlineStr">
        <is>
          <t>20.4</t>
        </is>
      </c>
      <c r="BL43" t="inlineStr">
        <is>
          <t>0</t>
        </is>
      </c>
      <c r="BM43" t="inlineStr">
        <is>
          <t>0.402861</t>
        </is>
      </c>
      <c r="BN43" t="inlineStr">
        <is>
          <t>-1.33778</t>
        </is>
      </c>
      <c r="BO43" t="inlineStr">
        <is>
          <t>-6.18348</t>
        </is>
      </c>
      <c r="BP43" t="inlineStr">
        <is>
          <t>4.46916e-05</t>
        </is>
      </c>
      <c r="BQ43" t="inlineStr">
        <is>
          <t>575.393</t>
        </is>
      </c>
      <c r="BR43" t="inlineStr">
        <is>
          <t>298.733</t>
        </is>
      </c>
      <c r="BS43" t="inlineStr">
        <is>
          <t>22</t>
        </is>
      </c>
      <c r="BT43" t="inlineStr">
        <is>
          <t>0</t>
        </is>
      </c>
      <c r="BU43" t="inlineStr">
        <is>
          <t>0.256587</t>
        </is>
      </c>
      <c r="BV43" t="inlineStr">
        <is>
          <t>-2.04032</t>
        </is>
      </c>
      <c r="BW43" t="inlineStr">
        <is>
          <t>-5.82191</t>
        </is>
      </c>
      <c r="BX43" t="inlineStr">
        <is>
          <t>4.78491e-05</t>
        </is>
      </c>
      <c r="BY43" t="inlineStr">
        <is>
          <t>5</t>
        </is>
      </c>
      <c r="BZ43" t="inlineStr">
        <is>
          <t>347.624</t>
        </is>
      </c>
      <c r="CA43" t="inlineStr">
        <is>
          <t>298.565</t>
        </is>
      </c>
      <c r="CB43" t="inlineStr">
        <is>
          <t>36.1</t>
        </is>
      </c>
      <c r="CC43" t="inlineStr">
        <is>
          <t>0</t>
        </is>
      </c>
      <c r="CD43" t="inlineStr">
        <is>
          <t>0.0749727</t>
        </is>
      </c>
      <c r="CE43" t="inlineStr">
        <is>
          <t>-2.24533</t>
        </is>
      </c>
      <c r="CF43" t="inlineStr">
        <is>
          <t>-4.63219</t>
        </is>
      </c>
      <c r="CG43" t="inlineStr">
        <is>
          <t>4.52439e-05</t>
        </is>
      </c>
      <c r="CH43" t="inlineStr">
        <is>
          <t>300.492</t>
        </is>
      </c>
      <c r="CI43" t="inlineStr">
        <is>
          <t>35.4</t>
        </is>
      </c>
      <c r="CJ43" t="inlineStr">
        <is>
          <t>0</t>
        </is>
      </c>
      <c r="CK43" t="inlineStr">
        <is>
          <t>-0.0950273</t>
        </is>
      </c>
      <c r="CL43" t="inlineStr">
        <is>
          <t>-2.21885</t>
        </is>
      </c>
      <c r="CM43" t="inlineStr">
        <is>
          <t>-4.10761</t>
        </is>
      </c>
      <c r="CN43" t="inlineStr">
        <is>
          <t>6.59683e-05</t>
        </is>
      </c>
      <c r="CO43" t="inlineStr">
        <is>
          <t>124.691</t>
        </is>
      </c>
      <c r="CP43" t="inlineStr">
        <is>
          <t>55.5794</t>
        </is>
      </c>
      <c r="CQ43" t="inlineStr">
        <is>
          <t>305.4</t>
        </is>
      </c>
      <c r="CR43" t="inlineStr">
        <is>
          <t>0</t>
        </is>
      </c>
      <c r="CS43" t="inlineStr">
        <is>
          <t>380.776</t>
        </is>
      </c>
      <c r="CT43" t="inlineStr">
        <is>
          <t>301.896</t>
        </is>
      </c>
      <c r="CU43" t="inlineStr">
        <is>
          <t>284.751</t>
        </is>
      </c>
      <c r="CV43" t="inlineStr">
        <is>
          <t>34.5</t>
        </is>
      </c>
      <c r="CW43" t="inlineStr">
        <is>
          <t>-1.91963</t>
        </is>
      </c>
      <c r="CX43" t="inlineStr">
        <is>
          <t>-3.37269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s="3" t="inlineStr">
        <is>
          <t>0</t>
        </is>
      </c>
      <c r="DC43" s="3" t="inlineStr">
        <is>
          <t>0</t>
        </is>
      </c>
      <c r="DD43" t="inlineStr">
        <is>
          <t>0</t>
        </is>
      </c>
      <c r="DE43" t="inlineStr">
        <is>
          <t>0.125</t>
        </is>
      </c>
      <c r="DF43" t="inlineStr">
        <is>
          <t>0</t>
        </is>
      </c>
      <c r="DG43" t="inlineStr">
        <is>
          <t>0.125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8700</t>
        </is>
      </c>
      <c r="DQ43" t="inlineStr">
        <is>
          <t>1.06682</t>
        </is>
      </c>
      <c r="DR43" t="inlineStr">
        <is>
          <t>0</t>
        </is>
      </c>
      <c r="DS43" t="inlineStr">
        <is>
          <t>0.281616</t>
        </is>
      </c>
      <c r="DT43" t="inlineStr">
        <is>
          <t>0</t>
        </is>
      </c>
      <c r="DU43" t="inlineStr">
        <is>
          <t>0</t>
        </is>
      </c>
      <c r="DV43" t="inlineStr">
        <is>
          <t>0</t>
        </is>
      </c>
      <c r="DW43" t="inlineStr">
        <is>
          <t>23.3</t>
        </is>
      </c>
      <c r="DX43" t="inlineStr">
        <is>
          <t>0</t>
        </is>
      </c>
      <c r="DY43" t="inlineStr">
        <is>
          <t>50</t>
        </is>
      </c>
      <c r="DZ43" t="inlineStr">
        <is>
          <t>-7.94366</t>
        </is>
      </c>
      <c r="EA43" t="inlineStr">
        <is>
          <t>10726.6</t>
        </is>
      </c>
      <c r="EB43" t="inlineStr">
        <is>
          <t>229.143</t>
        </is>
      </c>
      <c r="EC43" t="inlineStr">
        <is>
          <t>9.18232</t>
        </is>
      </c>
      <c r="ED43" t="inlineStr">
        <is>
          <t>0.936584</t>
        </is>
      </c>
      <c r="EE43" t="inlineStr">
        <is>
          <t>0.00656487</t>
        </is>
      </c>
      <c r="EF43" t="inlineStr">
        <is>
          <t>4105.12</t>
        </is>
      </c>
      <c r="EG43" t="inlineStr">
        <is>
          <t>39.3</t>
        </is>
      </c>
      <c r="EH43" t="inlineStr">
        <is>
          <t>0</t>
        </is>
      </c>
      <c r="EI43" t="inlineStr">
        <is>
          <t xml:space="preserve"> 43</t>
        </is>
      </c>
    </row>
    <row r="44" ht="14.25" customHeight="1" s="76">
      <c r="A44" s="2" t="inlineStr">
        <is>
          <t>2025-07-14 09:00</t>
        </is>
      </c>
      <c r="B44" t="inlineStr">
        <is>
          <t>101439</t>
        </is>
      </c>
      <c r="C44" t="inlineStr">
        <is>
          <t>24135.2</t>
        </is>
      </c>
      <c r="D44" t="inlineStr">
        <is>
          <t>5.81205</t>
        </is>
      </c>
      <c r="E44" t="inlineStr">
        <is>
          <t>12308.4</t>
        </is>
      </c>
      <c r="F44" t="inlineStr">
        <is>
          <t>227.631</t>
        </is>
      </c>
      <c r="G44" t="inlineStr">
        <is>
          <t>3.1</t>
        </is>
      </c>
      <c r="H44" t="inlineStr">
        <is>
          <t>0</t>
        </is>
      </c>
      <c r="I44" t="inlineStr">
        <is>
          <t>0.141409</t>
        </is>
      </c>
      <c r="J44" t="inlineStr">
        <is>
          <t>15.0199</t>
        </is>
      </c>
      <c r="K44" t="inlineStr">
        <is>
          <t>-13.0059</t>
        </is>
      </c>
      <c r="L44" s="3" t="inlineStr">
        <is>
          <t>0.000167027</t>
        </is>
      </c>
      <c r="M44" t="inlineStr">
        <is>
          <t>9576.15</t>
        </is>
      </c>
      <c r="N44" t="inlineStr">
        <is>
          <t>235.925</t>
        </is>
      </c>
      <c r="O44" t="inlineStr">
        <is>
          <t>48.7</t>
        </is>
      </c>
      <c r="P44" t="inlineStr">
        <is>
          <t>0</t>
        </is>
      </c>
      <c r="Q44" t="inlineStr">
        <is>
          <t>0.11238</t>
        </is>
      </c>
      <c r="R44" t="inlineStr">
        <is>
          <t>1.81116</t>
        </is>
      </c>
      <c r="S44" t="inlineStr">
        <is>
          <t>-7.4032</t>
        </is>
      </c>
      <c r="T44" t="inlineStr">
        <is>
          <t>0.000250094</t>
        </is>
      </c>
      <c r="U44" t="inlineStr">
        <is>
          <t>7521.86</t>
        </is>
      </c>
      <c r="V44" t="inlineStr">
        <is>
          <t>251.391</t>
        </is>
      </c>
      <c r="W44" t="inlineStr">
        <is>
          <t>39.7</t>
        </is>
      </c>
      <c r="X44" t="inlineStr">
        <is>
          <t>0</t>
        </is>
      </c>
      <c r="Y44" t="inlineStr">
        <is>
          <t>0.225353</t>
        </is>
      </c>
      <c r="Z44" t="inlineStr">
        <is>
          <t>-0.8185</t>
        </is>
      </c>
      <c r="AA44" t="inlineStr">
        <is>
          <t>1.24509</t>
        </is>
      </c>
      <c r="AB44" s="3" t="inlineStr">
        <is>
          <t>0.000141203</t>
        </is>
      </c>
      <c r="AC44" t="inlineStr">
        <is>
          <t>5844.61</t>
        </is>
      </c>
      <c r="AD44" t="inlineStr">
        <is>
          <t>261.458</t>
        </is>
      </c>
      <c r="AE44" t="inlineStr">
        <is>
          <t>48.6</t>
        </is>
      </c>
      <c r="AF44" t="inlineStr">
        <is>
          <t>0</t>
        </is>
      </c>
      <c r="AG44" t="inlineStr">
        <is>
          <t>0.180626</t>
        </is>
      </c>
      <c r="AH44" t="inlineStr">
        <is>
          <t>-0.016333</t>
        </is>
      </c>
      <c r="AI44" t="inlineStr">
        <is>
          <t>0.540432</t>
        </is>
      </c>
      <c r="AJ44" s="3" t="inlineStr">
        <is>
          <t>0.00013996</t>
        </is>
      </c>
      <c r="AK44" t="inlineStr">
        <is>
          <t>4423.53</t>
        </is>
      </c>
      <c r="AL44" t="inlineStr">
        <is>
          <t>270.953</t>
        </is>
      </c>
      <c r="AM44" t="inlineStr">
        <is>
          <t>37.4</t>
        </is>
      </c>
      <c r="AN44" t="inlineStr">
        <is>
          <t>0</t>
        </is>
      </c>
      <c r="AO44" t="inlineStr">
        <is>
          <t>0.0551387</t>
        </is>
      </c>
      <c r="AP44" t="inlineStr">
        <is>
          <t>-1.87398</t>
        </is>
      </c>
      <c r="AQ44" t="inlineStr">
        <is>
          <t>-4.34651</t>
        </is>
      </c>
      <c r="AR44" t="inlineStr">
        <is>
          <t>9.86057e-05</t>
        </is>
      </c>
      <c r="AS44" t="inlineStr">
        <is>
          <t>3178.5</t>
        </is>
      </c>
      <c r="AT44" t="inlineStr">
        <is>
          <t>280.183</t>
        </is>
      </c>
      <c r="AU44" t="inlineStr">
        <is>
          <t>35</t>
        </is>
      </c>
      <c r="AV44" t="inlineStr">
        <is>
          <t>0</t>
        </is>
      </c>
      <c r="AW44" t="inlineStr">
        <is>
          <t>-0.044957</t>
        </is>
      </c>
      <c r="AX44" t="inlineStr">
        <is>
          <t>-1.80866</t>
        </is>
      </c>
      <c r="AY44" t="inlineStr">
        <is>
          <t>-5.0331</t>
        </is>
      </c>
      <c r="AZ44" t="inlineStr">
        <is>
          <t>0.000206484</t>
        </is>
      </c>
      <c r="BA44" t="inlineStr">
        <is>
          <t>1545.27</t>
        </is>
      </c>
      <c r="BB44" t="inlineStr">
        <is>
          <t>293.03</t>
        </is>
      </c>
      <c r="BC44" t="inlineStr">
        <is>
          <t>28.8</t>
        </is>
      </c>
      <c r="BD44" t="inlineStr">
        <is>
          <t>0</t>
        </is>
      </c>
      <c r="BE44" t="inlineStr">
        <is>
          <t>0.245031</t>
        </is>
      </c>
      <c r="BF44" t="inlineStr">
        <is>
          <t>-0.653818</t>
        </is>
      </c>
      <c r="BG44" t="inlineStr">
        <is>
          <t>-6.29038</t>
        </is>
      </c>
      <c r="BH44" s="3" t="inlineStr">
        <is>
          <t>7.24183e-05</t>
        </is>
      </c>
      <c r="BI44" t="inlineStr">
        <is>
          <t>812.507</t>
        </is>
      </c>
      <c r="BJ44" t="inlineStr">
        <is>
          <t>296.693</t>
        </is>
      </c>
      <c r="BK44" t="inlineStr">
        <is>
          <t>34.7</t>
        </is>
      </c>
      <c r="BL44" t="inlineStr">
        <is>
          <t>0</t>
        </is>
      </c>
      <c r="BM44" t="inlineStr">
        <is>
          <t>0.262943</t>
        </is>
      </c>
      <c r="BN44" t="inlineStr">
        <is>
          <t>-0.0509888</t>
        </is>
      </c>
      <c r="BO44" t="inlineStr">
        <is>
          <t>-5.8013</t>
        </is>
      </c>
      <c r="BP44" t="inlineStr">
        <is>
          <t>2.0379e-05</t>
        </is>
      </c>
      <c r="BQ44" t="inlineStr">
        <is>
          <t>579.307</t>
        </is>
      </c>
      <c r="BR44" t="inlineStr">
        <is>
          <t>298.477</t>
        </is>
      </c>
      <c r="BS44" t="inlineStr">
        <is>
          <t>33.8</t>
        </is>
      </c>
      <c r="BT44" t="inlineStr">
        <is>
          <t>0</t>
        </is>
      </c>
      <c r="BU44" t="inlineStr">
        <is>
          <t>0.17668</t>
        </is>
      </c>
      <c r="BV44" t="inlineStr">
        <is>
          <t>0.0184985</t>
        </is>
      </c>
      <c r="BW44" t="inlineStr">
        <is>
          <t>-6.00617</t>
        </is>
      </c>
      <c r="BX44" t="inlineStr">
        <is>
          <t>1.05187e-05</t>
        </is>
      </c>
      <c r="BY44" t="inlineStr">
        <is>
          <t>5</t>
        </is>
      </c>
      <c r="BZ44" t="inlineStr">
        <is>
          <t>350.664</t>
        </is>
      </c>
      <c r="CA44" t="inlineStr">
        <is>
          <t>300.587</t>
        </is>
      </c>
      <c r="CB44" t="inlineStr">
        <is>
          <t>31.5</t>
        </is>
      </c>
      <c r="CC44" t="inlineStr">
        <is>
          <t>0</t>
        </is>
      </c>
      <c r="CD44" t="inlineStr">
        <is>
          <t>0.00129883</t>
        </is>
      </c>
      <c r="CE44" t="inlineStr">
        <is>
          <t>-0.324673</t>
        </is>
      </c>
      <c r="CF44" t="inlineStr">
        <is>
          <t>-6.37377</t>
        </is>
      </c>
      <c r="CG44" t="inlineStr">
        <is>
          <t>7.32422e-07</t>
        </is>
      </c>
      <c r="CH44" t="inlineStr">
        <is>
          <t>303.017</t>
        </is>
      </c>
      <c r="CI44" t="inlineStr">
        <is>
          <t>28.9</t>
        </is>
      </c>
      <c r="CJ44" t="inlineStr">
        <is>
          <t>0</t>
        </is>
      </c>
      <c r="CK44" t="inlineStr">
        <is>
          <t>-0.151701</t>
        </is>
      </c>
      <c r="CL44" t="inlineStr">
        <is>
          <t>-0.800076</t>
        </is>
      </c>
      <c r="CM44" t="inlineStr">
        <is>
          <t>-6.40455</t>
        </is>
      </c>
      <c r="CN44" t="inlineStr">
        <is>
          <t>6.87427e-06</t>
        </is>
      </c>
      <c r="CO44" t="inlineStr">
        <is>
          <t>126.112</t>
        </is>
      </c>
      <c r="CP44" t="inlineStr">
        <is>
          <t>55.5794</t>
        </is>
      </c>
      <c r="CQ44" t="inlineStr">
        <is>
          <t>315.761</t>
        </is>
      </c>
      <c r="CR44" t="inlineStr">
        <is>
          <t>0</t>
        </is>
      </c>
      <c r="CS44" t="inlineStr">
        <is>
          <t>846.097</t>
        </is>
      </c>
      <c r="CT44" t="inlineStr">
        <is>
          <t>305.621</t>
        </is>
      </c>
      <c r="CU44" t="inlineStr">
        <is>
          <t>283.75</t>
        </is>
      </c>
      <c r="CV44" t="inlineStr">
        <is>
          <t>26.1</t>
        </is>
      </c>
      <c r="CW44" t="inlineStr">
        <is>
          <t>-1.03328</t>
        </is>
      </c>
      <c r="CX44" t="inlineStr">
        <is>
          <t>-5.73768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0</t>
        </is>
      </c>
      <c r="DC44" t="inlineStr">
        <is>
          <t>0</t>
        </is>
      </c>
      <c r="DD44" t="inlineStr">
        <is>
          <t>0</t>
        </is>
      </c>
      <c r="DE44" t="inlineStr">
        <is>
          <t>0.125</t>
        </is>
      </c>
      <c r="DF44" t="inlineStr">
        <is>
          <t>0</t>
        </is>
      </c>
      <c r="DG44" t="inlineStr">
        <is>
          <t>0.125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10800</t>
        </is>
      </c>
      <c r="DQ44" t="inlineStr">
        <is>
          <t>0.500362</t>
        </is>
      </c>
      <c r="DR44" t="inlineStr">
        <is>
          <t>2</t>
        </is>
      </c>
      <c r="DS44" t="inlineStr">
        <is>
          <t>-11.1899</t>
        </is>
      </c>
      <c r="DT44" t="inlineStr">
        <is>
          <t>0</t>
        </is>
      </c>
      <c r="DU44" t="inlineStr">
        <is>
          <t>0</t>
        </is>
      </c>
      <c r="DV44" t="inlineStr">
        <is>
          <t>0</t>
        </is>
      </c>
      <c r="DW44" t="inlineStr">
        <is>
          <t>0</t>
        </is>
      </c>
      <c r="DX44" t="inlineStr">
        <is>
          <t>0</t>
        </is>
      </c>
      <c r="DY44" t="inlineStr">
        <is>
          <t>0</t>
        </is>
      </c>
      <c r="DZ44" t="inlineStr">
        <is>
          <t>5.11652</t>
        </is>
      </c>
      <c r="EA44" t="inlineStr">
        <is>
          <t>17065.6</t>
        </is>
      </c>
      <c r="EB44" t="inlineStr">
        <is>
          <t>211.468</t>
        </is>
      </c>
      <c r="EC44" t="inlineStr">
        <is>
          <t>9.17481</t>
        </is>
      </c>
      <c r="ED44" t="inlineStr">
        <is>
          <t>2.17377</t>
        </is>
      </c>
      <c r="EE44" t="inlineStr">
        <is>
          <t>-0.00446072</t>
        </is>
      </c>
      <c r="EF44" t="inlineStr">
        <is>
          <t>4124.48</t>
        </is>
      </c>
      <c r="EG44" t="inlineStr">
        <is>
          <t>36.5</t>
        </is>
      </c>
      <c r="EH44" t="inlineStr">
        <is>
          <t>0</t>
        </is>
      </c>
      <c r="EI44" t="inlineStr">
        <is>
          <t xml:space="preserve"> 44</t>
        </is>
      </c>
    </row>
    <row r="45" ht="14.25" customHeight="1" s="76">
      <c r="A45" s="2" t="inlineStr">
        <is>
          <t>2025-07-14 12:00</t>
        </is>
      </c>
      <c r="B45" t="inlineStr">
        <is>
          <t>101367</t>
        </is>
      </c>
      <c r="C45" t="inlineStr">
        <is>
          <t>24135</t>
        </is>
      </c>
      <c r="D45" t="inlineStr">
        <is>
          <t>7.70164</t>
        </is>
      </c>
      <c r="E45" t="inlineStr">
        <is>
          <t>12332.6</t>
        </is>
      </c>
      <c r="F45" t="inlineStr">
        <is>
          <t>226.297</t>
        </is>
      </c>
      <c r="G45" t="inlineStr">
        <is>
          <t>6.6</t>
        </is>
      </c>
      <c r="H45" t="inlineStr">
        <is>
          <t>0</t>
        </is>
      </c>
      <c r="I45" t="inlineStr">
        <is>
          <t>0.17367</t>
        </is>
      </c>
      <c r="J45" t="inlineStr">
        <is>
          <t>15.5727</t>
        </is>
      </c>
      <c r="K45" t="inlineStr">
        <is>
          <t>-23.4434</t>
        </is>
      </c>
      <c r="L45" t="inlineStr">
        <is>
          <t>0.000130909</t>
        </is>
      </c>
      <c r="M45" t="inlineStr">
        <is>
          <t>9594.56</t>
        </is>
      </c>
      <c r="N45" t="inlineStr">
        <is>
          <t>236.569</t>
        </is>
      </c>
      <c r="O45" t="inlineStr">
        <is>
          <t>13.4</t>
        </is>
      </c>
      <c r="P45" t="inlineStr">
        <is>
          <t>0</t>
        </is>
      </c>
      <c r="Q45" t="inlineStr">
        <is>
          <t>0.0402051</t>
        </is>
      </c>
      <c r="R45" t="inlineStr">
        <is>
          <t>6.69699</t>
        </is>
      </c>
      <c r="S45" t="inlineStr">
        <is>
          <t>-16.2697</t>
        </is>
      </c>
      <c r="T45" t="inlineStr">
        <is>
          <t>0.000178781</t>
        </is>
      </c>
      <c r="U45" t="inlineStr">
        <is>
          <t>7536.39</t>
        </is>
      </c>
      <c r="V45" t="inlineStr">
        <is>
          <t>252.237</t>
        </is>
      </c>
      <c r="W45" t="inlineStr">
        <is>
          <t>31.6</t>
        </is>
      </c>
      <c r="X45" t="inlineStr">
        <is>
          <t>0</t>
        </is>
      </c>
      <c r="Y45" t="inlineStr">
        <is>
          <t>0.234579</t>
        </is>
      </c>
      <c r="Z45" t="inlineStr">
        <is>
          <t>0.84314</t>
        </is>
      </c>
      <c r="AA45" t="inlineStr">
        <is>
          <t>-7.07488</t>
        </is>
      </c>
      <c r="AB45" t="inlineStr">
        <is>
          <t>0.000184769</t>
        </is>
      </c>
      <c r="AC45" t="inlineStr">
        <is>
          <t>5851.31</t>
        </is>
      </c>
      <c r="AD45" t="inlineStr">
        <is>
          <t>263.33</t>
        </is>
      </c>
      <c r="AE45" t="inlineStr">
        <is>
          <t>32.3</t>
        </is>
      </c>
      <c r="AF45" t="inlineStr">
        <is>
          <t>0</t>
        </is>
      </c>
      <c r="AG45" t="inlineStr">
        <is>
          <t>0.240842</t>
        </is>
      </c>
      <c r="AH45" t="inlineStr">
        <is>
          <t>0.120156</t>
        </is>
      </c>
      <c r="AI45" t="inlineStr">
        <is>
          <t>-2.13131</t>
        </is>
      </c>
      <c r="AJ45" t="inlineStr">
        <is>
          <t>0.000128548</t>
        </is>
      </c>
      <c r="AK45" t="inlineStr">
        <is>
          <t>4424.93</t>
        </is>
      </c>
      <c r="AL45" t="inlineStr">
        <is>
          <t>271.758</t>
        </is>
      </c>
      <c r="AM45" t="inlineStr">
        <is>
          <t>25.4</t>
        </is>
      </c>
      <c r="AN45" t="inlineStr">
        <is>
          <t>0</t>
        </is>
      </c>
      <c r="AO45" t="inlineStr">
        <is>
          <t>0.215516</t>
        </is>
      </c>
      <c r="AP45" t="inlineStr">
        <is>
          <t>-2.76286</t>
        </is>
      </c>
      <c r="AQ45" t="inlineStr">
        <is>
          <t>-3.09243</t>
        </is>
      </c>
      <c r="AR45" s="3" t="inlineStr">
        <is>
          <t>0.000129734</t>
        </is>
      </c>
      <c r="AS45" t="inlineStr">
        <is>
          <t>3178.06</t>
        </is>
      </c>
      <c r="AT45" t="inlineStr">
        <is>
          <t>280.469</t>
        </is>
      </c>
      <c r="AU45" t="inlineStr">
        <is>
          <t>32</t>
        </is>
      </c>
      <c r="AV45" t="inlineStr">
        <is>
          <t>0</t>
        </is>
      </c>
      <c r="AW45" t="inlineStr">
        <is>
          <t>0.121279</t>
        </is>
      </c>
      <c r="AX45" t="inlineStr">
        <is>
          <t>-1.07502</t>
        </is>
      </c>
      <c r="AY45" t="inlineStr">
        <is>
          <t>-4.16989</t>
        </is>
      </c>
      <c r="AZ45" t="inlineStr">
        <is>
          <t>0.000226811</t>
        </is>
      </c>
      <c r="BA45" t="inlineStr">
        <is>
          <t>1542.53</t>
        </is>
      </c>
      <c r="BB45" t="inlineStr">
        <is>
          <t>293.459</t>
        </is>
      </c>
      <c r="BC45" t="inlineStr">
        <is>
          <t>31.3</t>
        </is>
      </c>
      <c r="BD45" t="inlineStr">
        <is>
          <t>0</t>
        </is>
      </c>
      <c r="BE45" t="inlineStr">
        <is>
          <t>0.195055</t>
        </is>
      </c>
      <c r="BF45" t="inlineStr">
        <is>
          <t>-0.0819092</t>
        </is>
      </c>
      <c r="BG45" t="inlineStr">
        <is>
          <t>-7.80657</t>
        </is>
      </c>
      <c r="BH45" t="inlineStr">
        <is>
          <t>5.18556e-05</t>
        </is>
      </c>
      <c r="BI45" t="inlineStr">
        <is>
          <t>808.565</t>
        </is>
      </c>
      <c r="BJ45" t="inlineStr">
        <is>
          <t>297.639</t>
        </is>
      </c>
      <c r="BK45" t="inlineStr">
        <is>
          <t>33.5</t>
        </is>
      </c>
      <c r="BL45" t="inlineStr">
        <is>
          <t>0</t>
        </is>
      </c>
      <c r="BM45" t="inlineStr">
        <is>
          <t>0.620452</t>
        </is>
      </c>
      <c r="BN45" t="inlineStr">
        <is>
          <t>1.27009</t>
        </is>
      </c>
      <c r="BO45" t="inlineStr">
        <is>
          <t>-7.61623</t>
        </is>
      </c>
      <c r="BP45" t="inlineStr">
        <is>
          <t>2.0283e-05</t>
        </is>
      </c>
      <c r="BQ45" t="inlineStr">
        <is>
          <t>574.624</t>
        </is>
      </c>
      <c r="BR45" t="inlineStr">
        <is>
          <t>299.353</t>
        </is>
      </c>
      <c r="BS45" t="inlineStr">
        <is>
          <t>33.7</t>
        </is>
      </c>
      <c r="BT45" t="inlineStr">
        <is>
          <t>0</t>
        </is>
      </c>
      <c r="BU45" t="inlineStr">
        <is>
          <t>0.472157</t>
        </is>
      </c>
      <c r="BV45" t="inlineStr">
        <is>
          <t>1.05421</t>
        </is>
      </c>
      <c r="BW45" t="inlineStr">
        <is>
          <t>-8.17453</t>
        </is>
      </c>
      <c r="BX45" t="inlineStr">
        <is>
          <t>1.3562e-06</t>
        </is>
      </c>
      <c r="BY45" t="inlineStr">
        <is>
          <t>5</t>
        </is>
      </c>
      <c r="BZ45" t="inlineStr">
        <is>
          <t>345.257</t>
        </is>
      </c>
      <c r="CA45" t="inlineStr">
        <is>
          <t>301.429</t>
        </is>
      </c>
      <c r="CB45" t="inlineStr">
        <is>
          <t>31.7</t>
        </is>
      </c>
      <c r="CC45" t="inlineStr">
        <is>
          <t>0</t>
        </is>
      </c>
      <c r="CD45" t="inlineStr">
        <is>
          <t>0.176302</t>
        </is>
      </c>
      <c r="CE45" t="inlineStr">
        <is>
          <t>0.460623</t>
        </is>
      </c>
      <c r="CF45" t="inlineStr">
        <is>
          <t>-8.78474</t>
        </is>
      </c>
      <c r="CG45" t="inlineStr">
        <is>
          <t>-2.27554e-05</t>
        </is>
      </c>
      <c r="CH45" t="inlineStr">
        <is>
          <t>303.899</t>
        </is>
      </c>
      <c r="CI45" t="inlineStr">
        <is>
          <t>29.4</t>
        </is>
      </c>
      <c r="CJ45" t="inlineStr">
        <is>
          <t>0</t>
        </is>
      </c>
      <c r="CK45" t="inlineStr">
        <is>
          <t>-0.144698</t>
        </is>
      </c>
      <c r="CL45" t="inlineStr">
        <is>
          <t>-0.311074</t>
        </is>
      </c>
      <c r="CM45" t="inlineStr">
        <is>
          <t>-8.76063</t>
        </is>
      </c>
      <c r="CN45" t="inlineStr">
        <is>
          <t>-4.13223e-05</t>
        </is>
      </c>
      <c r="CO45" t="inlineStr">
        <is>
          <t>120.067</t>
        </is>
      </c>
      <c r="CP45" t="inlineStr">
        <is>
          <t>55.5794</t>
        </is>
      </c>
      <c r="CQ45" t="inlineStr">
        <is>
          <t>317.3</t>
        </is>
      </c>
      <c r="CR45" t="inlineStr">
        <is>
          <t>0</t>
        </is>
      </c>
      <c r="CS45" t="inlineStr">
        <is>
          <t>980.713</t>
        </is>
      </c>
      <c r="CT45" t="inlineStr">
        <is>
          <t>306.739</t>
        </is>
      </c>
      <c r="CU45" t="inlineStr">
        <is>
          <t>284.851</t>
        </is>
      </c>
      <c r="CV45" t="inlineStr">
        <is>
          <t>26.4</t>
        </is>
      </c>
      <c r="CW45" t="inlineStr">
        <is>
          <t>-0.76361</t>
        </is>
      </c>
      <c r="CX45" t="inlineStr">
        <is>
          <t>-7.68886</t>
        </is>
      </c>
      <c r="CY45" t="inlineStr">
        <is>
          <t>-50</t>
        </is>
      </c>
      <c r="CZ45" t="inlineStr">
        <is>
          <t>0</t>
        </is>
      </c>
      <c r="DA45" t="inlineStr">
        <is>
          <t>0</t>
        </is>
      </c>
      <c r="DB45" t="inlineStr">
        <is>
          <t>0</t>
        </is>
      </c>
      <c r="DC45" t="inlineStr">
        <is>
          <t>0</t>
        </is>
      </c>
      <c r="DD45" t="inlineStr">
        <is>
          <t>0</t>
        </is>
      </c>
      <c r="DE45" t="inlineStr">
        <is>
          <t>0.125</t>
        </is>
      </c>
      <c r="DF45" t="inlineStr">
        <is>
          <t>0</t>
        </is>
      </c>
      <c r="DG45" t="inlineStr">
        <is>
          <t>0.125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21600</t>
        </is>
      </c>
      <c r="DQ45" t="inlineStr">
        <is>
          <t>1.02288</t>
        </is>
      </c>
      <c r="DR45" t="inlineStr">
        <is>
          <t>7</t>
        </is>
      </c>
      <c r="DS45" t="inlineStr">
        <is>
          <t>-8.77856</t>
        </is>
      </c>
      <c r="DT45" t="inlineStr">
        <is>
          <t>0</t>
        </is>
      </c>
      <c r="DU45" t="inlineStr">
        <is>
          <t>0</t>
        </is>
      </c>
      <c r="DV45" t="inlineStr">
        <is>
          <t>0</t>
        </is>
      </c>
      <c r="DW45" t="inlineStr">
        <is>
          <t>0</t>
        </is>
      </c>
      <c r="DX45" t="inlineStr">
        <is>
          <t>0</t>
        </is>
      </c>
      <c r="DY45" t="inlineStr">
        <is>
          <t>0</t>
        </is>
      </c>
      <c r="DZ45" t="inlineStr">
        <is>
          <t>22.7681</t>
        </is>
      </c>
      <c r="EA45" t="inlineStr">
        <is>
          <t>16501.8</t>
        </is>
      </c>
      <c r="EB45" t="inlineStr">
        <is>
          <t>210.871</t>
        </is>
      </c>
      <c r="EC45" t="inlineStr">
        <is>
          <t>10.6308</t>
        </is>
      </c>
      <c r="ED45" t="inlineStr">
        <is>
          <t>3.34882</t>
        </is>
      </c>
      <c r="EE45" s="3" t="inlineStr">
        <is>
          <t>-0.00157819</t>
        </is>
      </c>
      <c r="EF45" t="inlineStr">
        <is>
          <t>4222.4</t>
        </is>
      </c>
      <c r="EG45" t="inlineStr">
        <is>
          <t>25.9</t>
        </is>
      </c>
      <c r="EH45" t="inlineStr">
        <is>
          <t>0</t>
        </is>
      </c>
      <c r="EI45" t="inlineStr">
        <is>
          <t xml:space="preserve"> 45</t>
        </is>
      </c>
    </row>
    <row r="48" ht="14.25" customHeight="1" s="76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  <c r="EE48" t="n">
        <v>135</v>
      </c>
      <c r="EF48" t="n">
        <v>136</v>
      </c>
      <c r="EG48" t="n">
        <v>137</v>
      </c>
      <c r="EH48" t="n">
        <v>138</v>
      </c>
      <c r="EI48" t="n">
        <v>139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1"/>
  <sheetViews>
    <sheetView tabSelected="1" topLeftCell="M1" zoomScaleNormal="100" workbookViewId="0">
      <selection activeCell="Q2" sqref="Q2"/>
    </sheetView>
  </sheetViews>
  <sheetFormatPr baseColWidth="8" defaultColWidth="8.6640625" defaultRowHeight="14.4"/>
  <cols>
    <col width="17.21875" customWidth="1" style="76" min="1" max="1"/>
    <col width="30.109375" customWidth="1" style="76" min="2" max="2"/>
    <col width="29.77734375" customWidth="1" style="76" min="3" max="3"/>
    <col width="31.77734375" customWidth="1" style="76" min="4" max="4"/>
    <col width="30.21875" customWidth="1" style="76" min="5" max="5"/>
    <col width="31.21875" customWidth="1" style="76" min="6" max="6"/>
    <col width="33.88671875" customWidth="1" style="76" min="7" max="7"/>
    <col width="33.77734375" customWidth="1" style="76" min="8" max="8"/>
    <col width="30" customWidth="1" style="76" min="9" max="9"/>
    <col width="33.77734375" customWidth="1" style="76" min="10" max="10"/>
    <col width="20.44140625" customWidth="1" style="76" min="11" max="11"/>
    <col width="21.44140625" customWidth="1" style="76" min="12" max="12"/>
    <col width="21.6640625" customWidth="1" style="76" min="13" max="13"/>
    <col width="20.33203125" customWidth="1" style="76" min="14" max="14"/>
    <col width="31" customWidth="1" style="76" min="15" max="15"/>
    <col width="21.5546875" customWidth="1" style="76" min="16" max="16"/>
    <col width="28.109375" customWidth="1" style="76" min="17" max="17"/>
    <col width="28.44140625" customWidth="1" style="76" min="18" max="18"/>
    <col width="28.21875" customWidth="1" style="76" min="19" max="19"/>
    <col width="32" customWidth="1" style="76" min="20" max="20"/>
    <col width="29.21875" customWidth="1" style="76" min="21" max="21"/>
    <col width="32.109375" customWidth="1" style="76" min="22" max="22"/>
    <col width="32" customWidth="1" style="76" min="23" max="23"/>
    <col width="11.5546875" customWidth="1" style="76" min="1024" max="1024"/>
  </cols>
  <sheetData>
    <row r="1" ht="14.25" customHeight="1" s="76">
      <c r="B1" s="75" t="inlineStr">
        <is>
          <t>Values</t>
        </is>
      </c>
    </row>
    <row r="2" ht="14.25" customHeight="1" s="76">
      <c r="A2" s="75" t="inlineStr">
        <is>
          <t>Etichette di riga</t>
        </is>
      </c>
      <c r="B2" t="inlineStr">
        <is>
          <t>Max di TMP - 2_m_above_ground</t>
        </is>
      </c>
      <c r="C2" t="inlineStr">
        <is>
          <t>Max di TMP - 2_m_above_ground</t>
        </is>
      </c>
      <c r="D2" t="inlineStr">
        <is>
          <t>Max di TMP - 2_m_above_ground</t>
        </is>
      </c>
      <c r="E2" t="inlineStr">
        <is>
          <t>Media di RH - 2_m_above_ground</t>
        </is>
      </c>
      <c r="F2" t="inlineStr">
        <is>
          <t>Media di DPT - 2_m_above_ground</t>
        </is>
      </c>
      <c r="G2" t="inlineStr">
        <is>
          <t>Media di UGRD - 10_m_above_ground</t>
        </is>
      </c>
      <c r="H2" t="inlineStr">
        <is>
          <t>Media di VGRD - 10_m_above_ground</t>
        </is>
      </c>
      <c r="I2" t="inlineStr">
        <is>
          <t>Media di LCDC - low_cloud_layer2</t>
        </is>
      </c>
      <c r="J2" t="inlineStr">
        <is>
          <t>Media di MCDC - middle_cloud_layer2</t>
        </is>
      </c>
      <c r="K2" t="inlineStr">
        <is>
          <t>Max di PRATE - surface</t>
        </is>
      </c>
      <c r="L2" t="inlineStr">
        <is>
          <t>Max di CRAIN - surface2</t>
        </is>
      </c>
      <c r="M2" t="inlineStr">
        <is>
          <t>Max di CSNOW - surface</t>
        </is>
      </c>
      <c r="N2" t="inlineStr">
        <is>
          <t>Max di CRAIN - surface</t>
        </is>
      </c>
      <c r="O2" t="inlineStr">
        <is>
          <t>Media di HCDC - high_cloud_layer2</t>
        </is>
      </c>
      <c r="P2" t="inlineStr">
        <is>
          <t>Max di PRATE - surface2</t>
        </is>
      </c>
      <c r="Q2" s="77" t="inlineStr">
        <is>
          <t>Media di RH - 2_m_above_ground</t>
        </is>
      </c>
      <c r="R2" t="inlineStr">
        <is>
          <t>Media di RH - 2_m_above_ground</t>
        </is>
      </c>
      <c r="S2" t="inlineStr">
        <is>
          <t>Media di LCDC - low_cloud_layer2</t>
        </is>
      </c>
      <c r="T2" t="inlineStr">
        <is>
          <t>Media di MCDC - middle_cloud_layer2</t>
        </is>
      </c>
      <c r="U2" t="inlineStr">
        <is>
          <t>Media di HCDC - high_cloud_layer2</t>
        </is>
      </c>
      <c r="V2" t="inlineStr">
        <is>
          <t>Media di UGRD - 10_m_above_ground</t>
        </is>
      </c>
      <c r="W2" t="inlineStr">
        <is>
          <t>Media di VGRD - 10_m_above_ground</t>
        </is>
      </c>
    </row>
    <row r="3" ht="14.25" customHeight="1" s="76">
      <c r="A3" t="inlineStr">
        <is>
          <t>27-giu</t>
        </is>
      </c>
      <c r="B3" s="67" t="n">
        <v>306.895</v>
      </c>
      <c r="C3" s="67" t="n">
        <v>298.9</v>
      </c>
      <c r="D3" s="67" t="n">
        <v>302.33</v>
      </c>
      <c r="E3" s="67" t="n">
        <v>52.43333333333334</v>
      </c>
      <c r="F3" s="67" t="n">
        <v>290.7043333333333</v>
      </c>
      <c r="G3" s="67" t="n">
        <v>1.070654666666667</v>
      </c>
      <c r="H3" s="67" t="n">
        <v>-5.56813</v>
      </c>
      <c r="I3" s="67" t="n">
        <v>0</v>
      </c>
      <c r="J3" s="67" t="n">
        <v>0</v>
      </c>
      <c r="K3" s="67" t="n">
        <v>0</v>
      </c>
      <c r="L3" s="67" t="n">
        <v>0</v>
      </c>
      <c r="M3" s="67" t="n">
        <v>0</v>
      </c>
      <c r="N3" s="67" t="n">
        <v>0</v>
      </c>
      <c r="O3" s="67" t="n">
        <v>12.26666666666667</v>
      </c>
      <c r="P3" s="67" t="n">
        <v>0</v>
      </c>
      <c r="Q3" s="67" t="n">
        <v>32</v>
      </c>
      <c r="R3" s="67" t="n">
        <v>72.5</v>
      </c>
      <c r="S3" s="67" t="n">
        <v>0</v>
      </c>
      <c r="T3" s="67" t="n">
        <v>0</v>
      </c>
      <c r="U3" s="67" t="n">
        <v>36.8</v>
      </c>
      <c r="V3" s="67" t="n">
        <v>1.95595</v>
      </c>
      <c r="W3" s="67" t="n">
        <v>-4.92118</v>
      </c>
    </row>
    <row r="4" ht="14.25" customHeight="1" s="76">
      <c r="A4" t="inlineStr">
        <is>
          <t>28-giu</t>
        </is>
      </c>
      <c r="B4" s="67" t="n">
        <v>305.3</v>
      </c>
      <c r="C4" s="67" t="n">
        <v>298.136</v>
      </c>
      <c r="D4" s="67" t="n">
        <v>301.256875</v>
      </c>
      <c r="E4" s="67" t="n">
        <v>53.60000000000001</v>
      </c>
      <c r="F4" s="67" t="n">
        <v>290.499625</v>
      </c>
      <c r="G4" s="67" t="n">
        <v>2.165468375</v>
      </c>
      <c r="H4" s="67" t="n">
        <v>-9.54298625</v>
      </c>
      <c r="I4" s="67" t="n">
        <v>0</v>
      </c>
      <c r="J4" s="67" t="n">
        <v>0</v>
      </c>
      <c r="K4" s="67" t="n">
        <v>0</v>
      </c>
      <c r="L4" s="67" t="n">
        <v>0</v>
      </c>
      <c r="M4" s="67" t="n">
        <v>0</v>
      </c>
      <c r="N4" s="67" t="n">
        <v>0</v>
      </c>
      <c r="O4" s="67" t="n">
        <v>29.1125</v>
      </c>
      <c r="P4" s="67" t="n">
        <v>0</v>
      </c>
      <c r="Q4" s="67" t="n">
        <v>33.6</v>
      </c>
      <c r="R4" s="67" t="n">
        <v>70.3</v>
      </c>
      <c r="S4" s="67" t="n">
        <v>0</v>
      </c>
      <c r="T4" s="67" t="n">
        <v>0</v>
      </c>
      <c r="U4" s="67" t="n">
        <v>100</v>
      </c>
      <c r="V4" s="67" t="n">
        <v>3.25993</v>
      </c>
      <c r="W4" s="67" t="n">
        <v>-6.55609</v>
      </c>
    </row>
    <row r="5" ht="14.25" customHeight="1" s="76">
      <c r="A5" t="inlineStr">
        <is>
          <t>29-giu</t>
        </is>
      </c>
      <c r="B5" s="67" t="n">
        <v>305.101</v>
      </c>
      <c r="C5" s="67" t="n">
        <v>297.999</v>
      </c>
      <c r="D5" s="67" t="n">
        <v>301.050125</v>
      </c>
      <c r="E5" s="67" t="n">
        <v>45.5375</v>
      </c>
      <c r="F5" s="67" t="n">
        <v>287.57725</v>
      </c>
      <c r="G5" s="67" t="n">
        <v>0.08204239250000006</v>
      </c>
      <c r="H5" s="67" t="n">
        <v>-8.498093749999999</v>
      </c>
      <c r="I5" s="67" t="n">
        <v>0</v>
      </c>
      <c r="J5" s="67" t="n">
        <v>0</v>
      </c>
      <c r="K5" s="67" t="n">
        <v>0</v>
      </c>
      <c r="L5" s="67" t="n">
        <v>0</v>
      </c>
      <c r="M5" s="67" t="n">
        <v>0</v>
      </c>
      <c r="N5" s="67" t="n">
        <v>0</v>
      </c>
      <c r="O5" s="67" t="n">
        <v>1</v>
      </c>
      <c r="P5" s="67" t="n">
        <v>0</v>
      </c>
      <c r="Q5" s="67" t="n">
        <v>27.7</v>
      </c>
      <c r="R5" s="67" t="n">
        <v>66</v>
      </c>
      <c r="S5" s="67" t="n">
        <v>0</v>
      </c>
      <c r="T5" s="67" t="n">
        <v>0</v>
      </c>
      <c r="U5" s="67" t="n">
        <v>3.2</v>
      </c>
      <c r="V5" s="67" t="n">
        <v>2.44275</v>
      </c>
      <c r="W5" s="67" t="n">
        <v>-5.63123</v>
      </c>
    </row>
    <row r="6" ht="14.25" customHeight="1" s="76">
      <c r="A6" t="inlineStr">
        <is>
          <t>30-giu</t>
        </is>
      </c>
      <c r="B6" s="67" t="n">
        <v>307.133</v>
      </c>
      <c r="C6" s="67" t="n">
        <v>297.101</v>
      </c>
      <c r="D6" s="67" t="n">
        <v>301.94675</v>
      </c>
      <c r="E6" s="67" t="n">
        <v>52.20000000000001</v>
      </c>
      <c r="F6" s="67" t="n">
        <v>290.151125</v>
      </c>
      <c r="G6" s="67" t="n">
        <v>0.991423125</v>
      </c>
      <c r="H6" s="67" t="n">
        <v>-6.24449375</v>
      </c>
      <c r="I6" s="67" t="n">
        <v>0</v>
      </c>
      <c r="J6" s="67" t="n">
        <v>0</v>
      </c>
      <c r="K6" s="67" t="n">
        <v>0</v>
      </c>
      <c r="L6" s="67" t="n">
        <v>0</v>
      </c>
      <c r="M6" s="67" t="n">
        <v>0</v>
      </c>
      <c r="N6" s="67" t="n">
        <v>0</v>
      </c>
      <c r="O6" s="67" t="n">
        <v>0</v>
      </c>
      <c r="P6" s="67" t="n">
        <v>0</v>
      </c>
      <c r="Q6" s="67" t="n">
        <v>26.6</v>
      </c>
      <c r="R6" s="67" t="n">
        <v>80.8</v>
      </c>
      <c r="S6" s="67" t="n">
        <v>0</v>
      </c>
      <c r="T6" s="67" t="n">
        <v>0</v>
      </c>
      <c r="U6" s="67" t="n">
        <v>0</v>
      </c>
      <c r="V6" s="67" t="n">
        <v>2.12695</v>
      </c>
      <c r="W6" s="67" t="n">
        <v>-4.25697</v>
      </c>
    </row>
    <row r="7" ht="14.25" customHeight="1" s="76">
      <c r="A7" t="inlineStr">
        <is>
          <t>01-lug</t>
        </is>
      </c>
      <c r="B7" s="67" t="n">
        <v>307.894</v>
      </c>
      <c r="C7" s="67" t="n">
        <v>297.52</v>
      </c>
      <c r="D7" s="67" t="n">
        <v>302.360625</v>
      </c>
      <c r="E7" s="67" t="n">
        <v>48.7875</v>
      </c>
      <c r="F7" s="67" t="n">
        <v>289.7555</v>
      </c>
      <c r="G7" s="67" t="n">
        <v>0.9350132500000001</v>
      </c>
      <c r="H7" s="67" t="n">
        <v>-4.7884375</v>
      </c>
      <c r="I7" s="67" t="n">
        <v>0</v>
      </c>
      <c r="J7" s="67" t="n">
        <v>0</v>
      </c>
      <c r="K7" s="67" t="n">
        <v>0</v>
      </c>
      <c r="L7" s="67" t="n">
        <v>0</v>
      </c>
      <c r="M7" s="67" t="n">
        <v>0</v>
      </c>
      <c r="N7" s="67" t="n">
        <v>0</v>
      </c>
      <c r="O7" s="67" t="n">
        <v>11.65</v>
      </c>
      <c r="P7" s="67" t="n">
        <v>0</v>
      </c>
      <c r="Q7" s="67" t="n">
        <v>28</v>
      </c>
      <c r="R7" s="67" t="n">
        <v>66.8</v>
      </c>
      <c r="S7" s="67" t="n">
        <v>0</v>
      </c>
      <c r="T7" s="67" t="n">
        <v>0</v>
      </c>
      <c r="U7" s="67" t="n">
        <v>53.2</v>
      </c>
      <c r="V7" s="67" t="n">
        <v>2.65387</v>
      </c>
      <c r="W7" s="67" t="n">
        <v>-2.74151</v>
      </c>
    </row>
    <row r="8" ht="14.25" customHeight="1" s="76">
      <c r="A8" t="inlineStr">
        <is>
          <t>02-lug</t>
        </is>
      </c>
      <c r="B8" s="67" t="n">
        <v>307.912</v>
      </c>
      <c r="C8" s="67" t="n">
        <v>297.858</v>
      </c>
      <c r="D8" s="67" t="n">
        <v>302.47</v>
      </c>
      <c r="E8" s="67" t="n">
        <v>49.9875</v>
      </c>
      <c r="F8" s="67" t="n">
        <v>290.606375</v>
      </c>
      <c r="G8" s="67" t="n">
        <v>0.05724762499999998</v>
      </c>
      <c r="H8" s="67" t="n">
        <v>-3.126892125</v>
      </c>
      <c r="I8" s="67" t="n">
        <v>0</v>
      </c>
      <c r="J8" s="67" t="n">
        <v>0</v>
      </c>
      <c r="K8" s="67" t="n">
        <v>0</v>
      </c>
      <c r="L8" s="67" t="n">
        <v>0</v>
      </c>
      <c r="M8" s="67" t="n">
        <v>0</v>
      </c>
      <c r="N8" s="67" t="n">
        <v>0</v>
      </c>
      <c r="O8" s="67" t="n">
        <v>0.0125</v>
      </c>
      <c r="P8" s="67" t="n">
        <v>2e-07</v>
      </c>
      <c r="Q8" s="67" t="n">
        <v>35.6</v>
      </c>
      <c r="R8" s="67" t="n">
        <v>63.8</v>
      </c>
      <c r="S8" s="67" t="n">
        <v>0</v>
      </c>
      <c r="T8" s="67" t="n">
        <v>0</v>
      </c>
      <c r="U8" s="67" t="n">
        <v>0.1</v>
      </c>
      <c r="V8" s="67" t="n">
        <v>2.78991</v>
      </c>
      <c r="W8" s="67" t="n">
        <v>0.80842</v>
      </c>
    </row>
    <row r="9" ht="14.25" customHeight="1" s="76">
      <c r="A9" t="inlineStr">
        <is>
          <t>03-lug</t>
        </is>
      </c>
      <c r="B9" s="67" t="n">
        <v>298.349</v>
      </c>
      <c r="C9" s="67" t="n">
        <v>298.349</v>
      </c>
      <c r="D9" s="67" t="n">
        <v>298.349</v>
      </c>
      <c r="E9" s="67" t="n">
        <v>64.3</v>
      </c>
      <c r="F9" s="67" t="n">
        <v>291.1</v>
      </c>
      <c r="G9" s="67" t="n">
        <v>0.663589</v>
      </c>
      <c r="H9" s="67" t="n">
        <v>-1.11466</v>
      </c>
      <c r="I9" s="67" t="n">
        <v>0</v>
      </c>
      <c r="J9" s="67" t="n">
        <v>0</v>
      </c>
      <c r="K9" s="67" t="n">
        <v>0</v>
      </c>
      <c r="L9" s="67" t="n">
        <v>0</v>
      </c>
      <c r="M9" s="67" t="n">
        <v>0</v>
      </c>
      <c r="N9" s="67" t="n">
        <v>0</v>
      </c>
      <c r="O9" s="67" t="n">
        <v>0</v>
      </c>
      <c r="P9" s="67" t="n">
        <v>0</v>
      </c>
      <c r="Q9" s="67" t="n">
        <v>64.3</v>
      </c>
      <c r="R9" s="67" t="n">
        <v>64.3</v>
      </c>
      <c r="S9" s="67" t="n">
        <v>0</v>
      </c>
      <c r="T9" s="67" t="n">
        <v>0</v>
      </c>
      <c r="U9" s="67" t="n">
        <v>0</v>
      </c>
      <c r="V9" s="67" t="n">
        <v>0.663589</v>
      </c>
      <c r="W9" s="67" t="n">
        <v>-1.11466</v>
      </c>
    </row>
    <row r="10" ht="14.25" customHeight="1" s="76" thickBot="1">
      <c r="A10" t="inlineStr">
        <is>
          <t>Totale complessivo</t>
        </is>
      </c>
      <c r="B10" s="67" t="n">
        <v>307.912</v>
      </c>
      <c r="C10" s="67" t="n">
        <v>297.101</v>
      </c>
      <c r="D10" s="67" t="n">
        <v>301.7730454545455</v>
      </c>
      <c r="E10" s="67" t="n">
        <v>50.51136363636363</v>
      </c>
      <c r="F10" s="67" t="n">
        <v>289.8166363636363</v>
      </c>
      <c r="G10" s="67" t="n">
        <v>0.8573888895454544</v>
      </c>
      <c r="H10" s="67" t="n">
        <v>-6.259688113636364</v>
      </c>
      <c r="I10" s="67" t="n">
        <v>0</v>
      </c>
      <c r="J10" s="67" t="n">
        <v>0</v>
      </c>
      <c r="K10" s="67" t="n">
        <v>0</v>
      </c>
      <c r="L10" s="67" t="n">
        <v>0</v>
      </c>
      <c r="M10" s="67" t="n">
        <v>0</v>
      </c>
      <c r="N10" s="67" t="n">
        <v>0</v>
      </c>
      <c r="O10" s="67" t="n">
        <v>8.431818181818182</v>
      </c>
      <c r="P10" s="67" t="n">
        <v>2e-07</v>
      </c>
      <c r="Q10" s="67" t="n">
        <v>26.6</v>
      </c>
      <c r="R10" s="67" t="n">
        <v>80.8</v>
      </c>
      <c r="S10" s="67" t="n">
        <v>0</v>
      </c>
      <c r="T10" s="67" t="n">
        <v>0</v>
      </c>
      <c r="U10" s="67" t="n">
        <v>100</v>
      </c>
      <c r="V10" s="67" t="n">
        <v>3.25993</v>
      </c>
      <c r="W10" s="67" t="n">
        <v>0.80842</v>
      </c>
    </row>
    <row r="11" ht="14.25" customHeight="1" s="76" thickBot="1">
      <c r="A11" s="19" t="inlineStr">
        <is>
          <t>Totale Risultato</t>
        </is>
      </c>
      <c r="B11" s="20" t="n">
        <v>289.666</v>
      </c>
      <c r="C11" s="21" t="n">
        <v>281.257</v>
      </c>
      <c r="D11" s="21" t="n">
        <v>285.166204545455</v>
      </c>
      <c r="E11" s="21" t="n">
        <v>80.51363636363629</v>
      </c>
      <c r="F11" s="21" t="n">
        <v>281.803522727273</v>
      </c>
      <c r="G11" s="21" t="n">
        <v>-1.81072848568182</v>
      </c>
      <c r="H11" s="21" t="n">
        <v>0.885196347727273</v>
      </c>
      <c r="I11" s="21" t="n">
        <v>42.65</v>
      </c>
      <c r="J11" s="21" t="n">
        <v>54.9909090909091</v>
      </c>
      <c r="K11" s="22" t="n">
        <v>0.00044</v>
      </c>
      <c r="L11" s="21" t="n">
        <v>1</v>
      </c>
      <c r="M11" s="21" t="n">
        <v>0</v>
      </c>
      <c r="N11" s="21" t="n">
        <v>1</v>
      </c>
      <c r="O11" s="21" t="n">
        <v>49.8227272727273</v>
      </c>
      <c r="P11" s="22" t="n">
        <v>0.0004082</v>
      </c>
      <c r="Q11" s="21" t="n">
        <v>54.3</v>
      </c>
      <c r="R11" s="21" t="n">
        <v>94.3</v>
      </c>
      <c r="S11" s="21" t="n">
        <v>100</v>
      </c>
      <c r="T11" s="21" t="n">
        <v>100</v>
      </c>
      <c r="U11" s="21" t="n">
        <v>100</v>
      </c>
      <c r="V11" s="21" t="n">
        <v>3.26642</v>
      </c>
      <c r="W11" s="23" t="n">
        <v>6.54648</v>
      </c>
    </row>
    <row r="12" hidden="1" ht="14.25" customHeight="1" s="76"/>
    <row r="13" ht="14.25" customHeight="1" s="76"/>
    <row r="14" ht="14.25" customHeight="1" s="76"/>
    <row r="15" ht="14.25" customHeight="1" s="76"/>
    <row r="16" ht="14.25" customHeight="1" s="76"/>
    <row r="17" ht="14.25" customHeight="1" s="76"/>
    <row r="18" ht="14.25" customHeight="1" s="76"/>
    <row r="19" ht="14.25" customHeight="1" s="76"/>
    <row r="20" ht="14.25" customHeight="1" s="76"/>
    <row r="21" ht="14.25" customHeight="1" s="76"/>
    <row r="22" ht="14.25" customHeight="1" s="76"/>
    <row r="23" ht="14.25" customHeight="1" s="76"/>
    <row r="24" ht="14.25" customHeight="1" s="76"/>
    <row r="25" ht="14.25" customHeight="1" s="76"/>
    <row r="26" ht="14.25" customHeight="1" s="76"/>
    <row r="27" ht="14.25" customHeight="1" s="76"/>
    <row r="28" ht="14.25" customHeight="1" s="76"/>
    <row r="29" ht="14.25" customHeight="1" s="76"/>
    <row r="30" ht="14.25" customHeight="1" s="76"/>
    <row r="31" ht="14.25" customHeight="1" s="76"/>
    <row r="32" ht="14.25" customHeight="1" s="76"/>
    <row r="33" ht="14.25" customHeight="1" s="76"/>
    <row r="34" ht="14.25" customHeight="1" s="76"/>
    <row r="35" ht="14.25" customHeight="1" s="76"/>
    <row r="36" ht="14.25" customHeight="1" s="76"/>
    <row r="37" ht="14.25" customHeight="1" s="76"/>
    <row r="38" ht="14.25" customHeight="1" s="76"/>
    <row r="39" ht="14.25" customHeight="1" s="76"/>
    <row r="40" ht="14.25" customHeight="1" s="76"/>
    <row r="41" ht="14.25" customHeight="1" s="76"/>
    <row r="42" ht="14.25" customHeight="1" s="76"/>
    <row r="43" ht="14.25" customHeight="1" s="76"/>
    <row r="44" ht="14.25" customHeight="1" s="76"/>
    <row r="45" ht="14.25" customHeight="1" s="76"/>
    <row r="46" ht="14.25" customHeight="1" s="76"/>
    <row r="47" ht="14.25" customHeight="1" s="76"/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8"/>
  <sheetViews>
    <sheetView zoomScaleNormal="100" workbookViewId="0">
      <selection activeCell="A1" sqref="A1:M7"/>
    </sheetView>
  </sheetViews>
  <sheetFormatPr baseColWidth="8" defaultColWidth="8.6640625" defaultRowHeight="14.4"/>
  <cols>
    <col width="21.6640625" bestFit="1" customWidth="1" style="24" min="1" max="1"/>
    <col width="9" customWidth="1" style="76" min="2" max="2"/>
    <col width="8.5546875" customWidth="1" style="76" min="3" max="3"/>
    <col hidden="1" width="7.33203125" customWidth="1" style="76" min="4" max="4"/>
    <col hidden="1" width="5.33203125" customWidth="1" style="76" min="5" max="5"/>
    <col hidden="1" width="2.44140625" customWidth="1" style="76" min="6" max="6"/>
    <col width="9.21875" customWidth="1" style="76" min="7" max="7"/>
    <col hidden="1" width="4.6640625" customWidth="1" style="76" min="8" max="8"/>
    <col width="10.21875" customWidth="1" style="76" min="9" max="9"/>
    <col hidden="1" width="3.5546875" customWidth="1" style="76" min="10" max="10"/>
    <col width="9.33203125" customWidth="1" style="76" min="11" max="11"/>
    <col hidden="1" width="4.6640625" customWidth="1" style="76" min="12" max="12"/>
    <col width="15.5546875" customWidth="1" style="76" min="13" max="13"/>
    <col hidden="1" width="6.33203125" customWidth="1" style="76" min="14" max="14"/>
    <col width="11.109375" customWidth="1" style="76" min="15" max="15"/>
    <col width="7.88671875" customWidth="1" style="76" min="16" max="16"/>
    <col width="6.21875" customWidth="1" style="76" min="17" max="17"/>
    <col width="6.6640625" customWidth="1" style="76" min="22" max="22"/>
    <col width="14.44140625" customWidth="1" style="76" min="23" max="23"/>
    <col width="9" customWidth="1" style="76" min="26" max="27"/>
    <col width="6" customWidth="1" style="76" min="28" max="28"/>
    <col width="8.5546875" customWidth="1" style="76" min="29" max="29"/>
  </cols>
  <sheetData>
    <row r="1" ht="28.5" customFormat="1" customHeight="1" s="28">
      <c r="A1" s="25" t="inlineStr">
        <is>
          <t>Giorni</t>
        </is>
      </c>
      <c r="B1" s="26" t="inlineStr">
        <is>
          <t>Max (°C)</t>
        </is>
      </c>
      <c r="C1" s="26" t="inlineStr">
        <is>
          <t>Min (°C)</t>
        </is>
      </c>
      <c r="D1" s="26" t="inlineStr">
        <is>
          <t>MEDIA</t>
        </is>
      </c>
      <c r="E1" s="26" t="n"/>
      <c r="F1" s="26" t="n"/>
      <c r="G1" s="26" t="inlineStr">
        <is>
          <t>Umidita’</t>
        </is>
      </c>
      <c r="H1" s="26" t="n"/>
      <c r="I1" s="26" t="inlineStr">
        <is>
          <t>Direzione</t>
        </is>
      </c>
      <c r="J1" s="26" t="n"/>
      <c r="K1" s="26" t="inlineStr">
        <is>
          <t>Velocita’</t>
        </is>
      </c>
      <c r="L1" s="26" t="n"/>
      <c r="M1" s="26" t="inlineStr">
        <is>
          <t>Cielo</t>
        </is>
      </c>
      <c r="N1" s="26" t="n"/>
      <c r="O1" s="26" t="inlineStr">
        <is>
          <t>Pioggia</t>
        </is>
      </c>
      <c r="P1" s="26" t="inlineStr">
        <is>
          <t>Nebbia</t>
        </is>
      </c>
      <c r="Q1" s="26" t="inlineStr">
        <is>
          <t>Neve</t>
        </is>
      </c>
      <c r="S1" s="27" t="inlineStr">
        <is>
          <t>Temp-DP</t>
        </is>
      </c>
      <c r="T1" s="27" t="inlineStr">
        <is>
          <t>HI</t>
        </is>
      </c>
      <c r="U1" s="27" t="inlineStr">
        <is>
          <t>HI-Tmax</t>
        </is>
      </c>
      <c r="V1" s="26" t="inlineStr">
        <is>
          <t>Clouds</t>
        </is>
      </c>
      <c r="W1" s="26" t="inlineStr">
        <is>
          <t>Cmax</t>
        </is>
      </c>
      <c r="X1" s="27" t="inlineStr">
        <is>
          <t>RHmax</t>
        </is>
      </c>
      <c r="Y1" s="27" t="inlineStr">
        <is>
          <t>Rlow</t>
        </is>
      </c>
      <c r="Z1" s="26" t="inlineStr">
        <is>
          <t>Wmax</t>
        </is>
      </c>
      <c r="AA1" s="26" t="inlineStr">
        <is>
          <t>WmaxP</t>
        </is>
      </c>
    </row>
    <row r="2" hidden="1" ht="27.75" customHeight="1" s="76">
      <c r="A2" s="29">
        <f>DATEVALUE(final2!A3)</f>
        <v/>
      </c>
      <c r="B2" s="30">
        <f>final2!B3-273.15</f>
        <v/>
      </c>
      <c r="C2" s="30">
        <f>final2!C3-273.15</f>
        <v/>
      </c>
      <c r="D2" s="31">
        <f>final2!D3-273.15</f>
        <v/>
      </c>
      <c r="E2" s="31">
        <f>final2!F3-273.15</f>
        <v/>
      </c>
      <c r="F2" s="31">
        <f>final2!D3-final2!F3</f>
        <v/>
      </c>
      <c r="G2" s="30">
        <f>final2!E3</f>
        <v/>
      </c>
      <c r="H2" s="30">
        <f>IF(ATAN2(final2!G3,final2!H3)&gt;0,ATAN2(final2!G3,final2!H3)*57.3,(ATAN2(final2!G3,final2!H3)+2*PI())*57.3)</f>
        <v/>
      </c>
      <c r="I2" s="30">
        <f>IF(AND(H2&gt;45,H2&lt;135),"SUD",IF(AND(H2&gt;=135,H2&lt;225),"OVEST",IF(AND(H2&gt;=225,H2&lt;315),"NORD","EST")))</f>
        <v/>
      </c>
      <c r="J2" s="30">
        <f>SQRT(POWER(final2!G3,2)+POWER(final2!H3,2))*3.6</f>
        <v/>
      </c>
      <c r="K2" s="32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2" s="30">
        <f>MAX(final2!I3,final2!J3)+final2!O3/100*50</f>
        <v/>
      </c>
      <c r="M2" s="30">
        <f>IF(V2&lt;12,"Sereno",IF(AND(V2&gt;=12,V2&lt;25),"Poche nubi",IF(AND(V2&gt;=24,V2&lt;38),"Poco nuvoloso",IF(AND(V2&gt;=38,V2&lt;50),"Nubi sparse",IF(AND(V2&gt;=50,V2&lt;65),"Nuvoloso",IF(AND(V2&gt;=65,V2&lt;90),"Molto nuvoloso","Coperto"))))))</f>
        <v/>
      </c>
      <c r="N2" s="33">
        <f>final2!P3*3600</f>
        <v/>
      </c>
      <c r="O2" s="33">
        <f>IF(AND(N2&lt;=1,final2!N3=1),"Pioviggine",IF(AND(N2&gt;1,N2&lt;=2,final2!N3=1),"Debole",IF(AND(N2&gt;2,N2&lt;=5,final2!N3=1),"Moderata",IF(AND(N2&gt;5,N2&lt;=10,final2!N3=1),"Forte",IF(AND(N2&gt;10,N2&lt;=20,final2!N3=1),"Rovescio",IF(AND(N2&gt;20,final2!N3=1),"Nubifragio",""))))))</f>
        <v/>
      </c>
      <c r="P2" s="34">
        <f>IF(AND(final2!C3-final2!F3&lt;=2.5,final2!E3&gt;=70,final2!L3&lt;1),"Nebbia","")</f>
        <v/>
      </c>
      <c r="Q2" s="32">
        <f>IF(final2!M3&gt;0,"Neve","")</f>
        <v/>
      </c>
      <c r="S2" s="35">
        <f>final2!C3-final2!F3</f>
        <v/>
      </c>
      <c r="T2" s="35">
        <f>-8.78469475556+1.61139411*B2+2.33854883889*final2!Q3-0.14611605*B2*final2!Q3-0.012308094*B2*B2-0.0164248277778*final2!Q3*final2!Q3+0.002211732*B2*B2*final2!Q3+0.00072546*B2*final2!Q3*final2!Q3-0.000003582*B2*B2*final2!Q3*final2!Q3</f>
        <v/>
      </c>
      <c r="U2" s="36">
        <f>T2-B2</f>
        <v/>
      </c>
      <c r="V2" s="37">
        <f>AE2</f>
        <v/>
      </c>
      <c r="W2" s="30">
        <f>IF(AF2&lt;12,"Sereno",IF(AND(AF2&gt;=12,AF2&lt;25),"Poche nubi",IF(AND(AF2&gt;=24,AF2&lt;38),"Poco nuvoloso",IF(AND(AF2&gt;=38,AF2&lt;50),"Nubi sparse",IF(AND(AF2&gt;=50,AF2&lt;65),"Nuvoloso",IF(AND(AF2&gt;=65,AF2&lt;90),"Molto nuvoloso","Coperto"))))))</f>
        <v/>
      </c>
      <c r="X2" s="30">
        <f>final2!R3</f>
        <v/>
      </c>
      <c r="Y2" s="38">
        <f>final2!L3</f>
        <v/>
      </c>
      <c r="Z2" s="39">
        <f>SQRT(POWER(final2!W3,2)+POWER(final2!V3,2))*3.6</f>
        <v/>
      </c>
      <c r="AA2" s="32">
        <f>IF(Z2&lt;=5,"Calma",IF(AND(Z2&gt;5,Z2&lt;20),"Brezza",IF(AND(Z2&gt;20,Z2&lt;=40),"Teso",IF(AND(Z2&gt;40,Z2&lt;=60),"Forte",IF(AND(Z2&gt;60,Z2&lt;=90),"Burrasca",IF(AND(Z2&gt;90,Z2&lt;=100),"Tempesta",IF(AND(Z2&gt;100,Z2&lt;=117),"Fortunale",IF(Z2&gt;117,"Uragano",""))))))))</f>
        <v/>
      </c>
      <c r="AB2">
        <f>MIN(5.5748+0.9943*final2!I3+0.4124*final2!J3+0.8117*final2!O3,100)</f>
        <v/>
      </c>
      <c r="AC2">
        <f>MIN(1.1507+0.9457*final2!I3+0.144*final2!J3+0.9622*final2!O3,100)</f>
        <v/>
      </c>
      <c r="AD2">
        <f>MIN(0.4*final2!I3+0.4*final2!J3+0.4*final2!O3,100)</f>
        <v/>
      </c>
      <c r="AE2">
        <f>(1-(1-final2!I3/100)*(1-final2!J3/100)*(1-final2!O3/100))*100</f>
        <v/>
      </c>
      <c r="AF2">
        <f>(1-(1-final2!S3/100)*(1-final2!T3/100)*(1-final2!U3/100))*100</f>
        <v/>
      </c>
      <c r="AG2">
        <f>(1-(1-final2!I3/105)*(1-final2!J3/105)*(1-final2!O3/90))*100</f>
        <v/>
      </c>
    </row>
    <row r="3" ht="27.75" customHeight="1" s="76">
      <c r="A3" s="40">
        <f>DATEVALUE(final2!A4)</f>
        <v/>
      </c>
      <c r="B3" s="41">
        <f>final2!B4-273.15</f>
        <v/>
      </c>
      <c r="C3" s="41">
        <f>final2!C4-273.15</f>
        <v/>
      </c>
      <c r="D3" s="42">
        <f>final2!D4-273.15</f>
        <v/>
      </c>
      <c r="E3" s="42">
        <f>final2!F4-273.15</f>
        <v/>
      </c>
      <c r="F3" s="42">
        <f>final2!D4-final2!F4</f>
        <v/>
      </c>
      <c r="G3" s="41">
        <f>final2!E4</f>
        <v/>
      </c>
      <c r="H3" s="41">
        <f>IF(ATAN2(final2!G4,final2!H4)&gt;0,ATAN2(final2!G4,final2!H4)*57.3,(ATAN2(final2!G4,final2!H4)+2*PI())*57.3)</f>
        <v/>
      </c>
      <c r="I3" s="41">
        <f>IF(AND(H3&gt;45,H3&lt;135),"SUD",IF(AND(H3&gt;=135,H3&lt;225),"OVEST",IF(AND(H3&gt;=225,H3&lt;315),"NORD","EST")))</f>
        <v/>
      </c>
      <c r="J3" s="41">
        <f>SQRT(POWER(final2!G4,2)+POWER(final2!H4,2))*3.6</f>
        <v/>
      </c>
      <c r="K3" s="43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41">
        <f>MAX(final2!I4,final2!J4)+final2!O4/100*50</f>
        <v/>
      </c>
      <c r="M3" s="41">
        <f>IF(V3&lt;12,"Sereno",IF(AND(V3&gt;=12,V3&lt;25),"Poche nubi",IF(AND(V3&gt;=24,V3&lt;38),"Poco nuvoloso",IF(AND(V3&gt;=38,V3&lt;50),"Nubi sparse",IF(AND(V3&gt;=50,V3&lt;65),"Nuvoloso",IF(AND(V3&gt;=65,V3&lt;90),"Molto nuvoloso","Coperto"))))))</f>
        <v/>
      </c>
      <c r="N3" s="44">
        <f>final2!P4*3600</f>
        <v/>
      </c>
      <c r="O3" s="44">
        <f>IF(AND(N3&lt;=1,final2!N4=1),"Pioviggine",IF(AND(N3&gt;1,N3&lt;=2,final2!N4=1),"Debole",IF(AND(N3&gt;2,N3&lt;=5,final2!N4=1),"Moderata",IF(AND(N3&gt;5,N3&lt;=10,final2!N4=1),"Forte",IF(AND(N3&gt;10,N3&lt;=20,final2!N4=1),"Rovescio",IF(AND(N3&gt;20,final2!N4=1),"Nubifragio",""))))))</f>
        <v/>
      </c>
      <c r="P3" s="45">
        <f>IF(AND(final2!C4-final2!F4&lt;=2.5,X3&gt;=85,final2!L4&lt;1),"Nebbia","")</f>
        <v/>
      </c>
      <c r="Q3" s="43">
        <f>IF(final2!M3&gt;0,"Neve","")</f>
        <v/>
      </c>
      <c r="S3" s="35">
        <f>final2!C4-final2!F4</f>
        <v/>
      </c>
      <c r="T3" s="35">
        <f>-8.78469475556+1.61139411*B3+2.33854883889*final2!Q4-0.14611605*B3*final2!Q4-0.012308094*B3*B3-0.0164248277778*final2!Q4*final2!Q4+0.002211732*B3*B3*final2!Q4+0.00072546*B3*final2!Q4*final2!Q4-0.000003582*B3*B3*final2!Q4*final2!Q4</f>
        <v/>
      </c>
      <c r="U3" s="35">
        <f>T3-B3</f>
        <v/>
      </c>
      <c r="V3" s="46">
        <f>AE3</f>
        <v/>
      </c>
      <c r="W3" s="41">
        <f>IF(AF3&lt;12,"Sereno",IF(AND(AF3&gt;=12,AF3&lt;25),"Poche nubi",IF(AND(AF3&gt;=24,AF3&lt;38),"Poco nuvoloso",IF(AND(AF3&gt;=38,AF3&lt;50),"Nubi sparse",IF(AND(AF3&gt;=50,AF3&lt;65),"Nuvoloso",IF(AND(AF3&gt;=65,AF3&lt;90),"Molto nuvoloso","Coperto"))))))</f>
        <v/>
      </c>
      <c r="X3" s="41">
        <f>final2!R4</f>
        <v/>
      </c>
      <c r="Y3" s="47">
        <f>final2!L4</f>
        <v/>
      </c>
      <c r="Z3" s="48">
        <f>SQRT(POWER(final2!W4,2)+POWER(final2!V4,2))*3.6</f>
        <v/>
      </c>
      <c r="AA3" s="43">
        <f>IF(Z3&lt;=5,"Calma",IF(AND(Z3&gt;5,Z3&lt;20),"Brezza",IF(AND(Z3&gt;20,Z3&lt;=40),"Teso",IF(AND(Z3&gt;40,Z3&lt;=60),"Forte",IF(AND(Z3&gt;60,Z3&lt;=90),"Burrasca",IF(AND(Z3&gt;90,Z3&lt;=100),"Tempesta",IF(AND(Z3&gt;100,Z3&lt;=117),"Fortunale",IF(Z3&gt;117,"Uragano",""))))))))</f>
        <v/>
      </c>
      <c r="AB3">
        <f>MIN(5.5748+0.9943*final2!I4+0.4124*final2!J4+0.8117*final2!O4,100)</f>
        <v/>
      </c>
      <c r="AC3">
        <f>MIN(1.1507+0.9457*final2!I4+0.144*final2!J4+0.9622*final2!O4,100)</f>
        <v/>
      </c>
      <c r="AD3">
        <f>MIN(0.4*final2!I4+0.4*final2!J4+0.4*final2!O4,100)</f>
        <v/>
      </c>
      <c r="AE3">
        <f>(1-(1-final2!I4/100)*(1-final2!J4/100)*(1-final2!O4/100)^0.4)*100</f>
        <v/>
      </c>
      <c r="AF3">
        <f>(1-(1-final2!S4/100)*(1-final2!T4/100)*(1-final2!U4/100)^0.4)*100</f>
        <v/>
      </c>
      <c r="AG3">
        <f>(1-(1-final2!I4/105)*(1-final2!J4/105)*(1-final2!O4/90))*100</f>
        <v/>
      </c>
    </row>
    <row r="4" ht="27" customHeight="1" s="76">
      <c r="A4" s="29">
        <f>DATEVALUE(final2!A5)</f>
        <v/>
      </c>
      <c r="B4" s="49">
        <f>final2!B5-273.15</f>
        <v/>
      </c>
      <c r="C4" s="49">
        <f>final2!C5-273.15</f>
        <v/>
      </c>
      <c r="D4" s="41">
        <f>final2!D5-273.15</f>
        <v/>
      </c>
      <c r="E4" s="41">
        <f>final2!F5-273.15</f>
        <v/>
      </c>
      <c r="F4" s="42">
        <f>final2!D5-final2!F5</f>
        <v/>
      </c>
      <c r="G4" s="49">
        <f>final2!E5</f>
        <v/>
      </c>
      <c r="H4" s="49">
        <f>IF(ATAN2(final2!G5,final2!H5)&gt;0,ATAN2(final2!G5,final2!H5)*57.3,(ATAN2(final2!G5,final2!H5)+2*PI())*57.3)</f>
        <v/>
      </c>
      <c r="I4" s="49">
        <f>IF(AND(H4&gt;45,H4&lt;135),"SUD",IF(AND(H4&gt;=135,H4&lt;225),"OVEST",IF(AND(H4&gt;=225,H4&lt;315),"NORD","EST")))</f>
        <v/>
      </c>
      <c r="J4" s="49">
        <f>SQRT(POWER(final2!G5,2)+POWER(final2!H5,2))*3.6</f>
        <v/>
      </c>
      <c r="K4" s="50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49">
        <f>MAX(final2!I5,final2!J5)+final2!O5/100*50</f>
        <v/>
      </c>
      <c r="M4" s="49">
        <f>IF(V4&lt;12,"Sereno",IF(AND(V4&gt;=12,V4&lt;25),"Poche nubi",IF(AND(V4&gt;=24,V4&lt;38),"Poco nuvoloso",IF(AND(V4&gt;=38,V4&lt;50),"Nubi sparse",IF(AND(V4&gt;=50,V4&lt;65),"Nuvoloso",IF(AND(V4&gt;=65,V4&lt;90),"Molto nuvoloso","Coperto"))))))</f>
        <v/>
      </c>
      <c r="N4" s="51">
        <f>final2!P5*3600</f>
        <v/>
      </c>
      <c r="O4" s="51">
        <f>IF(AND(N4&lt;=1,final2!N5=1),"Pioviggine",IF(AND(N4&gt;1,N4&lt;=2,final2!N5=1),"Debole",IF(AND(N4&gt;2,N4&lt;=5,final2!N5=1),"Moderata",IF(AND(N4&gt;5,N4&lt;=10,final2!N5=1),"Forte",IF(AND(N4&gt;10,N4&lt;=20,final2!N5=1),"Rovescio",IF(AND(N4&gt;20,final2!N5=1),"Nubifragio",""))))))</f>
        <v/>
      </c>
      <c r="P4" s="52">
        <f>IF(AND(final2!C5-final2!F5&lt;=2.5,X4&gt;=85,final2!L5&lt;1),"Nebbia","")</f>
        <v/>
      </c>
      <c r="Q4" s="50">
        <f>IF(final2!M4&gt;0,"Neve","")</f>
        <v/>
      </c>
      <c r="S4" s="35">
        <f>final2!C5-final2!F5</f>
        <v/>
      </c>
      <c r="T4" s="53">
        <f>-8.78469475556+1.61139411*B4+2.33854883889*final2!Q5-0.14611605*B4*final2!Q5-0.012308094*B4*B4-0.0164248277778*final2!Q5*final2!Q5+0.002211732*B4*B4*final2!Q5+0.00072546*B4*final2!Q5*final2!Q5-0.000003582*B4*B4*final2!Q5*final2!Q5</f>
        <v/>
      </c>
      <c r="U4" s="53">
        <f>T4-B4</f>
        <v/>
      </c>
      <c r="V4" s="54">
        <f>AE4</f>
        <v/>
      </c>
      <c r="W4" s="49">
        <f>IF(AF4&lt;12,"Sereno",IF(AND(AF4&gt;=12,AF4&lt;25),"Poche nubi",IF(AND(AF4&gt;=24,AF4&lt;38),"Poco nuvoloso",IF(AND(AF4&gt;=38,AF4&lt;50),"Nubi sparse",IF(AND(AF4&gt;=50,AF4&lt;65),"Nuvoloso",IF(AND(AF4&gt;=65,AF4&lt;90),"Molto nuvoloso","Coperto"))))))</f>
        <v/>
      </c>
      <c r="X4" s="49">
        <f>final2!R5</f>
        <v/>
      </c>
      <c r="Y4" s="55">
        <f>final2!L5</f>
        <v/>
      </c>
      <c r="Z4" s="56">
        <f>SQRT(POWER(final2!W5,2)+POWER(final2!V5,2))*3.6</f>
        <v/>
      </c>
      <c r="AA4" s="50">
        <f>IF(Z4&lt;=5,"Calma",IF(AND(Z4&gt;5,Z4&lt;20),"Brezza",IF(AND(Z4&gt;20,Z4&lt;=40),"Teso",IF(AND(Z4&gt;40,Z4&lt;=60),"Forte",IF(AND(Z4&gt;60,Z4&lt;=90),"Burrasca",IF(AND(Z4&gt;90,Z4&lt;=100),"Tempesta",IF(AND(Z4&gt;100,Z4&lt;=117),"Fortunale",IF(Z4&gt;117,"Uragano",""))))))))</f>
        <v/>
      </c>
      <c r="AB4">
        <f>MIN(5.5748+0.9943*final2!I5+0.4124*final2!J5+0.8117*final2!O5,100)</f>
        <v/>
      </c>
      <c r="AC4">
        <f>MIN(1.1507+0.9457*final2!I5+0.144*final2!J5+0.9622*final2!O5,100)</f>
        <v/>
      </c>
      <c r="AD4">
        <f>MIN(0.4*final2!I5+0.4*final2!J5+0.4*final2!O5,100)</f>
        <v/>
      </c>
      <c r="AE4">
        <f>(1-(1-final2!I5/100)*(1-final2!J5/100)*(1-final2!O5/100)^0.4)*100</f>
        <v/>
      </c>
      <c r="AF4">
        <f>(1-(1-final2!S5/100)*(1-final2!T5/100)*(1-final2!U5/100)^0.4)*100</f>
        <v/>
      </c>
      <c r="AG4">
        <f>(1-(1-final2!I5/105)*(1-final2!J5/105)*(1-final2!O5/90))*100</f>
        <v/>
      </c>
    </row>
    <row r="5" ht="28.5" customHeight="1" s="76">
      <c r="A5" s="29">
        <f>DATEVALUE(final2!A6)</f>
        <v/>
      </c>
      <c r="B5" s="49">
        <f>final2!B6-273.15</f>
        <v/>
      </c>
      <c r="C5" s="49">
        <f>final2!C6-273.15</f>
        <v/>
      </c>
      <c r="D5" s="49">
        <f>final2!D6-273.15</f>
        <v/>
      </c>
      <c r="E5" s="49">
        <f>final2!F6-273.15</f>
        <v/>
      </c>
      <c r="F5" s="42">
        <f>final2!D6-final2!F6</f>
        <v/>
      </c>
      <c r="G5" s="49">
        <f>final2!E6</f>
        <v/>
      </c>
      <c r="H5" s="49">
        <f>IF(ATAN2(final2!G6,final2!H6)&gt;0,ATAN2(final2!G6,final2!H6)*57.3,(ATAN2(final2!G6,final2!H6)+2*PI())*57.3)</f>
        <v/>
      </c>
      <c r="I5" s="49">
        <f>IF(AND(H5&gt;45,H5&lt;135),"SUD",IF(AND(H5&gt;=135,H5&lt;225),"OVEST",IF(AND(H5&gt;=225,H5&lt;315),"NORD","EST")))</f>
        <v/>
      </c>
      <c r="J5" s="49">
        <f>SQRT(POWER(final2!G6,2)+POWER(final2!H6,2))*3.6</f>
        <v/>
      </c>
      <c r="K5" s="50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49">
        <f>MAX(final2!I6,final2!J6)+final2!O6/100*50</f>
        <v/>
      </c>
      <c r="M5" s="49">
        <f>IF(V5&lt;12,"Sereno",IF(AND(V5&gt;=12,V5&lt;25),"Poche nubi",IF(AND(V5&gt;=24,V5&lt;38),"Poco nuvoloso",IF(AND(V5&gt;=38,V5&lt;50),"Nubi sparse",IF(AND(V5&gt;=50,V5&lt;65),"Nuvoloso",IF(AND(V5&gt;=65,V5&lt;90),"Molto nuvoloso","Coperto"))))))</f>
        <v/>
      </c>
      <c r="N5" s="51">
        <f>final2!P6*3600</f>
        <v/>
      </c>
      <c r="O5" s="51">
        <f>IF(AND(N5&lt;=1,final2!N6=1),"Pioviggine",IF(AND(N5&gt;1,N5&lt;=2,final2!N6=1),"Debole",IF(AND(N5&gt;2,N5&lt;=5,final2!N6=1),"Moderata",IF(AND(N5&gt;5,N5&lt;=10,final2!N6=1),"Forte",IF(AND(N5&gt;10,N5&lt;=20,final2!N6=1),"Rovescio",IF(AND(N5&gt;20,final2!N6=1),"Nubifragio",""))))))</f>
        <v/>
      </c>
      <c r="P5" s="52">
        <f>IF(AND(final2!C6-final2!F6&lt;=2.5,X5&gt;=85,final2!L6&lt;1),"Nebbia","")</f>
        <v/>
      </c>
      <c r="Q5" s="50">
        <f>IF(final2!M5&gt;0,"Neve","")</f>
        <v/>
      </c>
      <c r="S5" s="53">
        <f>final2!C6-final2!F6</f>
        <v/>
      </c>
      <c r="T5" s="53">
        <f>-8.78469475556+1.61139411*B5+2.33854883889*final2!Q6-0.14611605*B5*final2!Q6-0.012308094*B5*B5-0.0164248277778*final2!Q6*final2!Q6+0.002211732*B5*B5*final2!Q6+0.00072546*B5*final2!Q6*final2!Q6-0.000003582*B5*B5*final2!Q6*final2!Q6</f>
        <v/>
      </c>
      <c r="U5" s="53">
        <f>T5-B5</f>
        <v/>
      </c>
      <c r="V5" s="54">
        <f>AE5</f>
        <v/>
      </c>
      <c r="W5" s="49">
        <f>IF(AF5&lt;12,"Sereno",IF(AND(AF5&gt;=12,AF5&lt;25),"Poche nubi",IF(AND(AF5&gt;=24,AF5&lt;38),"Poco nuvoloso",IF(AND(AF5&gt;=38,AF5&lt;50),"Nubi sparse",IF(AND(AF5&gt;=50,AF5&lt;65),"Nuvoloso",IF(AND(AF5&gt;=65,AF5&lt;90),"Molto nuvoloso","Coperto"))))))</f>
        <v/>
      </c>
      <c r="X5" s="49">
        <f>final2!R6</f>
        <v/>
      </c>
      <c r="Y5" s="55">
        <f>final2!L6</f>
        <v/>
      </c>
      <c r="Z5" s="56">
        <f>SQRT(POWER(final2!W6,2)+POWER(final2!V6,2))*3.6</f>
        <v/>
      </c>
      <c r="AA5" s="50">
        <f>IF(Z5&lt;=5,"Calma",IF(AND(Z5&gt;5,Z5&lt;20),"Brezza",IF(AND(Z5&gt;20,Z5&lt;=40),"Teso",IF(AND(Z5&gt;40,Z5&lt;=60),"Forte",IF(AND(Z5&gt;60,Z5&lt;=90),"Burrasca",IF(AND(Z5&gt;90,Z5&lt;=100),"Tempesta",IF(AND(Z5&gt;100,Z5&lt;=117),"Fortunale",IF(Z5&gt;117,"Uragano",""))))))))</f>
        <v/>
      </c>
      <c r="AB5">
        <f>MIN(5.5748+0.9943*final2!I6+0.4124*final2!J6+0.8117*final2!O6,100)</f>
        <v/>
      </c>
      <c r="AC5">
        <f>MIN(1.1507+0.9457*final2!I6+0.144*final2!J6+0.9622*final2!O6,100)</f>
        <v/>
      </c>
      <c r="AD5">
        <f>MIN(0.4*final2!I6+0.4*final2!J6+0.4*final2!O6,100)</f>
        <v/>
      </c>
      <c r="AE5">
        <f>(1-(1-final2!I6/100)*(1-final2!J6/100)*(1-final2!O6/100)^0.4)*100</f>
        <v/>
      </c>
      <c r="AF5">
        <f>(1-(1-final2!S6/100)*(1-final2!T6/100)*(1-final2!U6/100)^0.4)*100</f>
        <v/>
      </c>
      <c r="AG5">
        <f>(1-(1-final2!I6/105)*(1-final2!J6/105)*(1-final2!O6/90))*100</f>
        <v/>
      </c>
    </row>
    <row r="6" ht="28.5" customHeight="1" s="76">
      <c r="A6" s="29">
        <f>DATEVALUE(final2!A7)</f>
        <v/>
      </c>
      <c r="B6" s="49">
        <f>final2!B7-273.15</f>
        <v/>
      </c>
      <c r="C6" s="49">
        <f>final2!C7-273.15</f>
        <v/>
      </c>
      <c r="D6" s="49">
        <f>final2!D7-273.15</f>
        <v/>
      </c>
      <c r="E6" s="49">
        <f>final2!F7-273.15</f>
        <v/>
      </c>
      <c r="F6" s="42">
        <f>final2!D7-final2!F7</f>
        <v/>
      </c>
      <c r="G6" s="49">
        <f>final2!E7</f>
        <v/>
      </c>
      <c r="H6" s="49">
        <f>IF(ATAN2(final2!G7,final2!H7)&gt;0,ATAN2(final2!G7,final2!H7)*57.3,(ATAN2(final2!G7,final2!H7)+2*PI())*57.3)</f>
        <v/>
      </c>
      <c r="I6" s="49">
        <f>IF(AND(H6&gt;45,H6&lt;135),"SUD",IF(AND(H6&gt;=135,H6&lt;225),"OVEST",IF(AND(H6&gt;=225,H6&lt;315),"NORD","EST")))</f>
        <v/>
      </c>
      <c r="J6" s="49">
        <f>SQRT(POWER(final2!G7,2)+POWER(final2!H7,2))*3.6</f>
        <v/>
      </c>
      <c r="K6" s="50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49">
        <f>MAX(final2!I7,final2!J7)+final2!O7/100*50</f>
        <v/>
      </c>
      <c r="M6" s="49">
        <f>IF(V6&lt;12,"Sereno",IF(AND(V6&gt;=12,V6&lt;25),"Poche nubi",IF(AND(V6&gt;=24,V6&lt;38),"Poco nuvoloso",IF(AND(V6&gt;=38,V6&lt;50),"Nubi sparse",IF(AND(V6&gt;=50,V6&lt;65),"Nuvoloso",IF(AND(V6&gt;=65,V6&lt;90),"Molto nuvoloso","Coperto"))))))</f>
        <v/>
      </c>
      <c r="N6" s="51">
        <f>final2!P7*3600</f>
        <v/>
      </c>
      <c r="O6" s="51">
        <f>IF(AND(N6&lt;=1,final2!N7=1),"Pioviggine",IF(AND(N6&gt;1,N6&lt;=2,final2!N7=1),"Debole",IF(AND(N6&gt;2,N6&lt;=5,final2!N7=1),"Moderata",IF(AND(N6&gt;5,N6&lt;=10,final2!N7=1),"Forte",IF(AND(N6&gt;10,N6&lt;=20,final2!N7=1),"Rovescio",IF(AND(N6&gt;20,final2!N7=1),"Nubifragio",""))))))</f>
        <v/>
      </c>
      <c r="P6" s="52">
        <f>IF(AND(final2!C7-final2!F7&lt;=2.5,X6&gt;=85,final2!L7&lt;1),"Nebbia","")</f>
        <v/>
      </c>
      <c r="Q6" s="50">
        <f>IF(final2!M6&gt;0,"Neve","")</f>
        <v/>
      </c>
      <c r="S6" s="53">
        <f>final2!C7-final2!F7</f>
        <v/>
      </c>
      <c r="T6" s="53">
        <f>-8.78469475556+1.61139411*B6+2.33854883889*final2!Q7-0.14611605*B6*final2!Q7-0.012308094*B6*B6-0.0164248277778*final2!Q7*final2!Q7+0.002211732*B6*B6*final2!Q7+0.00072546*B6*final2!Q7*final2!Q7-0.000003582*B6*B6*final2!Q7*final2!Q7</f>
        <v/>
      </c>
      <c r="U6" s="53">
        <f>T6-B6</f>
        <v/>
      </c>
      <c r="V6" s="54">
        <f>AE6</f>
        <v/>
      </c>
      <c r="W6" s="49">
        <f>IF(AF6&lt;12,"Sereno",IF(AND(AF6&gt;=12,AF6&lt;25),"Poche nubi",IF(AND(AF6&gt;=24,AF6&lt;38),"Poco nuvoloso",IF(AND(AF6&gt;=38,AF6&lt;50),"Nubi sparse",IF(AND(AF6&gt;=50,AF6&lt;65),"Nuvoloso",IF(AND(AF6&gt;=65,AF6&lt;90),"Molto nuvoloso","Coperto"))))))</f>
        <v/>
      </c>
      <c r="X6" s="49">
        <f>final2!R7</f>
        <v/>
      </c>
      <c r="Y6" s="55">
        <f>final2!L7</f>
        <v/>
      </c>
      <c r="Z6" s="56">
        <f>SQRT(POWER(final2!W7,2)+POWER(final2!V7,2))*3.6</f>
        <v/>
      </c>
      <c r="AA6" s="50">
        <f>IF(Z6&lt;=5,"Calma",IF(AND(Z6&gt;5,Z6&lt;20),"Brezza",IF(AND(Z6&gt;20,Z6&lt;=40),"Teso",IF(AND(Z6&gt;40,Z6&lt;=60),"Forte",IF(AND(Z6&gt;60,Z6&lt;=90),"Burrasca",IF(AND(Z6&gt;90,Z6&lt;=100),"Tempesta",IF(AND(Z6&gt;100,Z6&lt;=117),"Fortunale",IF(Z6&gt;117,"Uragano",""))))))))</f>
        <v/>
      </c>
      <c r="AB6">
        <f>MIN(5.5748+0.9943*final2!I7+0.4124*final2!J7+0.8117*final2!O7,100)</f>
        <v/>
      </c>
      <c r="AC6">
        <f>MIN(1.1507+0.9457*final2!I7+0.144*final2!J7+0.9622*final2!O7,100)</f>
        <v/>
      </c>
      <c r="AD6">
        <f>MIN(0.4*final2!I7+0.4*final2!J7+0.4*final2!O7,100)</f>
        <v/>
      </c>
      <c r="AE6">
        <f>(1-(1-final2!I7/100)*(1-final2!J7/100)*(1-final2!O7/100)^0.4)*100</f>
        <v/>
      </c>
      <c r="AF6">
        <f>(1-(1-final2!S7/100)*(1-final2!T7/100)*(1-final2!U7/100)^0.4)*100</f>
        <v/>
      </c>
      <c r="AG6">
        <f>(1-(1-final2!I7/105)*(1-final2!J7/105)*(1-final2!O7/90))*100</f>
        <v/>
      </c>
    </row>
    <row r="7" ht="28.5" customHeight="1" s="76">
      <c r="A7" s="29">
        <f>DATEVALUE(final2!A8)</f>
        <v/>
      </c>
      <c r="B7" s="49">
        <f>final2!B8-273.15</f>
        <v/>
      </c>
      <c r="C7" s="49">
        <f>final2!C8-273.15</f>
        <v/>
      </c>
      <c r="D7" s="49">
        <f>final2!D8-273.15</f>
        <v/>
      </c>
      <c r="E7" s="49">
        <f>final2!F8-273.15</f>
        <v/>
      </c>
      <c r="F7" s="42">
        <f>final2!D8-final2!F8</f>
        <v/>
      </c>
      <c r="G7" s="49">
        <f>final2!E8</f>
        <v/>
      </c>
      <c r="H7" s="49">
        <f>IF(ATAN2(final2!G8,final2!H8)&gt;0,ATAN2(final2!G8,final2!H8)*57.3,(ATAN2(final2!G8,final2!H8)+2*PI())*57.3)</f>
        <v/>
      </c>
      <c r="I7" s="49">
        <f>IF(AND(H7&gt;45,H7&lt;135),"SUD",IF(AND(H7&gt;=135,H7&lt;225),"OVEST",IF(AND(H7&gt;=225,H7&lt;315),"NORD","EST")))</f>
        <v/>
      </c>
      <c r="J7" s="49">
        <f>SQRT(POWER(final2!G8,2)+POWER(final2!H8,2))*3.6</f>
        <v/>
      </c>
      <c r="K7" s="50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49">
        <f>MAX(final2!I8,final2!J8)+final2!O8/100*50</f>
        <v/>
      </c>
      <c r="M7" s="49">
        <f>IF(V7&lt;12,"Sereno",IF(AND(V7&gt;=12,V7&lt;25),"Poche nubi",IF(AND(V7&gt;=24,V7&lt;38),"Poco nuvoloso",IF(AND(V7&gt;=38,V7&lt;50),"Nubi sparse",IF(AND(V7&gt;=50,V7&lt;65),"Nuvoloso",IF(AND(V7&gt;=65,V7&lt;90),"Molto nuvoloso","Coperto"))))))</f>
        <v/>
      </c>
      <c r="N7" s="51">
        <f>final2!P8*3600</f>
        <v/>
      </c>
      <c r="O7" s="51">
        <f>IF(AND(N7&lt;=1,final2!N8=1),"Pioviggine",IF(AND(N7&gt;1,N7&lt;=2,final2!N8=1),"Debole",IF(AND(N7&gt;2,N7&lt;=5,final2!N8=1),"Moderata",IF(AND(N7&gt;5,N7&lt;=10,final2!N8=1),"Forte",IF(AND(N7&gt;10,N7&lt;=20,final2!N8=1),"Rovescio",IF(AND(N7&gt;20,final2!N8=1),"Nubifragio",""))))))</f>
        <v/>
      </c>
      <c r="P7" s="52">
        <f>IF(AND(final2!C8-final2!F8&lt;=2.5,X7&gt;=85,final2!L8&lt;1),"Nebbia","")</f>
        <v/>
      </c>
      <c r="Q7" s="50">
        <f>IF(final2!M7&gt;0,"Neve","")</f>
        <v/>
      </c>
      <c r="S7" s="53">
        <f>final2!C8-final2!F8</f>
        <v/>
      </c>
      <c r="T7" s="53">
        <f>-8.78469475556+1.61139411*B7+2.33854883889*final2!Q8-0.14611605*B7*final2!Q8-0.012308094*B7*B7-0.0164248277778*final2!Q8*final2!Q8+0.002211732*B7*B7*final2!Q8+0.00072546*B7*final2!Q8*final2!Q8-0.000003582*B7*B7*final2!Q8*final2!Q8</f>
        <v/>
      </c>
      <c r="U7" s="53">
        <f>T7-B7</f>
        <v/>
      </c>
      <c r="V7" s="54">
        <f>AE7</f>
        <v/>
      </c>
      <c r="W7" s="49">
        <f>IF(AF7&lt;12,"Sereno",IF(AND(AF7&gt;=12,AF7&lt;25),"Poche nubi",IF(AND(AF7&gt;=24,AF7&lt;38),"Poco nuvoloso",IF(AND(AF7&gt;=38,AF7&lt;50),"Nubi sparse",IF(AND(AF7&gt;=50,AF7&lt;65),"Nuvoloso",IF(AND(AF7&gt;=65,AF7&lt;90),"Molto nuvoloso","Coperto"))))))</f>
        <v/>
      </c>
      <c r="X7" s="49">
        <f>final2!R8</f>
        <v/>
      </c>
      <c r="Y7" s="55">
        <f>final2!L8</f>
        <v/>
      </c>
      <c r="Z7" s="56">
        <f>SQRT(POWER(final2!W8,2)+POWER(final2!V8,2))*3.6</f>
        <v/>
      </c>
      <c r="AA7" s="50">
        <f>IF(Z7&lt;=5,"Calma",IF(AND(Z7&gt;5,Z7&lt;20),"Brezza",IF(AND(Z7&gt;20,Z7&lt;=40),"Teso",IF(AND(Z7&gt;40,Z7&lt;=60),"Forte",IF(AND(Z7&gt;60,Z7&lt;=90),"Burrasca",IF(AND(Z7&gt;90,Z7&lt;=100),"Tempesta",IF(AND(Z7&gt;100,Z7&lt;=117),"Fortunale",IF(Z7&gt;117,"Uragano",""))))))))</f>
        <v/>
      </c>
      <c r="AB7">
        <f>MIN(5.5748+0.9943*final2!I8+0.4124*final2!J8+0.8117*final2!O8,100)</f>
        <v/>
      </c>
      <c r="AC7">
        <f>MIN(1.1507+0.9457*final2!I8+0.144*final2!J8+0.9622*final2!O8,100)</f>
        <v/>
      </c>
      <c r="AD7">
        <f>MIN(0.4*final2!I8+0.4*final2!J8+0.4*final2!O8,100)</f>
        <v/>
      </c>
      <c r="AE7">
        <f>(1-(1-final2!I8/100)*(1-final2!J8/100)*(1-final2!O8/100)^0.4)*100</f>
        <v/>
      </c>
      <c r="AF7">
        <f>(1-(1-final2!S8/100)*(1-final2!T8/100)*(1-final2!U8/100)^0.4)*100</f>
        <v/>
      </c>
      <c r="AG7">
        <f>(1-(1-final2!I8/105)*(1-final2!J8/105)*(1-final2!O8/90))*100</f>
        <v/>
      </c>
    </row>
    <row r="8" ht="28.5" customHeight="1" s="76">
      <c r="A8" s="29">
        <f>DATEVALUE(final2!A9)</f>
        <v/>
      </c>
      <c r="B8" s="57">
        <f>final2!B9-273.15</f>
        <v/>
      </c>
      <c r="C8" s="57">
        <f>final2!C9-273.15</f>
        <v/>
      </c>
      <c r="D8" s="57">
        <f>final2!D9-273.15</f>
        <v/>
      </c>
      <c r="E8" s="57">
        <f>final2!F9-273.15</f>
        <v/>
      </c>
      <c r="F8" s="42">
        <f>final2!D9-final2!F9</f>
        <v/>
      </c>
      <c r="G8" s="57">
        <f>final2!E9</f>
        <v/>
      </c>
      <c r="H8" s="57">
        <f>IF(ATAN2(final2!G9,final2!H9)&gt;0,ATAN2(final2!G9,final2!H9)*57.3,(ATAN2(final2!G9,final2!H9)+2*PI())*57.3)</f>
        <v/>
      </c>
      <c r="I8" s="57">
        <f>IF(AND(H8&gt;45,H8&lt;135),"SUD",IF(AND(H8&gt;=135,H8&lt;225),"OVEST",IF(AND(H8&gt;=225,H8&lt;315),"NORD","EST")))</f>
        <v/>
      </c>
      <c r="J8" s="57">
        <f>SQRT(POWER(final2!G9,2)+POWER(final2!H9,2))*3.6</f>
        <v/>
      </c>
      <c r="K8" s="58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57">
        <f>MAX(final2!I9,final2!J9)+final2!O9/100*50</f>
        <v/>
      </c>
      <c r="M8" s="57">
        <f>IF(V8&lt;12,"Sereno",IF(AND(V8&gt;=12,V8&lt;25),"Poche nubi",IF(AND(V8&gt;=24,V8&lt;38),"Poco nuvoloso",IF(AND(V8&gt;=38,V8&lt;50),"Nubi sparse",IF(AND(V8&gt;=50,V8&lt;65),"Nuvoloso",IF(AND(V8&gt;=65,V8&lt;90),"Molto nuvoloso","Coperto"))))))</f>
        <v/>
      </c>
      <c r="N8" s="59">
        <f>final2!P9*3600</f>
        <v/>
      </c>
      <c r="O8" s="59">
        <f>IF(AND(N8&lt;=1,final2!N9=1),"Pioviggine",IF(AND(N8&gt;1,N8&lt;=2,final2!N9=1),"Debole",IF(AND(N8&gt;2,N8&lt;=5,final2!N9=1),"Moderata",IF(AND(N8&gt;5,N8&lt;=10,final2!N9=1),"Forte",IF(AND(N8&gt;10,N8&lt;=20,final2!N9=1),"Rovescio",IF(AND(N8&gt;20,final2!N9=1),"Nubifragio",""))))))</f>
        <v/>
      </c>
      <c r="P8" s="60">
        <f>IF(AND(final2!C9-final2!F9&lt;=2.5,X8&gt;=85,final2!L9&lt;1),"Nebbia","")</f>
        <v/>
      </c>
      <c r="Q8" s="58">
        <f>IF(final2!M8&gt;0,"Neve","")</f>
        <v/>
      </c>
      <c r="S8" s="61">
        <f>final2!C9-final2!F9</f>
        <v/>
      </c>
      <c r="T8" s="61">
        <f>-8.78469475556+1.61139411*B8+2.33854883889*final2!Q9-0.14611605*B8*final2!Q9-0.012308094*B8*B8-0.0164248277778*final2!Q9*final2!Q9+0.002211732*B8*B8*final2!Q9+0.00072546*B8*final2!Q9*final2!Q9-0.000003582*B8*B8*final2!Q9*final2!Q9</f>
        <v/>
      </c>
      <c r="U8" s="61">
        <f>T8-B8</f>
        <v/>
      </c>
      <c r="V8" s="62">
        <f>AE8</f>
        <v/>
      </c>
      <c r="W8" s="57">
        <f>IF(AF8&lt;12,"Sereno",IF(AND(AF8&gt;=12,AF8&lt;25),"Poche nubi",IF(AND(AF8&gt;=24,AF8&lt;38),"Poco nuvoloso",IF(AND(AF8&gt;=38,AF8&lt;50),"Nubi sparse",IF(AND(AF8&gt;=50,AF8&lt;65),"Nuvoloso",IF(AND(AF8&gt;=65,AF8&lt;90),"Molto nuvoloso","Coperto"))))))</f>
        <v/>
      </c>
      <c r="X8" s="57">
        <f>final2!R9</f>
        <v/>
      </c>
      <c r="Y8" s="63">
        <f>final2!L9</f>
        <v/>
      </c>
      <c r="Z8" s="64">
        <f>SQRT(POWER(final2!W9,2)+POWER(final2!V9,2))*3.6</f>
        <v/>
      </c>
      <c r="AA8" s="58">
        <f>IF(Z8&lt;=5,"Calma",IF(AND(Z8&gt;5,Z8&lt;20),"Brezza",IF(AND(Z8&gt;20,Z8&lt;=40),"Teso",IF(AND(Z8&gt;40,Z8&lt;=60),"Forte",IF(AND(Z8&gt;60,Z8&lt;=90),"Burrasca",IF(AND(Z8&gt;90,Z8&lt;=100),"Tempesta",IF(AND(Z8&gt;100,Z8&lt;=117),"Fortunale",IF(Z8&gt;117,"Uragano",""))))))))</f>
        <v/>
      </c>
      <c r="AB8">
        <f>MIN(5.5748+0.9943*final2!I9+0.4124*final2!J9+0.8117*final2!O9,100)</f>
        <v/>
      </c>
      <c r="AC8">
        <f>MIN(1.1507+0.9457*final2!I9+0.144*final2!J9+0.9622*final2!O9,100)</f>
        <v/>
      </c>
      <c r="AD8">
        <f>MIN(0.4*final2!I9+0.4*final2!J9+0.4*final2!O9,100)</f>
        <v/>
      </c>
      <c r="AE8">
        <f>(1-(1-final2!I9/100)*(1-final2!J9/100)*(1-final2!O9/100)^0.4)*100</f>
        <v/>
      </c>
      <c r="AF8">
        <f>(1-(1-final2!S9/100)*(1-final2!T9/100)*(1-final2!U9/100)^0.4)*100</f>
        <v/>
      </c>
      <c r="AG8">
        <f>(1-(1-final2!I9/105)*(1-final2!J9/105)*(1-final2!O9/90))*100</f>
        <v/>
      </c>
    </row>
  </sheetData>
  <conditionalFormatting sqref="B3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4:B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B2:C2 C4:C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C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D2:F2 D4:F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num" val="-10"/>
        <cfvo type="num" val="15"/>
        <cfvo type="num" val="48"/>
        <color rgb="FF0070C0"/>
        <color rgb="FFFFFFFF"/>
        <color rgb="FFFF0000"/>
      </colorScale>
    </cfRule>
  </conditionalFormatting>
  <conditionalFormatting sqref="D3:F3">
    <cfRule type="colorScale" priority="103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dataBar" priority="106">
      <dataBar>
        <cfvo type="min"/>
        <cfvo type="max"/>
        <color rgb="FF638EC6"/>
      </dataBar>
    </cfRule>
    <cfRule type="dataBar" priority="105">
      <dataBar>
        <cfvo type="num" val="0"/>
        <cfvo type="num" val="100"/>
        <color rgb="FF638EC6"/>
      </dataBar>
    </cfRule>
  </conditionalFormatting>
  <conditionalFormatting sqref="G2 G4:G8">
    <cfRule type="dataBar" priority="53">
      <dataBar>
        <cfvo type="min"/>
        <cfvo type="max"/>
        <color rgb="FF638EC6"/>
      </dataBar>
    </cfRule>
    <cfRule type="dataBar" priority="52">
      <dataBar>
        <cfvo type="num" val="0"/>
        <cfvo type="num" val="100"/>
        <color rgb="FF638EC6"/>
      </dataBar>
    </cfRule>
  </conditionalFormatting>
  <conditionalFormatting sqref="K2:K8">
    <cfRule type="containsText" priority="44" operator="containsText" dxfId="15" text="Forte">
      <formula>NOT(ISERROR(SEARCH("Forte",K2)))</formula>
    </cfRule>
    <cfRule type="containsText" priority="41" operator="containsText" dxfId="18" text="Fortunale">
      <formula>NOT(ISERROR(SEARCH("Fortunale",K2)))</formula>
    </cfRule>
    <cfRule type="containsText" priority="40" operator="containsText" dxfId="14" text="Uragano">
      <formula>NOT(ISERROR(SEARCH("Uragano",K2)))</formula>
    </cfRule>
    <cfRule type="containsText" priority="47" operator="containsText" dxfId="13" text="Calma">
      <formula>NOT(ISERROR(SEARCH("Calma",K2)))</formula>
    </cfRule>
    <cfRule type="containsText" priority="46" operator="containsText" dxfId="12" text="Brezza">
      <formula>NOT(ISERROR(SEARCH("Brezza",K2)))</formula>
    </cfRule>
    <cfRule type="containsText" priority="45" operator="containsText" dxfId="11" text="Teso">
      <formula>NOT(ISERROR(SEARCH("Teso",K2)))</formula>
    </cfRule>
    <cfRule type="containsText" priority="43" operator="containsText" dxfId="16" text="Burrasca">
      <formula>NOT(ISERROR(SEARCH("Burrasca",K2)))</formula>
    </cfRule>
    <cfRule type="containsText" priority="42" operator="containsText" dxfId="17" text="Tempesta">
      <formula>NOT(ISERROR(SEARCH("Tempesta",K2)))</formula>
    </cfRule>
  </conditionalFormatting>
  <conditionalFormatting sqref="L2 L4:L8">
    <cfRule type="containsText" priority="31" operator="containsText" dxfId="26" text="Sereno">
      <formula>NOT(ISERROR(SEARCH("Sereno",L2)))</formula>
    </cfRule>
    <cfRule type="containsText" priority="32" operator="containsText" dxfId="46" text="Coperto">
      <formula>NOT(ISERROR(SEARCH("Coperto",L2)))</formula>
    </cfRule>
  </conditionalFormatting>
  <conditionalFormatting sqref="L2:L8">
    <cfRule type="containsText" priority="28" operator="containsText" dxfId="50" text="Nuvoloso">
      <formula>NOT(ISERROR(SEARCH("Nuvoloso",L2)))</formula>
    </cfRule>
    <cfRule type="containsText" priority="27" operator="containsText" dxfId="49" text="Molto nuvoloso">
      <formula>NOT(ISERROR(SEARCH("Molto nuvoloso",L2)))</formula>
    </cfRule>
    <cfRule type="containsText" priority="29" operator="containsText" dxfId="48" text="Nubi sparse">
      <formula>NOT(ISERROR(SEARCH("Nubi sparse",L2)))</formula>
    </cfRule>
    <cfRule type="containsText" priority="30" operator="containsText" dxfId="47" text="Poco nuvoloso">
      <formula>NOT(ISERROR(SEARCH("Poco nuvoloso",L2)))</formula>
    </cfRule>
  </conditionalFormatting>
  <conditionalFormatting sqref="L3">
    <cfRule type="containsText" priority="85" operator="containsText" dxfId="46" text="Coperto">
      <formula>NOT(ISERROR(SEARCH("Coperto",L3)))</formula>
    </cfRule>
  </conditionalFormatting>
  <conditionalFormatting sqref="L3:M3">
    <cfRule type="containsText" priority="79" operator="containsText" dxfId="26" text="Sereno">
      <formula>NOT(ISERROR(SEARCH("Sereno",L3)))</formula>
    </cfRule>
  </conditionalFormatting>
  <conditionalFormatting sqref="M2 M4:M8">
    <cfRule type="containsText" priority="24" operator="containsText" dxfId="26" text="Sereno">
      <formula>NOT(ISERROR(SEARCH("Sereno",M2)))</formula>
    </cfRule>
  </conditionalFormatting>
  <conditionalFormatting sqref="M2:M8">
    <cfRule type="containsText" priority="18" operator="containsText" dxfId="20" text="Coperto">
      <formula>NOT(ISERROR(SEARCH("Coperto",M2)))</formula>
    </cfRule>
    <cfRule type="containsText" priority="19" operator="containsText" dxfId="21" text="Molto nuvoloso">
      <formula>NOT(ISERROR(SEARCH("Molto nuvoloso",M2)))</formula>
    </cfRule>
    <cfRule type="containsText" priority="23" operator="containsText" dxfId="25" text="Poche nubi">
      <formula>NOT(ISERROR(SEARCH("Poche nubi",M2)))</formula>
    </cfRule>
    <cfRule type="containsText" priority="22" operator="containsText" dxfId="24" text="Poco nuvoloso">
      <formula>NOT(ISERROR(SEARCH("Poco nuvoloso",M2)))</formula>
    </cfRule>
    <cfRule type="containsText" priority="21" operator="containsText" dxfId="23" text="Nubi sparse">
      <formula>NOT(ISERROR(SEARCH("Nubi sparse",M2)))</formula>
    </cfRule>
    <cfRule type="containsText" priority="20" operator="containsText" dxfId="22" text="Nuvoloso">
      <formula>NOT(ISERROR(SEARCH("Nuvoloso",M2)))</formula>
    </cfRule>
  </conditionalFormatting>
  <conditionalFormatting sqref="N2:O8">
    <cfRule type="containsText" priority="37" operator="containsText" dxfId="37" text="Debole">
      <formula>NOT(ISERROR(SEARCH("Debole",N2)))</formula>
    </cfRule>
    <cfRule type="containsText" priority="38" operator="containsText" dxfId="36" text="Pioviggine">
      <formula>NOT(ISERROR(SEARCH("Pioviggine",N2)))</formula>
    </cfRule>
    <cfRule type="containsText" priority="35" operator="containsText" dxfId="35" text="Forte">
      <formula>NOT(ISERROR(SEARCH("Forte",N2)))</formula>
    </cfRule>
    <cfRule type="containsText" priority="34" operator="containsText" dxfId="34" text="Rovescio">
      <formula>NOT(ISERROR(SEARCH("Rovescio",N2)))</formula>
    </cfRule>
    <cfRule type="containsText" priority="33" operator="containsText" dxfId="33" text="Nubifragio">
      <formula>NOT(ISERROR(SEARCH("Nubifragio",N2)))</formula>
    </cfRule>
    <cfRule type="containsText" priority="36" operator="containsText" dxfId="32" text="Moderata">
      <formula>NOT(ISERROR(SEARCH("Moderata",N2)))</formula>
    </cfRule>
  </conditionalFormatting>
  <conditionalFormatting sqref="P2:P8">
    <cfRule type="containsText" priority="114" operator="containsText" dxfId="31" text="Nebbia">
      <formula>NOT(ISERROR(SEARCH("Nebbia",P2)))</formula>
    </cfRule>
  </conditionalFormatting>
  <conditionalFormatting sqref="Q2:Q8">
    <cfRule type="containsText" priority="39" operator="containsText" dxfId="30" text="Neve">
      <formula>NOT(ISERROR(SEARCH("Neve",Q2)))</formula>
    </cfRule>
  </conditionalFormatting>
  <conditionalFormatting sqref="S2 S4:S8">
    <cfRule type="cellIs" priority="111" operator="lessThanOrEqual" dxfId="28">
      <formula>2.5</formula>
    </cfRule>
  </conditionalFormatting>
  <conditionalFormatting sqref="P4:P8 S3">
    <cfRule type="cellIs" priority="72" operator="lessThan" dxfId="28">
      <formula>2.6</formula>
    </cfRule>
  </conditionalFormatting>
  <conditionalFormatting sqref="T2:U8">
    <cfRule type="cellIs" priority="26" operator="greaterThan" dxfId="27">
      <formula>32</formula>
    </cfRule>
  </conditionalFormatting>
  <conditionalFormatting sqref="W2:W8">
    <cfRule type="containsText" priority="17" operator="containsText" dxfId="26" text="Sereno">
      <formula>NOT(ISERROR(SEARCH("Sereno",W2)))</formula>
    </cfRule>
    <cfRule type="containsText" priority="16" operator="containsText" dxfId="25" text="Poche nubi">
      <formula>NOT(ISERROR(SEARCH("Poche nubi",W2)))</formula>
    </cfRule>
    <cfRule type="containsText" priority="15" operator="containsText" dxfId="24" text="Poco nuvoloso">
      <formula>NOT(ISERROR(SEARCH("Poco nuvoloso",W2)))</formula>
    </cfRule>
    <cfRule type="containsText" priority="14" operator="containsText" dxfId="23" text="Nubi sparse">
      <formula>NOT(ISERROR(SEARCH("Nubi sparse",W2)))</formula>
    </cfRule>
    <cfRule type="containsText" priority="13" operator="containsText" dxfId="22" text="Nuvoloso">
      <formula>NOT(ISERROR(SEARCH("Nuvoloso",W2)))</formula>
    </cfRule>
    <cfRule type="containsText" priority="12" operator="containsText" dxfId="21" text="Molto nuvoloso">
      <formula>NOT(ISERROR(SEARCH("Molto nuvoloso",W2)))</formula>
    </cfRule>
    <cfRule type="containsText" priority="11" operator="containsText" dxfId="20" text="Coperto">
      <formula>NOT(ISERROR(SEARCH("Coperto",W2)))</formula>
    </cfRule>
  </conditionalFormatting>
  <conditionalFormatting sqref="X3">
    <cfRule type="dataBar" priority="70">
      <dataBar>
        <cfvo type="min"/>
        <cfvo type="max"/>
        <color rgb="FF638EC6"/>
      </dataBar>
    </cfRule>
  </conditionalFormatting>
  <conditionalFormatting sqref="X2 X4:X8">
    <cfRule type="dataBar" priority="25">
      <dataBar>
        <cfvo type="min"/>
        <cfvo type="max"/>
        <color rgb="FF638EC6"/>
      </dataBar>
    </cfRule>
  </conditionalFormatting>
  <conditionalFormatting sqref="Y2:Y8">
    <cfRule type="cellIs" priority="10" operator="greaterThan" dxfId="13">
      <formula>0</formula>
    </cfRule>
  </conditionalFormatting>
  <conditionalFormatting sqref="AA2:AA8">
    <cfRule type="containsText" priority="3" operator="containsText" dxfId="18" text="Fortunale">
      <formula>NOT(ISERROR(SEARCH("Fortunale",AA2)))</formula>
    </cfRule>
    <cfRule type="containsText" priority="4" operator="containsText" dxfId="17" text="Tempesta">
      <formula>NOT(ISERROR(SEARCH("Tempesta",AA2)))</formula>
    </cfRule>
    <cfRule type="containsText" priority="5" operator="containsText" dxfId="16" text="Burrasca">
      <formula>NOT(ISERROR(SEARCH("Burrasca",AA2)))</formula>
    </cfRule>
    <cfRule type="containsText" priority="6" operator="containsText" dxfId="15" text="Forte">
      <formula>NOT(ISERROR(SEARCH("Forte",AA2)))</formula>
    </cfRule>
    <cfRule type="containsText" priority="2" operator="containsText" dxfId="14" text="Uragano">
      <formula>NOT(ISERROR(SEARCH("Uragano",AA2)))</formula>
    </cfRule>
    <cfRule type="containsText" priority="9" operator="containsText" dxfId="13" text="Calma">
      <formula>NOT(ISERROR(SEARCH("Calma",AA2)))</formula>
    </cfRule>
    <cfRule type="containsText" priority="8" operator="containsText" dxfId="12" text="Brezza">
      <formula>NOT(ISERROR(SEARCH("Brezza",AA2)))</formula>
    </cfRule>
    <cfRule type="containsText" priority="7" operator="containsText" dxfId="11" text="Teso">
      <formula>NOT(ISERROR(SEARCH("Teso",AA2)))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zoomScale="95" zoomScaleNormal="95" workbookViewId="0">
      <selection activeCell="B2" sqref="B2"/>
    </sheetView>
  </sheetViews>
  <sheetFormatPr baseColWidth="8" defaultColWidth="11.5546875" defaultRowHeight="14.4"/>
  <cols>
    <col width="17.21875" customWidth="1" style="76" min="1" max="1"/>
    <col width="18.33203125" customWidth="1" style="76" min="2" max="2"/>
    <col width="20.33203125" customWidth="1" style="76" min="3" max="4"/>
    <col width="23" customWidth="1" style="76" min="5" max="5"/>
    <col width="22.88671875" customWidth="1" style="76" min="6" max="6"/>
    <col width="24.109375" customWidth="1" style="76" min="7" max="7"/>
    <col width="24" customWidth="1" style="76" min="8" max="8"/>
  </cols>
  <sheetData>
    <row r="1" ht="14.25" customHeight="1" s="76">
      <c r="A1" s="4" t="n"/>
      <c r="B1" s="5" t="inlineStr">
        <is>
          <t>Dati</t>
        </is>
      </c>
      <c r="C1" s="6" t="n"/>
      <c r="D1" s="6" t="n"/>
      <c r="E1" s="6" t="n"/>
      <c r="F1" s="6" t="n"/>
      <c r="G1" s="6" t="n"/>
      <c r="H1" s="7" t="n"/>
    </row>
    <row r="2" ht="14.25" customHeight="1" s="76">
      <c r="A2" s="8" t="inlineStr">
        <is>
          <t>TE -</t>
        </is>
      </c>
      <c r="B2" s="9" t="inlineStr">
        <is>
          <t>Min - TMP - 850_mb</t>
        </is>
      </c>
      <c r="C2" s="10" t="inlineStr">
        <is>
          <t>Average - RH - 850_mb</t>
        </is>
      </c>
      <c r="D2" s="10" t="inlineStr">
        <is>
          <t>Average - RH - 700_mb</t>
        </is>
      </c>
      <c r="E2" s="10" t="inlineStr">
        <is>
          <t>Average - UGRD - 850_mb</t>
        </is>
      </c>
      <c r="F2" s="10" t="inlineStr">
        <is>
          <t>Average - VGRD - 850_mb</t>
        </is>
      </c>
      <c r="G2" s="10" t="inlineStr">
        <is>
          <t>Average - UGRD - 1000_mb</t>
        </is>
      </c>
      <c r="H2" s="11" t="inlineStr">
        <is>
          <t>Average - VGRD - 1000_mb</t>
        </is>
      </c>
    </row>
    <row r="3" ht="14.25" customHeight="1" s="76">
      <c r="A3" s="12" t="inlineStr">
        <is>
          <t>Jan 24</t>
        </is>
      </c>
      <c r="B3" s="13" t="n">
        <v>279.365</v>
      </c>
      <c r="C3" s="14" t="n">
        <v>60.4</v>
      </c>
      <c r="D3" s="14" t="n">
        <v>50.1</v>
      </c>
      <c r="E3" s="14" t="n">
        <v>0.939853</v>
      </c>
      <c r="F3" s="14" t="n">
        <v>-4.11958</v>
      </c>
      <c r="G3" s="14" t="n">
        <v>2.33153</v>
      </c>
      <c r="H3" s="15" t="n">
        <v>-6.71062</v>
      </c>
    </row>
    <row r="4" ht="14.25" customHeight="1" s="76">
      <c r="A4" s="16" t="inlineStr">
        <is>
          <t>Jan 25</t>
        </is>
      </c>
      <c r="B4" s="17" t="n">
        <v>279.881</v>
      </c>
      <c r="C4" t="n">
        <v>28.525</v>
      </c>
      <c r="D4" t="n">
        <v>14.55</v>
      </c>
      <c r="E4" t="n">
        <v>1.915126625</v>
      </c>
      <c r="F4" t="n">
        <v>-3.887692</v>
      </c>
      <c r="G4" t="n">
        <v>0.320680125</v>
      </c>
      <c r="H4" s="18" t="n">
        <v>-3.41086675</v>
      </c>
    </row>
    <row r="5" ht="14.25" customHeight="1" s="76">
      <c r="A5" s="16" t="inlineStr">
        <is>
          <t>Jan 26</t>
        </is>
      </c>
      <c r="B5" s="17" t="n">
        <v>281.837</v>
      </c>
      <c r="C5" t="n">
        <v>19.7375</v>
      </c>
      <c r="D5" t="n">
        <v>17.6</v>
      </c>
      <c r="E5" t="n">
        <v>3.55099375</v>
      </c>
      <c r="F5" t="n">
        <v>4.1329025</v>
      </c>
      <c r="G5" t="n">
        <v>-1.3044727875</v>
      </c>
      <c r="H5" s="18" t="n">
        <v>7.84663875</v>
      </c>
    </row>
    <row r="6" ht="14.25" customHeight="1" s="76">
      <c r="A6" s="16" t="inlineStr">
        <is>
          <t>Jan 27</t>
        </is>
      </c>
      <c r="B6" s="17" t="n">
        <v>281.166</v>
      </c>
      <c r="C6" t="n">
        <v>22.3</v>
      </c>
      <c r="D6" t="n">
        <v>15.9</v>
      </c>
      <c r="E6" t="n">
        <v>4.14745125</v>
      </c>
      <c r="F6" t="n">
        <v>2.05113375</v>
      </c>
      <c r="G6" t="n">
        <v>-0.7453115</v>
      </c>
      <c r="H6" s="18" t="n">
        <v>7.12357</v>
      </c>
    </row>
    <row r="7" ht="14.25" customHeight="1" s="76">
      <c r="A7" s="16" t="inlineStr">
        <is>
          <t>Jan 28</t>
        </is>
      </c>
      <c r="B7" s="17" t="n">
        <v>280.844</v>
      </c>
      <c r="C7" t="n">
        <v>46.1875</v>
      </c>
      <c r="D7" t="n">
        <v>88.6125</v>
      </c>
      <c r="E7" t="n">
        <v>5.3509125</v>
      </c>
      <c r="F7" t="n">
        <v>5.70556125</v>
      </c>
      <c r="G7" t="n">
        <v>-3.736235</v>
      </c>
      <c r="H7" s="18" t="n">
        <v>10.41296375</v>
      </c>
    </row>
    <row r="8" ht="14.25" customHeight="1" s="76">
      <c r="A8" s="16" t="inlineStr">
        <is>
          <t>Jan 29</t>
        </is>
      </c>
      <c r="B8" s="17" t="n">
        <v>275.264</v>
      </c>
      <c r="C8" t="n">
        <v>85.3625</v>
      </c>
      <c r="D8" t="n">
        <v>95.9375</v>
      </c>
      <c r="E8" t="n">
        <v>3.5153775</v>
      </c>
      <c r="F8" t="n">
        <v>2.512192125</v>
      </c>
      <c r="G8" t="n">
        <v>0.829390725</v>
      </c>
      <c r="H8" s="18" t="n">
        <v>2.69640265</v>
      </c>
    </row>
    <row r="9" hidden="1" ht="14.25" customHeight="1" s="76">
      <c r="A9" s="16" t="inlineStr">
        <is>
          <t>Jan 30</t>
        </is>
      </c>
      <c r="B9" s="9" t="n">
        <v>274.884</v>
      </c>
      <c r="C9" s="10" t="n">
        <v>64.90000000000001</v>
      </c>
      <c r="D9" s="10" t="n">
        <v>32.3</v>
      </c>
      <c r="E9" s="10" t="n">
        <v>2.66232</v>
      </c>
      <c r="F9" s="10" t="n">
        <v>-1.95136666666667</v>
      </c>
      <c r="G9" s="10" t="n">
        <v>2.42425666666667</v>
      </c>
      <c r="H9" s="11" t="n">
        <v>-2.80906</v>
      </c>
    </row>
    <row r="10" ht="14.25" customHeight="1" s="76">
      <c r="A10" s="19" t="inlineStr">
        <is>
          <t>Totale Risultato</t>
        </is>
      </c>
      <c r="B10" s="20" t="n">
        <v>274.884</v>
      </c>
      <c r="C10" s="21" t="n">
        <v>42.5454545454546</v>
      </c>
      <c r="D10" s="21" t="n">
        <v>45.6318181818182</v>
      </c>
      <c r="E10" s="21" t="n">
        <v>3.56285695454546</v>
      </c>
      <c r="F10" s="21" t="n">
        <v>1.68497956818182</v>
      </c>
      <c r="G10" s="21" t="n">
        <v>-0.624620170454546</v>
      </c>
      <c r="H10" s="23" t="n">
        <v>4.1411788</v>
      </c>
    </row>
    <row r="13" ht="14.25" customHeight="1" s="76">
      <c r="A13" s="65" t="inlineStr">
        <is>
          <t>Data</t>
        </is>
      </c>
      <c r="B13" s="38" t="inlineStr">
        <is>
          <t>Min850</t>
        </is>
      </c>
      <c r="C13" s="38" t="inlineStr">
        <is>
          <t>RH850</t>
        </is>
      </c>
      <c r="D13" s="38" t="inlineStr">
        <is>
          <t>RH700</t>
        </is>
      </c>
      <c r="E13" s="38" t="inlineStr">
        <is>
          <t>U850</t>
        </is>
      </c>
      <c r="F13" s="38" t="inlineStr">
        <is>
          <t>V850</t>
        </is>
      </c>
      <c r="G13" s="38" t="inlineStr">
        <is>
          <t>U1000</t>
        </is>
      </c>
      <c r="H13" s="38" t="inlineStr">
        <is>
          <t>V1000</t>
        </is>
      </c>
    </row>
    <row r="14" ht="14.25" customHeight="1" s="76">
      <c r="A14" s="65">
        <f>A3</f>
        <v/>
      </c>
      <c r="B14" s="66">
        <f>B3-273.15</f>
        <v/>
      </c>
      <c r="C14" s="66">
        <f>C3</f>
        <v/>
      </c>
      <c r="D14" s="66">
        <f>D3</f>
        <v/>
      </c>
      <c r="E14" s="66">
        <f>E3</f>
        <v/>
      </c>
      <c r="F14" s="66">
        <f>F3</f>
        <v/>
      </c>
      <c r="G14" s="66">
        <f>G3</f>
        <v/>
      </c>
      <c r="H14" s="66">
        <f>H3</f>
        <v/>
      </c>
    </row>
    <row r="15" ht="14.25" customHeight="1" s="76">
      <c r="A15" s="65">
        <f>A4</f>
        <v/>
      </c>
      <c r="B15" s="66">
        <f>B4-273.15</f>
        <v/>
      </c>
      <c r="C15" s="66">
        <f>C4</f>
        <v/>
      </c>
      <c r="D15" s="66">
        <f>D4</f>
        <v/>
      </c>
      <c r="E15" s="66">
        <f>E4</f>
        <v/>
      </c>
      <c r="F15" s="66">
        <f>F4</f>
        <v/>
      </c>
      <c r="G15" s="66">
        <f>G4</f>
        <v/>
      </c>
      <c r="H15" s="66">
        <f>H4</f>
        <v/>
      </c>
    </row>
    <row r="16" ht="14.25" customHeight="1" s="76">
      <c r="A16" s="65">
        <f>A5</f>
        <v/>
      </c>
      <c r="B16" s="66">
        <f>B5-273.15</f>
        <v/>
      </c>
      <c r="C16" s="66">
        <f>C5</f>
        <v/>
      </c>
      <c r="D16" s="66">
        <f>D5</f>
        <v/>
      </c>
      <c r="E16" s="66">
        <f>E5</f>
        <v/>
      </c>
      <c r="F16" s="66">
        <f>F5</f>
        <v/>
      </c>
      <c r="G16" s="66">
        <f>G5</f>
        <v/>
      </c>
      <c r="H16" s="66">
        <f>H5</f>
        <v/>
      </c>
    </row>
    <row r="17" ht="14.25" customHeight="1" s="76">
      <c r="A17" s="65">
        <f>A6</f>
        <v/>
      </c>
      <c r="B17" s="66">
        <f>B6-273.15</f>
        <v/>
      </c>
      <c r="C17" s="66">
        <f>C6</f>
        <v/>
      </c>
      <c r="D17" s="66">
        <f>D6</f>
        <v/>
      </c>
      <c r="E17" s="66">
        <f>E6</f>
        <v/>
      </c>
      <c r="F17" s="66">
        <f>F6</f>
        <v/>
      </c>
      <c r="G17" s="66">
        <f>G6</f>
        <v/>
      </c>
      <c r="H17" s="66">
        <f>H6</f>
        <v/>
      </c>
    </row>
    <row r="18" ht="14.25" customHeight="1" s="76">
      <c r="A18" s="65">
        <f>A7</f>
        <v/>
      </c>
      <c r="B18" s="66">
        <f>B7-273.15</f>
        <v/>
      </c>
      <c r="C18" s="66">
        <f>C7</f>
        <v/>
      </c>
      <c r="D18" s="66">
        <f>D7</f>
        <v/>
      </c>
      <c r="E18" s="66">
        <f>E7</f>
        <v/>
      </c>
      <c r="F18" s="66">
        <f>F7</f>
        <v/>
      </c>
      <c r="G18" s="66">
        <f>G7</f>
        <v/>
      </c>
      <c r="H18" s="66">
        <f>H7</f>
        <v/>
      </c>
    </row>
    <row r="19" ht="14.25" customHeight="1" s="76">
      <c r="A19" s="65">
        <f>A8</f>
        <v/>
      </c>
      <c r="B19" s="66">
        <f>B8-273.15</f>
        <v/>
      </c>
      <c r="C19" s="66">
        <f>C8</f>
        <v/>
      </c>
      <c r="D19" s="66">
        <f>D8</f>
        <v/>
      </c>
      <c r="E19" s="66">
        <f>E8</f>
        <v/>
      </c>
      <c r="F19" s="66">
        <f>F8</f>
        <v/>
      </c>
      <c r="G19" s="66">
        <f>G8</f>
        <v/>
      </c>
      <c r="H19" s="66">
        <f>H8</f>
        <v/>
      </c>
    </row>
    <row r="20" hidden="1" ht="14.25" customHeight="1" s="76">
      <c r="A20">
        <f>A9</f>
        <v/>
      </c>
      <c r="B20" s="67">
        <f>B9-273.15</f>
        <v/>
      </c>
      <c r="C20" s="67">
        <f>C9</f>
        <v/>
      </c>
      <c r="D20" s="67">
        <f>D9</f>
        <v/>
      </c>
      <c r="E20" s="67">
        <f>E9</f>
        <v/>
      </c>
      <c r="F20" s="67">
        <f>F9</f>
        <v/>
      </c>
      <c r="G20" s="67">
        <f>G9</f>
        <v/>
      </c>
      <c r="H20" s="67">
        <f>H9</f>
        <v/>
      </c>
    </row>
    <row r="23" ht="14.25" customHeight="1" s="76">
      <c r="A23" s="65">
        <f>A13</f>
        <v/>
      </c>
      <c r="B23" s="38">
        <f>B13</f>
        <v/>
      </c>
      <c r="C23" s="38">
        <f>C13</f>
        <v/>
      </c>
      <c r="D23" s="38">
        <f>D13</f>
        <v/>
      </c>
      <c r="E23" s="38" t="inlineStr">
        <is>
          <t>V850</t>
        </is>
      </c>
      <c r="F23" s="38" t="inlineStr">
        <is>
          <t>V1000</t>
        </is>
      </c>
    </row>
    <row r="24" ht="14.25" customHeight="1" s="76">
      <c r="A24" s="65">
        <f>A14</f>
        <v/>
      </c>
      <c r="B24" s="66">
        <f>B14</f>
        <v/>
      </c>
      <c r="C24" s="66">
        <f>C14</f>
        <v/>
      </c>
      <c r="D24" s="66">
        <f>D14</f>
        <v/>
      </c>
      <c r="E24" s="66">
        <f>SQRT(POWER(E14,2)+POWER(F14,2))*3.6*0.54</f>
        <v/>
      </c>
      <c r="F24" s="66">
        <f>SQRT(POWER(F14,2)+POWER(G14,2))*3.6*0.54</f>
        <v/>
      </c>
      <c r="G24" s="67" t="n"/>
      <c r="H24" s="67" t="n"/>
    </row>
    <row r="25" ht="14.25" customHeight="1" s="76">
      <c r="A25" s="65">
        <f>A15</f>
        <v/>
      </c>
      <c r="B25" s="66">
        <f>B15</f>
        <v/>
      </c>
      <c r="C25" s="66">
        <f>C15</f>
        <v/>
      </c>
      <c r="D25" s="66">
        <f>D15</f>
        <v/>
      </c>
      <c r="E25" s="66">
        <f>SQRT(POWER(E15,2)+POWER(F15,2))*3.6*0.54</f>
        <v/>
      </c>
      <c r="F25" s="66">
        <f>SQRT(POWER(F15,2)+POWER(G15,2))*3.6*0.54</f>
        <v/>
      </c>
      <c r="G25" s="67" t="n"/>
      <c r="H25" s="67" t="n"/>
    </row>
    <row r="26" ht="14.25" customHeight="1" s="76">
      <c r="A26" s="65">
        <f>A16</f>
        <v/>
      </c>
      <c r="B26" s="66">
        <f>B16</f>
        <v/>
      </c>
      <c r="C26" s="66">
        <f>C16</f>
        <v/>
      </c>
      <c r="D26" s="66">
        <f>D16</f>
        <v/>
      </c>
      <c r="E26" s="66">
        <f>SQRT(POWER(E16,2)+POWER(F16,2))*3.6*0.54</f>
        <v/>
      </c>
      <c r="F26" s="66">
        <f>SQRT(POWER(F16,2)+POWER(G16,2))*3.6*0.54</f>
        <v/>
      </c>
      <c r="G26" s="67" t="n"/>
      <c r="H26" s="67" t="n"/>
    </row>
    <row r="27" ht="14.25" customHeight="1" s="76">
      <c r="A27" s="65">
        <f>A17</f>
        <v/>
      </c>
      <c r="B27" s="66">
        <f>B17</f>
        <v/>
      </c>
      <c r="C27" s="66">
        <f>C17</f>
        <v/>
      </c>
      <c r="D27" s="66">
        <f>D17</f>
        <v/>
      </c>
      <c r="E27" s="66">
        <f>SQRT(POWER(E17,2)+POWER(F17,2))*3.6*0.54</f>
        <v/>
      </c>
      <c r="F27" s="66">
        <f>SQRT(POWER(F17,2)+POWER(G17,2))*3.6*0.54</f>
        <v/>
      </c>
      <c r="G27" s="67" t="n"/>
      <c r="H27" s="67" t="n"/>
    </row>
    <row r="28" ht="14.25" customHeight="1" s="76">
      <c r="A28" s="65">
        <f>A18</f>
        <v/>
      </c>
      <c r="B28" s="66">
        <f>B18</f>
        <v/>
      </c>
      <c r="C28" s="66">
        <f>C18</f>
        <v/>
      </c>
      <c r="D28" s="66">
        <f>D18</f>
        <v/>
      </c>
      <c r="E28" s="66">
        <f>SQRT(POWER(E18,2)+POWER(F18,2))*3.6*0.54</f>
        <v/>
      </c>
      <c r="F28" s="66">
        <f>SQRT(POWER(F18,2)+POWER(G18,2))*3.6*0.54</f>
        <v/>
      </c>
      <c r="G28" s="67" t="n"/>
      <c r="H28" s="67" t="n"/>
    </row>
    <row r="29" ht="14.25" customHeight="1" s="76">
      <c r="A29" s="65">
        <f>A19</f>
        <v/>
      </c>
      <c r="B29" s="66">
        <f>B19</f>
        <v/>
      </c>
      <c r="C29" s="66">
        <f>C19</f>
        <v/>
      </c>
      <c r="D29" s="66">
        <f>D19</f>
        <v/>
      </c>
      <c r="E29" s="66">
        <f>SQRT(POWER(E19,2)+POWER(F19,2))*3.6*0.54</f>
        <v/>
      </c>
      <c r="F29" s="66">
        <f>SQRT(POWER(F19,2)+POWER(G19,2))*3.6*0.54</f>
        <v/>
      </c>
      <c r="G29" s="67" t="n"/>
      <c r="H29" s="67" t="n"/>
    </row>
    <row r="30" hidden="1" ht="14.25" customHeight="1" s="76">
      <c r="A30" s="68">
        <f>A20</f>
        <v/>
      </c>
      <c r="B30" s="67">
        <f>B20</f>
        <v/>
      </c>
      <c r="C30" s="67">
        <f>C20</f>
        <v/>
      </c>
      <c r="D30" s="67">
        <f>D20</f>
        <v/>
      </c>
      <c r="E30" s="67">
        <f>SQRT(POWER(E20,2)+POWER(F20,2))*3.6*0.54</f>
        <v/>
      </c>
      <c r="F30" s="67">
        <f>SQRT(POWER(F20,2)+POWER(G20,2))*3.6*0.54</f>
        <v/>
      </c>
      <c r="G30" s="67" t="n"/>
      <c r="H30" s="67" t="n"/>
    </row>
    <row r="31" ht="14.25" customHeight="1" s="76">
      <c r="A31" s="68" t="n"/>
    </row>
    <row r="32" ht="14.25" customHeight="1" s="76">
      <c r="A32" s="65">
        <f>A23</f>
        <v/>
      </c>
      <c r="B32" s="38">
        <f>B23</f>
        <v/>
      </c>
      <c r="C32" s="38" t="inlineStr">
        <is>
          <t>RH850-700</t>
        </is>
      </c>
      <c r="D32" s="38" t="inlineStr">
        <is>
          <t>V850-1000</t>
        </is>
      </c>
    </row>
    <row r="33" ht="15.75" customHeight="1" s="76">
      <c r="A33" s="65">
        <f>A24</f>
        <v/>
      </c>
      <c r="B33" s="66">
        <f>B24</f>
        <v/>
      </c>
      <c r="C33" s="66">
        <f>(C24+D24)/2</f>
        <v/>
      </c>
      <c r="D33" s="66">
        <f>(E24+F24)/2</f>
        <v/>
      </c>
    </row>
    <row r="34" ht="15.75" customHeight="1" s="76">
      <c r="A34" s="65">
        <f>A25</f>
        <v/>
      </c>
      <c r="B34" s="66">
        <f>B25</f>
        <v/>
      </c>
      <c r="C34" s="66">
        <f>(C25+D25)/2</f>
        <v/>
      </c>
      <c r="D34" s="66">
        <f>(E25+F25)/2</f>
        <v/>
      </c>
    </row>
    <row r="35" ht="15.75" customHeight="1" s="76">
      <c r="A35" s="65">
        <f>A26</f>
        <v/>
      </c>
      <c r="B35" s="66">
        <f>B26</f>
        <v/>
      </c>
      <c r="C35" s="66">
        <f>(C26+D26)/2</f>
        <v/>
      </c>
      <c r="D35" s="66">
        <f>(E26+F26)/2</f>
        <v/>
      </c>
    </row>
    <row r="36" ht="15.75" customHeight="1" s="76">
      <c r="A36" s="65">
        <f>A27</f>
        <v/>
      </c>
      <c r="B36" s="66">
        <f>B27</f>
        <v/>
      </c>
      <c r="C36" s="66">
        <f>(C27+D27)/2</f>
        <v/>
      </c>
      <c r="D36" s="66">
        <f>(E27+F27)/2</f>
        <v/>
      </c>
    </row>
    <row r="37" ht="15.75" customHeight="1" s="76">
      <c r="A37" s="65">
        <f>A28</f>
        <v/>
      </c>
      <c r="B37" s="66">
        <f>B28</f>
        <v/>
      </c>
      <c r="C37" s="66">
        <f>(C28+D28)/2</f>
        <v/>
      </c>
      <c r="D37" s="66">
        <f>(E28+F28)/2</f>
        <v/>
      </c>
    </row>
    <row r="38" ht="15.75" customHeight="1" s="76">
      <c r="A38" s="65">
        <f>A29</f>
        <v/>
      </c>
      <c r="B38" s="66">
        <f>B29</f>
        <v/>
      </c>
      <c r="C38" s="66">
        <f>(C29+D29)/2</f>
        <v/>
      </c>
      <c r="D38" s="66">
        <f>(E29+F29)/2</f>
        <v/>
      </c>
    </row>
    <row r="39" hidden="1" ht="14.25" customHeight="1" s="76">
      <c r="A39">
        <f>A30</f>
        <v/>
      </c>
      <c r="B39" s="67">
        <f>B30</f>
        <v/>
      </c>
      <c r="C39" s="67">
        <f>(C30+D30)/2</f>
        <v/>
      </c>
      <c r="D39" s="67">
        <f>(E30+F30)/2</f>
        <v/>
      </c>
    </row>
    <row r="41" ht="14.25" customHeight="1" s="76">
      <c r="A41" s="69">
        <f>A32</f>
        <v/>
      </c>
      <c r="B41" s="38" t="inlineStr">
        <is>
          <t>f1</t>
        </is>
      </c>
      <c r="C41" s="38" t="inlineStr">
        <is>
          <t>f2</t>
        </is>
      </c>
      <c r="D41" s="38" t="inlineStr">
        <is>
          <t>f3</t>
        </is>
      </c>
      <c r="E41" s="70" t="n"/>
      <c r="F41" s="38" t="inlineStr">
        <is>
          <t>LSP</t>
        </is>
      </c>
    </row>
    <row r="42" ht="15.75" customHeight="1" s="76">
      <c r="A42" s="65">
        <f>A33</f>
        <v/>
      </c>
      <c r="B42" s="69">
        <f>IF(B33&lt;=-5,1.515*POWER(10,-4)*POWER(B33,4)+9.1633*POWER(10,-3)*POWER(B33,3)+1.8454*POWER(10,-1)*POWER(B33,2)+1.3905*B33+4.1113,0)</f>
        <v/>
      </c>
      <c r="C42" s="69">
        <f>-4.6756*POWER(10,-6)*POWER(C33,3)+8.3776*POWER(10,-4)*POWER(C33,2)-2.3534*POWER(10,-2)*C33+3.0433*POWER(10,-1)</f>
        <v/>
      </c>
      <c r="D42" s="69">
        <f>IF(D33&gt;=5.6,-1.6259*POWER(10,-5)*POWER(D33,4)+9.3575*POWER(10,-4)*POWER(D33,3)-1.6316*POWER(10,-2)*POWER(D33,2)+1.2678*POWER(10,-1)*D33+3.875*POWER(10,-1),0)</f>
        <v/>
      </c>
      <c r="E42" s="69" t="n"/>
      <c r="F42" s="71">
        <f>B42*C42*D42</f>
        <v/>
      </c>
    </row>
    <row r="43" ht="15.75" customHeight="1" s="76">
      <c r="A43" s="65">
        <f>A34</f>
        <v/>
      </c>
      <c r="B43" s="69">
        <f>IF(B34&lt;=-5,1.515*POWER(10,-4)*POWER(B34,4)+9.1633*POWER(10,-3)*POWER(B34,3)+1.8454*POWER(10,-1)*POWER(B34,2)+1.3905*B34+4.1113,0)</f>
        <v/>
      </c>
      <c r="C43" s="69">
        <f>-4.6756*POWER(10,-6)*POWER(C34,3)+8.3776*POWER(10,-4)*POWER(C34,2)-2.3534*POWER(10,-2)*C34+3.0433*POWER(10,-1)</f>
        <v/>
      </c>
      <c r="D43" s="69">
        <f>IF(D34&gt;=5.6,-1.6259*POWER(10,-5)*POWER(D34,4)+9.3575*POWER(10,-4)*POWER(D34,3)-1.6316*POWER(10,-2)*POWER(D34,2)+1.2678*POWER(10,-1)*D34+3.875*POWER(10,-1),0)</f>
        <v/>
      </c>
      <c r="E43" s="69" t="n"/>
      <c r="F43" s="71">
        <f>B43*C43*D43</f>
        <v/>
      </c>
    </row>
    <row r="44" ht="15.75" customHeight="1" s="76">
      <c r="A44" s="65">
        <f>A35</f>
        <v/>
      </c>
      <c r="B44" s="69">
        <f>IF(B35&lt;=-5,1.515*POWER(10,-4)*POWER(B35,4)+9.1633*POWER(10,-3)*POWER(B35,3)+1.8454*POWER(10,-1)*POWER(B35,2)+1.3905*B35+4.1113,0)</f>
        <v/>
      </c>
      <c r="C44" s="69">
        <f>-4.6756*POWER(10,-6)*POWER(C35,3)+8.3776*POWER(10,-4)*POWER(C35,2)-2.3534*POWER(10,-2)*C35+3.0433*POWER(10,-1)</f>
        <v/>
      </c>
      <c r="D44" s="69">
        <f>IF(D35&gt;=5.6,-1.6259*POWER(10,-5)*POWER(D35,4)+9.3575*POWER(10,-4)*POWER(D35,3)-1.6316*POWER(10,-2)*POWER(D35,2)+1.2678*POWER(10,-1)*D35+3.875*POWER(10,-1),0)</f>
        <v/>
      </c>
      <c r="E44" s="69" t="n"/>
      <c r="F44" s="71">
        <f>B44*C44*D44</f>
        <v/>
      </c>
    </row>
    <row r="45" ht="15.75" customHeight="1" s="76">
      <c r="A45" s="65">
        <f>A36</f>
        <v/>
      </c>
      <c r="B45" s="69">
        <f>IF(B36&lt;=-5,1.515*POWER(10,-4)*POWER(B36,4)+9.1633*POWER(10,-3)*POWER(B36,3)+1.8454*POWER(10,-1)*POWER(B36,2)+1.3905*B36+4.1113,0)</f>
        <v/>
      </c>
      <c r="C45" s="69">
        <f>-4.6756*POWER(10,-6)*POWER(C36,3)+8.3776*POWER(10,-4)*POWER(C36,2)-2.3534*POWER(10,-2)*C36+3.0433*POWER(10,-1)</f>
        <v/>
      </c>
      <c r="D45" s="69">
        <f>IF(D36&gt;=5.6,-1.6259*POWER(10,-5)*POWER(D36,4)+9.3575*POWER(10,-4)*POWER(D36,3)-1.6316*POWER(10,-2)*POWER(D36,2)+1.2678*POWER(10,-1)*D36+3.875*POWER(10,-1),0)</f>
        <v/>
      </c>
      <c r="E45" s="69" t="n"/>
      <c r="F45" s="71">
        <f>B45*C45*D45</f>
        <v/>
      </c>
    </row>
    <row r="46" ht="15.75" customHeight="1" s="76">
      <c r="A46" s="65">
        <f>A37</f>
        <v/>
      </c>
      <c r="B46" s="69">
        <f>IF(B37&lt;=-5,1.515*POWER(10,-4)*POWER(B37,4)+9.1633*POWER(10,-3)*POWER(B37,3)+1.8454*POWER(10,-1)*POWER(B37,2)+1.3905*B37+4.1113,0)</f>
        <v/>
      </c>
      <c r="C46" s="69">
        <f>-4.6756*POWER(10,-6)*POWER(C37,3)+8.3776*POWER(10,-4)*POWER(C37,2)-2.3534*POWER(10,-2)*C37+3.0433*POWER(10,-1)</f>
        <v/>
      </c>
      <c r="D46" s="69">
        <f>IF(D37&gt;=5.6,-1.6259*POWER(10,-5)*POWER(D37,4)+9.3575*POWER(10,-4)*POWER(D37,3)-1.6316*POWER(10,-2)*POWER(D37,2)+1.2678*POWER(10,-1)*D37+3.875*POWER(10,-1),0)</f>
        <v/>
      </c>
      <c r="E46" s="69" t="n"/>
      <c r="F46" s="71">
        <f>B46*C46*D46</f>
        <v/>
      </c>
    </row>
    <row r="47" ht="15.75" customHeight="1" s="76">
      <c r="A47" s="65">
        <f>A38</f>
        <v/>
      </c>
      <c r="B47" s="69">
        <f>IF(B38&lt;=-5,1.515*POWER(10,-4)*POWER(B38,4)+9.1633*POWER(10,-3)*POWER(B38,3)+1.8454*POWER(10,-1)*POWER(B38,2)+1.3905*B38+4.1113,0)</f>
        <v/>
      </c>
      <c r="C47" s="69">
        <f>-4.6756*POWER(10,-6)*POWER(C38,3)+8.3776*POWER(10,-4)*POWER(C38,2)-2.3534*POWER(10,-2)*C38+3.0433*POWER(10,-1)</f>
        <v/>
      </c>
      <c r="D47" s="69">
        <f>IF(D38&gt;=5.6,-1.6259*POWER(10,-5)*POWER(D38,4)+9.3575*POWER(10,-4)*POWER(D38,3)-1.6316*POWER(10,-2)*POWER(D38,2)+1.2678*POWER(10,-1)*D38+3.875*POWER(10,-1),0)</f>
        <v/>
      </c>
      <c r="E47" s="69" t="n"/>
      <c r="F47" s="71">
        <f>B47*C47*D47</f>
        <v/>
      </c>
    </row>
    <row r="48" hidden="1" ht="14.25" customHeight="1" s="76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72">
        <f>B48*C48*D48</f>
        <v/>
      </c>
    </row>
    <row r="50" ht="14.25" customHeight="1" s="76">
      <c r="B50" s="73" t="inlineStr">
        <is>
          <t>Min850 !&gt;- 5</t>
        </is>
      </c>
      <c r="C50" s="68" t="n"/>
      <c r="D50" s="74" t="inlineStr">
        <is>
          <t>V850-1000 !&lt; 5.6</t>
        </is>
      </c>
    </row>
    <row r="51" ht="14.25" customHeight="1" s="76">
      <c r="A51" s="65" t="inlineStr">
        <is>
          <t>Data</t>
        </is>
      </c>
      <c r="B51" s="38" t="inlineStr">
        <is>
          <t>f1</t>
        </is>
      </c>
      <c r="C51" s="38" t="inlineStr">
        <is>
          <t>f2</t>
        </is>
      </c>
      <c r="D51" s="38" t="inlineStr">
        <is>
          <t>f3</t>
        </is>
      </c>
      <c r="E51" s="70" t="n"/>
      <c r="F51" s="38" t="inlineStr">
        <is>
          <t>LSP</t>
        </is>
      </c>
    </row>
    <row r="52" ht="15.75" customHeight="1" s="76">
      <c r="A52" s="65">
        <f>A42</f>
        <v/>
      </c>
      <c r="B52" s="69">
        <f>(1.515*POWER(10,-4)*POWER(B33,4)+9.1633*POWER(10,-3)*POWER(B33,3)+1.8454*POWER(10,-1)*POWER(B33,2)+1.3905*B33+4.1113)</f>
        <v/>
      </c>
      <c r="C52" s="69">
        <f>-4.6756*POWER(10,-6)*POWER(C33,3)+8.3776*POWER(10,-4)*POWER(C33,2)-2.3534*POWER(10,-2)*C33+3.0433*POWER(10,-1)</f>
        <v/>
      </c>
      <c r="D52" s="69">
        <f>(-1.6259*POWER(10,-5)*POWER(D33,4)+9.3575*POWER(10,-4)*POWER(D33,3)-1.6316*POWER(10,-2)*POWER(D33,2)+1.2678*POWER(10,-1)*D33+3.875*POWER(10,-1))</f>
        <v/>
      </c>
      <c r="E52" s="69" t="n"/>
      <c r="F52" s="71">
        <f>B52*C52*D52</f>
        <v/>
      </c>
    </row>
    <row r="53" ht="15.75" customHeight="1" s="76">
      <c r="A53" s="65">
        <f>A43</f>
        <v/>
      </c>
      <c r="B53" s="69">
        <f>(1.515*POWER(10,-4)*POWER(B34,4)+9.1633*POWER(10,-3)*POWER(B34,3)+1.8454*POWER(10,-1)*POWER(B34,2)+1.3905*B34+4.1113)</f>
        <v/>
      </c>
      <c r="C53" s="69">
        <f>-4.6756*POWER(10,-6)*POWER(C34,3)+8.3776*POWER(10,-4)*POWER(C34,2)-2.3534*POWER(10,-2)*C34+3.0433*POWER(10,-1)</f>
        <v/>
      </c>
      <c r="D53" s="69">
        <f>(-1.6259*POWER(10,-5)*POWER(D34,4)+9.3575*POWER(10,-4)*POWER(D34,3)-1.6316*POWER(10,-2)*POWER(D34,2)+1.2678*POWER(10,-1)*D34+3.875*POWER(10,-1))</f>
        <v/>
      </c>
      <c r="E53" s="69" t="n"/>
      <c r="F53" s="71">
        <f>B53*C53*D53</f>
        <v/>
      </c>
    </row>
    <row r="54" ht="15.75" customHeight="1" s="76">
      <c r="A54" s="65">
        <f>A44</f>
        <v/>
      </c>
      <c r="B54" s="69">
        <f>(1.515*POWER(10,-4)*POWER(B35,4)+9.1633*POWER(10,-3)*POWER(B35,3)+1.8454*POWER(10,-1)*POWER(B35,2)+1.3905*B35+4.1113)</f>
        <v/>
      </c>
      <c r="C54" s="69">
        <f>-4.6756*POWER(10,-6)*POWER(C35,3)+8.3776*POWER(10,-4)*POWER(C35,2)-2.3534*POWER(10,-2)*C35+3.0433*POWER(10,-1)</f>
        <v/>
      </c>
      <c r="D54" s="69">
        <f>(-1.6259*POWER(10,-5)*POWER(D35,4)+9.3575*POWER(10,-4)*POWER(D35,3)-1.6316*POWER(10,-2)*POWER(D35,2)+1.2678*POWER(10,-1)*D35+3.875*POWER(10,-1))</f>
        <v/>
      </c>
      <c r="E54" s="69" t="n"/>
      <c r="F54" s="71">
        <f>B54*C54*D54</f>
        <v/>
      </c>
    </row>
    <row r="55" ht="15.75" customHeight="1" s="76">
      <c r="A55" s="65">
        <f>A45</f>
        <v/>
      </c>
      <c r="B55" s="69">
        <f>(1.515*POWER(10,-4)*POWER(B36,4)+9.1633*POWER(10,-3)*POWER(B36,3)+1.8454*POWER(10,-1)*POWER(B36,2)+1.3905*B36+4.1113)</f>
        <v/>
      </c>
      <c r="C55" s="69">
        <f>-4.6756*POWER(10,-6)*POWER(C36,3)+8.3776*POWER(10,-4)*POWER(C36,2)-2.3534*POWER(10,-2)*C36+3.0433*POWER(10,-1)</f>
        <v/>
      </c>
      <c r="D55" s="69">
        <f>(-1.6259*POWER(10,-5)*POWER(D36,4)+9.3575*POWER(10,-4)*POWER(D36,3)-1.6316*POWER(10,-2)*POWER(D36,2)+1.2678*POWER(10,-1)*D36+3.875*POWER(10,-1))</f>
        <v/>
      </c>
      <c r="E55" s="69" t="n"/>
      <c r="F55" s="71">
        <f>B55*C55*D55</f>
        <v/>
      </c>
    </row>
    <row r="56" ht="15.75" customHeight="1" s="76">
      <c r="A56" s="65">
        <f>A46</f>
        <v/>
      </c>
      <c r="B56" s="69">
        <f>(1.515*POWER(10,-4)*POWER(B37,4)+9.1633*POWER(10,-3)*POWER(B37,3)+1.8454*POWER(10,-1)*POWER(B37,2)+1.3905*B37+4.1113)</f>
        <v/>
      </c>
      <c r="C56" s="69">
        <f>-4.6756*POWER(10,-6)*POWER(C37,3)+8.3776*POWER(10,-4)*POWER(C37,2)-2.3534*POWER(10,-2)*C37+3.0433*POWER(10,-1)</f>
        <v/>
      </c>
      <c r="D56" s="69">
        <f>(-1.6259*POWER(10,-5)*POWER(D37,4)+9.3575*POWER(10,-4)*POWER(D37,3)-1.6316*POWER(10,-2)*POWER(D37,2)+1.2678*POWER(10,-1)*D37+3.875*POWER(10,-1))</f>
        <v/>
      </c>
      <c r="E56" s="69" t="n"/>
      <c r="F56" s="71">
        <f>B56*C56*D56</f>
        <v/>
      </c>
    </row>
    <row r="57" ht="15.75" customHeight="1" s="76">
      <c r="A57" s="65">
        <f>A47</f>
        <v/>
      </c>
      <c r="B57" s="69">
        <f>(1.515*POWER(10,-4)*POWER(B38,4)+9.1633*POWER(10,-3)*POWER(B38,3)+1.8454*POWER(10,-1)*POWER(B38,2)+1.3905*B38+4.1113)</f>
        <v/>
      </c>
      <c r="C57" s="69">
        <f>-4.6756*POWER(10,-6)*POWER(C38,3)+8.3776*POWER(10,-4)*POWER(C38,2)-2.3534*POWER(10,-2)*C38+3.0433*POWER(10,-1)</f>
        <v/>
      </c>
      <c r="D57" s="69">
        <f>(-1.6259*POWER(10,-5)*POWER(D38,4)+9.3575*POWER(10,-4)*POWER(D38,3)-1.6316*POWER(10,-2)*POWER(D38,2)+1.2678*POWER(10,-1)*D38+3.875*POWER(10,-1))</f>
        <v/>
      </c>
      <c r="E57" s="69" t="n"/>
      <c r="F57" s="71">
        <f>B57*C57*D57</f>
        <v/>
      </c>
    </row>
  </sheetData>
  <conditionalFormatting sqref="B33:B38">
    <cfRule type="cellIs" priority="3" operator="lessThanOrEqual" dxfId="10">
      <formula>-8</formula>
    </cfRule>
    <cfRule type="cellIs" priority="4" operator="lessThanOrEqual" dxfId="9">
      <formula>-5</formula>
    </cfRule>
  </conditionalFormatting>
  <conditionalFormatting sqref="C33:C38">
    <cfRule type="cellIs" priority="2" operator="greaterThanOrEqual" dxfId="8">
      <formula>60</formula>
    </cfRule>
  </conditionalFormatting>
  <conditionalFormatting sqref="D33:D38">
    <cfRule type="cellIs" priority="5" operator="greaterThanOrEqual" dxfId="7">
      <formula>5.6</formula>
    </cfRule>
  </conditionalFormatting>
  <conditionalFormatting sqref="F42:F47">
    <cfRule type="cellIs" priority="9" operator="greaterThanOrEqual" dxfId="3">
      <formula>2</formula>
    </cfRule>
    <cfRule type="cellIs" priority="10" operator="between" dxfId="2">
      <formula>1</formula>
      <formula>2</formula>
    </cfRule>
    <cfRule type="cellIs" priority="11" operator="lessThanOrEqual" dxfId="1">
      <formula>1</formula>
    </cfRule>
  </conditionalFormatting>
  <conditionalFormatting sqref="F52:F57">
    <cfRule type="cellIs" priority="6" operator="greaterThanOrEqual" dxfId="3">
      <formula>2</formula>
    </cfRule>
    <cfRule type="cellIs" priority="7" operator="between" dxfId="2">
      <formula>1</formula>
      <formula>2</formula>
    </cfRule>
    <cfRule type="cellIs" priority="8" operator="lessThanOrEqual" dxfId="1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Roman,Normale"&amp;12 &amp;Kffffff&amp;A</oddHeader>
    <oddFooter>&amp;C&amp;"Times New Roman,Normale"&amp;12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2025-07-09T09:06:35Z</dcterms:modified>
  <cp:lastModifiedBy>Remo Tomasi</cp:lastModifiedBy>
  <cp:revision>120</cp:revision>
</cp:coreProperties>
</file>