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2.xml" ContentType="application/vnd.openxmlformats-officedocument.spreadsheetml.pivot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xmlns:r="http://schemas.openxmlformats.org/officeDocument/2006/relationships" name="final" sheetId="1" state="visible" r:id="rId1"/>
    <sheet xmlns:r="http://schemas.openxmlformats.org/officeDocument/2006/relationships" name="final2" sheetId="2" state="visible" r:id="rId2"/>
    <sheet xmlns:r="http://schemas.openxmlformats.org/officeDocument/2006/relationships" name="Previsioni" sheetId="3" state="visible" r:id="rId3"/>
    <sheet xmlns:r="http://schemas.openxmlformats.org/officeDocument/2006/relationships" name="snow" sheetId="4" state="visible" r:id="rId4"/>
  </sheets>
  <definedNames/>
  <calcPr calcId="124519" fullCalcOnLoad="1" refMode="A1" iterate="0" iterateCount="100" iterateDelta="0.0001"/>
  <pivotCaches>
    <pivotCache xmlns:r="http://schemas.openxmlformats.org/officeDocument/2006/relationships" cacheId="1" r:id="rId5"/>
    <pivotCache xmlns:r="http://schemas.openxmlformats.org/officeDocument/2006/relationships" cacheId="2" r:id="rId6"/>
  </pivotCaches>
</workbook>
</file>

<file path=xl/styles.xml><?xml version="1.0" encoding="utf-8"?>
<styleSheet xmlns="http://schemas.openxmlformats.org/spreadsheetml/2006/main">
  <numFmts count="7">
    <numFmt numFmtId="164" formatCode="m/d/yyyy"/>
    <numFmt numFmtId="165" formatCode="m/d/yyyy\ h:mm"/>
    <numFmt numFmtId="166" formatCode="dd/mm/yy;@"/>
    <numFmt numFmtId="167" formatCode="[$-F800]ddd&quot;, &quot;mm\ dd&quot;, &quot;yyyy"/>
    <numFmt numFmtId="168" formatCode="0.000"/>
    <numFmt numFmtId="169" formatCode="0.0"/>
    <numFmt numFmtId="170" formatCode="0.0000"/>
  </numFmts>
  <fonts count="7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FFFFFF"/>
      <sz val="11"/>
    </font>
    <font>
      <name val="Calibri"/>
      <charset val="1"/>
      <family val="2"/>
      <i val="1"/>
      <color rgb="FF000000"/>
      <sz val="11"/>
    </font>
    <font>
      <name val="Calibri"/>
      <charset val="1"/>
      <family val="2"/>
      <b val="1"/>
      <color rgb="FF000000"/>
      <sz val="11"/>
    </font>
  </fonts>
  <fills count="5">
    <fill>
      <patternFill/>
    </fill>
    <fill>
      <patternFill patternType="gray125"/>
    </fill>
    <fill>
      <patternFill patternType="solid">
        <fgColor rgb="FF333F50"/>
        <bgColor rgb="FF203864"/>
      </patternFill>
    </fill>
    <fill>
      <patternFill patternType="solid">
        <fgColor theme="5" tint="0.5999"/>
        <bgColor rgb="FFFFC7CE"/>
      </patternFill>
    </fill>
    <fill>
      <patternFill patternType="solid">
        <fgColor theme="9" tint="0.5999"/>
        <bgColor rgb="FFD9D9D9"/>
      </patternFill>
    </fill>
  </fills>
  <borders count="26">
    <border>
      <left/>
      <right/>
      <top/>
      <bottom/>
      <diagonal/>
    </border>
    <border>
      <left style="medium"/>
      <right style="thin"/>
      <top style="medium"/>
      <bottom/>
      <diagonal/>
    </border>
    <border>
      <left style="thin"/>
      <right/>
      <top style="medium"/>
      <bottom style="thin"/>
      <diagonal/>
    </border>
    <border>
      <left/>
      <right/>
      <top style="medium"/>
      <bottom style="thin"/>
      <diagonal/>
    </border>
    <border>
      <left/>
      <right style="medium"/>
      <top style="medium"/>
      <bottom style="thin"/>
      <diagonal/>
    </border>
    <border>
      <left style="medium"/>
      <right style="thin"/>
      <top/>
      <bottom style="thin"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medium"/>
      <top/>
      <bottom style="thin"/>
      <diagonal/>
    </border>
    <border>
      <left style="medium"/>
      <right style="thin"/>
      <top style="thin"/>
      <bottom/>
      <diagonal/>
    </border>
    <border>
      <left style="thin"/>
      <right/>
      <top style="thin"/>
      <bottom/>
      <diagonal/>
    </border>
    <border>
      <left/>
      <right/>
      <top style="thin"/>
      <bottom/>
      <diagonal/>
    </border>
    <border>
      <left/>
      <right style="medium"/>
      <top style="thin"/>
      <bottom/>
      <diagonal/>
    </border>
    <border>
      <left style="medium"/>
      <right style="thin"/>
      <top/>
      <bottom/>
      <diagonal/>
    </border>
    <border>
      <left style="thin"/>
      <right/>
      <top/>
      <bottom/>
      <diagonal/>
    </border>
    <border>
      <left/>
      <right style="medium"/>
      <top/>
      <bottom/>
      <diagonal/>
    </border>
    <border>
      <left style="medium"/>
      <right style="thin"/>
      <top/>
      <bottom style="medium"/>
      <diagonal/>
    </border>
    <border>
      <left style="thin"/>
      <right/>
      <top style="thin"/>
      <bottom style="medium"/>
      <diagonal/>
    </border>
    <border>
      <left/>
      <right/>
      <top style="thin"/>
      <bottom style="medium"/>
      <diagonal/>
    </border>
    <border>
      <left/>
      <right style="medium"/>
      <top style="thin"/>
      <bottom style="medium"/>
      <diagonal/>
    </border>
    <border>
      <left style="thin"/>
      <right style="thin"/>
      <top style="thin"/>
      <bottom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2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177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11" fontId="0" fillId="0" borderId="0" applyAlignment="1" pivotButton="0" quotePrefix="0" xfId="0">
      <alignment horizontal="general" vertical="bottom"/>
    </xf>
    <xf numFmtId="0" fontId="0" fillId="0" borderId="1" applyAlignment="1" pivotButton="0" quotePrefix="0" xfId="20">
      <alignment horizontal="general" vertical="bottom"/>
    </xf>
    <xf numFmtId="0" fontId="0" fillId="0" borderId="2" applyAlignment="1" pivotButton="0" quotePrefix="0" xfId="21">
      <alignment horizontal="general" vertical="bottom"/>
    </xf>
    <xf numFmtId="0" fontId="0" fillId="0" borderId="3" applyAlignment="1" pivotButton="0" quotePrefix="0" xfId="20">
      <alignment horizontal="general" vertical="bottom"/>
    </xf>
    <xf numFmtId="0" fontId="0" fillId="0" borderId="4" applyAlignment="1" pivotButton="0" quotePrefix="0" xfId="20">
      <alignment horizontal="general" vertical="bottom"/>
    </xf>
    <xf numFmtId="0" fontId="0" fillId="0" borderId="5" applyAlignment="1" pivotButton="0" quotePrefix="0" xfId="21">
      <alignment horizontal="general" vertical="bottom"/>
    </xf>
    <xf numFmtId="0" fontId="0" fillId="0" borderId="6" applyAlignment="1" pivotButton="0" quotePrefix="0" xfId="22">
      <alignment horizontal="general" vertical="bottom"/>
    </xf>
    <xf numFmtId="0" fontId="0" fillId="0" borderId="7" applyAlignment="1" pivotButton="0" quotePrefix="0" xfId="22">
      <alignment horizontal="general" vertical="bottom"/>
    </xf>
    <xf numFmtId="0" fontId="0" fillId="0" borderId="8" applyAlignment="1" pivotButton="0" quotePrefix="0" xfId="22">
      <alignment horizontal="general" vertical="bottom"/>
    </xf>
    <xf numFmtId="165" fontId="0" fillId="0" borderId="9" applyAlignment="1" pivotButton="0" quotePrefix="0" xfId="22">
      <alignment horizontal="general" vertical="bottom"/>
    </xf>
    <xf numFmtId="0" fontId="0" fillId="0" borderId="10" applyAlignment="1" pivotButton="0" quotePrefix="0" xfId="25">
      <alignment horizontal="general" vertical="bottom"/>
    </xf>
    <xf numFmtId="0" fontId="0" fillId="0" borderId="11" applyAlignment="1" pivotButton="0" quotePrefix="0" xfId="25">
      <alignment horizontal="general" vertical="bottom"/>
    </xf>
    <xf numFmtId="11" fontId="0" fillId="0" borderId="11" applyAlignment="1" pivotButton="0" quotePrefix="0" xfId="25">
      <alignment horizontal="general" vertical="bottom"/>
    </xf>
    <xf numFmtId="0" fontId="0" fillId="0" borderId="12" applyAlignment="1" pivotButton="0" quotePrefix="0" xfId="25">
      <alignment horizontal="general" vertical="bottom"/>
    </xf>
    <xf numFmtId="165" fontId="0" fillId="0" borderId="13" applyAlignment="1" pivotButton="0" quotePrefix="0" xfId="22">
      <alignment horizontal="general" vertical="bottom"/>
    </xf>
    <xf numFmtId="0" fontId="0" fillId="0" borderId="14" applyAlignment="1" pivotButton="0" quotePrefix="0" xfId="25">
      <alignment horizontal="general" vertical="bottom"/>
    </xf>
    <xf numFmtId="0" fontId="0" fillId="0" borderId="0" applyAlignment="1" pivotButton="0" quotePrefix="0" xfId="25">
      <alignment horizontal="general" vertical="bottom"/>
    </xf>
    <xf numFmtId="11" fontId="0" fillId="0" borderId="0" applyAlignment="1" pivotButton="0" quotePrefix="0" xfId="25">
      <alignment horizontal="general" vertical="bottom"/>
    </xf>
    <xf numFmtId="0" fontId="0" fillId="0" borderId="15" applyAlignment="1" pivotButton="0" quotePrefix="0" xfId="25">
      <alignment horizontal="general" vertical="bottom"/>
    </xf>
    <xf numFmtId="0" fontId="0" fillId="0" borderId="6" applyAlignment="1" pivotButton="0" quotePrefix="0" xfId="25">
      <alignment horizontal="general" vertical="bottom"/>
    </xf>
    <xf numFmtId="0" fontId="0" fillId="0" borderId="7" applyAlignment="1" pivotButton="0" quotePrefix="0" xfId="25">
      <alignment horizontal="general" vertical="bottom"/>
    </xf>
    <xf numFmtId="11" fontId="0" fillId="0" borderId="7" applyAlignment="1" pivotButton="0" quotePrefix="0" xfId="25">
      <alignment horizontal="general" vertical="bottom"/>
    </xf>
    <xf numFmtId="0" fontId="0" fillId="0" borderId="8" applyAlignment="1" pivotButton="0" quotePrefix="0" xfId="25">
      <alignment horizontal="general" vertical="bottom"/>
    </xf>
    <xf numFmtId="165" fontId="0" fillId="0" borderId="16" applyAlignment="1" pivotButton="0" quotePrefix="0" xfId="24">
      <alignment horizontal="general" vertical="bottom"/>
    </xf>
    <xf numFmtId="0" fontId="0" fillId="0" borderId="17" applyAlignment="1" pivotButton="0" quotePrefix="0" xfId="23">
      <alignment horizontal="general" vertical="bottom"/>
    </xf>
    <xf numFmtId="0" fontId="0" fillId="0" borderId="18" applyAlignment="1" pivotButton="0" quotePrefix="0" xfId="23">
      <alignment horizontal="general" vertical="bottom"/>
    </xf>
    <xf numFmtId="11" fontId="0" fillId="0" borderId="18" applyAlignment="1" pivotButton="0" quotePrefix="0" xfId="23">
      <alignment horizontal="general" vertical="bottom"/>
    </xf>
    <xf numFmtId="0" fontId="0" fillId="0" borderId="19" applyAlignment="1" pivotButton="0" quotePrefix="0" xfId="23">
      <alignment horizontal="general" vertical="bottom"/>
    </xf>
    <xf numFmtId="165" fontId="0" fillId="0" borderId="16" applyAlignment="1" pivotButton="0" quotePrefix="0" xfId="0">
      <alignment horizontal="general" vertical="bottom"/>
    </xf>
    <xf numFmtId="0" fontId="0" fillId="0" borderId="17" applyAlignment="1" pivotButton="0" quotePrefix="0" xfId="0">
      <alignment horizontal="general" vertical="bottom"/>
    </xf>
    <xf numFmtId="0" fontId="0" fillId="0" borderId="18" applyAlignment="1" pivotButton="0" quotePrefix="0" xfId="0">
      <alignment horizontal="general" vertical="bottom"/>
    </xf>
    <xf numFmtId="11" fontId="0" fillId="0" borderId="18" applyAlignment="1" pivotButton="0" quotePrefix="0" xfId="0">
      <alignment horizontal="general" vertical="bottom"/>
    </xf>
    <xf numFmtId="0" fontId="0" fillId="0" borderId="19" applyAlignment="1" pivotButton="0" quotePrefix="0" xfId="0">
      <alignment horizontal="general" vertical="bottom"/>
    </xf>
    <xf numFmtId="166" fontId="0" fillId="0" borderId="0" applyAlignment="1" pivotButton="0" quotePrefix="0" xfId="0">
      <alignment horizontal="general" vertical="bottom"/>
    </xf>
    <xf numFmtId="166" fontId="4" fillId="2" borderId="20" applyAlignment="1" pivotButton="0" quotePrefix="0" xfId="0">
      <alignment horizontal="center" vertical="center"/>
    </xf>
    <xf numFmtId="0" fontId="4" fillId="2" borderId="20" applyAlignment="1" pivotButton="0" quotePrefix="0" xfId="0">
      <alignment horizontal="center" vertical="center"/>
    </xf>
    <xf numFmtId="0" fontId="4" fillId="2" borderId="21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center"/>
    </xf>
    <xf numFmtId="167" fontId="5" fillId="0" borderId="22" applyAlignment="1" pivotButton="0" quotePrefix="0" xfId="0">
      <alignment horizontal="general" vertical="center"/>
    </xf>
    <xf numFmtId="1" fontId="6" fillId="0" borderId="21" applyAlignment="1" pivotButton="0" quotePrefix="0" xfId="0">
      <alignment horizontal="center" vertical="center"/>
    </xf>
    <xf numFmtId="1" fontId="6" fillId="0" borderId="23" applyAlignment="1" pivotButton="0" quotePrefix="0" xfId="0">
      <alignment horizontal="center" vertical="center"/>
    </xf>
    <xf numFmtId="0" fontId="6" fillId="0" borderId="21" applyAlignment="1" pivotButton="0" quotePrefix="0" xfId="0">
      <alignment horizontal="center" vertical="center"/>
    </xf>
    <xf numFmtId="168" fontId="6" fillId="0" borderId="21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169" fontId="6" fillId="0" borderId="20" applyAlignment="1" pivotButton="0" quotePrefix="0" xfId="0">
      <alignment horizontal="center" vertical="center"/>
    </xf>
    <xf numFmtId="169" fontId="6" fillId="0" borderId="22" applyAlignment="1" pivotButton="0" quotePrefix="0" xfId="0">
      <alignment horizontal="center" vertical="center"/>
    </xf>
    <xf numFmtId="2" fontId="6" fillId="0" borderId="21" applyAlignment="1" pivotButton="0" quotePrefix="0" xfId="0">
      <alignment horizontal="center" vertical="center"/>
    </xf>
    <xf numFmtId="0" fontId="6" fillId="0" borderId="21" applyAlignment="1" pivotButton="0" quotePrefix="0" xfId="0">
      <alignment horizontal="center" vertical="bottom"/>
    </xf>
    <xf numFmtId="169" fontId="6" fillId="0" borderId="21" applyAlignment="1" pivotButton="0" quotePrefix="0" xfId="0">
      <alignment horizontal="center" vertical="bottom"/>
    </xf>
    <xf numFmtId="167" fontId="5" fillId="0" borderId="6" applyAlignment="1" pivotButton="0" quotePrefix="0" xfId="0">
      <alignment horizontal="general" vertical="center"/>
    </xf>
    <xf numFmtId="1" fontId="6" fillId="0" borderId="20" applyAlignment="1" pivotButton="0" quotePrefix="0" xfId="0">
      <alignment horizontal="center" vertical="center"/>
    </xf>
    <xf numFmtId="1" fontId="6" fillId="0" borderId="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168" fontId="6" fillId="0" borderId="20" applyAlignment="1" pivotButton="0" quotePrefix="0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2" fontId="6" fillId="0" borderId="2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bottom"/>
    </xf>
    <xf numFmtId="169" fontId="6" fillId="0" borderId="20" applyAlignment="1" pivotButton="0" quotePrefix="0" xfId="0">
      <alignment horizontal="center" vertical="bottom"/>
    </xf>
    <xf numFmtId="1" fontId="6" fillId="0" borderId="24" applyAlignment="1" pivotButton="0" quotePrefix="0" xfId="0">
      <alignment horizontal="center" vertical="center"/>
    </xf>
    <xf numFmtId="0" fontId="6" fillId="0" borderId="24" applyAlignment="1" pivotButton="0" quotePrefix="0" xfId="0">
      <alignment horizontal="center" vertical="center"/>
    </xf>
    <xf numFmtId="168" fontId="6" fillId="0" borderId="24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169" fontId="6" fillId="0" borderId="24" applyAlignment="1" pivotButton="0" quotePrefix="0" xfId="0">
      <alignment horizontal="center" vertical="center"/>
    </xf>
    <xf numFmtId="2" fontId="6" fillId="0" borderId="24" applyAlignment="1" pivotButton="0" quotePrefix="0" xfId="0">
      <alignment horizontal="center" vertical="center"/>
    </xf>
    <xf numFmtId="0" fontId="6" fillId="0" borderId="24" applyAlignment="1" pivotButton="0" quotePrefix="0" xfId="0">
      <alignment horizontal="center" vertical="bottom"/>
    </xf>
    <xf numFmtId="169" fontId="6" fillId="0" borderId="24" applyAlignment="1" pivotButton="0" quotePrefix="0" xfId="0">
      <alignment horizontal="center" vertical="bottom"/>
    </xf>
    <xf numFmtId="1" fontId="6" fillId="0" borderId="25" applyAlignment="1" pivotButton="0" quotePrefix="0" xfId="0">
      <alignment horizontal="center" vertical="center"/>
    </xf>
    <xf numFmtId="0" fontId="6" fillId="0" borderId="25" applyAlignment="1" pivotButton="0" quotePrefix="0" xfId="0">
      <alignment horizontal="center" vertical="center"/>
    </xf>
    <xf numFmtId="168" fontId="6" fillId="0" borderId="25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169" fontId="6" fillId="0" borderId="25" applyAlignment="1" pivotButton="0" quotePrefix="0" xfId="0">
      <alignment horizontal="center" vertical="center"/>
    </xf>
    <xf numFmtId="2" fontId="6" fillId="0" borderId="25" applyAlignment="1" pivotButton="0" quotePrefix="0" xfId="0">
      <alignment horizontal="center" vertical="center"/>
    </xf>
    <xf numFmtId="0" fontId="6" fillId="0" borderId="25" applyAlignment="1" pivotButton="0" quotePrefix="0" xfId="0">
      <alignment horizontal="center" vertical="bottom"/>
    </xf>
    <xf numFmtId="169" fontId="6" fillId="0" borderId="25" applyAlignment="1" pivotButton="0" quotePrefix="0" xfId="0">
      <alignment horizontal="center" vertical="bottom"/>
    </xf>
    <xf numFmtId="0" fontId="6" fillId="0" borderId="21" applyAlignment="1" pivotButton="0" quotePrefix="0" xfId="0">
      <alignment horizontal="general" vertical="bottom"/>
    </xf>
    <xf numFmtId="0" fontId="6" fillId="0" borderId="21" applyAlignment="1" pivotButton="0" quotePrefix="0" xfId="0">
      <alignment horizontal="center" vertical="bottom"/>
    </xf>
    <xf numFmtId="2" fontId="0" fillId="0" borderId="21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0" borderId="21" applyAlignment="1" pivotButton="0" quotePrefix="0" xfId="0">
      <alignment horizontal="general" vertical="bottom"/>
    </xf>
    <xf numFmtId="0" fontId="0" fillId="0" borderId="21" applyAlignment="1" pivotButton="0" quotePrefix="0" xfId="0">
      <alignment horizontal="center" vertical="bottom"/>
    </xf>
    <xf numFmtId="170" fontId="0" fillId="0" borderId="21" applyAlignment="1" pivotButton="0" quotePrefix="0" xfId="0">
      <alignment horizontal="general" vertical="bottom"/>
    </xf>
    <xf numFmtId="170" fontId="0" fillId="0" borderId="0" applyAlignment="1" pivotButton="0" quotePrefix="0" xfId="0">
      <alignment horizontal="general" vertical="bottom"/>
    </xf>
    <xf numFmtId="0" fontId="6" fillId="3" borderId="21" applyAlignment="1" pivotButton="0" quotePrefix="0" xfId="0">
      <alignment horizontal="center" vertical="bottom"/>
    </xf>
    <xf numFmtId="0" fontId="6" fillId="4" borderId="21" applyAlignment="1" pivotButton="0" quotePrefix="0" xfId="0">
      <alignment horizontal="center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5" fontId="0" fillId="0" borderId="0" applyAlignment="1" pivotButton="0" quotePrefix="0" xfId="0">
      <alignment horizontal="general" vertical="bottom"/>
    </xf>
    <xf numFmtId="11" fontId="0" fillId="0" borderId="0" applyAlignment="1" pivotButton="0" quotePrefix="0" xfId="0">
      <alignment horizontal="general" vertical="bottom"/>
    </xf>
    <xf numFmtId="0" fontId="0" fillId="0" borderId="1" applyAlignment="1" pivotButton="0" quotePrefix="0" xfId="20">
      <alignment horizontal="general" vertical="bottom"/>
    </xf>
    <xf numFmtId="0" fontId="0" fillId="0" borderId="2" applyAlignment="1" pivotButton="0" quotePrefix="0" xfId="21">
      <alignment horizontal="general" vertical="bottom"/>
    </xf>
    <xf numFmtId="0" fontId="0" fillId="0" borderId="3" applyAlignment="1" pivotButton="0" quotePrefix="0" xfId="20">
      <alignment horizontal="general" vertical="bottom"/>
    </xf>
    <xf numFmtId="0" fontId="0" fillId="0" borderId="4" applyAlignment="1" pivotButton="0" quotePrefix="0" xfId="20">
      <alignment horizontal="general" vertical="bottom"/>
    </xf>
    <xf numFmtId="0" fontId="0" fillId="0" borderId="5" applyAlignment="1" pivotButton="0" quotePrefix="0" xfId="21">
      <alignment horizontal="general" vertical="bottom"/>
    </xf>
    <xf numFmtId="0" fontId="0" fillId="0" borderId="6" applyAlignment="1" pivotButton="0" quotePrefix="0" xfId="22">
      <alignment horizontal="general" vertical="bottom"/>
    </xf>
    <xf numFmtId="0" fontId="0" fillId="0" borderId="7" applyAlignment="1" pivotButton="0" quotePrefix="0" xfId="22">
      <alignment horizontal="general" vertical="bottom"/>
    </xf>
    <xf numFmtId="0" fontId="0" fillId="0" borderId="8" applyAlignment="1" pivotButton="0" quotePrefix="0" xfId="22">
      <alignment horizontal="general" vertical="bottom"/>
    </xf>
    <xf numFmtId="165" fontId="0" fillId="0" borderId="9" applyAlignment="1" pivotButton="0" quotePrefix="0" xfId="22">
      <alignment horizontal="general" vertical="bottom"/>
    </xf>
    <xf numFmtId="0" fontId="0" fillId="0" borderId="10" applyAlignment="1" pivotButton="0" quotePrefix="0" xfId="25">
      <alignment horizontal="general" vertical="bottom"/>
    </xf>
    <xf numFmtId="0" fontId="0" fillId="0" borderId="11" applyAlignment="1" pivotButton="0" quotePrefix="0" xfId="25">
      <alignment horizontal="general" vertical="bottom"/>
    </xf>
    <xf numFmtId="11" fontId="0" fillId="0" borderId="11" applyAlignment="1" pivotButton="0" quotePrefix="0" xfId="25">
      <alignment horizontal="general" vertical="bottom"/>
    </xf>
    <xf numFmtId="0" fontId="0" fillId="0" borderId="12" applyAlignment="1" pivotButton="0" quotePrefix="0" xfId="25">
      <alignment horizontal="general" vertical="bottom"/>
    </xf>
    <xf numFmtId="165" fontId="0" fillId="0" borderId="13" applyAlignment="1" pivotButton="0" quotePrefix="0" xfId="22">
      <alignment horizontal="general" vertical="bottom"/>
    </xf>
    <xf numFmtId="0" fontId="0" fillId="0" borderId="14" applyAlignment="1" pivotButton="0" quotePrefix="0" xfId="25">
      <alignment horizontal="general" vertical="bottom"/>
    </xf>
    <xf numFmtId="0" fontId="0" fillId="0" borderId="0" applyAlignment="1" pivotButton="0" quotePrefix="0" xfId="25">
      <alignment horizontal="general" vertical="bottom"/>
    </xf>
    <xf numFmtId="11" fontId="0" fillId="0" borderId="0" applyAlignment="1" pivotButton="0" quotePrefix="0" xfId="25">
      <alignment horizontal="general" vertical="bottom"/>
    </xf>
    <xf numFmtId="0" fontId="0" fillId="0" borderId="15" applyAlignment="1" pivotButton="0" quotePrefix="0" xfId="25">
      <alignment horizontal="general" vertical="bottom"/>
    </xf>
    <xf numFmtId="0" fontId="0" fillId="0" borderId="6" applyAlignment="1" pivotButton="0" quotePrefix="0" xfId="25">
      <alignment horizontal="general" vertical="bottom"/>
    </xf>
    <xf numFmtId="0" fontId="0" fillId="0" borderId="7" applyAlignment="1" pivotButton="0" quotePrefix="0" xfId="25">
      <alignment horizontal="general" vertical="bottom"/>
    </xf>
    <xf numFmtId="11" fontId="0" fillId="0" borderId="7" applyAlignment="1" pivotButton="0" quotePrefix="0" xfId="25">
      <alignment horizontal="general" vertical="bottom"/>
    </xf>
    <xf numFmtId="0" fontId="0" fillId="0" borderId="8" applyAlignment="1" pivotButton="0" quotePrefix="0" xfId="25">
      <alignment horizontal="general" vertical="bottom"/>
    </xf>
    <xf numFmtId="165" fontId="0" fillId="0" borderId="16" applyAlignment="1" pivotButton="0" quotePrefix="0" xfId="24">
      <alignment horizontal="general" vertical="bottom"/>
    </xf>
    <xf numFmtId="0" fontId="0" fillId="0" borderId="17" applyAlignment="1" pivotButton="0" quotePrefix="0" xfId="23">
      <alignment horizontal="general" vertical="bottom"/>
    </xf>
    <xf numFmtId="0" fontId="0" fillId="0" borderId="18" applyAlignment="1" pivotButton="0" quotePrefix="0" xfId="23">
      <alignment horizontal="general" vertical="bottom"/>
    </xf>
    <xf numFmtId="11" fontId="0" fillId="0" borderId="18" applyAlignment="1" pivotButton="0" quotePrefix="0" xfId="23">
      <alignment horizontal="general" vertical="bottom"/>
    </xf>
    <xf numFmtId="0" fontId="0" fillId="0" borderId="19" applyAlignment="1" pivotButton="0" quotePrefix="0" xfId="23">
      <alignment horizontal="general" vertical="bottom"/>
    </xf>
    <xf numFmtId="165" fontId="0" fillId="0" borderId="16" applyAlignment="1" pivotButton="0" quotePrefix="0" xfId="0">
      <alignment horizontal="general" vertical="bottom"/>
    </xf>
    <xf numFmtId="0" fontId="0" fillId="0" borderId="17" applyAlignment="1" pivotButton="0" quotePrefix="0" xfId="0">
      <alignment horizontal="general" vertical="bottom"/>
    </xf>
    <xf numFmtId="0" fontId="0" fillId="0" borderId="18" applyAlignment="1" pivotButton="0" quotePrefix="0" xfId="0">
      <alignment horizontal="general" vertical="bottom"/>
    </xf>
    <xf numFmtId="11" fontId="0" fillId="0" borderId="18" applyAlignment="1" pivotButton="0" quotePrefix="0" xfId="0">
      <alignment horizontal="general" vertical="bottom"/>
    </xf>
    <xf numFmtId="0" fontId="0" fillId="0" borderId="19" applyAlignment="1" pivotButton="0" quotePrefix="0" xfId="0">
      <alignment horizontal="general" vertical="bottom"/>
    </xf>
    <xf numFmtId="166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/>
    </xf>
    <xf numFmtId="166" fontId="4" fillId="2" borderId="20" applyAlignment="1" pivotButton="0" quotePrefix="0" xfId="0">
      <alignment horizontal="center" vertical="center"/>
    </xf>
    <xf numFmtId="0" fontId="4" fillId="2" borderId="20" applyAlignment="1" pivotButton="0" quotePrefix="0" xfId="0">
      <alignment horizontal="center" vertical="center"/>
    </xf>
    <xf numFmtId="0" fontId="4" fillId="2" borderId="21" applyAlignment="1" pivotButton="0" quotePrefix="0" xfId="0">
      <alignment horizontal="center" vertical="center"/>
    </xf>
    <xf numFmtId="167" fontId="5" fillId="0" borderId="22" applyAlignment="1" pivotButton="0" quotePrefix="0" xfId="0">
      <alignment horizontal="general" vertical="center"/>
    </xf>
    <xf numFmtId="1" fontId="6" fillId="0" borderId="21" applyAlignment="1" pivotButton="0" quotePrefix="0" xfId="0">
      <alignment horizontal="center" vertical="center"/>
    </xf>
    <xf numFmtId="1" fontId="6" fillId="0" borderId="23" applyAlignment="1" pivotButton="0" quotePrefix="0" xfId="0">
      <alignment horizontal="center" vertical="center"/>
    </xf>
    <xf numFmtId="0" fontId="6" fillId="0" borderId="21" applyAlignment="1" pivotButton="0" quotePrefix="0" xfId="0">
      <alignment horizontal="center" vertical="center"/>
    </xf>
    <xf numFmtId="168" fontId="6" fillId="0" borderId="21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169" fontId="6" fillId="0" borderId="20" applyAlignment="1" pivotButton="0" quotePrefix="0" xfId="0">
      <alignment horizontal="center" vertical="center"/>
    </xf>
    <xf numFmtId="169" fontId="6" fillId="0" borderId="22" applyAlignment="1" pivotButton="0" quotePrefix="0" xfId="0">
      <alignment horizontal="center" vertical="center"/>
    </xf>
    <xf numFmtId="2" fontId="6" fillId="0" borderId="21" applyAlignment="1" pivotButton="0" quotePrefix="0" xfId="0">
      <alignment horizontal="center" vertical="center"/>
    </xf>
    <xf numFmtId="0" fontId="6" fillId="0" borderId="21" applyAlignment="1" pivotButton="0" quotePrefix="0" xfId="0">
      <alignment horizontal="center" vertical="bottom"/>
    </xf>
    <xf numFmtId="169" fontId="6" fillId="0" borderId="21" applyAlignment="1" pivotButton="0" quotePrefix="0" xfId="0">
      <alignment horizontal="center" vertical="bottom"/>
    </xf>
    <xf numFmtId="167" fontId="5" fillId="0" borderId="6" applyAlignment="1" pivotButton="0" quotePrefix="0" xfId="0">
      <alignment horizontal="general" vertical="center"/>
    </xf>
    <xf numFmtId="1" fontId="6" fillId="0" borderId="20" applyAlignment="1" pivotButton="0" quotePrefix="0" xfId="0">
      <alignment horizontal="center" vertical="center"/>
    </xf>
    <xf numFmtId="1" fontId="6" fillId="0" borderId="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168" fontId="6" fillId="0" borderId="20" applyAlignment="1" pivotButton="0" quotePrefix="0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2" fontId="6" fillId="0" borderId="2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bottom"/>
    </xf>
    <xf numFmtId="169" fontId="6" fillId="0" borderId="20" applyAlignment="1" pivotButton="0" quotePrefix="0" xfId="0">
      <alignment horizontal="center" vertical="bottom"/>
    </xf>
    <xf numFmtId="1" fontId="6" fillId="0" borderId="24" applyAlignment="1" pivotButton="0" quotePrefix="0" xfId="0">
      <alignment horizontal="center" vertical="center"/>
    </xf>
    <xf numFmtId="0" fontId="6" fillId="0" borderId="24" applyAlignment="1" pivotButton="0" quotePrefix="0" xfId="0">
      <alignment horizontal="center" vertical="center"/>
    </xf>
    <xf numFmtId="168" fontId="6" fillId="0" borderId="24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169" fontId="6" fillId="0" borderId="24" applyAlignment="1" pivotButton="0" quotePrefix="0" xfId="0">
      <alignment horizontal="center" vertical="center"/>
    </xf>
    <xf numFmtId="2" fontId="6" fillId="0" borderId="24" applyAlignment="1" pivotButton="0" quotePrefix="0" xfId="0">
      <alignment horizontal="center" vertical="center"/>
    </xf>
    <xf numFmtId="0" fontId="6" fillId="0" borderId="24" applyAlignment="1" pivotButton="0" quotePrefix="0" xfId="0">
      <alignment horizontal="center" vertical="bottom"/>
    </xf>
    <xf numFmtId="169" fontId="6" fillId="0" borderId="24" applyAlignment="1" pivotButton="0" quotePrefix="0" xfId="0">
      <alignment horizontal="center" vertical="bottom"/>
    </xf>
    <xf numFmtId="1" fontId="6" fillId="0" borderId="25" applyAlignment="1" pivotButton="0" quotePrefix="0" xfId="0">
      <alignment horizontal="center" vertical="center"/>
    </xf>
    <xf numFmtId="0" fontId="6" fillId="0" borderId="25" applyAlignment="1" pivotButton="0" quotePrefix="0" xfId="0">
      <alignment horizontal="center" vertical="center"/>
    </xf>
    <xf numFmtId="168" fontId="6" fillId="0" borderId="25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169" fontId="6" fillId="0" borderId="25" applyAlignment="1" pivotButton="0" quotePrefix="0" xfId="0">
      <alignment horizontal="center" vertical="center"/>
    </xf>
    <xf numFmtId="2" fontId="6" fillId="0" borderId="25" applyAlignment="1" pivotButton="0" quotePrefix="0" xfId="0">
      <alignment horizontal="center" vertical="center"/>
    </xf>
    <xf numFmtId="0" fontId="6" fillId="0" borderId="25" applyAlignment="1" pivotButton="0" quotePrefix="0" xfId="0">
      <alignment horizontal="center" vertical="bottom"/>
    </xf>
    <xf numFmtId="169" fontId="6" fillId="0" borderId="25" applyAlignment="1" pivotButton="0" quotePrefix="0" xfId="0">
      <alignment horizontal="center" vertical="bottom"/>
    </xf>
    <xf numFmtId="0" fontId="6" fillId="0" borderId="21" applyAlignment="1" pivotButton="0" quotePrefix="0" xfId="0">
      <alignment horizontal="general" vertical="bottom"/>
    </xf>
    <xf numFmtId="2" fontId="0" fillId="0" borderId="21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0" borderId="21" applyAlignment="1" pivotButton="0" quotePrefix="0" xfId="0">
      <alignment horizontal="general" vertical="bottom"/>
    </xf>
    <xf numFmtId="0" fontId="0" fillId="0" borderId="21" applyAlignment="1" pivotButton="0" quotePrefix="0" xfId="0">
      <alignment horizontal="center" vertical="bottom"/>
    </xf>
    <xf numFmtId="170" fontId="0" fillId="0" borderId="21" applyAlignment="1" pivotButton="0" quotePrefix="0" xfId="0">
      <alignment horizontal="general" vertical="bottom"/>
    </xf>
    <xf numFmtId="170" fontId="0" fillId="0" borderId="0" applyAlignment="1" pivotButton="0" quotePrefix="0" xfId="0">
      <alignment horizontal="general" vertical="bottom"/>
    </xf>
    <xf numFmtId="0" fontId="6" fillId="3" borderId="21" applyAlignment="1" pivotButton="0" quotePrefix="0" xfId="0">
      <alignment horizontal="center" vertical="bottom"/>
    </xf>
    <xf numFmtId="0" fontId="6" fillId="4" borderId="21" applyAlignment="1" pivotButton="0" quotePrefix="0" xfId="0">
      <alignment horizontal="center" vertical="bottom"/>
    </xf>
  </cellXfs>
  <cellStyles count="12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Angolo tabella pivot" xfId="6"/>
    <cellStyle name="Campo tabella pivot" xfId="7"/>
    <cellStyle name="Categoria tabella pivot" xfId="8"/>
    <cellStyle name="Risultato tabella pivot" xfId="9"/>
    <cellStyle name="Titolo tabella pivot" xfId="10"/>
    <cellStyle name="Valore tabella pivot" xfId="11"/>
  </cellStyles>
  <dxfs count="37">
    <dxf>
      <font>
        <name val="Calibri"/>
        <charset val="1"/>
        <family val="2"/>
        <color rgb="FFFFFFFF"/>
        <sz val="11"/>
      </font>
      <fill>
        <patternFill>
          <bgColor rgb="FF203864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2F5395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385724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548235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A9D18E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C5E0B4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charset val="1"/>
        <family val="2"/>
        <color rgb="FF000000"/>
        <sz val="11"/>
      </font>
    </dxf>
    <dxf>
      <font>
        <name val="Calibri"/>
        <charset val="1"/>
        <family val="2"/>
        <color rgb="FF000000"/>
        <sz val="11"/>
      </font>
      <fill>
        <patternFill>
          <bgColor theme="1" tint="0.3499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theme="0" tint="-0.5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theme="0" tint="-0.35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theme="0" tint="-0.1499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theme="0" tint="-0.05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A6A6A6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D9D9D9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2F2F2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808080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1F4E79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2E75B6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BDD7EE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DEEBF7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C000"/>
        </patternFill>
      </fill>
    </dxf>
    <dxf>
      <fill>
        <patternFill>
          <bgColor theme="8" tint="0.3999"/>
        </patternFill>
      </fill>
    </dxf>
    <dxf>
      <fill>
        <patternFill>
          <bgColor theme="5" tint="-0.25"/>
        </patternFill>
      </fill>
    </dxf>
    <dxf>
      <fill>
        <patternFill>
          <bgColor theme="5" tint="0.5999"/>
        </patternFill>
      </fill>
    </dxf>
    <dxf>
      <fill>
        <patternFill>
          <bgColor theme="9" tint="0.5999"/>
        </patternFill>
      </fill>
    </dxf>
    <dxf>
      <font>
        <b val="1"/>
        <color rgb="FFFFFFFF"/>
      </font>
      <fill>
        <patternFill>
          <bgColor rgb="FF0070C0"/>
        </patternFill>
      </fill>
    </dxf>
    <dxf>
      <font>
        <b val="1"/>
        <color rgb="FF806000"/>
      </font>
      <fill>
        <patternFill>
          <bgColor rgb="FFFFFF00"/>
        </patternFill>
      </fill>
    </dxf>
    <dxf>
      <font>
        <b val="1"/>
        <color rgb="FFC55A11"/>
      </font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6000"/>
      <rgbColor rgb="FF800080"/>
      <rgbColor rgb="FF1F4E79"/>
      <rgbColor rgb="FFBFBFBF"/>
      <rgbColor rgb="FF808080"/>
      <rgbColor rgb="FF9999FF"/>
      <rgbColor rgb="FF993366"/>
      <rgbColor rgb="FFF2F2F2"/>
      <rgbColor rgb="FFDEEBF7"/>
      <rgbColor rgb="FF660066"/>
      <rgbColor rgb="FFFF8080"/>
      <rgbColor rgb="FF0070C0"/>
      <rgbColor rgb="FFBDD7EE"/>
      <rgbColor rgb="FF000080"/>
      <rgbColor rgb="FFFF00FF"/>
      <rgbColor rgb="FFFFFF00"/>
      <rgbColor rgb="FF00FFFF"/>
      <rgbColor rgb="FF800080"/>
      <rgbColor rgb="FF800000"/>
      <rgbColor rgb="FF2F5395"/>
      <rgbColor rgb="FF0000FF"/>
      <rgbColor rgb="FF00CCFF"/>
      <rgbColor rgb="FFD9D9D9"/>
      <rgbColor rgb="FFE2F0D9"/>
      <rgbColor rgb="FFC5E0B4"/>
      <rgbColor rgb="FF9DC3E6"/>
      <rgbColor rgb="FFFFC7CE"/>
      <rgbColor rgb="FFCC99FF"/>
      <rgbColor rgb="FFF8CBAD"/>
      <rgbColor rgb="FF2E75B6"/>
      <rgbColor rgb="FF33CCCC"/>
      <rgbColor rgb="FFA9D18E"/>
      <rgbColor rgb="FFFFC000"/>
      <rgbColor rgb="FFFF9900"/>
      <rgbColor rgb="FFC55A11"/>
      <rgbColor rgb="FF595959"/>
      <rgbColor rgb="FFA6A6A6"/>
      <rgbColor rgb="FF002060"/>
      <rgbColor rgb="FF548235"/>
      <rgbColor rgb="FF003300"/>
      <rgbColor rgb="FF385724"/>
      <rgbColor rgb="FF993300"/>
      <rgbColor rgb="FF993366"/>
      <rgbColor rgb="FF203864"/>
      <rgbColor rgb="FF333F50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pivotCacheDefinition" Target="/xl/pivotCache/pivotCacheDefinition1.xml" Id="rId5"/><Relationship Type="http://schemas.openxmlformats.org/officeDocument/2006/relationships/pivotCacheDefinition" Target="/xl/pivotCache/pivotCacheDefinition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3" recordCount="44" r:id="rId1">
  <cacheSource type="worksheet">
    <worksheetSource ref="A1:EI45" sheet="final"/>
  </cacheSource>
  <cacheFields count="140">
    <cacheField name="TE -" uniqueList="1" numFmtId="0" sqlType="0" hierarchy="0" level="0" databaseField="1">
      <sharedItems count="44" containsDate="1" containsNonDate="0" containsSemiMixedTypes="0" containsString="0" minDate="2025-01-24T21:00:00" maxDate="2025-01-30T06:00:00">
        <d v="2025-01-24T21:00:00"/>
        <d v="2025-01-25T00:00:00"/>
        <d v="2025-01-25T03:00:00"/>
        <d v="2025-01-25T06:00:00"/>
        <d v="2025-01-25T09:00:00"/>
        <d v="2025-01-25T12:00:00"/>
        <d v="2025-01-25T15:00:00"/>
        <d v="2025-01-25T18:00:00"/>
        <d v="2025-01-25T21:00:00"/>
        <d v="2025-01-26T00:00:00"/>
        <d v="2025-01-26T03:00:00"/>
        <d v="2025-01-26T06:00:00"/>
        <d v="2025-01-26T09:00:00"/>
        <d v="2025-01-26T12:00:00"/>
        <d v="2025-01-26T15:00:00"/>
        <d v="2025-01-26T18:00:00"/>
        <d v="2025-01-26T21:00:00"/>
        <d v="2025-01-27T00:00:00"/>
        <d v="2025-01-27T03:00:00"/>
        <d v="2025-01-27T06:00:00"/>
        <d v="2025-01-27T09:00:00"/>
        <d v="2025-01-27T12:00:00"/>
        <d v="2025-01-27T15:00:00"/>
        <d v="2025-01-27T18:00:00"/>
        <d v="2025-01-27T21:00:00"/>
        <d v="2025-01-28T00:00:00"/>
        <d v="2025-01-28T03:00:00"/>
        <d v="2025-01-28T06:00:00"/>
        <d v="2025-01-28T09:00:00"/>
        <d v="2025-01-28T12:00:00"/>
        <d v="2025-01-28T15:00:00"/>
        <d v="2025-01-28T18:00:00"/>
        <d v="2025-01-28T21:00:00"/>
        <d v="2025-01-29T00:00:00"/>
        <d v="2025-01-29T03:00:00"/>
        <d v="2025-01-29T06:00:00"/>
        <d v="2025-01-29T09:00:00"/>
        <d v="2025-01-29T12:00:00"/>
        <d v="2025-01-29T15:00:00"/>
        <d v="2025-01-29T18:00:00"/>
        <d v="2025-01-29T21:00:00"/>
        <d v="2025-01-30T00:00:00"/>
        <d v="2025-01-30T03:00:00"/>
        <d v="2025-01-30T06:00:00"/>
      </sharedItems>
      <fieldGroup base="0">
        <rangePr autoStart="1" autoEnd="1" groupBy="days" startDate="2025-01-24T00:00:00" endDate="2025-01-31T00:00:00" groupInterval="1"/>
        <groupItems count="368">
          <s v="&lt;01/24/2025"/>
          <s v="Jan 01"/>
          <s v="Jan 02"/>
          <s v="Jan 03"/>
          <s v="Jan 04"/>
          <s v="Jan 05"/>
          <s v="Jan 06"/>
          <s v="Jan 07"/>
          <s v="Jan 08"/>
          <s v="Jan 09"/>
          <s v="Jan 10"/>
          <s v="Jan 11"/>
          <s v="Jan 12"/>
          <s v="Jan 13"/>
          <s v="Jan 14"/>
          <s v="Jan 15"/>
          <s v="Jan 16"/>
          <s v="Jan 17"/>
          <s v="Jan 18"/>
          <s v="Jan 19"/>
          <s v="Jan 20"/>
          <s v="Jan 21"/>
          <s v="Jan 22"/>
          <s v="Jan 23"/>
          <s v="Jan 24"/>
          <s v="Jan 25"/>
          <s v="Jan 26"/>
          <s v="Jan 27"/>
          <s v="Jan 28"/>
          <s v="Jan 29"/>
          <s v="Jan 30"/>
          <s v="Jan 31"/>
          <s v="Feb 01"/>
          <s v="Feb 02"/>
          <s v="Feb 03"/>
          <s v="Feb 04"/>
          <s v="Feb 05"/>
          <s v="Feb 06"/>
          <s v="Feb 07"/>
          <s v="Feb 08"/>
          <s v="Feb 09"/>
          <s v="Feb 10"/>
          <s v="Feb 11"/>
          <s v="Feb 12"/>
          <s v="Feb 13"/>
          <s v="Feb 14"/>
          <s v="Feb 15"/>
          <s v="Feb 16"/>
          <s v="Feb 17"/>
          <s v="Feb 18"/>
          <s v="Feb 19"/>
          <s v="Feb 20"/>
          <s v="Feb 21"/>
          <s v="Feb 22"/>
          <s v="Feb 23"/>
          <s v="Feb 24"/>
          <s v="Feb 25"/>
          <s v="Feb 26"/>
          <s v="Feb 27"/>
          <s v="Feb 28"/>
          <s v="Feb 29"/>
          <s v="Mar 01"/>
          <s v="Mar 02"/>
          <s v="Mar 03"/>
          <s v="Mar 04"/>
          <s v="Mar 05"/>
          <s v="Mar 06"/>
          <s v="Mar 07"/>
          <s v="Mar 08"/>
          <s v="Mar 09"/>
          <s v="Mar 10"/>
          <s v="Mar 11"/>
          <s v="Mar 12"/>
          <s v="Mar 13"/>
          <s v="Mar 14"/>
          <s v="Mar 15"/>
          <s v="Mar 16"/>
          <s v="Mar 17"/>
          <s v="Mar 18"/>
          <s v="Mar 19"/>
          <s v="Mar 20"/>
          <s v="Mar 21"/>
          <s v="Mar 22"/>
          <s v="Mar 23"/>
          <s v="Mar 24"/>
          <s v="Mar 25"/>
          <s v="Mar 26"/>
          <s v="Mar 27"/>
          <s v="Mar 28"/>
          <s v="Mar 29"/>
          <s v="Mar 30"/>
          <s v="Mar 31"/>
          <s v="Apr 01"/>
          <s v="Apr 02"/>
          <s v="Apr 03"/>
          <s v="Apr 04"/>
          <s v="Apr 05"/>
          <s v="Apr 06"/>
          <s v="Apr 07"/>
          <s v="Apr 08"/>
          <s v="Apr 09"/>
          <s v="Apr 10"/>
          <s v="Apr 11"/>
          <s v="Apr 12"/>
          <s v="Apr 13"/>
          <s v="Apr 14"/>
          <s v="Apr 15"/>
          <s v="Apr 16"/>
          <s v="Apr 17"/>
          <s v="Apr 18"/>
          <s v="Apr 19"/>
          <s v="Apr 20"/>
          <s v="Apr 21"/>
          <s v="Apr 22"/>
          <s v="Apr 23"/>
          <s v="Apr 24"/>
          <s v="Apr 25"/>
          <s v="Apr 26"/>
          <s v="Apr 27"/>
          <s v="Apr 28"/>
          <s v="Apr 29"/>
          <s v="Apr 30"/>
          <s v="May 01"/>
          <s v="May 02"/>
          <s v="May 03"/>
          <s v="May 04"/>
          <s v="May 05"/>
          <s v="May 06"/>
          <s v="May 07"/>
          <s v="May 08"/>
          <s v="May 09"/>
          <s v="May 10"/>
          <s v="May 11"/>
          <s v="May 12"/>
          <s v="May 13"/>
          <s v="May 14"/>
          <s v="May 15"/>
          <s v="May 16"/>
          <s v="May 17"/>
          <s v="May 18"/>
          <s v="May 19"/>
          <s v="May 20"/>
          <s v="May 21"/>
          <s v="May 22"/>
          <s v="May 23"/>
          <s v="May 24"/>
          <s v="May 25"/>
          <s v="May 26"/>
          <s v="May 27"/>
          <s v="May 28"/>
          <s v="May 29"/>
          <s v="May 30"/>
          <s v="May 31"/>
          <s v="Jun 01"/>
          <s v="Jun 02"/>
          <s v="Jun 03"/>
          <s v="Jun 04"/>
          <s v="Jun 05"/>
          <s v="Jun 06"/>
          <s v="Jun 07"/>
          <s v="Jun 08"/>
          <s v="Jun 09"/>
          <s v="Jun 10"/>
          <s v="Jun 11"/>
          <s v="Jun 12"/>
          <s v="Jun 13"/>
          <s v="Jun 14"/>
          <s v="Jun 15"/>
          <s v="Jun 16"/>
          <s v="Jun 17"/>
          <s v="Jun 18"/>
          <s v="Jun 19"/>
          <s v="Jun 20"/>
          <s v="Jun 21"/>
          <s v="Jun 22"/>
          <s v="Jun 23"/>
          <s v="Jun 24"/>
          <s v="Jun 25"/>
          <s v="Jun 26"/>
          <s v="Jun 27"/>
          <s v="Jun 28"/>
          <s v="Jun 29"/>
          <s v="Jun 30"/>
          <s v="Jul 01"/>
          <s v="Jul 02"/>
          <s v="Jul 03"/>
          <s v="Jul 04"/>
          <s v="Jul 05"/>
          <s v="Jul 06"/>
          <s v="Jul 07"/>
          <s v="Jul 08"/>
          <s v="Jul 09"/>
          <s v="Jul 10"/>
          <s v="Jul 11"/>
          <s v="Jul 12"/>
          <s v="Jul 13"/>
          <s v="Jul 14"/>
          <s v="Jul 15"/>
          <s v="Jul 16"/>
          <s v="Jul 17"/>
          <s v="Jul 18"/>
          <s v="Jul 19"/>
          <s v="Jul 20"/>
          <s v="Jul 21"/>
          <s v="Jul 22"/>
          <s v="Jul 23"/>
          <s v="Jul 24"/>
          <s v="Jul 25"/>
          <s v="Jul 26"/>
          <s v="Jul 27"/>
          <s v="Jul 28"/>
          <s v="Jul 29"/>
          <s v="Jul 30"/>
          <s v="Jul 31"/>
          <s v="Aug 01"/>
          <s v="Aug 02"/>
          <s v="Aug 03"/>
          <s v="Aug 04"/>
          <s v="Aug 05"/>
          <s v="Aug 06"/>
          <s v="Aug 07"/>
          <s v="Aug 08"/>
          <s v="Aug 09"/>
          <s v="Aug 10"/>
          <s v="Aug 11"/>
          <s v="Aug 12"/>
          <s v="Aug 13"/>
          <s v="Aug 14"/>
          <s v="Aug 15"/>
          <s v="Aug 16"/>
          <s v="Aug 17"/>
          <s v="Aug 18"/>
          <s v="Aug 19"/>
          <s v="Aug 20"/>
          <s v="Aug 21"/>
          <s v="Aug 22"/>
          <s v="Aug 23"/>
          <s v="Aug 24"/>
          <s v="Aug 25"/>
          <s v="Aug 26"/>
          <s v="Aug 27"/>
          <s v="Aug 28"/>
          <s v="Aug 29"/>
          <s v="Aug 30"/>
          <s v="Aug 31"/>
          <s v="Sep 01"/>
          <s v="Sep 02"/>
          <s v="Sep 03"/>
          <s v="Sep 04"/>
          <s v="Sep 05"/>
          <s v="Sep 06"/>
          <s v="Sep 07"/>
          <s v="Sep 08"/>
          <s v="Sep 09"/>
          <s v="Sep 10"/>
          <s v="Sep 11"/>
          <s v="Sep 12"/>
          <s v="Sep 13"/>
          <s v="Sep 14"/>
          <s v="Sep 15"/>
          <s v="Sep 16"/>
          <s v="Sep 17"/>
          <s v="Sep 18"/>
          <s v="Sep 19"/>
          <s v="Sep 20"/>
          <s v="Sep 21"/>
          <s v="Sep 22"/>
          <s v="Sep 23"/>
          <s v="Sep 24"/>
          <s v="Sep 25"/>
          <s v="Sep 26"/>
          <s v="Sep 27"/>
          <s v="Sep 28"/>
          <s v="Sep 29"/>
          <s v="Sep 30"/>
          <s v="Oct 01"/>
          <s v="Oct 02"/>
          <s v="Oct 03"/>
          <s v="Oct 04"/>
          <s v="Oct 05"/>
          <s v="Oct 06"/>
          <s v="Oct 07"/>
          <s v="Oct 08"/>
          <s v="Oct 09"/>
          <s v="Oct 10"/>
          <s v="Oct 11"/>
          <s v="Oct 12"/>
          <s v="Oct 13"/>
          <s v="Oct 14"/>
          <s v="Oct 15"/>
          <s v="Oct 16"/>
          <s v="Oct 17"/>
          <s v="Oct 18"/>
          <s v="Oct 19"/>
          <s v="Oct 20"/>
          <s v="Oct 21"/>
          <s v="Oct 22"/>
          <s v="Oct 23"/>
          <s v="Oct 24"/>
          <s v="Oct 25"/>
          <s v="Oct 26"/>
          <s v="Oct 27"/>
          <s v="Oct 28"/>
          <s v="Oct 29"/>
          <s v="Oct 30"/>
          <s v="Oct 31"/>
          <s v="Nov 01"/>
          <s v="Nov 02"/>
          <s v="Nov 03"/>
          <s v="Nov 04"/>
          <s v="Nov 05"/>
          <s v="Nov 06"/>
          <s v="Nov 07"/>
          <s v="Nov 08"/>
          <s v="Nov 09"/>
          <s v="Nov 10"/>
          <s v="Nov 11"/>
          <s v="Nov 12"/>
          <s v="Nov 13"/>
          <s v="Nov 14"/>
          <s v="Nov 15"/>
          <s v="Nov 16"/>
          <s v="Nov 17"/>
          <s v="Nov 18"/>
          <s v="Nov 19"/>
          <s v="Nov 20"/>
          <s v="Nov 21"/>
          <s v="Nov 22"/>
          <s v="Nov 23"/>
          <s v="Nov 24"/>
          <s v="Nov 25"/>
          <s v="Nov 26"/>
          <s v="Nov 27"/>
          <s v="Nov 28"/>
          <s v="Nov 29"/>
          <s v="Nov 30"/>
          <s v="Dec 01"/>
          <s v="Dec 02"/>
          <s v="Dec 03"/>
          <s v="Dec 04"/>
          <s v="Dec 05"/>
          <s v="Dec 06"/>
          <s v="Dec 07"/>
          <s v="Dec 08"/>
          <s v="Dec 09"/>
          <s v="Dec 10"/>
          <s v="Dec 11"/>
          <s v="Dec 12"/>
          <s v="Dec 13"/>
          <s v="Dec 14"/>
          <s v="Dec 15"/>
          <s v="Dec 16"/>
          <s v="Dec 17"/>
          <s v="Dec 18"/>
          <s v="Dec 19"/>
          <s v="Dec 20"/>
          <s v="Dec 21"/>
          <s v="Dec 22"/>
          <s v="Dec 23"/>
          <s v="Dec 24"/>
          <s v="Dec 25"/>
          <s v="Dec 26"/>
          <s v="Dec 27"/>
          <s v="Dec 28"/>
          <s v="Dec 29"/>
          <s v="Dec 30"/>
          <s v="Dec 31"/>
          <s v="&gt;01/31/2025"/>
        </groupItems>
      </fieldGroup>
    </cacheField>
    <cacheField name="PRMSL - mean_sea_level" uniqueList="1" numFmtId="0" sqlType="0" hierarchy="0" level="0" databaseField="1">
      <sharedItems count="42" containsInteger="1" containsNumber="1" containsSemiMixedTypes="0" containsString="0" minValue="101361" maxValue="102248">
        <n v="101361"/>
        <n v="101439"/>
        <n v="101447"/>
        <n v="101487"/>
        <n v="101500"/>
        <n v="101539"/>
        <n v="101562"/>
        <n v="101574"/>
        <n v="101600"/>
        <n v="101608"/>
        <n v="101622"/>
        <n v="101625"/>
        <n v="101690"/>
        <n v="101704"/>
        <n v="101707"/>
        <n v="101722"/>
        <n v="101733"/>
        <n v="101734"/>
        <n v="101744"/>
        <n v="101779"/>
        <n v="101781"/>
        <n v="101801"/>
        <n v="101847"/>
        <n v="101906"/>
        <n v="101965"/>
        <n v="101981"/>
        <n v="101982"/>
        <n v="102021"/>
        <n v="102022"/>
        <n v="102033"/>
        <n v="102044"/>
        <n v="102046"/>
        <n v="102060"/>
        <n v="102062"/>
        <n v="102076"/>
        <n v="102088"/>
        <n v="102094"/>
        <n v="102118"/>
        <n v="102119"/>
        <n v="102125"/>
        <n v="102177"/>
        <n v="102248"/>
      </sharedItems>
    </cacheField>
    <cacheField name="VIS - surface" uniqueList="1" numFmtId="0" sqlType="0" hierarchy="0" level="0" databaseField="1">
      <sharedItems count="13" containsNumber="1" containsSemiMixedTypes="0" containsString="0" minValue="8395.57" maxValue="24135.4">
        <n v="8395.57"/>
        <n v="8822.459999999999"/>
        <n v="10483.5"/>
        <n v="12666.8"/>
        <n v="19869.8"/>
        <n v="24063.2"/>
        <n v="24134.7"/>
        <n v="24134.8"/>
        <n v="24134.9"/>
        <n v="24135"/>
        <n v="24135.1"/>
        <n v="24135.2"/>
        <n v="24135.4"/>
      </sharedItems>
    </cacheField>
    <cacheField name="GUST - surface" uniqueList="1" numFmtId="0" sqlType="0" hierarchy="0" level="0" databaseField="1">
      <sharedItems count="44" containsNumber="1" containsSemiMixedTypes="0" containsString="0" minValue="1.32377" maxValue="14.1066">
        <n v="1.32377"/>
        <n v="1.6116"/>
        <n v="1.63187"/>
        <n v="2.20655"/>
        <n v="2.50141"/>
        <n v="2.60548"/>
        <n v="2.61573"/>
        <n v="2.62087"/>
        <n v="2.80936"/>
        <n v="2.90005"/>
        <n v="2.9088"/>
        <n v="3.60141"/>
        <n v="4.00179"/>
        <n v="4.01153"/>
        <n v="4.50274"/>
        <n v="4.50762"/>
        <n v="4.9"/>
        <n v="4.90557"/>
        <n v="5.10563"/>
        <n v="6"/>
        <n v="6.10378"/>
        <n v="6.81315"/>
        <n v="6.8217"/>
        <n v="7.40228"/>
        <n v="7.40665"/>
        <n v="7.80305"/>
        <n v="7.90615"/>
        <n v="8.9"/>
        <n v="9.00874"/>
        <n v="9.4"/>
        <n v="10.1059"/>
        <n v="10.4009"/>
        <n v="10.6156"/>
        <n v="10.7132"/>
        <n v="11.2001"/>
        <n v="11.3031"/>
        <n v="11.6005"/>
        <n v="11.6105"/>
        <n v="11.8161"/>
        <n v="11.9219"/>
        <n v="12.4083"/>
        <n v="12.5023"/>
        <n v="12.7194"/>
        <n v="14.1066"/>
      </sharedItems>
    </cacheField>
    <cacheField name="HGT - 200_mb" uniqueList="1" numFmtId="0" sqlType="0" hierarchy="0" level="0" databaseField="1">
      <sharedItems count="44" containsNumber="1" containsSemiMixedTypes="0" containsString="0" minValue="11650.9" maxValue="11960.8">
        <n v="11650.9"/>
        <n v="11655"/>
        <n v="11673.2"/>
        <n v="11690.4"/>
        <n v="11700.5"/>
        <n v="11717.5"/>
        <n v="11737.1"/>
        <n v="11744.9"/>
        <n v="11747.8"/>
        <n v="11761.5"/>
        <n v="11783.4"/>
        <n v="11805.9"/>
        <n v="11815.3"/>
        <n v="11816.4"/>
        <n v="11817.1"/>
        <n v="11826.2"/>
        <n v="11830.5"/>
        <n v="11831.2"/>
        <n v="11839.8"/>
        <n v="11843"/>
        <n v="11846"/>
        <n v="11846.2"/>
        <n v="11846.8"/>
        <n v="11847.9"/>
        <n v="11851.5"/>
        <n v="11856"/>
        <n v="11856.1"/>
        <n v="11858.7"/>
        <n v="11863.8"/>
        <n v="11865"/>
        <n v="11868.5"/>
        <n v="11868.8"/>
        <n v="11869.5"/>
        <n v="11884.1"/>
        <n v="11892.4"/>
        <n v="11895.2"/>
        <n v="11906.8"/>
        <n v="11923.6"/>
        <n v="11927.2"/>
        <n v="11946"/>
        <n v="11947.3"/>
        <n v="11955.4"/>
        <n v="11957.3"/>
        <n v="11960.8"/>
      </sharedItems>
    </cacheField>
    <cacheField name="TMP - 200_mb" uniqueList="1" numFmtId="0" sqlType="0" hierarchy="0" level="0" databaseField="1">
      <sharedItems count="44" containsNumber="1" containsSemiMixedTypes="0" containsString="0" minValue="207.501" maxValue="223.099">
        <n v="207.501"/>
        <n v="207.859"/>
        <n v="208.448"/>
        <n v="209.343"/>
        <n v="209.557"/>
        <n v="209.743"/>
        <n v="209.827"/>
        <n v="210.427"/>
        <n v="210.771"/>
        <n v="211.108"/>
        <n v="211.167"/>
        <n v="211.204"/>
        <n v="211.653"/>
        <n v="211.716"/>
        <n v="211.759"/>
        <n v="211.761"/>
        <n v="211.997"/>
        <n v="212.199"/>
        <n v="212.576"/>
        <n v="212.757"/>
        <n v="212.881"/>
        <n v="213.019"/>
        <n v="213.115"/>
        <n v="213.253"/>
        <n v="214.008"/>
        <n v="214.456"/>
        <n v="214.702"/>
        <n v="215.792"/>
        <n v="216.354"/>
        <n v="216.519"/>
        <n v="217.525"/>
        <n v="218.53"/>
        <n v="219.029"/>
        <n v="219.202"/>
        <n v="219.461"/>
        <n v="219.502"/>
        <n v="220.198"/>
        <n v="221.951"/>
        <n v="222.227"/>
        <n v="222.261"/>
        <n v="222.459"/>
        <n v="222.618"/>
        <n v="222.959"/>
        <n v="223.099"/>
      </sharedItems>
    </cacheField>
    <cacheField name="RH - 200_mb" uniqueList="1" numFmtId="0" sqlType="0" hierarchy="0" level="0" databaseField="1">
      <sharedItems count="42" containsNumber="1" containsSemiMixedTypes="0" containsString="0" minValue="2.6" maxValue="98.5">
        <n v="2.6"/>
        <n v="2.7"/>
        <n v="3.4"/>
        <n v="4"/>
        <n v="4.5"/>
        <n v="4.6"/>
        <n v="7.1"/>
        <n v="9.300000000000001"/>
        <n v="9.5"/>
        <n v="10.2"/>
        <n v="10.4"/>
        <n v="10.6"/>
        <n v="11.2"/>
        <n v="12"/>
        <n v="12.5"/>
        <n v="17.7"/>
        <n v="18.1"/>
        <n v="20.9"/>
        <n v="30.2"/>
        <n v="33"/>
        <n v="36.9"/>
        <n v="41.8"/>
        <n v="43.6"/>
        <n v="45.7"/>
        <n v="46"/>
        <n v="46.2"/>
        <n v="46.8"/>
        <n v="47.4"/>
        <n v="47.5"/>
        <n v="48"/>
        <n v="48.3"/>
        <n v="50.6"/>
        <n v="51"/>
        <n v="51.4"/>
        <n v="51.5"/>
        <n v="51.6"/>
        <n v="51.9"/>
        <n v="58.6"/>
        <n v="59.3"/>
        <n v="60.9"/>
        <n v="92.5"/>
        <n v="98.5"/>
      </sharedItems>
    </cacheField>
    <cacheField name="TCDC - 200_mb" uniqueList="1" numFmtId="0" sqlType="0" hierarchy="0" level="0" databaseField="1">
      <sharedItems count="5" containsNumber="1" containsSemiMixedTypes="0" containsString="0" minValue="0" maxValue="35.1">
        <n v="0"/>
        <n v="0.1"/>
        <n v="0.9"/>
        <n v="32.4"/>
        <n v="35.1"/>
      </sharedItems>
    </cacheField>
    <cacheField name="VVEL - 200_mb" uniqueList="1" numFmtId="0" sqlType="0" hierarchy="0" level="0" databaseField="1">
      <sharedItems count="44" containsNumber="1" containsSemiMixedTypes="0" containsString="0" minValue="-0.260523" maxValue="0.254754">
        <n v="-0.260523"/>
        <n v="-0.245454"/>
        <n v="-0.20973"/>
        <n v="-0.180728"/>
        <n v="-0.160543"/>
        <n v="-0.156791"/>
        <n v="-0.148063"/>
        <n v="-0.145889"/>
        <n v="-0.100836"/>
        <n v="-0.099375"/>
        <n v="-0.0834746"/>
        <n v="-0.0800273"/>
        <n v="-0.0758945"/>
        <n v="-0.0724287"/>
        <n v="-0.0699219"/>
        <n v="-0.0643799"/>
        <n v="-0.0508848"/>
        <n v="-0.0483027"/>
        <n v="-0.0454287"/>
        <n v="-0.0386855"/>
        <n v="-0.0385078"/>
        <n v="-0.0373105"/>
        <n v="-0.0240371"/>
        <n v="-0.0127871"/>
        <n v="-0.0121738"/>
        <n v="-0.00641309"/>
        <n v="-0.00568359"/>
        <n v="0.00123242"/>
        <n v="0.00554102"/>
        <n v="0.00809375"/>
        <n v="0.0105488"/>
        <n v="0.0231221"/>
        <n v="0.0305264"/>
        <n v="0.0391123"/>
        <n v="0.0441074"/>
        <n v="0.046124"/>
        <n v="0.0735547"/>
        <n v="0.0828613"/>
        <n v="0.0858418"/>
        <n v="0.0947793"/>
        <n v="0.128795"/>
        <n v="0.162904"/>
        <n v="0.191226"/>
        <n v="0.254754"/>
      </sharedItems>
    </cacheField>
    <cacheField name="UGRD - 200_mb" uniqueList="1" numFmtId="0" sqlType="0" hierarchy="0" level="0" databaseField="1">
      <sharedItems count="44" containsNumber="1" containsSemiMixedTypes="0" containsString="0" minValue="-0.720172" maxValue="34.6823">
        <n v="-0.720172"/>
        <n v="-0.148996"/>
        <n v="1.75304"/>
        <n v="2.48025"/>
        <n v="2.55911"/>
        <n v="5.55373"/>
        <n v="7.01207"/>
        <n v="7.32135"/>
        <n v="7.55395"/>
        <n v="8.00306"/>
        <n v="8.62181"/>
        <n v="8.87665"/>
        <n v="9.837910000000001"/>
        <n v="10.5079"/>
        <n v="11.2424"/>
        <n v="11.4224"/>
        <n v="12.1127"/>
        <n v="12.8286"/>
        <n v="13.5811"/>
        <n v="13.7035"/>
        <n v="13.8747"/>
        <n v="14.4564"/>
        <n v="15.1463"/>
        <n v="15.6"/>
        <n v="15.9"/>
        <n v="17.0088"/>
        <n v="17.9482"/>
        <n v="18.3311"/>
        <n v="18.3776"/>
        <n v="18.6019"/>
        <n v="18.9268"/>
        <n v="19.2858"/>
        <n v="20.3229"/>
        <n v="20.3347"/>
        <n v="21.741"/>
        <n v="22.1812"/>
        <n v="22.5731"/>
        <n v="23.1146"/>
        <n v="24.2989"/>
        <n v="25.8587"/>
        <n v="26.3"/>
        <n v="29.5964"/>
        <n v="31.041"/>
        <n v="34.6823"/>
      </sharedItems>
    </cacheField>
    <cacheField name="VGRD - 200_mb" uniqueList="1" numFmtId="0" sqlType="0" hierarchy="0" level="0" databaseField="1">
      <sharedItems count="44" containsNumber="1" containsSemiMixedTypes="0" containsString="0" minValue="-25.7134" maxValue="24.0322">
        <n v="-25.7134"/>
        <n v="-25.5426"/>
        <n v="-22.0709"/>
        <n v="-18.4282"/>
        <n v="-18.0325"/>
        <n v="-12.953"/>
        <n v="-11.8954"/>
        <n v="-11.6569"/>
        <n v="-10.654"/>
        <n v="-9.787599999999999"/>
        <n v="-8.798349999999999"/>
        <n v="-7.85908"/>
        <n v="-5.88916"/>
        <n v="-5.86565"/>
        <n v="-5.69764"/>
        <n v="-5.10094"/>
        <n v="-3.39995"/>
        <n v="-0.454785"/>
        <n v="0.0551331"/>
        <n v="0.600024"/>
        <n v="2.54733"/>
        <n v="4.23989"/>
        <n v="4.46705"/>
        <n v="6.75728"/>
        <n v="7.01959"/>
        <n v="8.414619999999999"/>
        <n v="9.107290000000001"/>
        <n v="9.713229999999999"/>
        <n v="9.922610000000001"/>
        <n v="10.671"/>
        <n v="12.1696"/>
        <n v="12.2676"/>
        <n v="12.441"/>
        <n v="13.4535"/>
        <n v="15.8468"/>
        <n v="17.4201"/>
        <n v="17.4678"/>
        <n v="18.2491"/>
        <n v="20.3369"/>
        <n v="22.3165"/>
        <n v="23.3899"/>
        <n v="23.4364"/>
        <n v="23.7085"/>
        <n v="24.0322"/>
      </sharedItems>
    </cacheField>
    <cacheField name="ABSV - 200_mb" uniqueList="1" numFmtId="0" sqlType="0" hierarchy="0" level="0" databaseField="1">
      <sharedItems count="44" containsNumber="1" containsSemiMixedTypes="0" containsString="0" minValue="-2.32727e-05" maxValue="0.000247676">
        <n v="-2.32727e-05"/>
        <n v="-4.29352e-06"/>
        <n v="7.06091e-06"/>
        <n v="1.38857e-05"/>
        <n v="1.52178e-05"/>
        <n v="2.31213e-05"/>
        <n v="4.58211e-05"/>
        <n v="4.75062e-05"/>
        <n v="4.89557e-05"/>
        <n v="5.65769e-05"/>
        <n v="6.31893e-05"/>
        <n v="6.414890000000001e-05"/>
        <n v="6.56702e-05"/>
        <n v="6.592719999999999e-05"/>
        <n v="7.19272e-05"/>
        <n v="8.38234e-05"/>
        <n v="8.426809999999999e-05"/>
        <n v="8.44238e-05"/>
        <n v="8.53728e-05"/>
        <n v="8.81033e-05"/>
        <n v="9.67185e-05"/>
        <n v="9.99581e-05"/>
        <n v="0.000100718"/>
        <n v="0.000102013"/>
        <n v="0.000104152"/>
        <n v="0.000105909"/>
        <n v="0.000107514"/>
        <n v="0.000109032"/>
        <n v="0.000115474"/>
        <n v="0.000122219"/>
        <n v="0.000122604"/>
        <n v="0.000139176"/>
        <n v="0.000143238"/>
        <n v="0.000147742"/>
        <n v="0.000148113"/>
        <n v="0.000150398"/>
        <n v="0.000163681"/>
        <n v="0.000180703"/>
        <n v="0.000180821"/>
        <n v="0.000182688"/>
        <n v="0.000186133"/>
        <n v="0.0001999"/>
        <n v="0.000209291"/>
        <n v="0.000247676"/>
      </sharedItems>
    </cacheField>
    <cacheField name="HGT - 300_mb" uniqueList="1" numFmtId="0" sqlType="0" hierarchy="0" level="0" databaseField="1">
      <sharedItems count="44" containsNumber="1" containsSemiMixedTypes="0" containsString="0" minValue="9018.33" maxValue="9367.9">
        <n v="9018.33"/>
        <n v="9025.68"/>
        <n v="9037.27"/>
        <n v="9058.73"/>
        <n v="9074.440000000001"/>
        <n v="9091.790000000001"/>
        <n v="9113.07"/>
        <n v="9133.959999999999"/>
        <n v="9135.790000000001"/>
        <n v="9156.879999999999"/>
        <n v="9181.280000000001"/>
        <n v="9200.610000000001"/>
        <n v="9211.91"/>
        <n v="9224.83"/>
        <n v="9244.59"/>
        <n v="9247.01"/>
        <n v="9247.74"/>
        <n v="9256.09"/>
        <n v="9257.83"/>
        <n v="9258.42"/>
        <n v="9261.450000000001"/>
        <n v="9262.549999999999"/>
        <n v="9263.309999999999"/>
        <n v="9269.09"/>
        <n v="9270.49"/>
        <n v="9271.190000000001"/>
        <n v="9274.059999999999"/>
        <n v="9278.43"/>
        <n v="9282.639999999999"/>
        <n v="9285.66"/>
        <n v="9292.42"/>
        <n v="9293.280000000001"/>
        <n v="9293.790000000001"/>
        <n v="9294"/>
        <n v="9307.24"/>
        <n v="9313.18"/>
        <n v="9325.18"/>
        <n v="9336.82"/>
        <n v="9347.969999999999"/>
        <n v="9358.309999999999"/>
        <n v="9363.08"/>
        <n v="9365"/>
        <n v="9366.16"/>
        <n v="9367.9"/>
      </sharedItems>
    </cacheField>
    <cacheField name="TMP - 300_mb" uniqueList="1" numFmtId="0" sqlType="0" hierarchy="0" level="0" databaseField="1">
      <sharedItems count="44" containsNumber="1" containsSemiMixedTypes="0" containsString="0" minValue="221.222" maxValue="229.523">
        <n v="221.222"/>
        <n v="221.764"/>
        <n v="221.852"/>
        <n v="221.957"/>
        <n v="221.966"/>
        <n v="222.116"/>
        <n v="222.27"/>
        <n v="222.71"/>
        <n v="223.449"/>
        <n v="223.537"/>
        <n v="224.242"/>
        <n v="224.505"/>
        <n v="224.721"/>
        <n v="224.752"/>
        <n v="224.754"/>
        <n v="224.907"/>
        <n v="225.162"/>
        <n v="225.21"/>
        <n v="225.224"/>
        <n v="225.31"/>
        <n v="225.51"/>
        <n v="225.575"/>
        <n v="225.658"/>
        <n v="225.77"/>
        <n v="226.062"/>
        <n v="226.168"/>
        <n v="226.184"/>
        <n v="226.46"/>
        <n v="226.504"/>
        <n v="226.516"/>
        <n v="226.617"/>
        <n v="226.685"/>
        <n v="226.741"/>
        <n v="227.034"/>
        <n v="227.235"/>
        <n v="227.279"/>
        <n v="227.709"/>
        <n v="228.041"/>
        <n v="228.37"/>
        <n v="228.853"/>
        <n v="228.954"/>
        <n v="229.064"/>
        <n v="229.134"/>
        <n v="229.523"/>
      </sharedItems>
    </cacheField>
    <cacheField name="RH - 300_mb" uniqueList="1" numFmtId="0" sqlType="0" hierarchy="0" level="0" databaseField="1">
      <sharedItems count="41" containsNumber="1" containsSemiMixedTypes="0" containsString="0" minValue="15.1" maxValue="100">
        <n v="15.1"/>
        <n v="20.2"/>
        <n v="21.1"/>
        <n v="24.7"/>
        <n v="25.7"/>
        <n v="26.2"/>
        <n v="27.6"/>
        <n v="32.9"/>
        <n v="33.9"/>
        <n v="38.4"/>
        <n v="39.5"/>
        <n v="39.7"/>
        <n v="40.6"/>
        <n v="45.9"/>
        <n v="49.8"/>
        <n v="49.9"/>
        <n v="55.5"/>
        <n v="59.1"/>
        <n v="59.9"/>
        <n v="60"/>
        <n v="60.1"/>
        <n v="64"/>
        <n v="66.7"/>
        <n v="69.40000000000001"/>
        <n v="77.40000000000001"/>
        <n v="77.7"/>
        <n v="78.2"/>
        <n v="79.3"/>
        <n v="82"/>
        <n v="86.59999999999999"/>
        <n v="87.2"/>
        <n v="88.2"/>
        <n v="89.8"/>
        <n v="92.3"/>
        <n v="92.59999999999999"/>
        <n v="94.09999999999999"/>
        <n v="96.40000000000001"/>
        <n v="99.09999999999999"/>
        <n v="99.8"/>
        <n v="99.90000000000001"/>
        <n v="100"/>
      </sharedItems>
    </cacheField>
    <cacheField name="TCDC - 300_mb" uniqueList="1" numFmtId="0" sqlType="0" hierarchy="0" level="0" databaseField="1">
      <sharedItems count="21" containsNumber="1" containsSemiMixedTypes="0" containsString="0" minValue="0" maxValue="100">
        <n v="0"/>
        <n v="0.2"/>
        <n v="0.3"/>
        <n v="1.5"/>
        <n v="2"/>
        <n v="3.8"/>
        <n v="4.9"/>
        <n v="5"/>
        <n v="5.1"/>
        <n v="5.2"/>
        <n v="5.8"/>
        <n v="8.1"/>
        <n v="23.2"/>
        <n v="28.8"/>
        <n v="55.3"/>
        <n v="63.4"/>
        <n v="71.7"/>
        <n v="86.3"/>
        <n v="86.8"/>
        <n v="96.5"/>
        <n v="100"/>
      </sharedItems>
    </cacheField>
    <cacheField name="VVEL - 300_mb" uniqueList="1" numFmtId="0" sqlType="0" hierarchy="0" level="0" databaseField="1">
      <sharedItems count="44" containsNumber="1" containsSemiMixedTypes="0" containsString="0" minValue="-0.498607" maxValue="0.473">
        <n v="-0.498607"/>
        <n v="-0.384512"/>
        <n v="-0.367641"/>
        <n v="-0.337764"/>
        <n v="-0.311318"/>
        <n v="-0.307166"/>
        <n v="-0.267916"/>
        <n v="-0.251176"/>
        <n v="-0.240047"/>
        <n v="-0.224322"/>
        <n v="-0.196869"/>
        <n v="-0.18359"/>
        <n v="-0.183443"/>
        <n v="-0.16799"/>
        <n v="-0.16073"/>
        <n v="-0.141357"/>
        <n v="-0.137502"/>
        <n v="-0.131863"/>
        <n v="-0.0870547"/>
        <n v="-0.0705098"/>
        <n v="-0.0292695"/>
        <n v="-0.0267129"/>
        <n v="-0.00808594"/>
        <n v="0.00766797"/>
        <n v="0.0524609"/>
        <n v="0.0663691"/>
        <n v="0.08404490000000001"/>
        <n v="0.104932"/>
        <n v="0.106479"/>
        <n v="0.130141"/>
        <n v="0.148408"/>
        <n v="0.150092"/>
        <n v="0.159344"/>
        <n v="0.177063"/>
        <n v="0.184453"/>
        <n v="0.189607"/>
        <n v="0.255033"/>
        <n v="0.27572"/>
        <n v="0.289527"/>
        <n v="0.295768"/>
        <n v="0.298451"/>
        <n v="0.356059"/>
        <n v="0.452102"/>
        <n v="0.473"/>
      </sharedItems>
    </cacheField>
    <cacheField name="UGRD - 300_mb" uniqueList="1" numFmtId="0" sqlType="0" hierarchy="0" level="0" databaseField="1">
      <sharedItems count="44" containsNumber="1" containsSemiMixedTypes="0" containsString="0" minValue="-9.56907" maxValue="31.7518">
        <n v="-9.56907"/>
        <n v="-6.12002"/>
        <n v="-5.64712"/>
        <n v="-0.844763"/>
        <n v="0.886389"/>
        <n v="1.22885"/>
        <n v="1.37957"/>
        <n v="4.95173"/>
        <n v="4.95822"/>
        <n v="5.4555"/>
        <n v="5.86487"/>
        <n v="6.7155"/>
        <n v="7.10428"/>
        <n v="7.75302"/>
        <n v="8.006460000000001"/>
        <n v="8.252940000000001"/>
        <n v="8.35568"/>
        <n v="8.509169999999999"/>
        <n v="8.69009"/>
        <n v="9.73352"/>
        <n v="9.75074"/>
        <n v="10.033"/>
        <n v="10.0374"/>
        <n v="10.8943"/>
        <n v="11.3497"/>
        <n v="11.3983"/>
        <n v="11.4663"/>
        <n v="11.7365"/>
        <n v="12.7393"/>
        <n v="12.9966"/>
        <n v="13.0187"/>
        <n v="13.6446"/>
        <n v="13.8579"/>
        <n v="14.3786"/>
        <n v="16.0466"/>
        <n v="20.9358"/>
        <n v="22.2828"/>
        <n v="22.7048"/>
        <n v="23.2832"/>
        <n v="24.4994"/>
        <n v="26.7246"/>
        <n v="27.6568"/>
        <n v="29.2449"/>
        <n v="31.7518"/>
      </sharedItems>
    </cacheField>
    <cacheField name="VGRD - 300_mb" uniqueList="1" numFmtId="0" sqlType="0" hierarchy="0" level="0" databaseField="1">
      <sharedItems count="44" containsNumber="1" containsSemiMixedTypes="0" containsString="0" minValue="-28.4454" maxValue="33.3473">
        <n v="-28.4454"/>
        <n v="-25.7153"/>
        <n v="-25.3417"/>
        <n v="-22.8089"/>
        <n v="-15.9291"/>
        <n v="-14.245"/>
        <n v="-14.208"/>
        <n v="-13.2111"/>
        <n v="-9.99194"/>
        <n v="-8.497299999999999"/>
        <n v="-8.30443"/>
        <n v="-7.38192"/>
        <n v="-6.23336"/>
        <n v="-4.62762"/>
        <n v="-4.08027"/>
        <n v="0.009307859999999999"/>
        <n v="0.376593"/>
        <n v="0.38493"/>
        <n v="0.923444"/>
        <n v="2.85093"/>
        <n v="3.9015"/>
        <n v="3.98641"/>
        <n v="4.0212"/>
        <n v="7.00002"/>
        <n v="8.48254"/>
        <n v="8.81113"/>
        <n v="10.5612"/>
        <n v="12.4527"/>
        <n v="12.8504"/>
        <n v="13.3339"/>
        <n v="13.3812"/>
        <n v="13.527"/>
        <n v="14.2825"/>
        <n v="14.9955"/>
        <n v="15.4183"/>
        <n v="15.5504"/>
        <n v="17.751"/>
        <n v="18.7921"/>
        <n v="24.7744"/>
        <n v="26.0168"/>
        <n v="28.7862"/>
        <n v="31.1672"/>
        <n v="32.1213"/>
        <n v="33.3473"/>
      </sharedItems>
    </cacheField>
    <cacheField name="ABSV - 300_mb" uniqueList="1" numFmtId="0" sqlType="0" hierarchy="0" level="0" databaseField="1">
      <sharedItems count="44" containsNumber="1" containsSemiMixedTypes="0" containsString="0" minValue="-6.918320000000001e-05" maxValue="0.000357868">
        <n v="-6.918320000000001e-05"/>
        <n v="-2.80283e-05"/>
        <n v="-2.15275e-05"/>
        <n v="-5.76758e-06"/>
        <n v="-5.51013e-06"/>
        <n v="-1.85022e-06"/>
        <n v="2.58643e-06"/>
        <n v="1.27665e-05"/>
        <n v="1.30895e-05"/>
        <n v="1.57031e-05"/>
        <n v="2.04396e-05"/>
        <n v="2.76554e-05"/>
        <n v="2.85286e-05"/>
        <n v="3.96267e-05"/>
        <n v="4.09501e-05"/>
        <n v="4.14421e-05"/>
        <n v="4.2161e-05"/>
        <n v="4.47692e-05"/>
        <n v="5.26044e-05"/>
        <n v="5.56703e-05"/>
        <n v="5.7095e-05"/>
        <n v="6.89535e-05"/>
        <n v="7.55751e-05"/>
        <n v="7.59805e-05"/>
        <n v="7.96897e-05"/>
        <n v="8.465400000000001e-05"/>
        <n v="8.57093e-05"/>
        <n v="8.84586e-05"/>
        <n v="9.473110000000001e-05"/>
        <n v="0.000100971"/>
        <n v="0.000102018"/>
        <n v="0.000112097"/>
        <n v="0.000127484"/>
        <n v="0.000131843"/>
        <n v="0.000147605"/>
        <n v="0.000171964"/>
        <n v="0.00017432"/>
        <n v="0.00017563"/>
        <n v="0.000176941"/>
        <n v="0.000179129"/>
        <n v="0.00019026"/>
        <n v="0.0002417"/>
        <n v="0.000257801"/>
        <n v="0.000357868"/>
      </sharedItems>
    </cacheField>
    <cacheField name="HGT - 400_mb" uniqueList="1" numFmtId="0" sqlType="0" hierarchy="0" level="0" databaseField="1">
      <sharedItems count="44" containsNumber="1" containsSemiMixedTypes="0" containsString="0" minValue="7112.34" maxValue="7373.2">
        <n v="7112.34"/>
        <n v="7118.22"/>
        <n v="7126.74"/>
        <n v="7142.69"/>
        <n v="7154.32"/>
        <n v="7164.63"/>
        <n v="7179.84"/>
        <n v="7198.08"/>
        <n v="7201.22"/>
        <n v="7207.83"/>
        <n v="7228.97"/>
        <n v="7243.81"/>
        <n v="7251.36"/>
        <n v="7257.47"/>
        <n v="7268.43"/>
        <n v="7283.82"/>
        <n v="7288.5"/>
        <n v="7292.99"/>
        <n v="7293.11"/>
        <n v="7293.89"/>
        <n v="7294.93"/>
        <n v="7296.02"/>
        <n v="7296.2"/>
        <n v="7297.29"/>
        <n v="7299.35"/>
        <n v="7301.54"/>
        <n v="7310.31"/>
        <n v="7311.2"/>
        <n v="7312.59"/>
        <n v="7313.42"/>
        <n v="7313.7"/>
        <n v="7314.3"/>
        <n v="7317.45"/>
        <n v="7318.2"/>
        <n v="7321.63"/>
        <n v="7332.98"/>
        <n v="7333.71"/>
        <n v="7351.59"/>
        <n v="7357.39"/>
        <n v="7367.97"/>
        <n v="7368.72"/>
        <n v="7371.09"/>
        <n v="7371.31"/>
        <n v="7373.2"/>
      </sharedItems>
    </cacheField>
    <cacheField name="TMP - 400_mb" uniqueList="1" numFmtId="0" sqlType="0" hierarchy="0" level="0" databaseField="1">
      <sharedItems count="44" containsNumber="1" containsSemiMixedTypes="0" containsString="0" minValue="234.43" maxValue="245.921">
        <n v="234.43"/>
        <n v="234.51"/>
        <n v="234.897"/>
        <n v="235.634"/>
        <n v="236.51"/>
        <n v="237.293"/>
        <n v="237.755"/>
        <n v="238.335"/>
        <n v="238.468"/>
        <n v="239.125"/>
        <n v="239.738"/>
        <n v="240.002"/>
        <n v="240.296"/>
        <n v="240.639"/>
        <n v="240.702"/>
        <n v="240.908"/>
        <n v="240.999"/>
        <n v="241.17"/>
        <n v="241.295"/>
        <n v="241.89"/>
        <n v="242.02"/>
        <n v="242.066"/>
        <n v="242.088"/>
        <n v="242.336"/>
        <n v="242.467"/>
        <n v="242.489"/>
        <n v="242.519"/>
        <n v="242.568"/>
        <n v="242.616"/>
        <n v="242.692"/>
        <n v="242.828"/>
        <n v="242.892"/>
        <n v="243.08"/>
        <n v="243.244"/>
        <n v="243.341"/>
        <n v="243.517"/>
        <n v="243.822"/>
        <n v="243.943"/>
        <n v="243.974"/>
        <n v="244.255"/>
        <n v="244.398"/>
        <n v="245.171"/>
        <n v="245.41"/>
        <n v="245.921"/>
      </sharedItems>
    </cacheField>
    <cacheField name="RH - 400_mb" uniqueList="1" numFmtId="0" sqlType="0" hierarchy="0" level="0" databaseField="1">
      <sharedItems count="34" containsNumber="1" containsSemiMixedTypes="0" containsString="0" minValue="7.8" maxValue="100">
        <n v="7.8"/>
        <n v="9.6"/>
        <n v="13"/>
        <n v="16.3"/>
        <n v="17.3"/>
        <n v="21.7"/>
        <n v="23.1"/>
        <n v="25.4"/>
        <n v="26.1"/>
        <n v="26.9"/>
        <n v="27"/>
        <n v="27.7"/>
        <n v="30.4"/>
        <n v="39.4"/>
        <n v="39.5"/>
        <n v="43.8"/>
        <n v="46.1"/>
        <n v="55.3"/>
        <n v="61.4"/>
        <n v="67.40000000000001"/>
        <n v="71.59999999999999"/>
        <n v="75.7"/>
        <n v="76.09999999999999"/>
        <n v="77.40000000000001"/>
        <n v="79.90000000000001"/>
        <n v="80"/>
        <n v="84"/>
        <n v="84.40000000000001"/>
        <n v="85"/>
        <n v="88.7"/>
        <n v="91.8"/>
        <n v="96.8"/>
        <n v="99.40000000000001"/>
        <n v="100"/>
      </sharedItems>
    </cacheField>
    <cacheField name="TCDC - 400_mb" uniqueList="1" numFmtId="0" sqlType="0" hierarchy="0" level="0" databaseField="1">
      <sharedItems count="20" containsNumber="1" containsSemiMixedTypes="0" containsString="0" minValue="0" maxValue="100">
        <n v="0"/>
        <n v="1"/>
        <n v="1.8"/>
        <n v="2.9"/>
        <n v="3.4"/>
        <n v="4.3"/>
        <n v="10.1"/>
        <n v="12"/>
        <n v="12.9"/>
        <n v="16.2"/>
        <n v="35.1"/>
        <n v="36.4"/>
        <n v="81.09999999999999"/>
        <n v="85.2"/>
        <n v="88.09999999999999"/>
        <n v="92.2"/>
        <n v="97.8"/>
        <n v="99.7"/>
        <n v="99.90000000000001"/>
        <n v="100"/>
      </sharedItems>
    </cacheField>
    <cacheField name="VVEL - 400_mb" uniqueList="1" numFmtId="0" sqlType="0" hierarchy="0" level="0" databaseField="1">
      <sharedItems count="44" containsNumber="1" containsSemiMixedTypes="0" containsString="0" minValue="-1.48067" maxValue="0.835293">
        <n v="-1.48067"/>
        <n v="-0.578281"/>
        <n v="-0.550772"/>
        <n v="-0.48299"/>
        <n v="-0.346609"/>
        <n v="-0.323916"/>
        <n v="-0.314783"/>
        <n v="-0.286648"/>
        <n v="-0.217529"/>
        <n v="-0.211893"/>
        <n v="-0.135853"/>
        <n v="-0.107502"/>
        <n v="-0.101605"/>
        <n v="-0.0823887"/>
        <n v="-0.067541"/>
        <n v="-0.0598828"/>
        <n v="-0.0475664"/>
        <n v="-0.0264648"/>
        <n v="-0.0261406"/>
        <n v="0.00194531"/>
        <n v="0.0208867"/>
        <n v="0.049041"/>
        <n v="0.0747559"/>
        <n v="0.110483"/>
        <n v="0.110834"/>
        <n v="0.123223"/>
        <n v="0.126297"/>
        <n v="0.134689"/>
        <n v="0.148451"/>
        <n v="0.152004"/>
        <n v="0.15708"/>
        <n v="0.160582"/>
        <n v="0.161225"/>
        <n v="0.173973"/>
        <n v="0.194664"/>
        <n v="0.240354"/>
        <n v="0.24174"/>
        <n v="0.251301"/>
        <n v="0.289426"/>
        <n v="0.333059"/>
        <n v="0.383334"/>
        <n v="0.399821"/>
        <n v="0.456314"/>
        <n v="0.835293"/>
      </sharedItems>
    </cacheField>
    <cacheField name="UGRD - 400_mb" uniqueList="1" numFmtId="0" sqlType="0" hierarchy="0" level="0" databaseField="1">
      <sharedItems count="44" containsNumber="1" containsSemiMixedTypes="0" containsString="0" minValue="-7.01012" maxValue="17.1243">
        <n v="-7.01012"/>
        <n v="-4.96218"/>
        <n v="-3.38412"/>
        <n v="-2.62422"/>
        <n v="-0.6329900000000001"/>
        <n v="-0.492929"/>
        <n v="0.457361"/>
        <n v="1.71923"/>
        <n v="2.30519"/>
        <n v="2.62553"/>
        <n v="3.27877"/>
        <n v="4.03264"/>
        <n v="5.14268"/>
        <n v="5.61583"/>
        <n v="5.68623"/>
        <n v="5.78841"/>
        <n v="6.11889"/>
        <n v="7.55366"/>
        <n v="7.6199"/>
        <n v="8.29936"/>
        <n v="8.74493"/>
        <n v="8.80481"/>
        <n v="8.893969999999999"/>
        <n v="9.06047"/>
        <n v="9.50914"/>
        <n v="9.568899999999999"/>
        <n v="9.725960000000001"/>
        <n v="9.93572"/>
        <n v="10.3037"/>
        <n v="10.4042"/>
        <n v="11.0071"/>
        <n v="11.9928"/>
        <n v="12.5779"/>
        <n v="12.7"/>
        <n v="13.0198"/>
        <n v="13.6878"/>
        <n v="14.0272"/>
        <n v="14.4959"/>
        <n v="14.8773"/>
        <n v="15.3743"/>
        <n v="15.4"/>
        <n v="15.5381"/>
        <n v="15.6053"/>
        <n v="17.1243"/>
      </sharedItems>
    </cacheField>
    <cacheField name="VGRD - 400_mb" uniqueList="1" numFmtId="0" sqlType="0" hierarchy="0" level="0" databaseField="1">
      <sharedItems count="44" containsNumber="1" containsSemiMixedTypes="0" containsString="0" minValue="-19.7994" maxValue="34.171">
        <n v="-19.7994"/>
        <n v="-16.4336"/>
        <n v="-15.4604"/>
        <n v="-14.6114"/>
        <n v="-11.9549"/>
        <n v="-11.732"/>
        <n v="-9.497640000000001"/>
        <n v="-8.843209999999999"/>
        <n v="-7.63396"/>
        <n v="-6.5339"/>
        <n v="-6.34565"/>
        <n v="-6.22901"/>
        <n v="-4.76364"/>
        <n v="-3.02434"/>
        <n v="-2.8193"/>
        <n v="-2.3443"/>
        <n v="0.958228"/>
        <n v="1.73317"/>
        <n v="3.38114"/>
        <n v="3.54202"/>
        <n v="4.1433"/>
        <n v="4.16155"/>
        <n v="4.67291"/>
        <n v="5.02444"/>
        <n v="5.34145"/>
        <n v="6.55341"/>
        <n v="7.34722"/>
        <n v="10.1222"/>
        <n v="10.3026"/>
        <n v="10.7197"/>
        <n v="12.305"/>
        <n v="13.3169"/>
        <n v="13.5432"/>
        <n v="14.7277"/>
        <n v="17.5985"/>
        <n v="19.8655"/>
        <n v="21.5271"/>
        <n v="23.1103"/>
        <n v="23.4862"/>
        <n v="23.7218"/>
        <n v="25.1854"/>
        <n v="27.3995"/>
        <n v="31.0511"/>
        <n v="34.171"/>
      </sharedItems>
    </cacheField>
    <cacheField name="ABSV - 400_mb" uniqueList="1" numFmtId="0" sqlType="0" hierarchy="0" level="0" databaseField="1">
      <sharedItems count="44" containsNumber="1" containsSemiMixedTypes="0" containsString="0" minValue="-7.103219999999999e-05" maxValue="0.000415143">
        <n v="-7.103219999999999e-05"/>
        <n v="-3.78873e-05"/>
        <n v="-1.8377e-05"/>
        <n v="-5.58801e-06"/>
        <n v="-2.69202e-06"/>
        <n v="1.14661e-06"/>
        <n v="4.88379e-06"/>
        <n v="1.26456e-05"/>
        <n v="2.55103e-05"/>
        <n v="2.75691e-05"/>
        <n v="2.82534e-05"/>
        <n v="3.04125e-05"/>
        <n v="3.34725e-05"/>
        <n v="4.19106e-05"/>
        <n v="4.36791e-05"/>
        <n v="4.53441e-05"/>
        <n v="4.53966e-05"/>
        <n v="4.66271e-05"/>
        <n v="4.69741e-05"/>
        <n v="5.07653e-05"/>
        <n v="5.46536e-05"/>
        <n v="5.62137e-05"/>
        <n v="5.90651e-05"/>
        <n v="6.518519999999999e-05"/>
        <n v="6.980160000000001e-05"/>
        <n v="7.16706e-05"/>
        <n v="7.32329e-05"/>
        <n v="7.48926e-05"/>
        <n v="8.41791e-05"/>
        <n v="8.706479999999999e-05"/>
        <n v="8.97112e-05"/>
        <n v="0.000105052"/>
        <n v="0.000106836"/>
        <n v="0.000108846"/>
        <n v="0.000124358"/>
        <n v="0.000124595"/>
        <n v="0.000141516"/>
        <n v="0.000146002"/>
        <n v="0.000162224"/>
        <n v="0.000168307"/>
        <n v="0.000217031"/>
        <n v="0.000253389"/>
        <n v="0.000283381"/>
        <n v="0.000415143"/>
      </sharedItems>
    </cacheField>
    <cacheField name="HGT - 500_mb" uniqueList="1" numFmtId="0" sqlType="0" hierarchy="0" level="0" databaseField="1">
      <sharedItems count="44" containsNumber="1" containsSemiMixedTypes="0" containsString="0" minValue="5539.26" maxValue="5733.98">
        <n v="5539.26"/>
        <n v="5541.23"/>
        <n v="5549.25"/>
        <n v="5559.93"/>
        <n v="5565.76"/>
        <n v="5566.12"/>
        <n v="5585.36"/>
        <n v="5596.64"/>
        <n v="5596.91"/>
        <n v="5605.09"/>
        <n v="5620.4"/>
        <n v="5631.23"/>
        <n v="5634.48"/>
        <n v="5634.77"/>
        <n v="5647.23"/>
        <n v="5660.21"/>
        <n v="5661.75"/>
        <n v="5667.34"/>
        <n v="5672.54"/>
        <n v="5675.88"/>
        <n v="5678.41"/>
        <n v="5678.66"/>
        <n v="5680.98"/>
        <n v="5681.34"/>
        <n v="5681.7"/>
        <n v="5683.63"/>
        <n v="5683.87"/>
        <n v="5683.91"/>
        <n v="5684.3"/>
        <n v="5686.15"/>
        <n v="5687.02"/>
        <n v="5689.38"/>
        <n v="5692.5"/>
        <n v="5695.56"/>
        <n v="5697.85"/>
        <n v="5697.95"/>
        <n v="5706.02"/>
        <n v="5717.9"/>
        <n v="5720.47"/>
        <n v="5726.12"/>
        <n v="5728.18"/>
        <n v="5731.58"/>
        <n v="5733.16"/>
        <n v="5733.98"/>
      </sharedItems>
    </cacheField>
    <cacheField name="TMP - 500_mb" uniqueList="1" numFmtId="0" sqlType="0" hierarchy="0" level="0" databaseField="1">
      <sharedItems count="44" containsNumber="1" containsSemiMixedTypes="0" containsString="0" minValue="247.274" maxValue="258.252">
        <n v="247.274"/>
        <n v="247.685"/>
        <n v="248.145"/>
        <n v="248.685"/>
        <n v="249.54"/>
        <n v="250.697"/>
        <n v="250.77"/>
        <n v="251.395"/>
        <n v="251.66"/>
        <n v="251.96"/>
        <n v="251.995"/>
        <n v="252.226"/>
        <n v="252.393"/>
        <n v="252.398"/>
        <n v="252.901"/>
        <n v="253.173"/>
        <n v="253.233"/>
        <n v="253.239"/>
        <n v="253.526"/>
        <n v="253.763"/>
        <n v="253.769"/>
        <n v="254.082"/>
        <n v="254.146"/>
        <n v="254.249"/>
        <n v="254.293"/>
        <n v="254.449"/>
        <n v="254.674"/>
        <n v="254.931"/>
        <n v="255.08"/>
        <n v="255.27"/>
        <n v="255.32"/>
        <n v="255.335"/>
        <n v="255.498"/>
        <n v="255.551"/>
        <n v="255.91"/>
        <n v="256.026"/>
        <n v="256.526"/>
        <n v="256.563"/>
        <n v="256.581"/>
        <n v="256.925"/>
        <n v="257.106"/>
        <n v="257.235"/>
        <n v="258.139"/>
        <n v="258.252"/>
      </sharedItems>
    </cacheField>
    <cacheField name="RH - 500_mb" uniqueList="1" numFmtId="0" sqlType="0" hierarchy="0" level="0" databaseField="1">
      <sharedItems count="37" containsNumber="1" containsSemiMixedTypes="0" containsString="0" minValue="10.8" maxValue="100">
        <n v="10.8"/>
        <n v="13.9"/>
        <n v="14.9"/>
        <n v="16.8"/>
        <n v="17.2"/>
        <n v="20.4"/>
        <n v="21.1"/>
        <n v="24.2"/>
        <n v="26.4"/>
        <n v="29.4"/>
        <n v="30.5"/>
        <n v="34.3"/>
        <n v="36.3"/>
        <n v="36.8"/>
        <n v="45"/>
        <n v="45.6"/>
        <n v="49.8"/>
        <n v="51.1"/>
        <n v="55.2"/>
        <n v="60.3"/>
        <n v="60.7"/>
        <n v="63.2"/>
        <n v="67.2"/>
        <n v="68"/>
        <n v="68.8"/>
        <n v="71.09999999999999"/>
        <n v="72.59999999999999"/>
        <n v="74.59999999999999"/>
        <n v="82.59999999999999"/>
        <n v="89.3"/>
        <n v="94.09999999999999"/>
        <n v="97.8"/>
        <n v="98.40000000000001"/>
        <n v="98.59999999999999"/>
        <n v="98.8"/>
        <n v="99.5"/>
        <n v="100"/>
      </sharedItems>
    </cacheField>
    <cacheField name="TCDC - 500_mb" uniqueList="1" numFmtId="0" sqlType="0" hierarchy="0" level="0" databaseField="1">
      <sharedItems count="16" containsNumber="1" containsSemiMixedTypes="0" containsString="0" minValue="0" maxValue="100">
        <n v="0"/>
        <n v="0.1"/>
        <n v="3.7"/>
        <n v="5"/>
        <n v="29.9"/>
        <n v="30.2"/>
        <n v="48.9"/>
        <n v="61.8"/>
        <n v="67.09999999999999"/>
        <n v="74.59999999999999"/>
        <n v="80.59999999999999"/>
        <n v="85.8"/>
        <n v="97.90000000000001"/>
        <n v="99.7"/>
        <n v="99.90000000000001"/>
        <n v="100"/>
      </sharedItems>
    </cacheField>
    <cacheField name="VVEL - 500_mb" uniqueList="1" numFmtId="0" sqlType="0" hierarchy="0" level="0" databaseField="1">
      <sharedItems count="44" containsNumber="1" containsSemiMixedTypes="0" containsString="0" minValue="-1.08233" maxValue="0.737982">
        <n v="-1.08233"/>
        <n v="-0.783963"/>
        <n v="-0.6411019999999999"/>
        <n v="-0.39942"/>
        <n v="-0.379445"/>
        <n v="-0.339436"/>
        <n v="-0.335414"/>
        <n v="-0.262156"/>
        <n v="-0.235723"/>
        <n v="-0.216234"/>
        <n v="-0.153568"/>
        <n v="-0.14285"/>
        <n v="-0.122633"/>
        <n v="-0.117832"/>
        <n v="-0.102779"/>
        <n v="-0.0916211"/>
        <n v="-0.0720254"/>
        <n v="-0.054832"/>
        <n v="-0.0426406"/>
        <n v="-0.0366914"/>
        <n v="-0.0293027"/>
        <n v="-0.0221016"/>
        <n v="-0.0150605"/>
        <n v="-0.007990229999999999"/>
        <n v="0.00778906"/>
        <n v="0.0183398"/>
        <n v="0.0585273"/>
        <n v="0.06302339999999999"/>
        <n v="0.0776816"/>
        <n v="0.0858008"/>
        <n v="0.0907969"/>
        <n v="0.102982"/>
        <n v="0.111984"/>
        <n v="0.128443"/>
        <n v="0.207367"/>
        <n v="0.222988"/>
        <n v="0.229891"/>
        <n v="0.251781"/>
        <n v="0.273031"/>
        <n v="0.321016"/>
        <n v="0.358145"/>
        <n v="0.402744"/>
        <n v="0.671332"/>
        <n v="0.737982"/>
      </sharedItems>
    </cacheField>
    <cacheField name="UGRD - 500_mb" uniqueList="1" numFmtId="0" sqlType="0" hierarchy="0" level="0" databaseField="1">
      <sharedItems count="44" containsNumber="1" containsSemiMixedTypes="0" containsString="0" minValue="0.168823" maxValue="15.0863">
        <n v="0.168823"/>
        <n v="1.42486"/>
        <n v="2.67586"/>
        <n v="3.14478"/>
        <n v="3.39282"/>
        <n v="4.01945"/>
        <n v="4.15239"/>
        <n v="4.51922"/>
        <n v="4.67487"/>
        <n v="4.77933"/>
        <n v="5.1207"/>
        <n v="5.49914"/>
        <n v="5.60105"/>
        <n v="5.94786"/>
        <n v="6.15941"/>
        <n v="6.54089"/>
        <n v="6.59845"/>
        <n v="6.82446"/>
        <n v="6.86656"/>
        <n v="6.93614"/>
        <n v="6.93922"/>
        <n v="7.29699"/>
        <n v="7.33209"/>
        <n v="7.48365"/>
        <n v="8.293049999999999"/>
        <n v="8.45331"/>
        <n v="8.5526"/>
        <n v="8.907629999999999"/>
        <n v="9.036619999999999"/>
        <n v="9.57741"/>
        <n v="9.84384"/>
        <n v="9.85136"/>
        <n v="10.1443"/>
        <n v="11.269"/>
        <n v="11.4084"/>
        <n v="11.642"/>
        <n v="12.0447"/>
        <n v="12.2667"/>
        <n v="12.6004"/>
        <n v="13.2956"/>
        <n v="13.5799"/>
        <n v="14.3265"/>
        <n v="14.6098"/>
        <n v="15.0863"/>
      </sharedItems>
    </cacheField>
    <cacheField name="VGRD - 500_mb" uniqueList="1" numFmtId="0" sqlType="0" hierarchy="0" level="0" databaseField="1">
      <sharedItems count="44" containsNumber="1" containsSemiMixedTypes="0" containsString="0" minValue="-15.3403" maxValue="24.9668">
        <n v="-15.3403"/>
        <n v="-14.1599"/>
        <n v="-10.7452"/>
        <n v="-10.6913"/>
        <n v="-8.28806"/>
        <n v="-7.22449"/>
        <n v="-6.07154"/>
        <n v="-5.66505"/>
        <n v="-5.51907"/>
        <n v="-5.18475"/>
        <n v="-4.27314"/>
        <n v="-4.04617"/>
        <n v="-4.00869"/>
        <n v="-3.88773"/>
        <n v="-2.29384"/>
        <n v="-1.91901"/>
        <n v="-1.57502"/>
        <n v="-0.75165"/>
        <n v="0.28028"/>
        <n v="2.18018"/>
        <n v="2.25086"/>
        <n v="2.70724"/>
        <n v="2.9652"/>
        <n v="4.39007"/>
        <n v="5.50822"/>
        <n v="5.97075"/>
        <n v="6.77756"/>
        <n v="7.0336"/>
        <n v="8.20505"/>
        <n v="8.31884"/>
        <n v="8.779870000000001"/>
        <n v="10.2122"/>
        <n v="10.874"/>
        <n v="12.0545"/>
        <n v="16.008"/>
        <n v="18.0189"/>
        <n v="18.0488"/>
        <n v="18.3508"/>
        <n v="20.262"/>
        <n v="21.0376"/>
        <n v="21.1181"/>
        <n v="21.7439"/>
        <n v="22.4667"/>
        <n v="24.9668"/>
      </sharedItems>
    </cacheField>
    <cacheField name="ABSV - 500_mb" uniqueList="1" numFmtId="0" sqlType="0" hierarchy="0" level="0" databaseField="1">
      <sharedItems count="44" containsNumber="1" containsSemiMixedTypes="0" containsString="0" minValue="-6.601959999999999e-05" maxValue="0.000334831">
        <n v="-6.601959999999999e-05"/>
        <n v="7.899349999999999e-06"/>
        <n v="1.13619e-05"/>
        <n v="1.21844e-05"/>
        <n v="1.89934e-05"/>
        <n v="2.4914e-05"/>
        <n v="2.69169e-05"/>
        <n v="4.20016e-05"/>
        <n v="4.32103e-05"/>
        <n v="4.42417e-05"/>
        <n v="4.44154e-05"/>
        <n v="4.91249e-05"/>
        <n v="4.93433e-05"/>
        <n v="5.0078e-05"/>
        <n v="5.40918e-05"/>
        <n v="5.76799e-05"/>
        <n v="6.02191e-05"/>
        <n v="6.18834e-05"/>
        <n v="6.43741e-05"/>
        <n v="6.48903e-05"/>
        <n v="6.504939999999999e-05"/>
        <n v="6.643940000000001e-05"/>
        <n v="6.65182e-05"/>
        <n v="6.70808e-05"/>
        <n v="6.81537e-05"/>
        <n v="7.56791e-05"/>
        <n v="7.97056e-05"/>
        <n v="8.06644e-05"/>
        <n v="8.19178e-05"/>
        <n v="8.517570000000001e-05"/>
        <n v="9.26999e-05"/>
        <n v="0.000103122"/>
        <n v="0.000103833"/>
        <n v="0.000108104"/>
        <n v="0.000108746"/>
        <n v="0.000113521"/>
        <n v="0.000118192"/>
        <n v="0.000120352"/>
        <n v="0.000126289"/>
        <n v="0.000151634"/>
        <n v="0.000162423"/>
        <n v="0.00031794"/>
        <n v="0.00032844"/>
        <n v="0.000334831"/>
      </sharedItems>
    </cacheField>
    <cacheField name="HGT - 600_mb" uniqueList="1" numFmtId="0" sqlType="0" hierarchy="0" level="0" databaseField="1">
      <sharedItems count="44" containsNumber="1" containsSemiMixedTypes="0" containsString="0" minValue="4191.54" maxValue="4339.45">
        <n v="4191.54"/>
        <n v="4191.65"/>
        <n v="4197.83"/>
        <n v="4205.93"/>
        <n v="4206.93"/>
        <n v="4207.01"/>
        <n v="4217.74"/>
        <n v="4226.98"/>
        <n v="4228.32"/>
        <n v="4236.56"/>
        <n v="4247.69"/>
        <n v="4250.82"/>
        <n v="4253.93"/>
        <n v="4255.26"/>
        <n v="4264.17"/>
        <n v="4274.17"/>
        <n v="4277.37"/>
        <n v="4277.6"/>
        <n v="4288.54"/>
        <n v="4289.58"/>
        <n v="4290.79"/>
        <n v="4293.1"/>
        <n v="4293.17"/>
        <n v="4297.17"/>
        <n v="4297.29"/>
        <n v="4298.85"/>
        <n v="4299.9"/>
        <n v="4303.68"/>
        <n v="4303.94"/>
        <n v="4305.19"/>
        <n v="4307.99"/>
        <n v="4309.2"/>
        <n v="4309.35"/>
        <n v="4312.97"/>
        <n v="4315.91"/>
        <n v="4317.32"/>
        <n v="4319.59"/>
        <n v="4320.08"/>
        <n v="4328.76"/>
        <n v="4329.18"/>
        <n v="4331.04"/>
        <n v="4332.76"/>
        <n v="4337.26"/>
        <n v="4339.45"/>
      </sharedItems>
    </cacheField>
    <cacheField name="TMP - 600_mb" uniqueList="1" numFmtId="0" sqlType="0" hierarchy="0" level="0" databaseField="1">
      <sharedItems count="44" containsNumber="1" containsSemiMixedTypes="0" containsString="0" minValue="257.046" maxValue="266.4">
        <n v="257.046"/>
        <n v="257.096"/>
        <n v="257.289"/>
        <n v="257.88"/>
        <n v="259.328"/>
        <n v="260.08"/>
        <n v="260.313"/>
        <n v="260.861"/>
        <n v="261.499"/>
        <n v="261.605"/>
        <n v="261.761"/>
        <n v="262.005"/>
        <n v="262.139"/>
        <n v="262.185"/>
        <n v="262.295"/>
        <n v="262.373"/>
        <n v="262.63"/>
        <n v="262.767"/>
        <n v="263.2"/>
        <n v="263.244"/>
        <n v="263.254"/>
        <n v="263.292"/>
        <n v="263.315"/>
        <n v="263.714"/>
        <n v="263.72"/>
        <n v="263.901"/>
        <n v="263.93"/>
        <n v="263.962"/>
        <n v="263.976"/>
        <n v="264.006"/>
        <n v="264.084"/>
        <n v="264.225"/>
        <n v="264.412"/>
        <n v="264.587"/>
        <n v="264.597"/>
        <n v="264.825"/>
        <n v="264.917"/>
        <n v="265.375"/>
        <n v="265.677"/>
        <n v="265.742"/>
        <n v="265.98"/>
        <n v="266.292"/>
        <n v="266.38"/>
        <n v="266.4"/>
      </sharedItems>
    </cacheField>
    <cacheField name="RH - 600_mb" uniqueList="1" numFmtId="0" sqlType="0" hierarchy="0" level="0" databaseField="1">
      <sharedItems count="43" containsNumber="1" containsSemiMixedTypes="0" containsString="0" minValue="8.9" maxValue="98.40000000000001">
        <n v="8.9"/>
        <n v="9.199999999999999"/>
        <n v="14.8"/>
        <n v="15"/>
        <n v="15.2"/>
        <n v="15.7"/>
        <n v="18.2"/>
        <n v="19.1"/>
        <n v="20.4"/>
        <n v="21.2"/>
        <n v="24.1"/>
        <n v="26.4"/>
        <n v="31.2"/>
        <n v="32.1"/>
        <n v="33.1"/>
        <n v="38"/>
        <n v="38.2"/>
        <n v="39.1"/>
        <n v="42.4"/>
        <n v="42.5"/>
        <n v="44.5"/>
        <n v="45.1"/>
        <n v="45.5"/>
        <n v="45.7"/>
        <n v="46.1"/>
        <n v="50.3"/>
        <n v="51.7"/>
        <n v="58"/>
        <n v="58.6"/>
        <n v="61.9"/>
        <n v="66.8"/>
        <n v="78.40000000000001"/>
        <n v="78.59999999999999"/>
        <n v="80.09999999999999"/>
        <n v="80.59999999999999"/>
        <n v="85.59999999999999"/>
        <n v="94.09999999999999"/>
        <n v="94.40000000000001"/>
        <n v="95.2"/>
        <n v="96.09999999999999"/>
        <n v="97.09999999999999"/>
        <n v="98.2"/>
        <n v="98.40000000000001"/>
      </sharedItems>
    </cacheField>
    <cacheField name="TCDC - 600_mb" uniqueList="1" numFmtId="0" sqlType="0" hierarchy="0" level="0" databaseField="1">
      <sharedItems count="14" containsNumber="1" containsSemiMixedTypes="0" containsString="0" minValue="0" maxValue="100">
        <n v="0"/>
        <n v="0.1"/>
        <n v="0.7"/>
        <n v="2.4"/>
        <n v="3.3"/>
        <n v="4.2"/>
        <n v="5"/>
        <n v="9.800000000000001"/>
        <n v="38"/>
        <n v="72.5"/>
        <n v="81.8"/>
        <n v="86.90000000000001"/>
        <n v="98.5"/>
        <n v="100"/>
      </sharedItems>
    </cacheField>
    <cacheField name="VVEL - 600_mb" uniqueList="1" numFmtId="0" sqlType="0" hierarchy="0" level="0" databaseField="1">
      <sharedItems count="44" containsNumber="1" containsSemiMixedTypes="0" containsString="0" minValue="-2.02712" maxValue="0.588537">
        <n v="-2.02712"/>
        <n v="-1.56052"/>
        <n v="-0.805945"/>
        <n v="-0.528918"/>
        <n v="-0.515648"/>
        <n v="-0.352738"/>
        <n v="-0.275268"/>
        <n v="-0.260008"/>
        <n v="-0.252914"/>
        <n v="-0.223408"/>
        <n v="-0.201059"/>
        <n v="-0.200127"/>
        <n v="-0.198508"/>
        <n v="-0.160191"/>
        <n v="-0.0745918"/>
        <n v="-0.07216409999999999"/>
        <n v="-0.0608301"/>
        <n v="-0.0564355"/>
        <n v="-0.0405488"/>
        <n v="-0.0136377"/>
        <n v="-0.000753906"/>
        <n v="0.00628516"/>
        <n v="0.00868848"/>
        <n v="0.0103223"/>
        <n v="0.0150615"/>
        <n v="0.048291"/>
        <n v="0.0518105"/>
        <n v="0.0596973"/>
        <n v="0.09514259999999999"/>
        <n v="0.108025"/>
        <n v="0.118814"/>
        <n v="0.119816"/>
        <n v="0.137121"/>
        <n v="0.195996"/>
        <n v="0.269961"/>
        <n v="0.27782"/>
        <n v="0.278324"/>
        <n v="0.296705"/>
        <n v="0.341877"/>
        <n v="0.347154"/>
        <n v="0.397375"/>
        <n v="0.494869"/>
        <n v="0.500514"/>
        <n v="0.588537"/>
      </sharedItems>
    </cacheField>
    <cacheField name="UGRD - 600_mb" uniqueList="1" numFmtId="0" sqlType="0" hierarchy="0" level="0" databaseField="1">
      <sharedItems count="44" containsNumber="1" containsSemiMixedTypes="0" containsString="0" minValue="0.401118" maxValue="13.6137">
        <n v="0.401118"/>
        <n v="1.89156"/>
        <n v="2.01459"/>
        <n v="2.25607"/>
        <n v="2.54479"/>
        <n v="2.87206"/>
        <n v="3.23603"/>
        <n v="3.42999"/>
        <n v="4.02731"/>
        <n v="4.0622"/>
        <n v="4.09011"/>
        <n v="4.9817"/>
        <n v="5.19043"/>
        <n v="5.70453"/>
        <n v="5.85057"/>
        <n v="6.4966"/>
        <n v="6.51813"/>
        <n v="7.06315"/>
        <n v="7.21603"/>
        <n v="7.37188"/>
        <n v="7.38591"/>
        <n v="7.38898"/>
        <n v="7.6554"/>
        <n v="7.77966"/>
        <n v="8.104150000000001"/>
        <n v="8.238"/>
        <n v="8.238490000000001"/>
        <n v="8.64429"/>
        <n v="8.71162"/>
        <n v="8.95984"/>
        <n v="9.120100000000001"/>
        <n v="9.85392"/>
        <n v="9.998200000000001"/>
        <n v="10.1632"/>
        <n v="10.6865"/>
        <n v="10.845"/>
        <n v="11.0925"/>
        <n v="11.2039"/>
        <n v="11.4373"/>
        <n v="11.534"/>
        <n v="12.4144"/>
        <n v="12.8107"/>
        <n v="13.555"/>
        <n v="13.6137"/>
      </sharedItems>
    </cacheField>
    <cacheField name="VGRD - 600_mb" uniqueList="1" numFmtId="0" sqlType="0" hierarchy="0" level="0" databaseField="1">
      <sharedItems count="44" containsNumber="1" containsSemiMixedTypes="0" containsString="0" minValue="-14.3241" maxValue="18.1747">
        <n v="-14.3241"/>
        <n v="-13.16"/>
        <n v="-12.4576"/>
        <n v="-12.4097"/>
        <n v="-12.0919"/>
        <n v="-11.1484"/>
        <n v="-9.59413"/>
        <n v="-5.97153"/>
        <n v="-2.60201"/>
        <n v="-2.5293"/>
        <n v="-2.33512"/>
        <n v="-2.13105"/>
        <n v="-1.98465"/>
        <n v="-1.86731"/>
        <n v="-1.64681"/>
        <n v="-1.31205"/>
        <n v="-1.16664"/>
        <n v="-1.08862"/>
        <n v="-0.866934"/>
        <n v="-0.53373"/>
        <n v="1.05755"/>
        <n v="1.19265"/>
        <n v="1.80004"/>
        <n v="2.22757"/>
        <n v="2.28958"/>
        <n v="3.19197"/>
        <n v="4.26161"/>
        <n v="4.41679"/>
        <n v="4.53526"/>
        <n v="4.58211"/>
        <n v="5.65052"/>
        <n v="5.74473"/>
        <n v="8.08703"/>
        <n v="8.943709999999999"/>
        <n v="9.68141"/>
        <n v="10.179"/>
        <n v="10.4277"/>
        <n v="11.1575"/>
        <n v="11.8981"/>
        <n v="13.0493"/>
        <n v="14.0366"/>
        <n v="15.4404"/>
        <n v="17.9621"/>
        <n v="18.1747"/>
      </sharedItems>
    </cacheField>
    <cacheField name="ABSV - 600_mb" uniqueList="1" numFmtId="0" sqlType="0" hierarchy="0" level="0" databaseField="1">
      <sharedItems count="44" containsNumber="1" containsSemiMixedTypes="0" containsString="0" minValue="-6.58124e-06" maxValue="0.000387409">
        <n v="-6.58124e-06"/>
        <n v="9.74695e-06"/>
        <n v="1.19556e-05"/>
        <n v="1.51075e-05"/>
        <n v="2.23065e-05"/>
        <n v="3.63467e-05"/>
        <n v="3.77532e-05"/>
        <n v="4.49471e-05"/>
        <n v="4.68434e-05"/>
        <n v="4.69279e-05"/>
        <n v="4.87203e-05"/>
        <n v="4.90164e-05"/>
        <n v="4.9743e-05"/>
        <n v="5.00535e-05"/>
        <n v="5.13906e-05"/>
        <n v="5.8674e-05"/>
        <n v="6.55437e-05"/>
        <n v="7.48163e-05"/>
        <n v="7.72334e-05"/>
        <n v="8.20842e-05"/>
        <n v="8.34596e-05"/>
        <n v="8.56296e-05"/>
        <n v="8.63188e-05"/>
        <n v="8.78663e-05"/>
        <n v="8.908579999999999e-05"/>
        <n v="9.01177e-05"/>
        <n v="9.048939999999999e-05"/>
        <n v="9.109130000000001e-05"/>
        <n v="9.205009999999999e-05"/>
        <n v="9.23726e-05"/>
        <n v="9.288429999999999e-05"/>
        <n v="0.000113332"/>
        <n v="0.000114498"/>
        <n v="0.00012364"/>
        <n v="0.00013433"/>
        <n v="0.000137975"/>
        <n v="0.000139557"/>
        <n v="0.000147537"/>
        <n v="0.000180945"/>
        <n v="0.00018246"/>
        <n v="0.000282613"/>
        <n v="0.0003323"/>
        <n v="0.000371014"/>
        <n v="0.000387409"/>
      </sharedItems>
    </cacheField>
    <cacheField name="HGT - 700_mb" uniqueList="1" numFmtId="0" sqlType="0" hierarchy="0" level="0" databaseField="1">
      <sharedItems count="44" containsNumber="1" containsSemiMixedTypes="0" containsString="0" minValue="3011.8" maxValue="3119.69">
        <n v="3011.8"/>
        <n v="3011.93"/>
        <n v="3016.54"/>
        <n v="3017.89"/>
        <n v="3018.02"/>
        <n v="3023.68"/>
        <n v="3025.39"/>
        <n v="3027.98"/>
        <n v="3033.16"/>
        <n v="3036.57"/>
        <n v="3046.96"/>
        <n v="3047.69"/>
        <n v="3050.67"/>
        <n v="3050.86"/>
        <n v="3057.02"/>
        <n v="3066.23"/>
        <n v="3067.39"/>
        <n v="3068.62"/>
        <n v="3076.01"/>
        <n v="3081.21"/>
        <n v="3084.63"/>
        <n v="3085.41"/>
        <n v="3086.03"/>
        <n v="3089.96"/>
        <n v="3092.51"/>
        <n v="3092.6"/>
        <n v="3093.76"/>
        <n v="3096.78"/>
        <n v="3097.54"/>
        <n v="3098.45"/>
        <n v="3101.46"/>
        <n v="3101.54"/>
        <n v="3105.11"/>
        <n v="3105.98"/>
        <n v="3106.78"/>
        <n v="3106.92"/>
        <n v="3107.31"/>
        <n v="3110.42"/>
        <n v="3113.89"/>
        <n v="3114.01"/>
        <n v="3114.88"/>
        <n v="3119.15"/>
        <n v="3119.62"/>
        <n v="3119.69"/>
      </sharedItems>
    </cacheField>
    <cacheField name="TMP - 700_mb" uniqueList="1" numFmtId="0" sqlType="0" hierarchy="0" level="0" databaseField="1">
      <sharedItems count="43" containsNumber="1" containsSemiMixedTypes="0" containsString="0" minValue="265.202" maxValue="273.818">
        <n v="265.202"/>
        <n v="265.32"/>
        <n v="265.636"/>
        <n v="265.951"/>
        <n v="266.589"/>
        <n v="266.787"/>
        <n v="267.01"/>
        <n v="268.247"/>
        <n v="269"/>
        <n v="269.122"/>
        <n v="269.799"/>
        <n v="269.823"/>
        <n v="269.826"/>
        <n v="269.886"/>
        <n v="270.511"/>
        <n v="270.693"/>
        <n v="270.778"/>
        <n v="270.901"/>
        <n v="270.954"/>
        <n v="270.983"/>
        <n v="271.15"/>
        <n v="271.19"/>
        <n v="271.276"/>
        <n v="271.373"/>
        <n v="271.399"/>
        <n v="271.434"/>
        <n v="271.435"/>
        <n v="271.504"/>
        <n v="271.581"/>
        <n v="271.588"/>
        <n v="271.728"/>
        <n v="271.775"/>
        <n v="272.298"/>
        <n v="272.384"/>
        <n v="272.394"/>
        <n v="272.527"/>
        <n v="272.583"/>
        <n v="272.614"/>
        <n v="272.647"/>
        <n v="273.117"/>
        <n v="273.203"/>
        <n v="273.662"/>
        <n v="273.818"/>
      </sharedItems>
    </cacheField>
    <cacheField name="RH - 700_mb" uniqueList="1" numFmtId="0" sqlType="0" hierarchy="0" level="0" databaseField="1">
      <sharedItems count="44" containsNumber="1" containsSemiMixedTypes="0" containsString="0" minValue="8.5" maxValue="99.8">
        <n v="8.5"/>
        <n v="9.199999999999999"/>
        <n v="9.699999999999999"/>
        <n v="10.1"/>
        <n v="10.3"/>
        <n v="10.4"/>
        <n v="10.8"/>
        <n v="10.9"/>
        <n v="11"/>
        <n v="11.3"/>
        <n v="11.8"/>
        <n v="13.5"/>
        <n v="13.8"/>
        <n v="14.3"/>
        <n v="14.8"/>
        <n v="15.1"/>
        <n v="16.3"/>
        <n v="17.1"/>
        <n v="17.8"/>
        <n v="19.4"/>
        <n v="22.2"/>
        <n v="22.6"/>
        <n v="25.8"/>
        <n v="27.2"/>
        <n v="34.3"/>
        <n v="38.3"/>
        <n v="50.1"/>
        <n v="54.8"/>
        <n v="68.2"/>
        <n v="80.3"/>
        <n v="87.2"/>
        <n v="88.09999999999999"/>
        <n v="88.90000000000001"/>
        <n v="91.40000000000001"/>
        <n v="94.90000000000001"/>
        <n v="95"/>
        <n v="95.7"/>
        <n v="97.2"/>
        <n v="97.3"/>
        <n v="97.59999999999999"/>
        <n v="97.8"/>
        <n v="98.40000000000001"/>
        <n v="98.59999999999999"/>
        <n v="99.8"/>
      </sharedItems>
    </cacheField>
    <cacheField name="TCDC - 700_mb" uniqueList="1" numFmtId="0" sqlType="0" hierarchy="0" level="0" databaseField="1">
      <sharedItems count="16" containsNumber="1" containsSemiMixedTypes="0" containsString="0" minValue="0" maxValue="100">
        <n v="0"/>
        <n v="0.5"/>
        <n v="0.8"/>
        <n v="3.4"/>
        <n v="4.7"/>
        <n v="5"/>
        <n v="8.199999999999999"/>
        <n v="16.1"/>
        <n v="22.1"/>
        <n v="28.9"/>
        <n v="35.3"/>
        <n v="38.9"/>
        <n v="69.59999999999999"/>
        <n v="98.7"/>
        <n v="99.59999999999999"/>
        <n v="100"/>
      </sharedItems>
    </cacheField>
    <cacheField name="VVEL - 700_mb" uniqueList="1" numFmtId="0" sqlType="0" hierarchy="0" level="0" databaseField="1">
      <sharedItems count="44" containsNumber="1" containsSemiMixedTypes="0" containsString="0" minValue="-2.44459" maxValue="0.882481">
        <n v="-2.44459"/>
        <n v="-2.38026"/>
        <n v="-0.990295"/>
        <n v="-0.708074"/>
        <n v="-0.443338"/>
        <n v="-0.3466"/>
        <n v="-0.329"/>
        <n v="-0.228291"/>
        <n v="-0.201588"/>
        <n v="-0.180671"/>
        <n v="-0.17282"/>
        <n v="-0.135154"/>
        <n v="-0.125111"/>
        <n v="-0.118982"/>
        <n v="-0.113611"/>
        <n v="-0.112631"/>
        <n v="-0.0906074"/>
        <n v="-0.0751211"/>
        <n v="-0.0625918"/>
        <n v="-0.053377"/>
        <n v="-0.0397246"/>
        <n v="-0.0119551"/>
        <n v="0.00726172"/>
        <n v="0.00987012"/>
        <n v="0.0152559"/>
        <n v="0.06298049999999999"/>
        <n v="0.06799810000000001"/>
        <n v="0.0955723"/>
        <n v="0.103176"/>
        <n v="0.107568"/>
        <n v="0.114268"/>
        <n v="0.121906"/>
        <n v="0.141447"/>
        <n v="0.195578"/>
        <n v="0.212402"/>
        <n v="0.326901"/>
        <n v="0.381383"/>
        <n v="0.390443"/>
        <n v="0.461668"/>
        <n v="0.529684"/>
        <n v="0.540404"/>
        <n v="0.585496"/>
        <n v="0.791291"/>
        <n v="0.882481"/>
      </sharedItems>
    </cacheField>
    <cacheField name="UGRD - 700_mb" uniqueList="1" numFmtId="0" sqlType="0" hierarchy="0" level="0" databaseField="1">
      <sharedItems count="44" containsNumber="1" containsSemiMixedTypes="0" containsString="0" minValue="-0.96446" maxValue="11.2748">
        <n v="-0.96446"/>
        <n v="-0.815657"/>
        <n v="0.838503"/>
        <n v="2.2966"/>
        <n v="2.78169"/>
        <n v="2.78661"/>
        <n v="3.3602"/>
        <n v="3.53348"/>
        <n v="4.76602"/>
        <n v="4.82322"/>
        <n v="5.0488"/>
        <n v="5.0942"/>
        <n v="5.11562"/>
        <n v="5.56292"/>
        <n v="5.73849"/>
        <n v="5.78964"/>
        <n v="5.91145"/>
        <n v="6.15978"/>
        <n v="6.23859"/>
        <n v="6.28036"/>
        <n v="6.40822"/>
        <n v="6.60174"/>
        <n v="6.63416"/>
        <n v="6.75394"/>
        <n v="6.77422"/>
        <n v="6.81505"/>
        <n v="7.26536"/>
        <n v="7.31462"/>
        <n v="7.34714"/>
        <n v="7.39371"/>
        <n v="7.55714"/>
        <n v="7.90113"/>
        <n v="7.94477"/>
        <n v="8.2193"/>
        <n v="8.253690000000001"/>
        <n v="8.298109999999999"/>
        <n v="8.449619999999999"/>
        <n v="8.93641"/>
        <n v="9.16511"/>
        <n v="9.75633"/>
        <n v="9.942880000000001"/>
        <n v="9.96527"/>
        <n v="10.112"/>
        <n v="11.2748"/>
      </sharedItems>
    </cacheField>
    <cacheField name="VGRD - 700_mb" uniqueList="1" numFmtId="0" sqlType="0" hierarchy="0" level="0" databaseField="1">
      <sharedItems count="44" containsNumber="1" containsSemiMixedTypes="0" containsString="0" minValue="-12.3182" maxValue="16.6412">
        <n v="-12.3182"/>
        <n v="-11.6383"/>
        <n v="-11.4254"/>
        <n v="-10.9172"/>
        <n v="-9.69054"/>
        <n v="-7.68833"/>
        <n v="-7.22705"/>
        <n v="-6.94917"/>
        <n v="-6.87039"/>
        <n v="-6.29364"/>
        <n v="-3.4171"/>
        <n v="-3.07719"/>
        <n v="-2.68907"/>
        <n v="-2.01435"/>
        <n v="-1.96573"/>
        <n v="-1.87596"/>
        <n v="-0.814548"/>
        <n v="-0.805073"/>
        <n v="0.537988"/>
        <n v="0.872686"/>
        <n v="0.92748"/>
        <n v="1.29049"/>
        <n v="1.6812"/>
        <n v="1.79312"/>
        <n v="2.68788"/>
        <n v="2.69898"/>
        <n v="2.84716"/>
        <n v="3.19169"/>
        <n v="3.2677"/>
        <n v="3.73363"/>
        <n v="5.13461"/>
        <n v="6.58659"/>
        <n v="6.68655"/>
        <n v="7.03554"/>
        <n v="8.24479"/>
        <n v="8.49896"/>
        <n v="9.14067"/>
        <n v="9.27374"/>
        <n v="9.45956"/>
        <n v="9.61271"/>
        <n v="12.2029"/>
        <n v="13.9362"/>
        <n v="14.228"/>
        <n v="16.6412"/>
      </sharedItems>
    </cacheField>
    <cacheField name="ABSV - 700_mb" uniqueList="1" numFmtId="0" sqlType="0" hierarchy="0" level="0" databaseField="1">
      <sharedItems count="44" containsNumber="1" containsSemiMixedTypes="0" containsString="0" minValue="-7.933299999999999e-05" maxValue="0.000534692">
        <n v="-7.933299999999999e-05"/>
        <n v="-6.52113e-05"/>
        <n v="-4.46938e-05"/>
        <n v="-1.08866e-05"/>
        <n v="-9.91211e-08"/>
        <n v="1.22777e-05"/>
        <n v="2.0834e-05"/>
        <n v="2.52413e-05"/>
        <n v="2.64723e-05"/>
        <n v="2.92456e-05"/>
        <n v="2.96056e-05"/>
        <n v="3.17526e-05"/>
        <n v="3.66036e-05"/>
        <n v="4.11096e-05"/>
        <n v="4.53959e-05"/>
        <n v="4.73099e-05"/>
        <n v="4.76478e-05"/>
        <n v="4.9423e-05"/>
        <n v="5.02689e-05"/>
        <n v="5.31235e-05"/>
        <n v="5.69819e-05"/>
        <n v="5.85704e-05"/>
        <n v="5.9728e-05"/>
        <n v="6.380369999999999e-05"/>
        <n v="7.00754e-05"/>
        <n v="7.188849999999999e-05"/>
        <n v="8.08097e-05"/>
        <n v="8.60852e-05"/>
        <n v="9.641059999999999e-05"/>
        <n v="0.000104693"/>
        <n v="0.000105617"/>
        <n v="0.000107903"/>
        <n v="0.0001097"/>
        <n v="0.00010975"/>
        <n v="0.000115302"/>
        <n v="0.000117713"/>
        <n v="0.000119336"/>
        <n v="0.000133206"/>
        <n v="0.000134733"/>
        <n v="0.00015184"/>
        <n v="0.000152529"/>
        <n v="0.000160488"/>
        <n v="0.000377679"/>
        <n v="0.000534692"/>
      </sharedItems>
    </cacheField>
    <cacheField name="HGT - 850_mb" uniqueList="1" numFmtId="0" sqlType="0" hierarchy="0" level="0" databaseField="1">
      <sharedItems count="44" containsNumber="1" containsSemiMixedTypes="0" containsString="0" minValue="1472.56" maxValue="1541.58">
        <n v="1472.56"/>
        <n v="1474.46"/>
        <n v="1475.34"/>
        <n v="1475.41"/>
        <n v="1475.59"/>
        <n v="1475.96"/>
        <n v="1477.39"/>
        <n v="1479.18"/>
        <n v="1480.66"/>
        <n v="1481.18"/>
        <n v="1481.41"/>
        <n v="1482.52"/>
        <n v="1483.15"/>
        <n v="1484.46"/>
        <n v="1484.84"/>
        <n v="1490.98"/>
        <n v="1491.21"/>
        <n v="1493.47"/>
        <n v="1500.52"/>
        <n v="1507.02"/>
        <n v="1507.53"/>
        <n v="1508.79"/>
        <n v="1513.21"/>
        <n v="1517.96"/>
        <n v="1518.03"/>
        <n v="1519.24"/>
        <n v="1521.63"/>
        <n v="1522.41"/>
        <n v="1523.3"/>
        <n v="1524.43"/>
        <n v="1524.95"/>
        <n v="1525.29"/>
        <n v="1526.76"/>
        <n v="1527"/>
        <n v="1528.05"/>
        <n v="1528.28"/>
        <n v="1530.03"/>
        <n v="1530.43"/>
        <n v="1531.63"/>
        <n v="1532.36"/>
        <n v="1533.07"/>
        <n v="1535.71"/>
        <n v="1536.28"/>
        <n v="1541.58"/>
      </sharedItems>
    </cacheField>
    <cacheField name="TMP - 850_mb" uniqueList="1" numFmtId="0" sqlType="0" hierarchy="0" level="0" databaseField="1">
      <sharedItems count="44" containsNumber="1" containsSemiMixedTypes="0" containsString="0" minValue="274.884" maxValue="283.716">
        <n v="274.884"/>
        <n v="275.031"/>
        <n v="275.097"/>
        <n v="275.264"/>
        <n v="275.465"/>
        <n v="275.758"/>
        <n v="276.292"/>
        <n v="276.363"/>
        <n v="276.626"/>
        <n v="278.176"/>
        <n v="279.365"/>
        <n v="279.622"/>
        <n v="279.881"/>
        <n v="280.117"/>
        <n v="280.762"/>
        <n v="280.844"/>
        <n v="281.166"/>
        <n v="281.51"/>
        <n v="281.68"/>
        <n v="281.837"/>
        <n v="282.222"/>
        <n v="282.232"/>
        <n v="282.251"/>
        <n v="282.278"/>
        <n v="282.283"/>
        <n v="282.348"/>
        <n v="282.449"/>
        <n v="282.486"/>
        <n v="282.487"/>
        <n v="282.585"/>
        <n v="282.593"/>
        <n v="282.611"/>
        <n v="282.687"/>
        <n v="282.734"/>
        <n v="282.806"/>
        <n v="282.836"/>
        <n v="282.898"/>
        <n v="282.949"/>
        <n v="283.235"/>
        <n v="283.237"/>
        <n v="283.335"/>
        <n v="283.502"/>
        <n v="283.566"/>
        <n v="283.716"/>
      </sharedItems>
    </cacheField>
    <cacheField name="RH - 850_mb" uniqueList="1" numFmtId="0" sqlType="0" hierarchy="0" level="0" databaseField="1">
      <sharedItems count="42" containsNumber="1" containsSemiMixedTypes="0" containsString="0" minValue="11.9" maxValue="98.8">
        <n v="11.9"/>
        <n v="12.3"/>
        <n v="12.5"/>
        <n v="13.7"/>
        <n v="14.5"/>
        <n v="14.6"/>
        <n v="14.8"/>
        <n v="15.5"/>
        <n v="15.9"/>
        <n v="17.3"/>
        <n v="17.7"/>
        <n v="18.4"/>
        <n v="20"/>
        <n v="20.7"/>
        <n v="21.4"/>
        <n v="22"/>
        <n v="22.3"/>
        <n v="25.7"/>
        <n v="30.3"/>
        <n v="31.9"/>
        <n v="35.6"/>
        <n v="36.3"/>
        <n v="37.8"/>
        <n v="42.5"/>
        <n v="42.9"/>
        <n v="45.7"/>
        <n v="46.1"/>
        <n v="49.9"/>
        <n v="54"/>
        <n v="54.7"/>
        <n v="56.5"/>
        <n v="57.9"/>
        <n v="58.9"/>
        <n v="60.4"/>
        <n v="65.09999999999999"/>
        <n v="72.40000000000001"/>
        <n v="84.2"/>
        <n v="84.7"/>
        <n v="90"/>
        <n v="92"/>
        <n v="96.09999999999999"/>
        <n v="98.8"/>
      </sharedItems>
    </cacheField>
    <cacheField name="TCDC - 850_mb" uniqueList="1" numFmtId="0" sqlType="0" hierarchy="0" level="0" databaseField="1">
      <sharedItems count="7" containsNumber="1" containsSemiMixedTypes="0" containsString="0" minValue="0" maxValue="59">
        <n v="0"/>
        <n v="0.2"/>
        <n v="1.6"/>
        <n v="1.8"/>
        <n v="5"/>
        <n v="15.1"/>
        <n v="59"/>
      </sharedItems>
    </cacheField>
    <cacheField name="VVEL - 850_mb" uniqueList="1" numFmtId="0" sqlType="0" hierarchy="0" level="0" databaseField="1">
      <sharedItems count="44" containsNumber="1" containsSemiMixedTypes="0" containsString="0" minValue="-1.19494" maxValue="0.748897">
        <n v="-1.19494"/>
        <n v="-0.998752"/>
        <n v="-0.899176"/>
        <n v="-0.821756"/>
        <n v="-0.5126309999999999"/>
        <n v="-0.469898"/>
        <n v="-0.439635"/>
        <n v="-0.377857"/>
        <n v="-0.351219"/>
        <n v="-0.318655"/>
        <n v="-0.266473"/>
        <n v="-0.257075"/>
        <n v="-0.243769"/>
        <n v="-0.16288"/>
        <n v="-0.153529"/>
        <n v="-0.138625"/>
        <n v="-0.129239"/>
        <n v="-0.113194"/>
        <n v="-0.113026"/>
        <n v="-0.10048"/>
        <n v="-0.072127"/>
        <n v="-0.06463969999999999"/>
        <n v="-0.0624727"/>
        <n v="-0.0532236"/>
        <n v="-0.0418369"/>
        <n v="0.00651367"/>
        <n v="0.0477998"/>
        <n v="0.064752"/>
        <n v="0.0682178"/>
        <n v="0.0751221"/>
        <n v="0.0827686"/>
        <n v="0.08841019999999999"/>
        <n v="0.0999707"/>
        <n v="0.14411"/>
        <n v="0.155437"/>
        <n v="0.157239"/>
        <n v="0.166619"/>
        <n v="0.222689"/>
        <n v="0.228136"/>
        <n v="0.293164"/>
        <n v="0.321043"/>
        <n v="0.362232"/>
        <n v="0.474615"/>
        <n v="0.748897"/>
      </sharedItems>
    </cacheField>
    <cacheField name="UGRD - 850_mb" uniqueList="1" numFmtId="0" sqlType="0" hierarchy="0" level="0" databaseField="1">
      <sharedItems count="44" containsNumber="1" containsSemiMixedTypes="0" containsString="0" minValue="0.638303" maxValue="8.39842">
        <n v="0.638303"/>
        <n v="0.939853"/>
        <n v="1.07324"/>
        <n v="1.35726"/>
        <n v="1.43172"/>
        <n v="1.59363"/>
        <n v="1.71977"/>
        <n v="2.06196"/>
        <n v="2.15087"/>
        <n v="2.34977"/>
        <n v="2.40798"/>
        <n v="2.46642"/>
        <n v="2.67881"/>
        <n v="2.80089"/>
        <n v="2.94659"/>
        <n v="2.95143"/>
        <n v="3.0883"/>
        <n v="3.11692"/>
        <n v="3.22288"/>
        <n v="3.2634"/>
        <n v="3.31576"/>
        <n v="3.55379"/>
        <n v="3.61717"/>
        <n v="3.66216"/>
        <n v="3.95621"/>
        <n v="4.07414"/>
        <n v="4.17488"/>
        <n v="4.19308"/>
        <n v="4.19399"/>
        <n v="4.45327"/>
        <n v="4.47548"/>
        <n v="4.50082"/>
        <n v="4.53947"/>
        <n v="4.55005"/>
        <n v="4.59593"/>
        <n v="4.74343"/>
        <n v="4.80515"/>
        <n v="4.94468"/>
        <n v="5.18302"/>
        <n v="5.1966"/>
        <n v="5.24365"/>
        <n v="5.44899"/>
        <n v="6.68557"/>
        <n v="8.39842"/>
      </sharedItems>
    </cacheField>
    <cacheField name="VGRD - 850_mb" uniqueList="1" numFmtId="0" sqlType="0" hierarchy="0" level="0" databaseField="1">
      <sharedItems count="44" containsNumber="1" containsSemiMixedTypes="0" containsString="0" minValue="-6.48593" maxValue="8.578390000000001">
        <n v="-6.48593"/>
        <n v="-6.05879"/>
        <n v="-5.73972"/>
        <n v="-5.45785"/>
        <n v="-4.80049"/>
        <n v="-4.11958"/>
        <n v="-2.91154"/>
        <n v="-2.04268"/>
        <n v="-1.99422"/>
        <n v="-1.8172"/>
        <n v="-1.02284"/>
        <n v="-0.834656"/>
        <n v="0.624153"/>
        <n v="0.9027539999999999"/>
        <n v="1.00158"/>
        <n v="1.18744"/>
        <n v="1.21996"/>
        <n v="1.33145"/>
        <n v="1.36225"/>
        <n v="1.92603"/>
        <n v="2.03263"/>
        <n v="2.11638"/>
        <n v="2.17225"/>
        <n v="2.27115"/>
        <n v="2.35117"/>
        <n v="2.38185"/>
        <n v="2.42007"/>
        <n v="2.69497"/>
        <n v="4.06915"/>
        <n v="4.21029"/>
        <n v="4.33253"/>
        <n v="4.45807"/>
        <n v="4.575"/>
        <n v="4.82333"/>
        <n v="4.91633"/>
        <n v="4.98141"/>
        <n v="5.19081"/>
        <n v="5.40653"/>
        <n v="5.45856"/>
        <n v="6.81192"/>
        <n v="6.8455"/>
        <n v="7.37355"/>
        <n v="7.39714"/>
        <n v="8.578390000000001"/>
      </sharedItems>
    </cacheField>
    <cacheField name="ABSV - 850_mb" uniqueList="1" numFmtId="0" sqlType="0" hierarchy="0" level="0" databaseField="1">
      <sharedItems count="44" containsNumber="1" containsSemiMixedTypes="0" containsString="0" minValue="-0.000129147" maxValue="0.000313287">
        <n v="-0.000129147"/>
        <n v="-0.000115345"/>
        <n v="-3.08365e-05"/>
        <n v="-2.18751e-05"/>
        <n v="2.07189e-05"/>
        <n v="2.50426e-05"/>
        <n v="3.08157e-05"/>
        <n v="3.16698e-05"/>
        <n v="3.4969e-05"/>
        <n v="5.04004e-05"/>
        <n v="5.09885e-05"/>
        <n v="5.40894e-05"/>
        <n v="6.25707e-05"/>
        <n v="6.46433e-05"/>
        <n v="6.79874e-05"/>
        <n v="7.15457e-05"/>
        <n v="7.17173e-05"/>
        <n v="7.354430000000001e-05"/>
        <n v="8.00414e-05"/>
        <n v="8.37546e-05"/>
        <n v="8.38683e-05"/>
        <n v="8.57218e-05"/>
        <n v="8.580630000000001e-05"/>
        <n v="8.98943e-05"/>
        <n v="0.000100521"/>
        <n v="0.000108257"/>
        <n v="0.000108456"/>
        <n v="0.000109995"/>
        <n v="0.0001112"/>
        <n v="0.000112283"/>
        <n v="0.00011597"/>
        <n v="0.000128736"/>
        <n v="0.000142373"/>
        <n v="0.000161726"/>
        <n v="0.000162825"/>
        <n v="0.00016406"/>
        <n v="0.000166105"/>
        <n v="0.000166804"/>
        <n v="0.000179837"/>
        <n v="0.000180476"/>
        <n v="0.000183011"/>
        <n v="0.000237602"/>
        <n v="0.000269579"/>
        <n v="0.000313287"/>
      </sharedItems>
    </cacheField>
    <cacheField name="HGT - 925_mb" uniqueList="1" numFmtId="0" sqlType="0" hierarchy="0" level="0" databaseField="1">
      <sharedItems count="44" containsNumber="1" containsSemiMixedTypes="0" containsString="0" minValue="769.689" maxValue="839.707">
        <n v="769.689"/>
        <n v="775.832"/>
        <n v="777.67"/>
        <n v="781.38"/>
        <n v="781.936"/>
        <n v="782.235"/>
        <n v="782.965"/>
        <n v="783.546"/>
        <n v="784.119"/>
        <n v="785.824"/>
        <n v="785.831"/>
        <n v="786.499"/>
        <n v="787.639"/>
        <n v="789.004"/>
        <n v="789.333"/>
        <n v="789.64"/>
        <n v="791.321"/>
        <n v="792.647"/>
        <n v="795.73"/>
        <n v="802.838"/>
        <n v="804.099"/>
        <n v="805.554"/>
        <n v="811.039"/>
        <n v="814.1180000000001"/>
        <n v="817.914"/>
        <n v="818.21"/>
        <n v="819.678"/>
        <n v="821.5650000000001"/>
        <n v="822.077"/>
        <n v="823.813"/>
        <n v="823.831"/>
        <n v="823.848"/>
        <n v="823.876"/>
        <n v="824.595"/>
        <n v="825.282"/>
        <n v="825.975"/>
        <n v="826.886"/>
        <n v="827.202"/>
        <n v="828.1319999999999"/>
        <n v="829.569"/>
        <n v="830.984"/>
        <n v="831.026"/>
        <n v="831.287"/>
        <n v="839.707"/>
      </sharedItems>
    </cacheField>
    <cacheField name="TMP - 925_mb" uniqueList="1" numFmtId="0" sqlType="0" hierarchy="0" level="0" databaseField="1">
      <sharedItems count="44" containsNumber="1" containsSemiMixedTypes="0" containsString="0" minValue="279.753" maxValue="285.77">
        <n v="279.753"/>
        <n v="279.87"/>
        <n v="280.053"/>
        <n v="280.509"/>
        <n v="280.754"/>
        <n v="280.785"/>
        <n v="280.796"/>
        <n v="281.272"/>
        <n v="281.341"/>
        <n v="282.966"/>
        <n v="283.006"/>
        <n v="283.037"/>
        <n v="283.211"/>
        <n v="283.38"/>
        <n v="283.392"/>
        <n v="283.458"/>
        <n v="283.612"/>
        <n v="283.624"/>
        <n v="283.732"/>
        <n v="283.836"/>
        <n v="283.924"/>
        <n v="283.942"/>
        <n v="283.982"/>
        <n v="284.1"/>
        <n v="284.257"/>
        <n v="284.29"/>
        <n v="284.499"/>
        <n v="284.556"/>
        <n v="284.575"/>
        <n v="284.675"/>
        <n v="284.77"/>
        <n v="284.876"/>
        <n v="284.965"/>
        <n v="284.979"/>
        <n v="284.995"/>
        <n v="285.091"/>
        <n v="285.11"/>
        <n v="285.123"/>
        <n v="285.194"/>
        <n v="285.211"/>
        <n v="285.334"/>
        <n v="285.404"/>
        <n v="285.498"/>
        <n v="285.77"/>
      </sharedItems>
    </cacheField>
    <cacheField name="RH - 925_mb" uniqueList="1" numFmtId="0" sqlType="0" hierarchy="0" level="0" databaseField="1">
      <sharedItems count="42" containsNumber="1" containsSemiMixedTypes="0" containsString="0" minValue="30.5" maxValue="91.59999999999999">
        <n v="30.5"/>
        <n v="33.7"/>
        <n v="36.6"/>
        <n v="37"/>
        <n v="38"/>
        <n v="38.4"/>
        <n v="41.3"/>
        <n v="42.4"/>
        <n v="42.5"/>
        <n v="43.5"/>
        <n v="43.6"/>
        <n v="44.2"/>
        <n v="46.9"/>
        <n v="50"/>
        <n v="50.6"/>
        <n v="51.5"/>
        <n v="53.3"/>
        <n v="54.2"/>
        <n v="55.9"/>
        <n v="56"/>
        <n v="57.3"/>
        <n v="58.5"/>
        <n v="59.5"/>
        <n v="61"/>
        <n v="62.7"/>
        <n v="63.9"/>
        <n v="65.3"/>
        <n v="65.5"/>
        <n v="66.8"/>
        <n v="67.5"/>
        <n v="68"/>
        <n v="68.5"/>
        <n v="71.59999999999999"/>
        <n v="72"/>
        <n v="74.5"/>
        <n v="79.5"/>
        <n v="80.59999999999999"/>
        <n v="80.90000000000001"/>
        <n v="84.5"/>
        <n v="88.3"/>
        <n v="91.3"/>
        <n v="91.59999999999999"/>
      </sharedItems>
    </cacheField>
    <cacheField name="TCDC - 925_mb" uniqueList="1" numFmtId="0" sqlType="0" hierarchy="0" level="0" databaseField="1">
      <sharedItems count="5" containsNumber="1" containsSemiMixedTypes="0" containsString="0" minValue="0" maxValue="5">
        <n v="0"/>
        <n v="1"/>
        <n v="1.3"/>
        <n v="4"/>
        <n v="5"/>
      </sharedItems>
    </cacheField>
    <cacheField name="VVEL - 925_mb" uniqueList="1" numFmtId="0" sqlType="0" hierarchy="0" level="0" databaseField="1">
      <sharedItems count="44" containsNumber="1" containsSemiMixedTypes="0" containsString="0" minValue="-0.807209" maxValue="0.697723">
        <n v="-0.807209"/>
        <n v="-0.465978"/>
        <n v="-0.31722"/>
        <n v="-0.2958"/>
        <n v="-0.273576"/>
        <n v="-0.246011"/>
        <n v="-0.233005"/>
        <n v="-0.222586"/>
        <n v="-0.214642"/>
        <n v="-0.204775"/>
        <n v="-0.202314"/>
        <n v="-0.184713"/>
        <n v="-0.169155"/>
        <n v="-0.0752598"/>
        <n v="-0.0715039"/>
        <n v="-0.0712354"/>
        <n v="-0.0651484"/>
        <n v="-0.0597427"/>
        <n v="-0.0301226"/>
        <n v="-0.0196846"/>
        <n v="-0.0101074"/>
        <n v="-0.009686520000000001"/>
        <n v="-0.00443262"/>
        <n v="0.00514404"/>
        <n v="0.008131350000000001"/>
        <n v="0.0215083"/>
        <n v="0.0249385"/>
        <n v="0.0281602"/>
        <n v="0.08114209999999999"/>
        <n v="0.0829746"/>
        <n v="0.118513"/>
        <n v="0.147396"/>
        <n v="0.169679"/>
        <n v="0.177143"/>
        <n v="0.179828"/>
        <n v="0.204528"/>
        <n v="0.233485"/>
        <n v="0.23431"/>
        <n v="0.266488"/>
        <n v="0.279632"/>
        <n v="0.305187"/>
        <n v="0.359153"/>
        <n v="0.397206"/>
        <n v="0.697723"/>
      </sharedItems>
    </cacheField>
    <cacheField name="UGRD - 925_mb" uniqueList="1" numFmtId="0" sqlType="0" hierarchy="0" level="0" databaseField="1">
      <sharedItems count="44" containsNumber="1" containsSemiMixedTypes="0" containsString="0" minValue="-2.14015" maxValue="6.13678">
        <n v="-2.14015"/>
        <n v="-1.17484"/>
        <n v="-0.536533"/>
        <n v="-0.458508"/>
        <n v="-0.293513"/>
        <n v="-0.254956"/>
        <n v="-0.19822"/>
        <n v="0.0286865"/>
        <n v="0.0308887"/>
        <n v="0.325112"/>
        <n v="0.345779"/>
        <n v="0.346111"/>
        <n v="0.485312"/>
        <n v="0.5059940000000001"/>
        <n v="0.638022"/>
        <n v="0.674758"/>
        <n v="0.6977370000000001"/>
        <n v="0.736465"/>
        <n v="0.764114"/>
        <n v="0.8870170000000001"/>
        <n v="1.01973"/>
        <n v="1.2482"/>
        <n v="1.39299"/>
        <n v="1.50231"/>
        <n v="1.52631"/>
        <n v="1.54461"/>
        <n v="1.5618"/>
        <n v="1.59928"/>
        <n v="1.61039"/>
        <n v="1.62391"/>
        <n v="1.82333"/>
        <n v="1.88437"/>
        <n v="2.10602"/>
        <n v="2.43278"/>
        <n v="2.51975"/>
        <n v="2.54776"/>
        <n v="2.7146"/>
        <n v="2.75528"/>
        <n v="2.85395"/>
        <n v="2.98928"/>
        <n v="3.01338"/>
        <n v="3.24793"/>
        <n v="4.69841"/>
        <n v="6.13678"/>
      </sharedItems>
    </cacheField>
    <cacheField name="VGRD - 925_mb" uniqueList="1" numFmtId="0" sqlType="0" hierarchy="0" level="0" databaseField="1">
      <sharedItems count="44" containsNumber="1" containsSemiMixedTypes="0" containsString="0" minValue="-6.08087" maxValue="14.9521">
        <n v="-6.08087"/>
        <n v="-5.42466"/>
        <n v="-5.09549"/>
        <n v="-4.70598"/>
        <n v="-3.61915"/>
        <n v="-3.53198"/>
        <n v="-3.4601"/>
        <n v="-3.38245"/>
        <n v="-2.56694"/>
        <n v="-2.17671"/>
        <n v="-1.33405"/>
        <n v="-0.770715"/>
        <n v="-0.323318"/>
        <n v="-0.161912"/>
        <n v="1.12036"/>
        <n v="1.36585"/>
        <n v="2.80923"/>
        <n v="2.99126"/>
        <n v="3.21193"/>
        <n v="3.2542"/>
        <n v="3.39684"/>
        <n v="4.30188"/>
        <n v="4.50976"/>
        <n v="4.82199"/>
        <n v="4.88571"/>
        <n v="5.06949"/>
        <n v="5.52678"/>
        <n v="6.18162"/>
        <n v="6.36843"/>
        <n v="7.32812"/>
        <n v="7.51371"/>
        <n v="7.70024"/>
        <n v="8.507960000000001"/>
        <n v="8.682930000000001"/>
        <n v="8.818619999999999"/>
        <n v="9.689500000000001"/>
        <n v="10.2262"/>
        <n v="10.6207"/>
        <n v="11.114"/>
        <n v="11.9331"/>
        <n v="12.356"/>
        <n v="12.5717"/>
        <n v="14.3922"/>
        <n v="14.9521"/>
      </sharedItems>
    </cacheField>
    <cacheField name="ABSV - 925_mb" uniqueList="1" numFmtId="0" sqlType="0" hierarchy="0" level="0" databaseField="1">
      <sharedItems count="44" containsNumber="1" containsSemiMixedTypes="0" containsString="0" minValue="-0.000165284" maxValue="0.000218216">
        <n v="-0.000165284"/>
        <n v="3.38951e-05"/>
        <n v="3.77524e-05"/>
        <n v="3.86396e-05"/>
        <n v="4.38038e-05"/>
        <n v="4.45985e-05"/>
        <n v="4.78423e-05"/>
        <n v="4.93483e-05"/>
        <n v="5.54567e-05"/>
        <n v="5.59841e-05"/>
        <n v="6.85154e-05"/>
        <n v="6.927950000000001e-05"/>
        <n v="7.04496e-05"/>
        <n v="7.4693e-05"/>
        <n v="8.44728e-05"/>
        <n v="8.91014e-05"/>
        <n v="8.93976e-05"/>
        <n v="9.24111e-05"/>
        <n v="9.90958e-05"/>
        <n v="0.000100721"/>
        <n v="0.000105224"/>
        <n v="0.00011055"/>
        <n v="0.000115"/>
        <n v="0.000115144"/>
        <n v="0.0001199"/>
        <n v="0.000135337"/>
        <n v="0.000137658"/>
        <n v="0.000139934"/>
        <n v="0.000143008"/>
        <n v="0.000143272"/>
        <n v="0.000143569"/>
        <n v="0.000147657"/>
        <n v="0.000148565"/>
        <n v="0.000152476"/>
        <n v="0.000153051"/>
        <n v="0.000156128"/>
        <n v="0.000157322"/>
        <n v="0.000158832"/>
        <n v="0.000158833"/>
        <n v="0.00018842"/>
        <n v="0.00020255"/>
        <n v="0.000206546"/>
        <n v="0.000216663"/>
        <n v="0.000218216"/>
      </sharedItems>
    </cacheField>
    <cacheField name="HGT - 950_mb" uniqueList="1" numFmtId="0" sqlType="0" hierarchy="0" level="0" databaseField="1">
      <sharedItems count="44" containsNumber="1" containsSemiMixedTypes="0" containsString="0" minValue="546.831" maxValue="617.184">
        <n v="546.831"/>
        <n v="552.681"/>
        <n v="555.029"/>
        <n v="557.534"/>
        <n v="558.46"/>
        <n v="561.244"/>
        <n v="561.301"/>
        <n v="561.992"/>
        <n v="562.4160000000001"/>
        <n v="562.665"/>
        <n v="562.943"/>
        <n v="565.926"/>
        <n v="566.659"/>
        <n v="568.202"/>
        <n v="569.078"/>
        <n v="569.447"/>
        <n v="570.379"/>
        <n v="572.278"/>
        <n v="572.643"/>
        <n v="578.973"/>
        <n v="580.97"/>
        <n v="581.7380000000001"/>
        <n v="588.4349999999999"/>
        <n v="591.741"/>
        <n v="595.42"/>
        <n v="595.605"/>
        <n v="597.447"/>
        <n v="598.593"/>
        <n v="598.938"/>
        <n v="600.6660000000001"/>
        <n v="600.957"/>
        <n v="601.732"/>
        <n v="601.836"/>
        <n v="602.008"/>
        <n v="602.34"/>
        <n v="602.671"/>
        <n v="603.78"/>
        <n v="604.3"/>
        <n v="605.875"/>
        <n v="607.135"/>
        <n v="607.689"/>
        <n v="607.698"/>
        <n v="609.138"/>
        <n v="617.184"/>
      </sharedItems>
    </cacheField>
    <cacheField name="TMP - 950_mb" uniqueList="1" numFmtId="0" sqlType="0" hierarchy="0" level="0" databaseField="1">
      <sharedItems count="44" containsNumber="1" containsSemiMixedTypes="0" containsString="0" minValue="281.115" maxValue="286.656">
        <n v="281.115"/>
        <n v="281.371"/>
        <n v="281.785"/>
        <n v="282.162"/>
        <n v="282.195"/>
        <n v="282.467"/>
        <n v="282.479"/>
        <n v="282.533"/>
        <n v="282.712"/>
        <n v="283.307"/>
        <n v="283.582"/>
        <n v="283.97"/>
        <n v="284.021"/>
        <n v="284.083"/>
        <n v="284.088"/>
        <n v="284.139"/>
        <n v="284.205"/>
        <n v="284.206"/>
        <n v="284.549"/>
        <n v="284.607"/>
        <n v="284.681"/>
        <n v="284.833"/>
        <n v="284.848"/>
        <n v="284.894"/>
        <n v="284.953"/>
        <n v="285.037"/>
        <n v="285.055"/>
        <n v="285.14"/>
        <n v="285.167"/>
        <n v="285.224"/>
        <n v="285.234"/>
        <n v="285.238"/>
        <n v="285.255"/>
        <n v="285.366"/>
        <n v="285.419"/>
        <n v="285.472"/>
        <n v="285.5"/>
        <n v="285.505"/>
        <n v="285.53"/>
        <n v="285.546"/>
        <n v="285.94"/>
        <n v="285.963"/>
        <n v="286.308"/>
        <n v="286.656"/>
      </sharedItems>
    </cacheField>
    <cacheField name="RH - 950_mb" uniqueList="1" numFmtId="0" sqlType="0" hierarchy="0" level="0" databaseField="1">
      <sharedItems count="41" containsNumber="1" containsSemiMixedTypes="0" containsString="0" minValue="40.1" maxValue="92.90000000000001">
        <n v="40.1"/>
        <n v="41.8"/>
        <n v="48.4"/>
        <n v="49.9"/>
        <n v="50.9"/>
        <n v="52.4"/>
        <n v="53.1"/>
        <n v="53.6"/>
        <n v="54"/>
        <n v="54.1"/>
        <n v="55.7"/>
        <n v="56"/>
        <n v="56.9"/>
        <n v="58"/>
        <n v="61.4"/>
        <n v="64.90000000000001"/>
        <n v="65.90000000000001"/>
        <n v="69.3"/>
        <n v="69.90000000000001"/>
        <n v="70.09999999999999"/>
        <n v="70.3"/>
        <n v="71.2"/>
        <n v="72.09999999999999"/>
        <n v="72.5"/>
        <n v="73.59999999999999"/>
        <n v="76"/>
        <n v="76.3"/>
        <n v="76.7"/>
        <n v="77"/>
        <n v="77.09999999999999"/>
        <n v="78"/>
        <n v="79.8"/>
        <n v="83.09999999999999"/>
        <n v="83.90000000000001"/>
        <n v="85.09999999999999"/>
        <n v="86"/>
        <n v="86.59999999999999"/>
        <n v="87"/>
        <n v="88.3"/>
        <n v="90.7"/>
        <n v="92.90000000000001"/>
      </sharedItems>
    </cacheField>
    <cacheField name="TCDC - 950_mb" uniqueList="1" numFmtId="0" sqlType="0" hierarchy="0" level="0" databaseField="1">
      <sharedItems count="7" containsNumber="1" containsSemiMixedTypes="0" containsString="0" minValue="0" maxValue="11">
        <n v="0"/>
        <n v="1"/>
        <n v="1.4"/>
        <n v="1.5"/>
        <n v="3.4"/>
        <n v="5"/>
        <n v="11"/>
      </sharedItems>
    </cacheField>
    <cacheField name="VVEL - 950_mb" uniqueList="1" numFmtId="0" sqlType="0" hierarchy="0" level="0" databaseField="1">
      <sharedItems count="44" containsNumber="1" containsSemiMixedTypes="0" containsString="0" minValue="-0.5620000000000001" maxValue="0.583664">
        <n v="-0.5620000000000001"/>
        <n v="-0.331469"/>
        <n v="-0.264098"/>
        <n v="-0.254911"/>
        <n v="-0.15277"/>
        <n v="-0.136835"/>
        <n v="-0.130385"/>
        <n v="-0.127181"/>
        <n v="-0.112466"/>
        <n v="-0.0874028"/>
        <n v="-0.0728833"/>
        <n v="-0.0442012"/>
        <n v="-0.0204722"/>
        <n v="-0.0141958"/>
        <n v="-0.00235693"/>
        <n v="0.000289063"/>
        <n v="0.00545606"/>
        <n v="0.0191377"/>
        <n v="0.0337119"/>
        <n v="0.0560806"/>
        <n v="0.0575415"/>
        <n v="0.0917241"/>
        <n v="0.0962427"/>
        <n v="0.096915"/>
        <n v="0.111851"/>
        <n v="0.126457"/>
        <n v="0.135249"/>
        <n v="0.138917"/>
        <n v="0.147291"/>
        <n v="0.15702"/>
        <n v="0.159282"/>
        <n v="0.160909"/>
        <n v="0.166808"/>
        <n v="0.167991"/>
        <n v="0.195782"/>
        <n v="0.233485"/>
        <n v="0.248687"/>
        <n v="0.253394"/>
        <n v="0.289104"/>
        <n v="0.293987"/>
        <n v="0.343185"/>
        <n v="0.386335"/>
        <n v="0.387684"/>
        <n v="0.583664"/>
      </sharedItems>
    </cacheField>
    <cacheField name="UGRD - 950_mb" uniqueList="1" numFmtId="0" sqlType="0" hierarchy="0" level="0" databaseField="1">
      <sharedItems count="44" containsNumber="1" containsSemiMixedTypes="0" containsString="0" minValue="-3.50696" maxValue="5.55419">
        <n v="-3.50696"/>
        <n v="-3.5036"/>
        <n v="-2.90013"/>
        <n v="-2.50155"/>
        <n v="-1.55026"/>
        <n v="-1.37292"/>
        <n v="-1.10498"/>
        <n v="-0.9685279999999999"/>
        <n v="-0.946997"/>
        <n v="-0.929236"/>
        <n v="-0.863975"/>
        <n v="-0.7543800000000001"/>
        <n v="-0.7113159999999999"/>
        <n v="-0.570034"/>
        <n v="-0.362925"/>
        <n v="-0.309841"/>
        <n v="-0.295811"/>
        <n v="-0.253818"/>
        <n v="-0.100088"/>
        <n v="-0.06700929999999999"/>
        <n v="-0.0613062"/>
        <n v="-0.0243066"/>
        <n v="0.0387549"/>
        <n v="0.406692"/>
        <n v="0.408657"/>
        <n v="0.759253"/>
        <n v="0.804253"/>
        <n v="1.15989"/>
        <n v="1.16098"/>
        <n v="1.18205"/>
        <n v="1.24943"/>
        <n v="1.42251"/>
        <n v="1.43279"/>
        <n v="1.72039"/>
        <n v="1.79783"/>
        <n v="1.80924"/>
        <n v="1.96529"/>
        <n v="2.246"/>
        <n v="2.27633"/>
        <n v="2.45133"/>
        <n v="3.20883"/>
        <n v="3.46167"/>
        <n v="4.32572"/>
        <n v="5.55419"/>
      </sharedItems>
    </cacheField>
    <cacheField name="VGRD - 950_mb" uniqueList="1" numFmtId="0" sqlType="0" hierarchy="0" level="0" databaseField="1">
      <sharedItems count="44" containsNumber="1" containsSemiMixedTypes="0" containsString="0" minValue="-6.56343" maxValue="16.3305">
        <n v="-6.56343"/>
        <n v="-6.11582"/>
        <n v="-5.53115"/>
        <n v="-4.96451"/>
        <n v="-4.79526"/>
        <n v="-4.16368"/>
        <n v="-3.65592"/>
        <n v="-2.75091"/>
        <n v="-2.28934"/>
        <n v="-2.17937"/>
        <n v="-1.66004"/>
        <n v="-0.858423"/>
        <n v="-0.643352"/>
        <n v="0.233423"/>
        <n v="1.28871"/>
        <n v="2.34059"/>
        <n v="2.76182"/>
        <n v="3.4064"/>
        <n v="3.45562"/>
        <n v="4.25282"/>
        <n v="4.58929"/>
        <n v="4.90736"/>
        <n v="5.13021"/>
        <n v="5.56519"/>
        <n v="5.6345"/>
        <n v="6.22589"/>
        <n v="7.01039"/>
        <n v="7.26609"/>
        <n v="7.43785"/>
        <n v="7.94187"/>
        <n v="9.56912"/>
        <n v="11.0594"/>
        <n v="11.078"/>
        <n v="11.1194"/>
        <n v="11.4874"/>
        <n v="11.8219"/>
        <n v="11.9889"/>
        <n v="12.0752"/>
        <n v="12.2107"/>
        <n v="12.3085"/>
        <n v="12.8888"/>
        <n v="14.2211"/>
        <n v="15.4982"/>
        <n v="16.3305"/>
      </sharedItems>
    </cacheField>
    <cacheField name="ABSV - 950_mb" uniqueList="1" numFmtId="0" sqlType="0" hierarchy="0" level="0" databaseField="1">
      <sharedItems count="44" containsNumber="1" containsSemiMixedTypes="0" containsString="0" minValue="-0.000102037" maxValue="0.00021329">
        <n v="-0.000102037"/>
        <n v="1.8661e-05"/>
        <n v="3.77357e-05"/>
        <n v="3.97729e-05"/>
        <n v="4.35117e-05"/>
        <n v="4.63119e-05"/>
        <n v="4.69966e-05"/>
        <n v="4.95449e-05"/>
        <n v="5.69692e-05"/>
        <n v="5.70071e-05"/>
        <n v="5.79296e-05"/>
        <n v="6.76749e-05"/>
        <n v="7.66929e-05"/>
        <n v="8.129800000000001e-05"/>
        <n v="8.27424e-05"/>
        <n v="9.63661e-05"/>
        <n v="0.000107522"/>
        <n v="0.00011302"/>
        <n v="0.000114226"/>
        <n v="0.000116306"/>
        <n v="0.000117021"/>
        <n v="0.000119665"/>
        <n v="0.000120937"/>
        <n v="0.000122988"/>
        <n v="0.000125198"/>
        <n v="0.000125915"/>
        <n v="0.000127543"/>
        <n v="0.000128999"/>
        <n v="0.000134352"/>
        <n v="0.000136456"/>
        <n v="0.000138631"/>
        <n v="0.000139241"/>
        <n v="0.000139616"/>
        <n v="0.000147075"/>
        <n v="0.00014948"/>
        <n v="0.000157297"/>
        <n v="0.000161218"/>
        <n v="0.000161316"/>
        <n v="0.000170628"/>
        <n v="0.000171337"/>
        <n v="0.000171518"/>
        <n v="0.000183279"/>
        <n v="0.000188125"/>
        <n v="0.00021329"/>
      </sharedItems>
    </cacheField>
    <cacheField name="HINDEX - surface" uniqueList="1" numFmtId="0" sqlType="0" hierarchy="0" level="0" databaseField="1">
      <sharedItems count="4" containsInteger="1" containsNumber="1" containsSemiMixedTypes="0" containsString="0" minValue="2" maxValue="5">
        <n v="2"/>
        <n v="3"/>
        <n v="4"/>
        <n v="5"/>
      </sharedItems>
    </cacheField>
    <cacheField name="HGT - 975_mb" uniqueList="1" numFmtId="0" sqlType="0" hierarchy="0" level="0" databaseField="1">
      <sharedItems count="44" containsNumber="1" containsSemiMixedTypes="0" containsString="0" minValue="328.789" maxValue="400.196">
        <n v="328.789"/>
        <n v="334.633"/>
        <n v="336.635"/>
        <n v="338.895"/>
        <n v="339.802"/>
        <n v="342.67"/>
        <n v="344.581"/>
        <n v="345.065"/>
        <n v="345.203"/>
        <n v="345.677"/>
        <n v="346.98"/>
        <n v="348.224"/>
        <n v="351.334"/>
        <n v="352.984"/>
        <n v="353.323"/>
        <n v="353.979"/>
        <n v="354.233"/>
        <n v="355.089"/>
        <n v="356.347"/>
        <n v="360.829"/>
        <n v="363.042"/>
        <n v="363.154"/>
        <n v="370.127"/>
        <n v="374.034"/>
        <n v="377.633"/>
        <n v="378.214"/>
        <n v="379.963"/>
        <n v="380.813"/>
        <n v="380.966"/>
        <n v="382.896"/>
        <n v="382.968"/>
        <n v="384.293"/>
        <n v="384.561"/>
        <n v="384.568"/>
        <n v="384.636"/>
        <n v="385.359"/>
        <n v="386.105"/>
        <n v="386.399"/>
        <n v="388.667"/>
        <n v="389.376"/>
        <n v="389.583"/>
        <n v="389.604"/>
        <n v="392.325"/>
        <n v="400.196"/>
      </sharedItems>
    </cacheField>
    <cacheField name="TMP - 975_mb" uniqueList="1" numFmtId="0" sqlType="0" hierarchy="0" level="0" databaseField="1">
      <sharedItems count="44" containsNumber="1" containsSemiMixedTypes="0" containsString="0" minValue="282.582" maxValue="287.117">
        <n v="282.582"/>
        <n v="282.91"/>
        <n v="283.233"/>
        <n v="283.406"/>
        <n v="283.534"/>
        <n v="283.733"/>
        <n v="283.828"/>
        <n v="283.938"/>
        <n v="284.037"/>
        <n v="284.049"/>
        <n v="284.173"/>
        <n v="284.359"/>
        <n v="284.737"/>
        <n v="284.818"/>
        <n v="285.227"/>
        <n v="285.247"/>
        <n v="285.394"/>
        <n v="285.438"/>
        <n v="285.538"/>
        <n v="285.561"/>
        <n v="285.562"/>
        <n v="285.601"/>
        <n v="285.618"/>
        <n v="285.691"/>
        <n v="285.763"/>
        <n v="285.775"/>
        <n v="285.781"/>
        <n v="285.798"/>
        <n v="285.858"/>
        <n v="285.911"/>
        <n v="285.915"/>
        <n v="285.992"/>
        <n v="286.001"/>
        <n v="286.08"/>
        <n v="286.086"/>
        <n v="286.12"/>
        <n v="286.125"/>
        <n v="286.132"/>
        <n v="286.29"/>
        <n v="286.422"/>
        <n v="286.675"/>
        <n v="286.878"/>
        <n v="287.057"/>
        <n v="287.117"/>
      </sharedItems>
    </cacheField>
    <cacheField name="RH - 975_mb" uniqueList="1" numFmtId="0" sqlType="0" hierarchy="0" level="0" databaseField="1">
      <sharedItems count="44" containsNumber="1" containsSemiMixedTypes="0" containsString="0" minValue="61" maxValue="99.3">
        <n v="61"/>
        <n v="61.2"/>
        <n v="63.7"/>
        <n v="64.7"/>
        <n v="64.8"/>
        <n v="64.90000000000001"/>
        <n v="65"/>
        <n v="65.40000000000001"/>
        <n v="67.90000000000001"/>
        <n v="68.40000000000001"/>
        <n v="69.3"/>
        <n v="70"/>
        <n v="72.09999999999999"/>
        <n v="72.7"/>
        <n v="73.5"/>
        <n v="73.90000000000001"/>
        <n v="75.7"/>
        <n v="76.09999999999999"/>
        <n v="76.90000000000001"/>
        <n v="78.90000000000001"/>
        <n v="79"/>
        <n v="79.3"/>
        <n v="79.5"/>
        <n v="79.7"/>
        <n v="79.8"/>
        <n v="79.90000000000001"/>
        <n v="80"/>
        <n v="80.40000000000001"/>
        <n v="81"/>
        <n v="81.09999999999999"/>
        <n v="81.40000000000001"/>
        <n v="82.2"/>
        <n v="83.7"/>
        <n v="84"/>
        <n v="85.09999999999999"/>
        <n v="88.40000000000001"/>
        <n v="89.7"/>
        <n v="89.90000000000001"/>
        <n v="90.8"/>
        <n v="94.8"/>
        <n v="96.59999999999999"/>
        <n v="97.09999999999999"/>
        <n v="97.3"/>
        <n v="99.3"/>
      </sharedItems>
    </cacheField>
    <cacheField name="TCDC - 975_mb" uniqueList="1" numFmtId="0" sqlType="0" hierarchy="0" level="0" databaseField="1">
      <sharedItems count="12" containsNumber="1" containsSemiMixedTypes="0" containsString="0" minValue="0" maxValue="43.6">
        <n v="0"/>
        <n v="0.2"/>
        <n v="1"/>
        <n v="1.5"/>
        <n v="2.6"/>
        <n v="5"/>
        <n v="5.4"/>
        <n v="7.3"/>
        <n v="17.1"/>
        <n v="20.4"/>
        <n v="22.5"/>
        <n v="43.6"/>
      </sharedItems>
    </cacheField>
    <cacheField name="VVEL - 975_mb" uniqueList="1" numFmtId="0" sqlType="0" hierarchy="0" level="0" databaseField="1">
      <sharedItems count="44" containsNumber="1" containsSemiMixedTypes="0" containsString="0" minValue="-0.276049" maxValue="0.38489">
        <n v="-0.276049"/>
        <n v="-0.14151"/>
        <n v="-0.119172"/>
        <n v="-0.118928"/>
        <n v="-0.0956751"/>
        <n v="-0.08506320000000001"/>
        <n v="-0.06763039999999999"/>
        <n v="-0.0399148"/>
        <n v="-0.009463869999999999"/>
        <n v="0.0107764"/>
        <n v="0.0272505"/>
        <n v="0.0313782"/>
        <n v="0.0344346"/>
        <n v="0.0347539"/>
        <n v="0.0506689"/>
        <n v="0.0633132"/>
        <n v="0.07145459999999999"/>
        <n v="0.07164230000000001"/>
        <n v="0.10172"/>
        <n v="0.101853"/>
        <n v="0.113943"/>
        <n v="0.118281"/>
        <n v="0.120043"/>
        <n v="0.120277"/>
        <n v="0.135204"/>
        <n v="0.138638"/>
        <n v="0.139235"/>
        <n v="0.142205"/>
        <n v="0.147823"/>
        <n v="0.149546"/>
        <n v="0.170289"/>
        <n v="0.176485"/>
        <n v="0.18616"/>
        <n v="0.197771"/>
        <n v="0.220131"/>
        <n v="0.221276"/>
        <n v="0.231267"/>
        <n v="0.256348"/>
        <n v="0.294802"/>
        <n v="0.350217"/>
        <n v="0.36053"/>
        <n v="0.365888"/>
        <n v="0.375647"/>
        <n v="0.38489"/>
      </sharedItems>
    </cacheField>
    <cacheField name="UGRD - 975_mb" uniqueList="1" numFmtId="0" sqlType="0" hierarchy="0" level="0" databaseField="1">
      <sharedItems count="44" containsNumber="1" containsSemiMixedTypes="0" containsString="0" minValue="-5.33201" maxValue="4.39592">
        <n v="-5.33201"/>
        <n v="-4.50554"/>
        <n v="-4.03929"/>
        <n v="-3.85157"/>
        <n v="-3.67533"/>
        <n v="-3.32207"/>
        <n v="-3.13239"/>
        <n v="-3.04999"/>
        <n v="-2.78466"/>
        <n v="-2.33306"/>
        <n v="-2.06013"/>
        <n v="-1.87525"/>
        <n v="-1.86419"/>
        <n v="-1.62498"/>
        <n v="-1.44413"/>
        <n v="-1.09413"/>
        <n v="-0.824468"/>
        <n v="-0.699993"/>
        <n v="-0.560742"/>
        <n v="-0.536714"/>
        <n v="-0.471367"/>
        <n v="-0.212212"/>
        <n v="-0.173638"/>
        <n v="-0.0829126"/>
        <n v="-0.0681152"/>
        <n v="0.06838379999999999"/>
        <n v="0.109016"/>
        <n v="0.467913"/>
        <n v="0.557427"/>
        <n v="0.7420020000000001"/>
        <n v="0.755117"/>
        <n v="0.873247"/>
        <n v="1.01848"/>
        <n v="1.07353"/>
        <n v="1.51713"/>
        <n v="1.76009"/>
        <n v="2.02216"/>
        <n v="2.06462"/>
        <n v="2.23791"/>
        <n v="3.06888"/>
        <n v="3.34281"/>
        <n v="3.64088"/>
        <n v="4.06309"/>
        <n v="4.39592"/>
      </sharedItems>
    </cacheField>
    <cacheField name="VGRD - 975_mb" uniqueList="1" numFmtId="0" sqlType="0" hierarchy="0" level="0" databaseField="1">
      <sharedItems count="44" containsNumber="1" containsSemiMixedTypes="0" containsString="0" minValue="-7.65482" maxValue="14.7928">
        <n v="-7.65482"/>
        <n v="-7.09915"/>
        <n v="-6.8681"/>
        <n v="-5.38743"/>
        <n v="-5.31394"/>
        <n v="-4.04871"/>
        <n v="-3.6033"/>
        <n v="-3.18076"/>
        <n v="-2.73022"/>
        <n v="-1.86362"/>
        <n v="-1.80594"/>
        <n v="-0.875637"/>
        <n v="-0.516611"/>
        <n v="0.811992"/>
        <n v="1.19672"/>
        <n v="2.66158"/>
        <n v="3.33227"/>
        <n v="3.42132"/>
        <n v="3.47768"/>
        <n v="4.49896"/>
        <n v="4.78296"/>
        <n v="5.38718"/>
        <n v="6.4773"/>
        <n v="7.53946"/>
        <n v="7.63174"/>
        <n v="7.82172"/>
        <n v="7.86173"/>
        <n v="8.58905"/>
        <n v="8.97331"/>
        <n v="9.32517"/>
        <n v="11.1485"/>
        <n v="11.2155"/>
        <n v="11.2829"/>
        <n v="11.805"/>
        <n v="12.0595"/>
        <n v="12.4031"/>
        <n v="12.5951"/>
        <n v="13.0183"/>
        <n v="13.2368"/>
        <n v="13.589"/>
        <n v="13.6231"/>
        <n v="13.6595"/>
        <n v="14.1361"/>
        <n v="14.7928"/>
      </sharedItems>
    </cacheField>
    <cacheField name="ABSV - 975_mb" uniqueList="1" numFmtId="0" sqlType="0" hierarchy="0" level="0" databaseField="1">
      <sharedItems count="44" containsNumber="1" containsSemiMixedTypes="0" containsString="0" minValue="-3.60986e-06" maxValue="0.000220625">
        <n v="-3.60986e-06"/>
        <n v="2.33281e-05"/>
        <n v="2.72308e-05"/>
        <n v="3.48627e-05"/>
        <n v="3.64226e-05"/>
        <n v="3.76958e-05"/>
        <n v="4.11437e-05"/>
        <n v="4.29564e-05"/>
        <n v="4.65718e-05"/>
        <n v="4.69178e-05"/>
        <n v="5.25719e-05"/>
        <n v="6.1226e-05"/>
        <n v="7.69086e-05"/>
        <n v="8.90657e-05"/>
        <n v="8.971560000000001e-05"/>
        <n v="9.26271e-05"/>
        <n v="9.85011e-05"/>
        <n v="9.97415e-05"/>
        <n v="9.99459e-05"/>
        <n v="0.000100756"/>
        <n v="0.000107943"/>
        <n v="0.000108925"/>
        <n v="0.000110733"/>
        <n v="0.000111241"/>
        <n v="0.00011148"/>
        <n v="0.00011219"/>
        <n v="0.000118961"/>
        <n v="0.000122865"/>
        <n v="0.000124349"/>
        <n v="0.000124932"/>
        <n v="0.000126556"/>
        <n v="0.000127051"/>
        <n v="0.000133478"/>
        <n v="0.000137201"/>
        <n v="0.000138933"/>
        <n v="0.000139734"/>
        <n v="0.000152149"/>
        <n v="0.000156215"/>
        <n v="0.000169453"/>
        <n v="0.000175435"/>
        <n v="0.000188413"/>
        <n v="0.000192636"/>
        <n v="0.000219729"/>
        <n v="0.000220625"/>
      </sharedItems>
    </cacheField>
    <cacheField name="TMP - 1000_mb" uniqueList="1" numFmtId="0" sqlType="0" hierarchy="0" level="0" databaseField="1">
      <sharedItems count="44" containsNumber="1" containsSemiMixedTypes="0" containsString="0" minValue="283.317" maxValue="289.147">
        <n v="283.317"/>
        <n v="283.628"/>
        <n v="284.252"/>
        <n v="284.408"/>
        <n v="284.732"/>
        <n v="284.739"/>
        <n v="284.84"/>
        <n v="284.915"/>
        <n v="285.047"/>
        <n v="285.145"/>
        <n v="285.356"/>
        <n v="285.466"/>
        <n v="285.542"/>
        <n v="285.78"/>
        <n v="285.791"/>
        <n v="285.978"/>
        <n v="286.018"/>
        <n v="286.027"/>
        <n v="286.064"/>
        <n v="286.095"/>
        <n v="286.107"/>
        <n v="286.191"/>
        <n v="286.228"/>
        <n v="286.247"/>
        <n v="286.291"/>
        <n v="286.37"/>
        <n v="286.41"/>
        <n v="286.438"/>
        <n v="286.56"/>
        <n v="286.886"/>
        <n v="286.927"/>
        <n v="287.316"/>
        <n v="287.356"/>
        <n v="287.451"/>
        <n v="287.593"/>
        <n v="287.616"/>
        <n v="287.766"/>
        <n v="287.799"/>
        <n v="287.863"/>
        <n v="288.067"/>
        <n v="288.149"/>
        <n v="288.156"/>
        <n v="288.969"/>
        <n v="289.147"/>
      </sharedItems>
    </cacheField>
    <cacheField name="RH - 1000_mb" uniqueList="1" numFmtId="0" sqlType="0" hierarchy="0" level="0" databaseField="1">
      <sharedItems count="41" containsNumber="1" containsSemiMixedTypes="0" containsString="0" minValue="58.2" maxValue="99.90000000000001">
        <n v="58.2"/>
        <n v="66.90000000000001"/>
        <n v="72.90000000000001"/>
        <n v="73.3"/>
        <n v="73.59999999999999"/>
        <n v="73.7"/>
        <n v="74.09999999999999"/>
        <n v="74.90000000000001"/>
        <n v="76.09999999999999"/>
        <n v="76.59999999999999"/>
        <n v="76.90000000000001"/>
        <n v="77"/>
        <n v="77.7"/>
        <n v="77.90000000000001"/>
        <n v="78.59999999999999"/>
        <n v="79.7"/>
        <n v="79.90000000000001"/>
        <n v="80.2"/>
        <n v="80.5"/>
        <n v="82.09999999999999"/>
        <n v="83.40000000000001"/>
        <n v="84"/>
        <n v="86.90000000000001"/>
        <n v="87.2"/>
        <n v="87.3"/>
        <n v="87.59999999999999"/>
        <n v="88.2"/>
        <n v="88.40000000000001"/>
        <n v="90.09999999999999"/>
        <n v="90.2"/>
        <n v="90.40000000000001"/>
        <n v="90.7"/>
        <n v="90.8"/>
        <n v="91.2"/>
        <n v="92.2"/>
        <n v="92.3"/>
        <n v="92.40000000000001"/>
        <n v="92.59999999999999"/>
        <n v="93.2"/>
        <n v="98.8"/>
        <n v="99.90000000000001"/>
      </sharedItems>
    </cacheField>
    <cacheField name="TCDC - 1000_mb" uniqueList="1" numFmtId="0" sqlType="0" hierarchy="0" level="0" databaseField="1">
      <sharedItems count="10" containsNumber="1" containsSemiMixedTypes="0" containsString="0" minValue="0" maxValue="52.9">
        <n v="0"/>
        <n v="0.1"/>
        <n v="0.2"/>
        <n v="1"/>
        <n v="1.5"/>
        <n v="1.6"/>
        <n v="5"/>
        <n v="5.2"/>
        <n v="37.8"/>
        <n v="52.9"/>
      </sharedItems>
    </cacheField>
    <cacheField name="VVEL - 1000_mb" uniqueList="1" numFmtId="0" sqlType="0" hierarchy="0" level="0" databaseField="1">
      <sharedItems count="44" containsNumber="1" containsSemiMixedTypes="0" containsString="0" minValue="-0.102479" maxValue="0.285327">
        <n v="-0.102479"/>
        <n v="-0.0859148"/>
        <n v="-0.0706218"/>
        <n v="-0.0525161"/>
        <n v="-0.048719"/>
        <n v="-0.0393577"/>
        <n v="-0.0333623"/>
        <n v="-0.0290801"/>
        <n v="-0.024343"/>
        <n v="0.000173828"/>
        <n v="0.0126689"/>
        <n v="0.0208125"/>
        <n v="0.0364854"/>
        <n v="0.0375811"/>
        <n v="0.0551313"/>
        <n v="0.0552871"/>
        <n v="0.0622749"/>
        <n v="0.08791210000000001"/>
        <n v="0.0952349"/>
        <n v="0.123573"/>
        <n v="0.134706"/>
        <n v="0.137426"/>
        <n v="0.138384"/>
        <n v="0.142904"/>
        <n v="0.166066"/>
        <n v="0.166804"/>
        <n v="0.169527"/>
        <n v="0.171455"/>
        <n v="0.175217"/>
        <n v="0.178759"/>
        <n v="0.198402"/>
        <n v="0.200289"/>
        <n v="0.200385"/>
        <n v="0.204121"/>
        <n v="0.204426"/>
        <n v="0.217866"/>
        <n v="0.221493"/>
        <n v="0.228582"/>
        <n v="0.233623"/>
        <n v="0.252647"/>
        <n v="0.254042"/>
        <n v="0.25616"/>
        <n v="0.260096"/>
        <n v="0.285327"/>
      </sharedItems>
    </cacheField>
    <cacheField name="UGRD - 1000_mb" uniqueList="1" numFmtId="0" sqlType="0" hierarchy="0" level="0" databaseField="1">
      <sharedItems count="44" containsNumber="1" containsSemiMixedTypes="0" containsString="0" minValue="-4.90114" maxValue="3.67751">
        <n v="-4.90114"/>
        <n v="-4.20342"/>
        <n v="-4.09652"/>
        <n v="-3.95546"/>
        <n v="-3.51901"/>
        <n v="-3.41938"/>
        <n v="-3.38424"/>
        <n v="-3.37986"/>
        <n v="-3.12737"/>
        <n v="-2.61043"/>
        <n v="-2.324"/>
        <n v="-2.29947"/>
        <n v="-2.13468"/>
        <n v="-1.97745"/>
        <n v="-1.90486"/>
        <n v="-1.904"/>
        <n v="-1.87913"/>
        <n v="-1.83215"/>
        <n v="-1.47379"/>
        <n v="-1.40153"/>
        <n v="-1.30504"/>
        <n v="-1.13263"/>
        <n v="-0.933013"/>
        <n v="-0.774417"/>
        <n v="-0.423755"/>
        <n v="-0.27072"/>
        <n v="-0.111965"/>
        <n v="-0.0853442"/>
        <n v="0.09551270000000001"/>
        <n v="0.425149"/>
        <n v="0.588875"/>
        <n v="1.43009"/>
        <n v="1.43029"/>
        <n v="1.47491"/>
        <n v="1.96086"/>
        <n v="2.03387"/>
        <n v="2.16517"/>
        <n v="2.33153"/>
        <n v="2.39559"/>
        <n v="2.98519"/>
        <n v="3.24546"/>
        <n v="3.4222"/>
        <n v="3.61928"/>
        <n v="3.67751"/>
      </sharedItems>
    </cacheField>
    <cacheField name="VGRD - 1000_mb" uniqueList="1" numFmtId="0" sqlType="0" hierarchy="0" level="0" databaseField="1">
      <sharedItems count="44" containsNumber="1" containsSemiMixedTypes="0" containsString="0" minValue="-6.85206" maxValue="11.6964">
        <n v="-6.85206"/>
        <n v="-6.71062"/>
        <n v="-6.39156"/>
        <n v="-5.19388"/>
        <n v="-3.91353"/>
        <n v="-3.81263"/>
        <n v="-3.01699"/>
        <n v="-2.87794"/>
        <n v="-2.59406"/>
        <n v="-2.48451"/>
        <n v="-1.49666"/>
        <n v="-0.8525239999999999"/>
        <n v="0.009929199999999999"/>
        <n v="0.993362"/>
        <n v="1.17817"/>
        <n v="2.38635"/>
        <n v="2.48741"/>
        <n v="3.43532"/>
        <n v="3.59446"/>
        <n v="4.22874"/>
        <n v="4.5942"/>
        <n v="5.30049"/>
        <n v="5.74527"/>
        <n v="6.89208"/>
        <n v="7.23916"/>
        <n v="7.39117"/>
        <n v="7.66116"/>
        <n v="7.66832"/>
        <n v="8.388999999999999"/>
        <n v="8.55322"/>
        <n v="8.74506"/>
        <n v="8.784459999999999"/>
        <n v="8.896800000000001"/>
        <n v="8.92686"/>
        <n v="8.948499999999999"/>
        <n v="9.632809999999999"/>
        <n v="9.98433"/>
        <n v="10.1269"/>
        <n v="10.1867"/>
        <n v="10.7162"/>
        <n v="11.1762"/>
        <n v="11.4024"/>
        <n v="11.4374"/>
        <n v="11.6964"/>
      </sharedItems>
    </cacheField>
    <cacheField name="ABSV - 1000_mb" uniqueList="1" numFmtId="0" sqlType="0" hierarchy="0" level="0" databaseField="1">
      <sharedItems count="44" containsNumber="1" containsSemiMixedTypes="0" containsString="0" minValue="-1.9929e-05" maxValue="0.000254973">
        <n v="-1.9929e-05"/>
        <n v="1.26976e-05"/>
        <n v="2.24911e-05"/>
        <n v="2.62037e-05"/>
        <n v="2.72297e-05"/>
        <n v="3.05793e-05"/>
        <n v="3.78845e-05"/>
        <n v="4.47711e-05"/>
        <n v="4.483e-05"/>
        <n v="4.866e-05"/>
        <n v="5.22577e-05"/>
        <n v="5.37897e-05"/>
        <n v="5.55208e-05"/>
        <n v="7.08164e-05"/>
        <n v="7.53226e-05"/>
        <n v="8.11526e-05"/>
        <n v="8.470729999999999e-05"/>
        <n v="9.42487e-05"/>
        <n v="9.437409999999999e-05"/>
        <n v="9.617579999999999e-05"/>
        <n v="0.000104799"/>
        <n v="0.000107862"/>
        <n v="0.000112389"/>
        <n v="0.000113214"/>
        <n v="0.000115798"/>
        <n v="0.000116785"/>
        <n v="0.000122558"/>
        <n v="0.000135679"/>
        <n v="0.000135711"/>
        <n v="0.000139085"/>
        <n v="0.000142903"/>
        <n v="0.000146994"/>
        <n v="0.000158869"/>
        <n v="0.000159615"/>
        <n v="0.000164292"/>
        <n v="0.000192768"/>
        <n v="0.00019481"/>
        <n v="0.000195365"/>
        <n v="0.000196899"/>
        <n v="0.000199339"/>
        <n v="0.000199516"/>
        <n v="0.000216133"/>
        <n v="0.000226353"/>
        <n v="0.000254973"/>
      </sharedItems>
    </cacheField>
    <cacheField name="HGT - 1000_mb" uniqueList="1" numFmtId="0" sqlType="0" hierarchy="0" level="0" databaseField="1">
      <sharedItems count="44" containsNumber="1" containsSemiMixedTypes="0" containsString="0" minValue="114.812" maxValue="187.763">
        <n v="114.812"/>
        <n v="120.995"/>
        <n v="122.27"/>
        <n v="125.106"/>
        <n v="125.983"/>
        <n v="128.678"/>
        <n v="131.572"/>
        <n v="131.699"/>
        <n v="133.437"/>
        <n v="133.864"/>
        <n v="135.424"/>
        <n v="135.453"/>
        <n v="140.264"/>
        <n v="141.399"/>
        <n v="142.411"/>
        <n v="142.9"/>
        <n v="142.978"/>
        <n v="143.13"/>
        <n v="144.789"/>
        <n v="148.057"/>
        <n v="149.515"/>
        <n v="150.235"/>
        <n v="155.811"/>
        <n v="160.346"/>
        <n v="164.773"/>
        <n v="164.926"/>
        <n v="166.518"/>
        <n v="167.965"/>
        <n v="168.053"/>
        <n v="169.904"/>
        <n v="170.035"/>
        <n v="171.41"/>
        <n v="171.509"/>
        <n v="171.63"/>
        <n v="172.352"/>
        <n v="172.92"/>
        <n v="173.225"/>
        <n v="173.467"/>
        <n v="175.637"/>
        <n v="176.366"/>
        <n v="176.486"/>
        <n v="176.567"/>
        <n v="180.313"/>
        <n v="187.763"/>
      </sharedItems>
    </cacheField>
    <cacheField name="HGT - surface" uniqueList="1" numFmtId="0" sqlType="0" hierarchy="0" level="0" databaseField="1">
      <sharedItems count="1" containsNumber="1" containsSemiMixedTypes="0" containsString="0" minValue="55.5794" maxValue="55.5794">
        <n v="55.5794"/>
      </sharedItems>
    </cacheField>
    <cacheField name="TMP - surface" uniqueList="1" numFmtId="0" sqlType="0" hierarchy="0" level="0" databaseField="1">
      <sharedItems count="43" containsNumber="1" containsSemiMixedTypes="0" containsString="0" minValue="280.444" maxValue="293.788">
        <n v="280.444"/>
        <n v="281.8"/>
        <n v="282.3"/>
        <n v="282.373"/>
        <n v="282.41"/>
        <n v="282.625"/>
        <n v="282.804"/>
        <n v="282.816"/>
        <n v="282.959"/>
        <n v="282.982"/>
        <n v="283.087"/>
        <n v="283.117"/>
        <n v="283.169"/>
        <n v="283.209"/>
        <n v="283.31"/>
        <n v="283.488"/>
        <n v="283.763"/>
        <n v="284.367"/>
        <n v="284.417"/>
        <n v="284.737"/>
        <n v="284.874"/>
        <n v="284.9"/>
        <n v="284.956"/>
        <n v="285.061"/>
        <n v="285.5"/>
        <n v="286.044"/>
        <n v="286.138"/>
        <n v="286.236"/>
        <n v="286.344"/>
        <n v="286.357"/>
        <n v="287.002"/>
        <n v="287.527"/>
        <n v="288.387"/>
        <n v="288.404"/>
        <n v="288.554"/>
        <n v="288.56"/>
        <n v="290.056"/>
        <n v="290.261"/>
        <n v="290.332"/>
        <n v="290.528"/>
        <n v="291.907"/>
        <n v="293.167"/>
        <n v="293.788"/>
      </sharedItems>
    </cacheField>
    <cacheField name="SNOD - surface" uniqueList="1" numFmtId="0" sqlType="0" hierarchy="0" level="0" databaseField="1">
      <sharedItems count="1" containsInteger="1" containsNumber="1" containsSemiMixedTypes="0" containsString="0" minValue="0" maxValue="0">
        <n v="0"/>
      </sharedItems>
    </cacheField>
    <cacheField name="PEVPR - surface" uniqueList="1" numFmtId="0" sqlType="0" hierarchy="0" level="0" databaseField="1">
      <sharedItems count="44" containsNumber="1" containsSemiMixedTypes="0" containsString="0" minValue="-22.034" maxValue="290.152">
        <n v="-22.034"/>
        <n v="-19.9499"/>
        <n v="-19.2246"/>
        <n v="-18.0945"/>
        <n v="-18.0907"/>
        <n v="-12.7327"/>
        <n v="-10.4981"/>
        <n v="-8.30475"/>
        <n v="-5.83846"/>
        <n v="-5.13605"/>
        <n v="-4.96335"/>
        <n v="-4.58649"/>
        <n v="-3.45629"/>
        <n v="-3.35287"/>
        <n v="-1.37799"/>
        <n v="-0.88092"/>
        <n v="-0.1075"/>
        <n v="2.20762"/>
        <n v="2.56334"/>
        <n v="4.3052"/>
        <n v="6.02946"/>
        <n v="6.85656"/>
        <n v="6.9132"/>
        <n v="9.50531"/>
        <n v="12.2539"/>
        <n v="12.9126"/>
        <n v="13.7269"/>
        <n v="14.4179"/>
        <n v="15.8854"/>
        <n v="40.5823"/>
        <n v="40.8161"/>
        <n v="43.7764"/>
        <n v="54.6034"/>
        <n v="57.9238"/>
        <n v="64.3349"/>
        <n v="75.9988"/>
        <n v="105.435"/>
        <n v="116.992"/>
        <n v="192.602"/>
        <n v="197.151"/>
        <n v="210.938"/>
        <n v="217.515"/>
        <n v="279.847"/>
        <n v="290.152"/>
      </sharedItems>
    </cacheField>
    <cacheField name="TMP - 2_m_above_ground" uniqueList="1" numFmtId="0" sqlType="0" hierarchy="0" level="0" databaseField="1">
      <sharedItems count="44" containsNumber="1" containsSemiMixedTypes="0" containsString="0" minValue="282.166" maxValue="290.731">
        <n v="282.166"/>
        <n v="282.961"/>
        <n v="283.955"/>
        <n v="284.068"/>
        <n v="284.159"/>
        <n v="284.213"/>
        <n v="284.308"/>
        <n v="284.367"/>
        <n v="284.421"/>
        <n v="284.429"/>
        <n v="284.487"/>
        <n v="284.572"/>
        <n v="284.643"/>
        <n v="284.66"/>
        <n v="284.691"/>
        <n v="284.767"/>
        <n v="285.07"/>
        <n v="285.108"/>
        <n v="285.14"/>
        <n v="285.315"/>
        <n v="285.661"/>
        <n v="285.695"/>
        <n v="285.773"/>
        <n v="285.877"/>
        <n v="286.068"/>
        <n v="286.082"/>
        <n v="286.184"/>
        <n v="286.389"/>
        <n v="286.694"/>
        <n v="287.242"/>
        <n v="287.497"/>
        <n v="287.782"/>
        <n v="287.933"/>
        <n v="288.082"/>
        <n v="288.156"/>
        <n v="288.533"/>
        <n v="288.577"/>
        <n v="288.668"/>
        <n v="289.091"/>
        <n v="289.243"/>
        <n v="289.414"/>
        <n v="290.022"/>
        <n v="290.158"/>
        <n v="290.731"/>
      </sharedItems>
    </cacheField>
    <cacheField name="DPT - 2_m_above_ground" uniqueList="1" numFmtId="0" sqlType="0" hierarchy="0" level="0" databaseField="1">
      <sharedItems count="43" containsNumber="1" containsSemiMixedTypes="0" containsString="0" minValue="278.687" maxValue="286.533">
        <n v="278.687"/>
        <n v="280.528"/>
        <n v="281.465"/>
        <n v="282.1"/>
        <n v="282.175"/>
        <n v="282.388"/>
        <n v="282.443"/>
        <n v="282.479"/>
        <n v="282.792"/>
        <n v="282.8"/>
        <n v="283.016"/>
        <n v="283.038"/>
        <n v="283.455"/>
        <n v="283.5"/>
        <n v="283.646"/>
        <n v="283.729"/>
        <n v="283.791"/>
        <n v="283.866"/>
        <n v="283.88"/>
        <n v="283.928"/>
        <n v="283.947"/>
        <n v="284.185"/>
        <n v="284.23"/>
        <n v="284.294"/>
        <n v="284.492"/>
        <n v="284.518"/>
        <n v="284.579"/>
        <n v="284.618"/>
        <n v="284.623"/>
        <n v="284.657"/>
        <n v="284.706"/>
        <n v="284.802"/>
        <n v="284.933"/>
        <n v="285.122"/>
        <n v="285.177"/>
        <n v="285.197"/>
        <n v="285.334"/>
        <n v="285.368"/>
        <n v="285.556"/>
        <n v="286.328"/>
        <n v="286.418"/>
        <n v="286.432"/>
        <n v="286.533"/>
      </sharedItems>
    </cacheField>
    <cacheField name="RH - 2_m_above_ground" uniqueList="1" numFmtId="0" sqlType="0" hierarchy="0" level="0" databaseField="1">
      <sharedItems count="41" containsNumber="1" containsSemiMixedTypes="0" containsString="0" minValue="58.2" maxValue="98.90000000000001">
        <n v="58.2"/>
        <n v="70.2"/>
        <n v="72.09999999999999"/>
        <n v="72.5"/>
        <n v="74"/>
        <n v="75.3"/>
        <n v="77.5"/>
        <n v="77.7"/>
        <n v="78.8"/>
        <n v="79.40000000000001"/>
        <n v="80.40000000000001"/>
        <n v="83.7"/>
        <n v="84.59999999999999"/>
        <n v="84.7"/>
        <n v="85.40000000000001"/>
        <n v="85.7"/>
        <n v="86.3"/>
        <n v="86.59999999999999"/>
        <n v="86.90000000000001"/>
        <n v="88"/>
        <n v="88.5"/>
        <n v="88.8"/>
        <n v="89.3"/>
        <n v="89.40000000000001"/>
        <n v="89.90000000000001"/>
        <n v="90.09999999999999"/>
        <n v="91"/>
        <n v="91.5"/>
        <n v="92.3"/>
        <n v="92.59999999999999"/>
        <n v="92.8"/>
        <n v="93"/>
        <n v="93.2"/>
        <n v="93.3"/>
        <n v="94"/>
        <n v="94.3"/>
        <n v="94.7"/>
        <n v="94.90000000000001"/>
        <n v="95.40000000000001"/>
        <n v="98.09999999999999"/>
        <n v="98.90000000000001"/>
      </sharedItems>
    </cacheField>
    <cacheField name="UGRD - 10_m_above_ground" uniqueList="1" numFmtId="0" sqlType="0" hierarchy="0" level="0" databaseField="1">
      <sharedItems count="44" containsNumber="1" containsSemiMixedTypes="0" containsString="0" minValue="-3.81671" maxValue="2.64246">
        <n v="-3.81671"/>
        <n v="-3.09131"/>
        <n v="-3.02106"/>
        <n v="-2.80714"/>
        <n v="-2.70126"/>
        <n v="-2.56648"/>
        <n v="-2.48972"/>
        <n v="-2.24417"/>
        <n v="-2.14092"/>
        <n v="-2.13774"/>
        <n v="-1.73986"/>
        <n v="-1.71786"/>
        <n v="-1.54385"/>
        <n v="-1.47503"/>
        <n v="-1.43512"/>
        <n v="-1.43299"/>
        <n v="-1.34489"/>
        <n v="-1.30162"/>
        <n v="-1.2626"/>
        <n v="-1.194"/>
        <n v="-1.14075"/>
        <n v="-0.84759"/>
        <n v="-0.741299"/>
        <n v="-0.630395"/>
        <n v="-0.600317"/>
        <n v="-0.38363"/>
        <n v="-0.294568"/>
        <n v="-0.164368"/>
        <n v="-0.110342"/>
        <n v="0.344978"/>
        <n v="0.569861"/>
        <n v="0.574736"/>
        <n v="1.05791"/>
        <n v="1.17016"/>
        <n v="1.55972"/>
        <n v="1.73842"/>
        <n v="1.79612"/>
        <n v="1.80655"/>
        <n v="1.90003"/>
        <n v="2.23894"/>
        <n v="2.27627"/>
        <n v="2.30928"/>
        <n v="2.46166"/>
        <n v="2.64246"/>
      </sharedItems>
    </cacheField>
    <cacheField name="VGRD - 10_m_above_ground" uniqueList="1" numFmtId="0" sqlType="0" hierarchy="0" level="0" databaseField="1">
      <sharedItems count="44" containsNumber="1" containsSemiMixedTypes="0" containsString="0" minValue="-3.04662" maxValue="8.973409999999999">
        <n v="-3.04662"/>
        <n v="-2.98584"/>
        <n v="-2.93649"/>
        <n v="-2.74118"/>
        <n v="-2.55111"/>
        <n v="-2.5255"/>
        <n v="-2.10971"/>
        <n v="-2.09731"/>
        <n v="-1.73688"/>
        <n v="-1.47015"/>
        <n v="-1.18061"/>
        <n v="-0.5206809999999999"/>
        <n v="0.25155"/>
        <n v="0.803481"/>
        <n v="1.10493"/>
        <n v="1.87962"/>
        <n v="1.93286"/>
        <n v="2.45163"/>
        <n v="2.58075"/>
        <n v="2.83018"/>
        <n v="3.27566"/>
        <n v="3.46843"/>
        <n v="3.50625"/>
        <n v="3.55377"/>
        <n v="3.56721"/>
        <n v="4.09995"/>
        <n v="4.11416"/>
        <n v="4.3219"/>
        <n v="4.38691"/>
        <n v="5.05219"/>
        <n v="5.54856"/>
        <n v="5.60967"/>
        <n v="5.66117"/>
        <n v="6.00679"/>
        <n v="6.20019"/>
        <n v="6.39324"/>
        <n v="6.57035"/>
        <n v="6.79556"/>
        <n v="7.15211"/>
        <n v="7.74645"/>
        <n v="8.14325"/>
        <n v="8.316660000000001"/>
        <n v="8.369020000000001"/>
        <n v="8.973409999999999"/>
      </sharedItems>
    </cacheField>
    <cacheField name="CPOFP - surface" uniqueList="1" numFmtId="0" sqlType="0" hierarchy="0" level="0" databaseField="1">
      <sharedItems count="4" containsNumber="1" containsSemiMixedTypes="0" containsString="0" minValue="-50" maxValue="-6.10352e-06">
        <n v="-50"/>
        <n v="-37.7"/>
        <n v="-13.3"/>
        <n v="-6.10352e-06"/>
      </sharedItems>
    </cacheField>
    <cacheField name="CPRAT - surface" uniqueList="1" numFmtId="0" sqlType="0" hierarchy="0" level="0" databaseField="1">
      <sharedItems count="13" containsNumber="1" containsSemiMixedTypes="0" containsString="0" minValue="0" maxValue="0.00022656">
        <n v="0"/>
        <n v="1.6e-07"/>
        <n v="3.2e-07"/>
        <n v="4.8e-07"/>
        <n v="7.2e-07"/>
        <n v="1.04e-06"/>
        <n v="4.32e-06"/>
        <n v="6.48e-06"/>
        <n v="1.104e-05"/>
        <n v="3.072e-05"/>
        <n v="6.160000000000001e-05"/>
        <n v="8.135999999999999e-05"/>
        <n v="0.00022656"/>
      </sharedItems>
    </cacheField>
    <cacheField name="PRATE - surface" uniqueList="1" numFmtId="0" sqlType="0" hierarchy="0" level="0" databaseField="1">
      <sharedItems count="10" containsNumber="1" containsSemiMixedTypes="0" containsString="0" minValue="0" maxValue="0.0004132">
        <n v="0"/>
        <n v="8e-07"/>
        <n v="7.2e-06"/>
        <n v="2.56e-05"/>
        <n v="3.08e-05"/>
        <n v="3.28e-05"/>
        <n v="6.160000000000001e-05"/>
        <n v="8.16e-05"/>
        <n v="0.0002264"/>
        <n v="0.0004132"/>
      </sharedItems>
    </cacheField>
    <cacheField name="CPRAT - surface2" uniqueList="1" numFmtId="0" sqlType="0" hierarchy="0" level="0" databaseField="1">
      <sharedItems count="18" containsNumber="1" containsSemiMixedTypes="0" containsString="0" minValue="0" maxValue="9.272000000000001e-05">
        <n v="0"/>
        <n v="4e-08"/>
        <n v="5.999999999999999e-08"/>
        <n v="8e-08"/>
        <n v="5.2e-07"/>
        <n v="8.8e-07"/>
        <n v="1.24e-06"/>
        <n v="2.12e-06"/>
        <n v="3.36e-06"/>
        <n v="1.744e-05"/>
        <n v="1.772e-05"/>
        <n v="2.052e-05"/>
        <n v="2.388e-05"/>
        <n v="2.886e-05"/>
        <n v="3.052e-05"/>
        <n v="3.544e-05"/>
        <n v="6.548e-05"/>
        <n v="9.272000000000001e-05"/>
      </sharedItems>
    </cacheField>
    <cacheField name="PRATE - surface2" uniqueList="1" numFmtId="0" sqlType="0" hierarchy="0" level="0" databaseField="1">
      <sharedItems count="15" containsNumber="1" containsSemiMixedTypes="0" containsString="0" minValue="0" maxValue="0.0002576">
        <n v="0"/>
        <n v="8e-07"/>
        <n v="1.2e-06"/>
        <n v="2e-06"/>
        <n v="1.76e-05"/>
        <n v="2.08e-05"/>
        <n v="3.04e-05"/>
        <n v="3.12e-05"/>
        <n v="3.56e-05"/>
        <n v="7.160000000000001e-05"/>
        <n v="7.48e-05"/>
        <n v="9.280000000000001e-05"/>
        <n v="9.76e-05"/>
        <n v="0.0001612"/>
        <n v="0.0002576"/>
      </sharedItems>
    </cacheField>
    <cacheField name="APCP - surface" uniqueList="1" numFmtId="0" sqlType="0" hierarchy="0" level="0" databaseField="1">
      <sharedItems count="11" containsNumber="1" containsSemiMixedTypes="0" containsString="0" minValue="0" maxValue="3.5">
        <n v="0"/>
        <n v="0.3125"/>
        <n v="0.375"/>
        <n v="0.4375"/>
        <n v="0.6875"/>
        <n v="0.8125"/>
        <n v="1"/>
        <n v="1.5625"/>
        <n v="2.125"/>
        <n v="2.75"/>
        <n v="3.5"/>
      </sharedItems>
    </cacheField>
    <cacheField name="APCP - surface2" uniqueList="1" numFmtId="0" sqlType="0" hierarchy="0" level="0" databaseField="1">
      <sharedItems count="12" containsNumber="1" containsSemiMixedTypes="0" containsString="0" minValue="0" maxValue="8.6875">
        <n v="0"/>
        <n v="0.0625"/>
        <n v="0.6875"/>
        <n v="1.6875"/>
        <n v="2.8125"/>
        <n v="5.5625"/>
        <n v="6.3125"/>
        <n v="7.0625"/>
        <n v="7.8125"/>
        <n v="8.125"/>
        <n v="8.25"/>
        <n v="8.6875"/>
      </sharedItems>
    </cacheField>
    <cacheField name="ACPCP - surface" uniqueList="1" numFmtId="0" sqlType="0" hierarchy="0" level="0" databaseField="1">
      <sharedItems count="8" containsNumber="1" containsSemiMixedTypes="0" containsString="0" minValue="0" maxValue="1.4375">
        <n v="0"/>
        <n v="0.0625"/>
        <n v="0.25"/>
        <n v="0.375"/>
        <n v="0.625"/>
        <n v="0.6875"/>
        <n v="1"/>
        <n v="1.4375"/>
      </sharedItems>
    </cacheField>
    <cacheField name="ACPCP - surface2" uniqueList="1" numFmtId="0" sqlType="0" hierarchy="0" level="0" databaseField="1">
      <sharedItems count="11" containsNumber="1" containsSemiMixedTypes="0" containsString="0" minValue="0" maxValue="3.5625">
        <n v="0"/>
        <n v="0.0625"/>
        <n v="0.6875"/>
        <n v="1.6875"/>
        <n v="2.125"/>
        <n v="2.1875"/>
        <n v="2.375"/>
        <n v="2.8125"/>
        <n v="3.0625"/>
        <n v="3.1875"/>
        <n v="3.5625"/>
      </sharedItems>
    </cacheField>
    <cacheField name="CSNOW - surface" uniqueList="1" numFmtId="0" sqlType="0" hierarchy="0" level="0" databaseField="1">
      <sharedItems count="1" containsInteger="1" containsNumber="1" containsSemiMixedTypes="0" containsString="0" minValue="0" maxValue="0">
        <n v="0"/>
      </sharedItems>
    </cacheField>
    <cacheField name="CICEP - surface" uniqueList="1" numFmtId="0" sqlType="0" hierarchy="0" level="0" databaseField="1">
      <sharedItems count="1" containsInteger="1" containsNumber="1" containsSemiMixedTypes="0" containsString="0" minValue="0" maxValue="0">
        <n v="0"/>
      </sharedItems>
    </cacheField>
    <cacheField name="CFRZR - surface" uniqueList="1" numFmtId="0" sqlType="0" hierarchy="0" level="0" databaseField="1">
      <sharedItems count="1" containsInteger="1" containsNumber="1" containsSemiMixedTypes="0" containsString="0" minValue="0" maxValue="0">
        <n v="0"/>
      </sharedItems>
    </cacheField>
    <cacheField name="CRAIN - surface" uniqueList="1" numFmtId="0" sqlType="0" hierarchy="0" level="0" databaseField="1">
      <sharedItems count="2" containsInteger="1" containsNumber="1" containsSemiMixedTypes="0" containsString="0" minValue="0" maxValue="1">
        <n v="0"/>
        <n v="1"/>
      </sharedItems>
    </cacheField>
    <cacheField name="CSNOW - surface2" uniqueList="1" numFmtId="0" sqlType="0" hierarchy="0" level="0" databaseField="1">
      <sharedItems count="1" containsInteger="1" containsNumber="1" containsSemiMixedTypes="0" containsString="0" minValue="0" maxValue="0">
        <n v="0"/>
      </sharedItems>
    </cacheField>
    <cacheField name="CICEP - surface2" uniqueList="1" numFmtId="0" sqlType="0" hierarchy="0" level="0" databaseField="1">
      <sharedItems count="1" containsInteger="1" containsNumber="1" containsSemiMixedTypes="0" containsString="0" minValue="0" maxValue="0">
        <n v="0"/>
      </sharedItems>
    </cacheField>
    <cacheField name="CFRZR - surface2" uniqueList="1" numFmtId="0" sqlType="0" hierarchy="0" level="0" databaseField="1">
      <sharedItems count="1" containsInteger="1" containsNumber="1" containsSemiMixedTypes="0" containsString="0" minValue="0" maxValue="0">
        <n v="0"/>
      </sharedItems>
    </cacheField>
    <cacheField name="CRAIN - surface2" uniqueList="1" numFmtId="0" sqlType="0" hierarchy="0" level="0" databaseField="1">
      <sharedItems count="2" containsInteger="1" containsNumber="1" containsSemiMixedTypes="0" containsString="0" minValue="0" maxValue="1">
        <n v="0"/>
        <n v="1"/>
      </sharedItems>
    </cacheField>
    <cacheField name="SUNSD - surface" uniqueList="1" numFmtId="0" sqlType="0" hierarchy="0" level="0" databaseField="1">
      <sharedItems count="17" containsInteger="1" containsNumber="1" containsSemiMixedTypes="0" containsString="0" minValue="0" maxValue="21304">
        <n v="0"/>
        <n v="2951"/>
        <n v="9777"/>
        <n v="9974"/>
        <n v="10381"/>
        <n v="10471"/>
        <n v="10500"/>
        <n v="10504"/>
        <n v="10800"/>
        <n v="13950"/>
        <n v="13991"/>
        <n v="14100"/>
        <n v="14139"/>
        <n v="21181"/>
        <n v="21271"/>
        <n v="21300"/>
        <n v="21304"/>
      </sharedItems>
    </cacheField>
    <cacheField name="LFTX - surface" uniqueList="1" numFmtId="0" sqlType="0" hierarchy="0" level="0" databaseField="1">
      <sharedItems count="44" containsNumber="1" containsSemiMixedTypes="0" containsString="0" minValue="-0.887314" maxValue="9.82884">
        <n v="-0.887314"/>
        <n v="-0.41508"/>
        <n v="-0.199873"/>
        <n v="0.226842"/>
        <n v="0.756121"/>
        <n v="0.780882"/>
        <n v="0.948315"/>
        <n v="0.955634"/>
        <n v="0.990253"/>
        <n v="1.00538"/>
        <n v="1.26725"/>
        <n v="1.52303"/>
        <n v="1.66475"/>
        <n v="1.70013"/>
        <n v="1.9094"/>
        <n v="2.38714"/>
        <n v="2.40909"/>
        <n v="2.50442"/>
        <n v="3.29939"/>
        <n v="3.71859"/>
        <n v="4.04344"/>
        <n v="4.26939"/>
        <n v="4.47841"/>
        <n v="4.5666"/>
        <n v="4.70794"/>
        <n v="4.77013"/>
        <n v="4.88784"/>
        <n v="5.17128"/>
        <n v="5.27598"/>
        <n v="5.42234"/>
        <n v="5.5354"/>
        <n v="5.87638"/>
        <n v="5.91765"/>
        <n v="6.40804"/>
        <n v="6.75264"/>
        <n v="6.75525"/>
        <n v="6.8134"/>
        <n v="6.93886"/>
        <n v="7.14554"/>
        <n v="7.23105"/>
        <n v="7.68499"/>
        <n v="8.104290000000001"/>
        <n v="8.761419999999999"/>
        <n v="9.82884"/>
      </sharedItems>
    </cacheField>
    <cacheField name="CAPE - surface" uniqueList="1" numFmtId="0" sqlType="0" hierarchy="0" level="0" databaseField="1">
      <sharedItems count="17" containsInteger="1" containsNumber="1" containsSemiMixedTypes="0" containsString="0" minValue="0" maxValue="275">
        <n v="0"/>
        <n v="3"/>
        <n v="6"/>
        <n v="9"/>
        <n v="14"/>
        <n v="18"/>
        <n v="21"/>
        <n v="30"/>
        <n v="39"/>
        <n v="41"/>
        <n v="44"/>
        <n v="51"/>
        <n v="100"/>
        <n v="110"/>
        <n v="140"/>
        <n v="195"/>
        <n v="275"/>
      </sharedItems>
    </cacheField>
    <cacheField name="CIN - surface" uniqueList="1" numFmtId="0" sqlType="0" hierarchy="0" level="0" databaseField="1">
      <sharedItems count="44" containsNumber="1" containsSemiMixedTypes="0" containsString="0" minValue="-284.11" maxValue="0.46582">
        <n v="-284.11"/>
        <n v="-247.09"/>
        <n v="-204.161"/>
        <n v="-64.66419999999999"/>
        <n v="-63.4338"/>
        <n v="-59.0328"/>
        <n v="-34.3053"/>
        <n v="-33.5143"/>
        <n v="-26.6258"/>
        <n v="-24.777"/>
        <n v="-21.1592"/>
        <n v="-17.9132"/>
        <n v="-12.0214"/>
        <n v="-9.80298"/>
        <n v="-8.25342"/>
        <n v="-2.31213"/>
        <n v="-1.52563"/>
        <n v="-0.401733"/>
        <n v="-0.377686"/>
        <n v="-0.165649"/>
        <n v="-0.150696"/>
        <n v="-0.139343"/>
        <n v="-0.117065"/>
        <n v="-0.08392330000000001"/>
        <n v="-0.0153198"/>
        <n v="-0.0150146"/>
        <n v="0.0270996"/>
        <n v="0.0314453"/>
        <n v="0.0366211"/>
        <n v="0.08288570000000001"/>
        <n v="0.180176"/>
        <n v="0.191162"/>
        <n v="0.19397"/>
        <n v="0.208557"/>
        <n v="0.24292"/>
        <n v="0.299561"/>
        <n v="0.30835"/>
        <n v="0.332642"/>
        <n v="0.345947"/>
        <n v="0.354614"/>
        <n v="0.366577"/>
        <n v="0.422913"/>
        <n v="0.43103"/>
        <n v="0.46582"/>
      </sharedItems>
    </cacheField>
    <cacheField name="LCDC - low_cloud_layer" uniqueList="1" numFmtId="0" sqlType="0" hierarchy="0" level="0" databaseField="1">
      <sharedItems count="19" containsNumber="1" containsSemiMixedTypes="0" containsString="0" minValue="0" maxValue="100">
        <n v="0"/>
        <n v="0.1"/>
        <n v="0.4"/>
        <n v="0.6"/>
        <n v="1"/>
        <n v="2.8"/>
        <n v="5"/>
        <n v="13.9"/>
        <n v="20.9"/>
        <n v="22.3"/>
        <n v="36.7"/>
        <n v="38.9"/>
        <n v="49.2"/>
        <n v="53.1"/>
        <n v="68.40000000000001"/>
        <n v="71.40000000000001"/>
        <n v="94.09999999999999"/>
        <n v="94.5"/>
        <n v="100"/>
      </sharedItems>
    </cacheField>
    <cacheField name="LCDC - low_cloud_layer2" uniqueList="1" numFmtId="0" sqlType="0" hierarchy="0" level="0" databaseField="1">
      <sharedItems count="23" containsNumber="1" containsSemiMixedTypes="0" containsString="0" minValue="0" maxValue="100">
        <n v="0"/>
        <n v="5.2"/>
        <n v="6.6"/>
        <n v="11.7"/>
        <n v="13.2"/>
        <n v="13.7"/>
        <n v="15.1"/>
        <n v="25.9"/>
        <n v="26.4"/>
        <n v="28.4"/>
        <n v="30"/>
        <n v="44.9"/>
        <n v="48.6"/>
        <n v="51.6"/>
        <n v="52.9"/>
        <n v="55.2"/>
        <n v="65.3"/>
        <n v="74.3"/>
        <n v="78.09999999999999"/>
        <n v="81.3"/>
        <n v="97.2"/>
        <n v="99.90000000000001"/>
        <n v="100"/>
      </sharedItems>
    </cacheField>
    <cacheField name="MCDC - middle_cloud_layer" uniqueList="1" numFmtId="0" sqlType="0" hierarchy="0" level="0" databaseField="1">
      <sharedItems count="16" containsNumber="1" containsSemiMixedTypes="0" containsString="0" minValue="0" maxValue="100">
        <n v="0"/>
        <n v="0.1"/>
        <n v="0.4"/>
        <n v="4"/>
        <n v="4.9"/>
        <n v="5"/>
        <n v="10"/>
        <n v="18.8"/>
        <n v="59.9"/>
        <n v="61.3"/>
        <n v="66.8"/>
        <n v="69.2"/>
        <n v="74.09999999999999"/>
        <n v="88.09999999999999"/>
        <n v="94"/>
        <n v="100"/>
      </sharedItems>
    </cacheField>
    <cacheField name="MCDC - middle_cloud_layer2" uniqueList="1" numFmtId="0" sqlType="0" hierarchy="0" level="0" databaseField="1">
      <sharedItems count="24" containsNumber="1" containsSemiMixedTypes="0" containsString="0" minValue="0" maxValue="100">
        <n v="0"/>
        <n v="0.5"/>
        <n v="2.4"/>
        <n v="2.7"/>
        <n v="3.6"/>
        <n v="4.3"/>
        <n v="14.6"/>
        <n v="35.1"/>
        <n v="36"/>
        <n v="39.2"/>
        <n v="60.6"/>
        <n v="66.2"/>
        <n v="67.5"/>
        <n v="70.09999999999999"/>
        <n v="71.90000000000001"/>
        <n v="80.3"/>
        <n v="83.09999999999999"/>
        <n v="87.2"/>
        <n v="87.3"/>
        <n v="96.5"/>
        <n v="98.7"/>
        <n v="99.2"/>
        <n v="99.3"/>
        <n v="100"/>
      </sharedItems>
    </cacheField>
    <cacheField name="HCDC - high_cloud_layer" uniqueList="1" numFmtId="0" sqlType="0" hierarchy="0" level="0" databaseField="1">
      <sharedItems count="25" containsNumber="1" containsSemiMixedTypes="0" containsString="0" minValue="0" maxValue="100">
        <n v="0"/>
        <n v="0.1"/>
        <n v="0.3"/>
        <n v="0.9"/>
        <n v="2.6"/>
        <n v="3.9"/>
        <n v="4.9"/>
        <n v="5"/>
        <n v="6.5"/>
        <n v="7.2"/>
        <n v="11.5"/>
        <n v="30.7"/>
        <n v="37.2"/>
        <n v="54.7"/>
        <n v="60.3"/>
        <n v="61.9"/>
        <n v="76.3"/>
        <n v="76.5"/>
        <n v="78.5"/>
        <n v="87.2"/>
        <n v="90.7"/>
        <n v="90.90000000000001"/>
        <n v="95"/>
        <n v="95.3"/>
        <n v="100"/>
      </sharedItems>
    </cacheField>
    <cacheField name="HCDC - high_cloud_layer2" uniqueList="1" numFmtId="0" sqlType="0" hierarchy="0" level="0" databaseField="1">
      <sharedItems count="35" containsNumber="1" containsSemiMixedTypes="0" containsString="0" minValue="0" maxValue="100">
        <n v="0"/>
        <n v="0.1"/>
        <n v="0.2"/>
        <n v="0.4"/>
        <n v="0.5"/>
        <n v="0.6"/>
        <n v="0.8"/>
        <n v="1.7"/>
        <n v="2.6"/>
        <n v="7.7"/>
        <n v="11"/>
        <n v="12.3"/>
        <n v="15.4"/>
        <n v="18.3"/>
        <n v="19.2"/>
        <n v="21.1"/>
        <n v="23.7"/>
        <n v="34.8"/>
        <n v="39.7"/>
        <n v="44.1"/>
        <n v="45.8"/>
        <n v="47.2"/>
        <n v="55.5"/>
        <n v="57.5"/>
        <n v="64.3"/>
        <n v="73.59999999999999"/>
        <n v="84.2"/>
        <n v="87.7"/>
        <n v="94"/>
        <n v="95.09999999999999"/>
        <n v="96.09999999999999"/>
        <n v="97"/>
        <n v="97.40000000000001"/>
        <n v="99"/>
        <n v="100"/>
      </sharedItems>
    </cacheField>
    <cacheField name="HLCY - 3000-0_m_above_ground" uniqueList="1" numFmtId="0" sqlType="0" hierarchy="0" level="0" databaseField="1">
      <sharedItems count="44" containsNumber="1" containsSemiMixedTypes="0" containsString="0" minValue="-9.026249999999999" maxValue="264.48">
        <n v="-9.026249999999999"/>
        <n v="0.426239"/>
        <n v="8.354369999999999"/>
        <n v="8.53711"/>
        <n v="29.2074"/>
        <n v="38.8008"/>
        <n v="40.1003"/>
        <n v="42.0232"/>
        <n v="43.0607"/>
        <n v="45.8746"/>
        <n v="48.5436"/>
        <n v="51.9497"/>
        <n v="56.3513"/>
        <n v="59.0631"/>
        <n v="61.2052"/>
        <n v="62.9689"/>
        <n v="66.7616"/>
        <n v="70.09480000000001"/>
        <n v="70.1559"/>
        <n v="70.8263"/>
        <n v="77.71720000000001"/>
        <n v="77.80240000000001"/>
        <n v="80.1887"/>
        <n v="80.7852"/>
        <n v="88.38809999999999"/>
        <n v="89.39230000000001"/>
        <n v="90.6185"/>
        <n v="90.78740000000001"/>
        <n v="91.7017"/>
        <n v="95.2764"/>
        <n v="95.59439999999999"/>
        <n v="98.6742"/>
        <n v="98.9144"/>
        <n v="102.99"/>
        <n v="107.355"/>
        <n v="109.692"/>
        <n v="111.834"/>
        <n v="125.518"/>
        <n v="129.967"/>
        <n v="141.701"/>
        <n v="149.501"/>
        <n v="153.859"/>
        <n v="190.07"/>
        <n v="264.48"/>
      </sharedItems>
    </cacheField>
    <cacheField name="HGT - tropopause" uniqueList="1" numFmtId="0" sqlType="0" hierarchy="0" level="0" databaseField="1">
      <sharedItems count="44" containsNumber="1" containsSemiMixedTypes="0" containsString="0" minValue="8665.83" maxValue="12376.7">
        <n v="8665.83"/>
        <n v="8774.379999999999"/>
        <n v="8778.049999999999"/>
        <n v="8958.059999999999"/>
        <n v="9141.16"/>
        <n v="9458.42"/>
        <n v="10207.8"/>
        <n v="10357.9"/>
        <n v="10388.7"/>
        <n v="10474.4"/>
        <n v="10696.5"/>
        <n v="10764.5"/>
        <n v="10808.4"/>
        <n v="10859.9"/>
        <n v="10864.5"/>
        <n v="10875.7"/>
        <n v="10927.1"/>
        <n v="10934.9"/>
        <n v="10971.8"/>
        <n v="11050.4"/>
        <n v="11286.2"/>
        <n v="11313.3"/>
        <n v="11349.2"/>
        <n v="11465.6"/>
        <n v="11495.9"/>
        <n v="11550.2"/>
        <n v="11557.3"/>
        <n v="11563.6"/>
        <n v="11594.5"/>
        <n v="11620.5"/>
        <n v="11642.3"/>
        <n v="11692.3"/>
        <n v="11703.4"/>
        <n v="11787.5"/>
        <n v="11899.7"/>
        <n v="11995"/>
        <n v="12085.6"/>
        <n v="12101.6"/>
        <n v="12133.3"/>
        <n v="12140.1"/>
        <n v="12213.9"/>
        <n v="12284.7"/>
        <n v="12299.9"/>
        <n v="12376.7"/>
      </sharedItems>
    </cacheField>
    <cacheField name="TMP - tropopause" uniqueList="1" numFmtId="0" sqlType="0" hierarchy="0" level="0" databaseField="1">
      <sharedItems count="44" containsNumber="1" containsSemiMixedTypes="0" containsString="0" minValue="207.057" maxValue="222.236">
        <n v="207.057"/>
        <n v="207.413"/>
        <n v="207.69"/>
        <n v="208.067"/>
        <n v="209.267"/>
        <n v="209.442"/>
        <n v="209.716"/>
        <n v="209.776"/>
        <n v="210.123"/>
        <n v="210.239"/>
        <n v="210.5"/>
        <n v="210.646"/>
        <n v="210.724"/>
        <n v="211.446"/>
        <n v="211.885"/>
        <n v="211.974"/>
        <n v="212.041"/>
        <n v="212.163"/>
        <n v="212.598"/>
        <n v="212.629"/>
        <n v="212.762"/>
        <n v="213.114"/>
        <n v="213.262"/>
        <n v="213.58"/>
        <n v="213.598"/>
        <n v="214.204"/>
        <n v="214.316"/>
        <n v="215.058"/>
        <n v="215.106"/>
        <n v="216.254"/>
        <n v="216.54"/>
        <n v="216.741"/>
        <n v="216.887"/>
        <n v="217.223"/>
        <n v="217.499"/>
        <n v="218.839"/>
        <n v="219.042"/>
        <n v="220.496"/>
        <n v="220.653"/>
        <n v="221.145"/>
        <n v="221.512"/>
        <n v="221.936"/>
        <n v="221.995"/>
        <n v="222.236"/>
      </sharedItems>
    </cacheField>
    <cacheField name="UGRD - tropopause" uniqueList="1" numFmtId="0" sqlType="0" hierarchy="0" level="0" databaseField="1">
      <sharedItems count="44" containsNumber="1" containsSemiMixedTypes="0" containsString="0" minValue="-0.353079" maxValue="34.4812">
        <n v="-0.353079"/>
        <n v="1.08553"/>
        <n v="1.82868"/>
        <n v="4.01901"/>
        <n v="4.92905"/>
        <n v="5.82778"/>
        <n v="6.8719"/>
        <n v="7.71937"/>
        <n v="7.74704"/>
        <n v="7.98151"/>
        <n v="8.624079999999999"/>
        <n v="8.71757"/>
        <n v="9.064"/>
        <n v="9.545339999999999"/>
        <n v="10.2719"/>
        <n v="11.206"/>
        <n v="11.5448"/>
        <n v="11.6655"/>
        <n v="12.0624"/>
        <n v="12.3254"/>
        <n v="12.3674"/>
        <n v="12.579"/>
        <n v="12.7505"/>
        <n v="13.4464"/>
        <n v="13.7257"/>
        <n v="14.2781"/>
        <n v="15.3929"/>
        <n v="15.7931"/>
        <n v="16.0612"/>
        <n v="16.0999"/>
        <n v="16.2465"/>
        <n v="16.3638"/>
        <n v="16.4454"/>
        <n v="17.1007"/>
        <n v="18.9455"/>
        <n v="21.1647"/>
        <n v="22.6156"/>
        <n v="24.2393"/>
        <n v="27.5762"/>
        <n v="30.1775"/>
        <n v="31.6123"/>
        <n v="31.7226"/>
        <n v="33.4628"/>
        <n v="34.4812"/>
      </sharedItems>
    </cacheField>
    <cacheField name="VGRD - tropopause" uniqueList="1" numFmtId="0" sqlType="0" hierarchy="0" level="0" databaseField="1">
      <sharedItems count="44" containsNumber="1" containsSemiMixedTypes="0" containsString="0" minValue="-25.769" maxValue="33.1742">
        <n v="-25.769"/>
        <n v="-23.6964"/>
        <n v="-22.1767"/>
        <n v="-20.6261"/>
        <n v="-18.3255"/>
        <n v="-15.9613"/>
        <n v="-14.6832"/>
        <n v="-11.9848"/>
        <n v="-10.6195"/>
        <n v="-8.394119999999999"/>
        <n v="-8.08273"/>
        <n v="-6.65863"/>
        <n v="-6.37288"/>
        <n v="-5.83214"/>
        <n v="-4.43084"/>
        <n v="-3.887"/>
        <n v="-3.66193"/>
        <n v="-2.49409"/>
        <n v="2.6266"/>
        <n v="3.09332"/>
        <n v="7.59683"/>
        <n v="8.05438"/>
        <n v="8.668950000000001"/>
        <n v="8.7827"/>
        <n v="8.875500000000001"/>
        <n v="9.473240000000001"/>
        <n v="9.473940000000001"/>
        <n v="12.764"/>
        <n v="13.0118"/>
        <n v="13.5895"/>
        <n v="14.1552"/>
        <n v="14.6061"/>
        <n v="18.3837"/>
        <n v="18.8281"/>
        <n v="18.9147"/>
        <n v="19.232"/>
        <n v="20.6775"/>
        <n v="23.3237"/>
        <n v="25.9131"/>
        <n v="30.308"/>
        <n v="31.8487"/>
        <n v="32.335"/>
        <n v="32.9858"/>
        <n v="33.1742"/>
      </sharedItems>
    </cacheField>
    <cacheField name="VWSH - tropopause" uniqueList="1" numFmtId="0" sqlType="0" hierarchy="0" level="0" databaseField="1">
      <sharedItems count="44" containsNumber="1" containsSemiMixedTypes="0" containsString="0" minValue="-0.0195502" maxValue="0.0276875">
        <n v="-0.0195502"/>
        <n v="-0.0184759"/>
        <n v="-0.0144577"/>
        <n v="-0.0105892"/>
        <n v="-0.009319289999999999"/>
        <n v="-0.00611163"/>
        <n v="-0.00602422"/>
        <n v="-0.0053349"/>
        <n v="-0.00276254"/>
        <n v="-0.0015517"/>
        <n v="-0.00154019"/>
        <n v="-0.00115702"/>
        <n v="-0.00111867"/>
        <n v="-0.0007154009999999999"/>
        <n v="-0.000204628"/>
        <n v="-6.08749e-05"/>
        <n v="8.31909e-05"/>
        <n v="0.00134191"/>
        <n v="0.00152132"/>
        <n v="0.00191996"/>
        <n v="0.0031517"/>
        <n v="0.00337795"/>
        <n v="0.00358205"/>
        <n v="0.00392739"/>
        <n v="0.00426735"/>
        <n v="0.00456197"/>
        <n v="0.00503092"/>
        <n v="0.00535866"/>
        <n v="0.00589246"/>
        <n v="0.00607247"/>
        <n v="0.00610719"/>
        <n v="0.00664784"/>
        <n v="0.00712833"/>
        <n v="0.00717371"/>
        <n v="0.00826351"/>
        <n v="0.00863594"/>
        <n v="0.0108079"/>
        <n v="0.0113177"/>
        <n v="0.0117274"/>
        <n v="0.012354"/>
        <n v="0.0132437"/>
        <n v="0.0133218"/>
        <n v="0.0241697"/>
        <n v="0.0276875"/>
      </sharedItems>
    </cacheField>
    <cacheField name="HGT - 0C_isotherm" uniqueList="1" numFmtId="0" sqlType="0" hierarchy="0" level="0" databaseField="1">
      <sharedItems count="44" containsNumber="1" containsSemiMixedTypes="0" containsString="0" minValue="1712.96" maxValue="3248.16">
        <n v="1712.96"/>
        <n v="1716.96"/>
        <n v="1787.84"/>
        <n v="1807.04"/>
        <n v="1813.6"/>
        <n v="1877.28"/>
        <n v="1931.52"/>
        <n v="2118.56"/>
        <n v="2136.48"/>
        <n v="2158.88"/>
        <n v="2400.8"/>
        <n v="2452.8"/>
        <n v="2480.16"/>
        <n v="2533.12"/>
        <n v="2572.64"/>
        <n v="2577.6"/>
        <n v="2705.12"/>
        <n v="2725.92"/>
        <n v="2739.68"/>
        <n v="2759.36"/>
        <n v="2760"/>
        <n v="2812.64"/>
        <n v="2822.88"/>
        <n v="2830.24"/>
        <n v="2854.88"/>
        <n v="2858.88"/>
        <n v="2865.12"/>
        <n v="2875.68"/>
        <n v="2876.32"/>
        <n v="2881.76"/>
        <n v="2883.84"/>
        <n v="2903.84"/>
        <n v="2923.52"/>
        <n v="2992.48"/>
        <n v="2999.04"/>
        <n v="3000"/>
        <n v="3023.52"/>
        <n v="3033.12"/>
        <n v="3034.88"/>
        <n v="3041.28"/>
        <n v="3102.24"/>
        <n v="3128.64"/>
        <n v="3191.36"/>
        <n v="3248.16"/>
      </sharedItems>
    </cacheField>
    <cacheField name="RH - 0C_isotherm" uniqueList="1" numFmtId="0" sqlType="0" hierarchy="0" level="0" databaseField="1">
      <sharedItems count="44" containsNumber="1" containsSemiMixedTypes="0" containsString="0" minValue="8.300000000000001" maxValue="99.90000000000001">
        <n v="8.300000000000001"/>
        <n v="8.4"/>
        <n v="8.5"/>
        <n v="9.6"/>
        <n v="9.9"/>
        <n v="10.3"/>
        <n v="10.5"/>
        <n v="10.6"/>
        <n v="10.7"/>
        <n v="11.1"/>
        <n v="11.3"/>
        <n v="11.4"/>
        <n v="11.5"/>
        <n v="11.9"/>
        <n v="13.7"/>
        <n v="14.7"/>
        <n v="17.5"/>
        <n v="17.9"/>
        <n v="20.3"/>
        <n v="21.3"/>
        <n v="23.6"/>
        <n v="30.1"/>
        <n v="33.8"/>
        <n v="52.1"/>
        <n v="54.5"/>
        <n v="62.4"/>
        <n v="70.7"/>
        <n v="70.90000000000001"/>
        <n v="75.7"/>
        <n v="78.90000000000001"/>
        <n v="79.7"/>
        <n v="80.8"/>
        <n v="83.59999999999999"/>
        <n v="87.7"/>
        <n v="87.8"/>
        <n v="90.2"/>
        <n v="92.09999999999999"/>
        <n v="93.5"/>
        <n v="96.3"/>
        <n v="97.59999999999999"/>
        <n v="98.3"/>
        <n v="99.2"/>
        <n v="99.59999999999999"/>
        <n v="99.90000000000001"/>
      </sharedItems>
    </cacheField>
    <cacheField name="ICEC - surface" uniqueList="1" numFmtId="0" sqlType="0" hierarchy="0" level="0" databaseField="1">
      <sharedItems count="1" containsInteger="1" containsNumber="1" containsSemiMixedTypes="0" containsString="0" minValue="0" maxValue="0">
        <n v="0"/>
      </sharedItems>
    </cacheField>
    <cacheField name="1" uniqueList="1" numFmtId="0" sqlType="0" hierarchy="0" level="0" databaseField="1">
      <sharedItems count="44" containsInteger="1" containsNumber="1" containsSemiMixedTypes="0" containsString="0" minValue="2" maxValue="45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</sharedItems>
    </cacheField>
    <cacheField name="Mesi" uniqueList="1" numFmtId="0" sqlType="0" hierarchy="0" level="0" databaseField="0">
      <fieldGroup base="0">
        <rangePr autoStart="1" autoEnd="1" groupBy="months" startDate="2025-01-24T00:00:00" endDate="2025-01-31T00:00:00" groupInterval="1"/>
        <groupItems count="14">
          <s v="&lt;01/24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31/2025"/>
        </groupItems>
      </fieldGroup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createdVersion="3" recordCount="44" r:id="rId1">
  <cacheSource type="worksheet">
    <worksheetSource ref="A1:ED45" sheet="final"/>
  </cacheSource>
  <cacheFields count="134">
    <cacheField name="TE -" uniqueList="1" numFmtId="0" sqlType="0" hierarchy="0" level="0" databaseField="1">
      <sharedItems count="44" containsDate="1" containsNonDate="0" containsSemiMixedTypes="0" containsString="0" minDate="2025-01-24T21:00:00" maxDate="2025-01-30T06:00:00">
        <d v="2025-01-24T21:00:00"/>
        <d v="2025-01-25T00:00:00"/>
        <d v="2025-01-25T03:00:00"/>
        <d v="2025-01-25T06:00:00"/>
        <d v="2025-01-25T09:00:00"/>
        <d v="2025-01-25T12:00:00"/>
        <d v="2025-01-25T15:00:00"/>
        <d v="2025-01-25T18:00:00"/>
        <d v="2025-01-25T21:00:00"/>
        <d v="2025-01-26T00:00:00"/>
        <d v="2025-01-26T03:00:00"/>
        <d v="2025-01-26T06:00:00"/>
        <d v="2025-01-26T09:00:00"/>
        <d v="2025-01-26T12:00:00"/>
        <d v="2025-01-26T15:00:00"/>
        <d v="2025-01-26T18:00:00"/>
        <d v="2025-01-26T21:00:00"/>
        <d v="2025-01-27T00:00:00"/>
        <d v="2025-01-27T03:00:00"/>
        <d v="2025-01-27T06:00:00"/>
        <d v="2025-01-27T09:00:00"/>
        <d v="2025-01-27T12:00:00"/>
        <d v="2025-01-27T15:00:00"/>
        <d v="2025-01-27T18:00:00"/>
        <d v="2025-01-27T21:00:00"/>
        <d v="2025-01-28T00:00:00"/>
        <d v="2025-01-28T03:00:00"/>
        <d v="2025-01-28T06:00:00"/>
        <d v="2025-01-28T09:00:00"/>
        <d v="2025-01-28T12:00:00"/>
        <d v="2025-01-28T15:00:00"/>
        <d v="2025-01-28T18:00:00"/>
        <d v="2025-01-28T21:00:00"/>
        <d v="2025-01-29T00:00:00"/>
        <d v="2025-01-29T03:00:00"/>
        <d v="2025-01-29T06:00:00"/>
        <d v="2025-01-29T09:00:00"/>
        <d v="2025-01-29T12:00:00"/>
        <d v="2025-01-29T15:00:00"/>
        <d v="2025-01-29T18:00:00"/>
        <d v="2025-01-29T21:00:00"/>
        <d v="2025-01-30T00:00:00"/>
        <d v="2025-01-30T03:00:00"/>
        <d v="2025-01-30T06:00:00"/>
      </sharedItems>
      <fieldGroup base="0">
        <rangePr autoStart="1" autoEnd="1" groupBy="days" startDate="2025-01-24T00:00:00" endDate="2025-01-31T00:00:00" groupInterval="1"/>
        <groupItems count="368">
          <s v="&lt;01/24/2025"/>
          <s v="Jan 01"/>
          <s v="Jan 02"/>
          <s v="Jan 03"/>
          <s v="Jan 04"/>
          <s v="Jan 05"/>
          <s v="Jan 06"/>
          <s v="Jan 07"/>
          <s v="Jan 08"/>
          <s v="Jan 09"/>
          <s v="Jan 10"/>
          <s v="Jan 11"/>
          <s v="Jan 12"/>
          <s v="Jan 13"/>
          <s v="Jan 14"/>
          <s v="Jan 15"/>
          <s v="Jan 16"/>
          <s v="Jan 17"/>
          <s v="Jan 18"/>
          <s v="Jan 19"/>
          <s v="Jan 20"/>
          <s v="Jan 21"/>
          <s v="Jan 22"/>
          <s v="Jan 23"/>
          <s v="Jan 24"/>
          <s v="Jan 25"/>
          <s v="Jan 26"/>
          <s v="Jan 27"/>
          <s v="Jan 28"/>
          <s v="Jan 29"/>
          <s v="Jan 30"/>
          <s v="Jan 31"/>
          <s v="Feb 01"/>
          <s v="Feb 02"/>
          <s v="Feb 03"/>
          <s v="Feb 04"/>
          <s v="Feb 05"/>
          <s v="Feb 06"/>
          <s v="Feb 07"/>
          <s v="Feb 08"/>
          <s v="Feb 09"/>
          <s v="Feb 10"/>
          <s v="Feb 11"/>
          <s v="Feb 12"/>
          <s v="Feb 13"/>
          <s v="Feb 14"/>
          <s v="Feb 15"/>
          <s v="Feb 16"/>
          <s v="Feb 17"/>
          <s v="Feb 18"/>
          <s v="Feb 19"/>
          <s v="Feb 20"/>
          <s v="Feb 21"/>
          <s v="Feb 22"/>
          <s v="Feb 23"/>
          <s v="Feb 24"/>
          <s v="Feb 25"/>
          <s v="Feb 26"/>
          <s v="Feb 27"/>
          <s v="Feb 28"/>
          <s v="Feb 29"/>
          <s v="Mar 01"/>
          <s v="Mar 02"/>
          <s v="Mar 03"/>
          <s v="Mar 04"/>
          <s v="Mar 05"/>
          <s v="Mar 06"/>
          <s v="Mar 07"/>
          <s v="Mar 08"/>
          <s v="Mar 09"/>
          <s v="Mar 10"/>
          <s v="Mar 11"/>
          <s v="Mar 12"/>
          <s v="Mar 13"/>
          <s v="Mar 14"/>
          <s v="Mar 15"/>
          <s v="Mar 16"/>
          <s v="Mar 17"/>
          <s v="Mar 18"/>
          <s v="Mar 19"/>
          <s v="Mar 20"/>
          <s v="Mar 21"/>
          <s v="Mar 22"/>
          <s v="Mar 23"/>
          <s v="Mar 24"/>
          <s v="Mar 25"/>
          <s v="Mar 26"/>
          <s v="Mar 27"/>
          <s v="Mar 28"/>
          <s v="Mar 29"/>
          <s v="Mar 30"/>
          <s v="Mar 31"/>
          <s v="Apr 01"/>
          <s v="Apr 02"/>
          <s v="Apr 03"/>
          <s v="Apr 04"/>
          <s v="Apr 05"/>
          <s v="Apr 06"/>
          <s v="Apr 07"/>
          <s v="Apr 08"/>
          <s v="Apr 09"/>
          <s v="Apr 10"/>
          <s v="Apr 11"/>
          <s v="Apr 12"/>
          <s v="Apr 13"/>
          <s v="Apr 14"/>
          <s v="Apr 15"/>
          <s v="Apr 16"/>
          <s v="Apr 17"/>
          <s v="Apr 18"/>
          <s v="Apr 19"/>
          <s v="Apr 20"/>
          <s v="Apr 21"/>
          <s v="Apr 22"/>
          <s v="Apr 23"/>
          <s v="Apr 24"/>
          <s v="Apr 25"/>
          <s v="Apr 26"/>
          <s v="Apr 27"/>
          <s v="Apr 28"/>
          <s v="Apr 29"/>
          <s v="Apr 30"/>
          <s v="May 01"/>
          <s v="May 02"/>
          <s v="May 03"/>
          <s v="May 04"/>
          <s v="May 05"/>
          <s v="May 06"/>
          <s v="May 07"/>
          <s v="May 08"/>
          <s v="May 09"/>
          <s v="May 10"/>
          <s v="May 11"/>
          <s v="May 12"/>
          <s v="May 13"/>
          <s v="May 14"/>
          <s v="May 15"/>
          <s v="May 16"/>
          <s v="May 17"/>
          <s v="May 18"/>
          <s v="May 19"/>
          <s v="May 20"/>
          <s v="May 21"/>
          <s v="May 22"/>
          <s v="May 23"/>
          <s v="May 24"/>
          <s v="May 25"/>
          <s v="May 26"/>
          <s v="May 27"/>
          <s v="May 28"/>
          <s v="May 29"/>
          <s v="May 30"/>
          <s v="May 31"/>
          <s v="Jun 01"/>
          <s v="Jun 02"/>
          <s v="Jun 03"/>
          <s v="Jun 04"/>
          <s v="Jun 05"/>
          <s v="Jun 06"/>
          <s v="Jun 07"/>
          <s v="Jun 08"/>
          <s v="Jun 09"/>
          <s v="Jun 10"/>
          <s v="Jun 11"/>
          <s v="Jun 12"/>
          <s v="Jun 13"/>
          <s v="Jun 14"/>
          <s v="Jun 15"/>
          <s v="Jun 16"/>
          <s v="Jun 17"/>
          <s v="Jun 18"/>
          <s v="Jun 19"/>
          <s v="Jun 20"/>
          <s v="Jun 21"/>
          <s v="Jun 22"/>
          <s v="Jun 23"/>
          <s v="Jun 24"/>
          <s v="Jun 25"/>
          <s v="Jun 26"/>
          <s v="Jun 27"/>
          <s v="Jun 28"/>
          <s v="Jun 29"/>
          <s v="Jun 30"/>
          <s v="Jul 01"/>
          <s v="Jul 02"/>
          <s v="Jul 03"/>
          <s v="Jul 04"/>
          <s v="Jul 05"/>
          <s v="Jul 06"/>
          <s v="Jul 07"/>
          <s v="Jul 08"/>
          <s v="Jul 09"/>
          <s v="Jul 10"/>
          <s v="Jul 11"/>
          <s v="Jul 12"/>
          <s v="Jul 13"/>
          <s v="Jul 14"/>
          <s v="Jul 15"/>
          <s v="Jul 16"/>
          <s v="Jul 17"/>
          <s v="Jul 18"/>
          <s v="Jul 19"/>
          <s v="Jul 20"/>
          <s v="Jul 21"/>
          <s v="Jul 22"/>
          <s v="Jul 23"/>
          <s v="Jul 24"/>
          <s v="Jul 25"/>
          <s v="Jul 26"/>
          <s v="Jul 27"/>
          <s v="Jul 28"/>
          <s v="Jul 29"/>
          <s v="Jul 30"/>
          <s v="Jul 31"/>
          <s v="Aug 01"/>
          <s v="Aug 02"/>
          <s v="Aug 03"/>
          <s v="Aug 04"/>
          <s v="Aug 05"/>
          <s v="Aug 06"/>
          <s v="Aug 07"/>
          <s v="Aug 08"/>
          <s v="Aug 09"/>
          <s v="Aug 10"/>
          <s v="Aug 11"/>
          <s v="Aug 12"/>
          <s v="Aug 13"/>
          <s v="Aug 14"/>
          <s v="Aug 15"/>
          <s v="Aug 16"/>
          <s v="Aug 17"/>
          <s v="Aug 18"/>
          <s v="Aug 19"/>
          <s v="Aug 20"/>
          <s v="Aug 21"/>
          <s v="Aug 22"/>
          <s v="Aug 23"/>
          <s v="Aug 24"/>
          <s v="Aug 25"/>
          <s v="Aug 26"/>
          <s v="Aug 27"/>
          <s v="Aug 28"/>
          <s v="Aug 29"/>
          <s v="Aug 30"/>
          <s v="Aug 31"/>
          <s v="Sep 01"/>
          <s v="Sep 02"/>
          <s v="Sep 03"/>
          <s v="Sep 04"/>
          <s v="Sep 05"/>
          <s v="Sep 06"/>
          <s v="Sep 07"/>
          <s v="Sep 08"/>
          <s v="Sep 09"/>
          <s v="Sep 10"/>
          <s v="Sep 11"/>
          <s v="Sep 12"/>
          <s v="Sep 13"/>
          <s v="Sep 14"/>
          <s v="Sep 15"/>
          <s v="Sep 16"/>
          <s v="Sep 17"/>
          <s v="Sep 18"/>
          <s v="Sep 19"/>
          <s v="Sep 20"/>
          <s v="Sep 21"/>
          <s v="Sep 22"/>
          <s v="Sep 23"/>
          <s v="Sep 24"/>
          <s v="Sep 25"/>
          <s v="Sep 26"/>
          <s v="Sep 27"/>
          <s v="Sep 28"/>
          <s v="Sep 29"/>
          <s v="Sep 30"/>
          <s v="Oct 01"/>
          <s v="Oct 02"/>
          <s v="Oct 03"/>
          <s v="Oct 04"/>
          <s v="Oct 05"/>
          <s v="Oct 06"/>
          <s v="Oct 07"/>
          <s v="Oct 08"/>
          <s v="Oct 09"/>
          <s v="Oct 10"/>
          <s v="Oct 11"/>
          <s v="Oct 12"/>
          <s v="Oct 13"/>
          <s v="Oct 14"/>
          <s v="Oct 15"/>
          <s v="Oct 16"/>
          <s v="Oct 17"/>
          <s v="Oct 18"/>
          <s v="Oct 19"/>
          <s v="Oct 20"/>
          <s v="Oct 21"/>
          <s v="Oct 22"/>
          <s v="Oct 23"/>
          <s v="Oct 24"/>
          <s v="Oct 25"/>
          <s v="Oct 26"/>
          <s v="Oct 27"/>
          <s v="Oct 28"/>
          <s v="Oct 29"/>
          <s v="Oct 30"/>
          <s v="Oct 31"/>
          <s v="Nov 01"/>
          <s v="Nov 02"/>
          <s v="Nov 03"/>
          <s v="Nov 04"/>
          <s v="Nov 05"/>
          <s v="Nov 06"/>
          <s v="Nov 07"/>
          <s v="Nov 08"/>
          <s v="Nov 09"/>
          <s v="Nov 10"/>
          <s v="Nov 11"/>
          <s v="Nov 12"/>
          <s v="Nov 13"/>
          <s v="Nov 14"/>
          <s v="Nov 15"/>
          <s v="Nov 16"/>
          <s v="Nov 17"/>
          <s v="Nov 18"/>
          <s v="Nov 19"/>
          <s v="Nov 20"/>
          <s v="Nov 21"/>
          <s v="Nov 22"/>
          <s v="Nov 23"/>
          <s v="Nov 24"/>
          <s v="Nov 25"/>
          <s v="Nov 26"/>
          <s v="Nov 27"/>
          <s v="Nov 28"/>
          <s v="Nov 29"/>
          <s v="Nov 30"/>
          <s v="Dec 01"/>
          <s v="Dec 02"/>
          <s v="Dec 03"/>
          <s v="Dec 04"/>
          <s v="Dec 05"/>
          <s v="Dec 06"/>
          <s v="Dec 07"/>
          <s v="Dec 08"/>
          <s v="Dec 09"/>
          <s v="Dec 10"/>
          <s v="Dec 11"/>
          <s v="Dec 12"/>
          <s v="Dec 13"/>
          <s v="Dec 14"/>
          <s v="Dec 15"/>
          <s v="Dec 16"/>
          <s v="Dec 17"/>
          <s v="Dec 18"/>
          <s v="Dec 19"/>
          <s v="Dec 20"/>
          <s v="Dec 21"/>
          <s v="Dec 22"/>
          <s v="Dec 23"/>
          <s v="Dec 24"/>
          <s v="Dec 25"/>
          <s v="Dec 26"/>
          <s v="Dec 27"/>
          <s v="Dec 28"/>
          <s v="Dec 29"/>
          <s v="Dec 30"/>
          <s v="Dec 31"/>
          <s v="&gt;01/31/2025"/>
        </groupItems>
      </fieldGroup>
    </cacheField>
    <cacheField name="PRMSL - mean_sea_level" uniqueList="1" numFmtId="0" sqlType="0" hierarchy="0" level="0" databaseField="1">
      <sharedItems count="42" containsInteger="1" containsNumber="1" containsSemiMixedTypes="0" containsString="0" minValue="101361" maxValue="102248">
        <n v="101361"/>
        <n v="101439"/>
        <n v="101447"/>
        <n v="101487"/>
        <n v="101500"/>
        <n v="101539"/>
        <n v="101562"/>
        <n v="101574"/>
        <n v="101600"/>
        <n v="101608"/>
        <n v="101622"/>
        <n v="101625"/>
        <n v="101690"/>
        <n v="101704"/>
        <n v="101707"/>
        <n v="101722"/>
        <n v="101733"/>
        <n v="101734"/>
        <n v="101744"/>
        <n v="101779"/>
        <n v="101781"/>
        <n v="101801"/>
        <n v="101847"/>
        <n v="101906"/>
        <n v="101965"/>
        <n v="101981"/>
        <n v="101982"/>
        <n v="102021"/>
        <n v="102022"/>
        <n v="102033"/>
        <n v="102044"/>
        <n v="102046"/>
        <n v="102060"/>
        <n v="102062"/>
        <n v="102076"/>
        <n v="102088"/>
        <n v="102094"/>
        <n v="102118"/>
        <n v="102119"/>
        <n v="102125"/>
        <n v="102177"/>
        <n v="102248"/>
      </sharedItems>
    </cacheField>
    <cacheField name="VIS - surface" uniqueList="1" numFmtId="0" sqlType="0" hierarchy="0" level="0" databaseField="1">
      <sharedItems count="13" containsNumber="1" containsSemiMixedTypes="0" containsString="0" minValue="8395.57" maxValue="24135.4">
        <n v="8395.57"/>
        <n v="8822.459999999999"/>
        <n v="10483.5"/>
        <n v="12666.8"/>
        <n v="19869.8"/>
        <n v="24063.2"/>
        <n v="24134.7"/>
        <n v="24134.8"/>
        <n v="24134.9"/>
        <n v="24135"/>
        <n v="24135.1"/>
        <n v="24135.2"/>
        <n v="24135.4"/>
      </sharedItems>
    </cacheField>
    <cacheField name="GUST - surface" uniqueList="1" numFmtId="0" sqlType="0" hierarchy="0" level="0" databaseField="1">
      <sharedItems count="44" containsNumber="1" containsSemiMixedTypes="0" containsString="0" minValue="1.32377" maxValue="14.1066">
        <n v="1.32377"/>
        <n v="1.6116"/>
        <n v="1.63187"/>
        <n v="2.20655"/>
        <n v="2.50141"/>
        <n v="2.60548"/>
        <n v="2.61573"/>
        <n v="2.62087"/>
        <n v="2.80936"/>
        <n v="2.90005"/>
        <n v="2.9088"/>
        <n v="3.60141"/>
        <n v="4.00179"/>
        <n v="4.01153"/>
        <n v="4.50274"/>
        <n v="4.50762"/>
        <n v="4.9"/>
        <n v="4.90557"/>
        <n v="5.10563"/>
        <n v="6"/>
        <n v="6.10378"/>
        <n v="6.81315"/>
        <n v="6.8217"/>
        <n v="7.40228"/>
        <n v="7.40665"/>
        <n v="7.80305"/>
        <n v="7.90615"/>
        <n v="8.9"/>
        <n v="9.00874"/>
        <n v="9.4"/>
        <n v="10.1059"/>
        <n v="10.4009"/>
        <n v="10.6156"/>
        <n v="10.7132"/>
        <n v="11.2001"/>
        <n v="11.3031"/>
        <n v="11.6005"/>
        <n v="11.6105"/>
        <n v="11.8161"/>
        <n v="11.9219"/>
        <n v="12.4083"/>
        <n v="12.5023"/>
        <n v="12.7194"/>
        <n v="14.1066"/>
      </sharedItems>
    </cacheField>
    <cacheField name="HGT - 200_mb" uniqueList="1" numFmtId="0" sqlType="0" hierarchy="0" level="0" databaseField="1">
      <sharedItems count="44" containsNumber="1" containsSemiMixedTypes="0" containsString="0" minValue="11650.9" maxValue="11960.8">
        <n v="11650.9"/>
        <n v="11655"/>
        <n v="11673.2"/>
        <n v="11690.4"/>
        <n v="11700.5"/>
        <n v="11717.5"/>
        <n v="11737.1"/>
        <n v="11744.9"/>
        <n v="11747.8"/>
        <n v="11761.5"/>
        <n v="11783.4"/>
        <n v="11805.9"/>
        <n v="11815.3"/>
        <n v="11816.4"/>
        <n v="11817.1"/>
        <n v="11826.2"/>
        <n v="11830.5"/>
        <n v="11831.2"/>
        <n v="11839.8"/>
        <n v="11843"/>
        <n v="11846"/>
        <n v="11846.2"/>
        <n v="11846.8"/>
        <n v="11847.9"/>
        <n v="11851.5"/>
        <n v="11856"/>
        <n v="11856.1"/>
        <n v="11858.7"/>
        <n v="11863.8"/>
        <n v="11865"/>
        <n v="11868.5"/>
        <n v="11868.8"/>
        <n v="11869.5"/>
        <n v="11884.1"/>
        <n v="11892.4"/>
        <n v="11895.2"/>
        <n v="11906.8"/>
        <n v="11923.6"/>
        <n v="11927.2"/>
        <n v="11946"/>
        <n v="11947.3"/>
        <n v="11955.4"/>
        <n v="11957.3"/>
        <n v="11960.8"/>
      </sharedItems>
    </cacheField>
    <cacheField name="TMP - 200_mb" uniqueList="1" numFmtId="0" sqlType="0" hierarchy="0" level="0" databaseField="1">
      <sharedItems count="44" containsNumber="1" containsSemiMixedTypes="0" containsString="0" minValue="207.501" maxValue="223.099">
        <n v="207.501"/>
        <n v="207.859"/>
        <n v="208.448"/>
        <n v="209.343"/>
        <n v="209.557"/>
        <n v="209.743"/>
        <n v="209.827"/>
        <n v="210.427"/>
        <n v="210.771"/>
        <n v="211.108"/>
        <n v="211.167"/>
        <n v="211.204"/>
        <n v="211.653"/>
        <n v="211.716"/>
        <n v="211.759"/>
        <n v="211.761"/>
        <n v="211.997"/>
        <n v="212.199"/>
        <n v="212.576"/>
        <n v="212.757"/>
        <n v="212.881"/>
        <n v="213.019"/>
        <n v="213.115"/>
        <n v="213.253"/>
        <n v="214.008"/>
        <n v="214.456"/>
        <n v="214.702"/>
        <n v="215.792"/>
        <n v="216.354"/>
        <n v="216.519"/>
        <n v="217.525"/>
        <n v="218.53"/>
        <n v="219.029"/>
        <n v="219.202"/>
        <n v="219.461"/>
        <n v="219.502"/>
        <n v="220.198"/>
        <n v="221.951"/>
        <n v="222.227"/>
        <n v="222.261"/>
        <n v="222.459"/>
        <n v="222.618"/>
        <n v="222.959"/>
        <n v="223.099"/>
      </sharedItems>
    </cacheField>
    <cacheField name="RH - 200_mb" uniqueList="1" numFmtId="0" sqlType="0" hierarchy="0" level="0" databaseField="1">
      <sharedItems count="42" containsNumber="1" containsSemiMixedTypes="0" containsString="0" minValue="2.6" maxValue="98.5">
        <n v="2.6"/>
        <n v="2.7"/>
        <n v="3.4"/>
        <n v="4"/>
        <n v="4.5"/>
        <n v="4.6"/>
        <n v="7.1"/>
        <n v="9.300000000000001"/>
        <n v="9.5"/>
        <n v="10.2"/>
        <n v="10.4"/>
        <n v="10.6"/>
        <n v="11.2"/>
        <n v="12"/>
        <n v="12.5"/>
        <n v="17.7"/>
        <n v="18.1"/>
        <n v="20.9"/>
        <n v="30.2"/>
        <n v="33"/>
        <n v="36.9"/>
        <n v="41.8"/>
        <n v="43.6"/>
        <n v="45.7"/>
        <n v="46"/>
        <n v="46.2"/>
        <n v="46.8"/>
        <n v="47.4"/>
        <n v="47.5"/>
        <n v="48"/>
        <n v="48.3"/>
        <n v="50.6"/>
        <n v="51"/>
        <n v="51.4"/>
        <n v="51.5"/>
        <n v="51.6"/>
        <n v="51.9"/>
        <n v="58.6"/>
        <n v="59.3"/>
        <n v="60.9"/>
        <n v="92.5"/>
        <n v="98.5"/>
      </sharedItems>
    </cacheField>
    <cacheField name="TCDC - 200_mb" uniqueList="1" numFmtId="0" sqlType="0" hierarchy="0" level="0" databaseField="1">
      <sharedItems count="5" containsNumber="1" containsSemiMixedTypes="0" containsString="0" minValue="0" maxValue="35.1">
        <n v="0"/>
        <n v="0.1"/>
        <n v="0.9"/>
        <n v="32.4"/>
        <n v="35.1"/>
      </sharedItems>
    </cacheField>
    <cacheField name="VVEL - 200_mb" uniqueList="1" numFmtId="0" sqlType="0" hierarchy="0" level="0" databaseField="1">
      <sharedItems count="44" containsNumber="1" containsSemiMixedTypes="0" containsString="0" minValue="-0.260523" maxValue="0.254754">
        <n v="-0.260523"/>
        <n v="-0.245454"/>
        <n v="-0.20973"/>
        <n v="-0.180728"/>
        <n v="-0.160543"/>
        <n v="-0.156791"/>
        <n v="-0.148063"/>
        <n v="-0.145889"/>
        <n v="-0.100836"/>
        <n v="-0.099375"/>
        <n v="-0.0834746"/>
        <n v="-0.0800273"/>
        <n v="-0.0758945"/>
        <n v="-0.0724287"/>
        <n v="-0.0699219"/>
        <n v="-0.0643799"/>
        <n v="-0.0508848"/>
        <n v="-0.0483027"/>
        <n v="-0.0454287"/>
        <n v="-0.0386855"/>
        <n v="-0.0385078"/>
        <n v="-0.0373105"/>
        <n v="-0.0240371"/>
        <n v="-0.0127871"/>
        <n v="-0.0121738"/>
        <n v="-0.00641309"/>
        <n v="-0.00568359"/>
        <n v="0.00123242"/>
        <n v="0.00554102"/>
        <n v="0.00809375"/>
        <n v="0.0105488"/>
        <n v="0.0231221"/>
        <n v="0.0305264"/>
        <n v="0.0391123"/>
        <n v="0.0441074"/>
        <n v="0.046124"/>
        <n v="0.0735547"/>
        <n v="0.0828613"/>
        <n v="0.0858418"/>
        <n v="0.0947793"/>
        <n v="0.128795"/>
        <n v="0.162904"/>
        <n v="0.191226"/>
        <n v="0.254754"/>
      </sharedItems>
    </cacheField>
    <cacheField name="UGRD - 200_mb" uniqueList="1" numFmtId="0" sqlType="0" hierarchy="0" level="0" databaseField="1">
      <sharedItems count="44" containsNumber="1" containsSemiMixedTypes="0" containsString="0" minValue="-0.720172" maxValue="34.6823">
        <n v="-0.720172"/>
        <n v="-0.148996"/>
        <n v="1.75304"/>
        <n v="2.48025"/>
        <n v="2.55911"/>
        <n v="5.55373"/>
        <n v="7.01207"/>
        <n v="7.32135"/>
        <n v="7.55395"/>
        <n v="8.00306"/>
        <n v="8.62181"/>
        <n v="8.87665"/>
        <n v="9.837910000000001"/>
        <n v="10.5079"/>
        <n v="11.2424"/>
        <n v="11.4224"/>
        <n v="12.1127"/>
        <n v="12.8286"/>
        <n v="13.5811"/>
        <n v="13.7035"/>
        <n v="13.8747"/>
        <n v="14.4564"/>
        <n v="15.1463"/>
        <n v="15.6"/>
        <n v="15.9"/>
        <n v="17.0088"/>
        <n v="17.9482"/>
        <n v="18.3311"/>
        <n v="18.3776"/>
        <n v="18.6019"/>
        <n v="18.9268"/>
        <n v="19.2858"/>
        <n v="20.3229"/>
        <n v="20.3347"/>
        <n v="21.741"/>
        <n v="22.1812"/>
        <n v="22.5731"/>
        <n v="23.1146"/>
        <n v="24.2989"/>
        <n v="25.8587"/>
        <n v="26.3"/>
        <n v="29.5964"/>
        <n v="31.041"/>
        <n v="34.6823"/>
      </sharedItems>
    </cacheField>
    <cacheField name="VGRD - 200_mb" uniqueList="1" numFmtId="0" sqlType="0" hierarchy="0" level="0" databaseField="1">
      <sharedItems count="44" containsNumber="1" containsSemiMixedTypes="0" containsString="0" minValue="-25.7134" maxValue="24.0322">
        <n v="-25.7134"/>
        <n v="-25.5426"/>
        <n v="-22.0709"/>
        <n v="-18.4282"/>
        <n v="-18.0325"/>
        <n v="-12.953"/>
        <n v="-11.8954"/>
        <n v="-11.6569"/>
        <n v="-10.654"/>
        <n v="-9.787599999999999"/>
        <n v="-8.798349999999999"/>
        <n v="-7.85908"/>
        <n v="-5.88916"/>
        <n v="-5.86565"/>
        <n v="-5.69764"/>
        <n v="-5.10094"/>
        <n v="-3.39995"/>
        <n v="-0.454785"/>
        <n v="0.0551331"/>
        <n v="0.600024"/>
        <n v="2.54733"/>
        <n v="4.23989"/>
        <n v="4.46705"/>
        <n v="6.75728"/>
        <n v="7.01959"/>
        <n v="8.414619999999999"/>
        <n v="9.107290000000001"/>
        <n v="9.713229999999999"/>
        <n v="9.922610000000001"/>
        <n v="10.671"/>
        <n v="12.1696"/>
        <n v="12.2676"/>
        <n v="12.441"/>
        <n v="13.4535"/>
        <n v="15.8468"/>
        <n v="17.4201"/>
        <n v="17.4678"/>
        <n v="18.2491"/>
        <n v="20.3369"/>
        <n v="22.3165"/>
        <n v="23.3899"/>
        <n v="23.4364"/>
        <n v="23.7085"/>
        <n v="24.0322"/>
      </sharedItems>
    </cacheField>
    <cacheField name="ABSV - 200_mb" uniqueList="1" numFmtId="0" sqlType="0" hierarchy="0" level="0" databaseField="1">
      <sharedItems count="44" containsNumber="1" containsSemiMixedTypes="0" containsString="0" minValue="-2.32727e-05" maxValue="0.000247676">
        <n v="-2.32727e-05"/>
        <n v="-4.29352e-06"/>
        <n v="7.06091e-06"/>
        <n v="1.38857e-05"/>
        <n v="1.52178e-05"/>
        <n v="2.31213e-05"/>
        <n v="4.58211e-05"/>
        <n v="4.75062e-05"/>
        <n v="4.89557e-05"/>
        <n v="5.65769e-05"/>
        <n v="6.31893e-05"/>
        <n v="6.414890000000001e-05"/>
        <n v="6.56702e-05"/>
        <n v="6.592719999999999e-05"/>
        <n v="7.19272e-05"/>
        <n v="8.38234e-05"/>
        <n v="8.426809999999999e-05"/>
        <n v="8.44238e-05"/>
        <n v="8.53728e-05"/>
        <n v="8.81033e-05"/>
        <n v="9.67185e-05"/>
        <n v="9.99581e-05"/>
        <n v="0.000100718"/>
        <n v="0.000102013"/>
        <n v="0.000104152"/>
        <n v="0.000105909"/>
        <n v="0.000107514"/>
        <n v="0.000109032"/>
        <n v="0.000115474"/>
        <n v="0.000122219"/>
        <n v="0.000122604"/>
        <n v="0.000139176"/>
        <n v="0.000143238"/>
        <n v="0.000147742"/>
        <n v="0.000148113"/>
        <n v="0.000150398"/>
        <n v="0.000163681"/>
        <n v="0.000180703"/>
        <n v="0.000180821"/>
        <n v="0.000182688"/>
        <n v="0.000186133"/>
        <n v="0.0001999"/>
        <n v="0.000209291"/>
        <n v="0.000247676"/>
      </sharedItems>
    </cacheField>
    <cacheField name="HGT - 300_mb" uniqueList="1" numFmtId="0" sqlType="0" hierarchy="0" level="0" databaseField="1">
      <sharedItems count="44" containsNumber="1" containsSemiMixedTypes="0" containsString="0" minValue="9018.33" maxValue="9367.9">
        <n v="9018.33"/>
        <n v="9025.68"/>
        <n v="9037.27"/>
        <n v="9058.73"/>
        <n v="9074.440000000001"/>
        <n v="9091.790000000001"/>
        <n v="9113.07"/>
        <n v="9133.959999999999"/>
        <n v="9135.790000000001"/>
        <n v="9156.879999999999"/>
        <n v="9181.280000000001"/>
        <n v="9200.610000000001"/>
        <n v="9211.91"/>
        <n v="9224.83"/>
        <n v="9244.59"/>
        <n v="9247.01"/>
        <n v="9247.74"/>
        <n v="9256.09"/>
        <n v="9257.83"/>
        <n v="9258.42"/>
        <n v="9261.450000000001"/>
        <n v="9262.549999999999"/>
        <n v="9263.309999999999"/>
        <n v="9269.09"/>
        <n v="9270.49"/>
        <n v="9271.190000000001"/>
        <n v="9274.059999999999"/>
        <n v="9278.43"/>
        <n v="9282.639999999999"/>
        <n v="9285.66"/>
        <n v="9292.42"/>
        <n v="9293.280000000001"/>
        <n v="9293.790000000001"/>
        <n v="9294"/>
        <n v="9307.24"/>
        <n v="9313.18"/>
        <n v="9325.18"/>
        <n v="9336.82"/>
        <n v="9347.969999999999"/>
        <n v="9358.309999999999"/>
        <n v="9363.08"/>
        <n v="9365"/>
        <n v="9366.16"/>
        <n v="9367.9"/>
      </sharedItems>
    </cacheField>
    <cacheField name="TMP - 300_mb" uniqueList="1" numFmtId="0" sqlType="0" hierarchy="0" level="0" databaseField="1">
      <sharedItems count="44" containsNumber="1" containsSemiMixedTypes="0" containsString="0" minValue="221.222" maxValue="229.523">
        <n v="221.222"/>
        <n v="221.764"/>
        <n v="221.852"/>
        <n v="221.957"/>
        <n v="221.966"/>
        <n v="222.116"/>
        <n v="222.27"/>
        <n v="222.71"/>
        <n v="223.449"/>
        <n v="223.537"/>
        <n v="224.242"/>
        <n v="224.505"/>
        <n v="224.721"/>
        <n v="224.752"/>
        <n v="224.754"/>
        <n v="224.907"/>
        <n v="225.162"/>
        <n v="225.21"/>
        <n v="225.224"/>
        <n v="225.31"/>
        <n v="225.51"/>
        <n v="225.575"/>
        <n v="225.658"/>
        <n v="225.77"/>
        <n v="226.062"/>
        <n v="226.168"/>
        <n v="226.184"/>
        <n v="226.46"/>
        <n v="226.504"/>
        <n v="226.516"/>
        <n v="226.617"/>
        <n v="226.685"/>
        <n v="226.741"/>
        <n v="227.034"/>
        <n v="227.235"/>
        <n v="227.279"/>
        <n v="227.709"/>
        <n v="228.041"/>
        <n v="228.37"/>
        <n v="228.853"/>
        <n v="228.954"/>
        <n v="229.064"/>
        <n v="229.134"/>
        <n v="229.523"/>
      </sharedItems>
    </cacheField>
    <cacheField name="RH - 300_mb" uniqueList="1" numFmtId="0" sqlType="0" hierarchy="0" level="0" databaseField="1">
      <sharedItems count="41" containsNumber="1" containsSemiMixedTypes="0" containsString="0" minValue="15.1" maxValue="100">
        <n v="15.1"/>
        <n v="20.2"/>
        <n v="21.1"/>
        <n v="24.7"/>
        <n v="25.7"/>
        <n v="26.2"/>
        <n v="27.6"/>
        <n v="32.9"/>
        <n v="33.9"/>
        <n v="38.4"/>
        <n v="39.5"/>
        <n v="39.7"/>
        <n v="40.6"/>
        <n v="45.9"/>
        <n v="49.8"/>
        <n v="49.9"/>
        <n v="55.5"/>
        <n v="59.1"/>
        <n v="59.9"/>
        <n v="60"/>
        <n v="60.1"/>
        <n v="64"/>
        <n v="66.7"/>
        <n v="69.40000000000001"/>
        <n v="77.40000000000001"/>
        <n v="77.7"/>
        <n v="78.2"/>
        <n v="79.3"/>
        <n v="82"/>
        <n v="86.59999999999999"/>
        <n v="87.2"/>
        <n v="88.2"/>
        <n v="89.8"/>
        <n v="92.3"/>
        <n v="92.59999999999999"/>
        <n v="94.09999999999999"/>
        <n v="96.40000000000001"/>
        <n v="99.09999999999999"/>
        <n v="99.8"/>
        <n v="99.90000000000001"/>
        <n v="100"/>
      </sharedItems>
    </cacheField>
    <cacheField name="TCDC - 300_mb" uniqueList="1" numFmtId="0" sqlType="0" hierarchy="0" level="0" databaseField="1">
      <sharedItems count="21" containsNumber="1" containsSemiMixedTypes="0" containsString="0" minValue="0" maxValue="100">
        <n v="0"/>
        <n v="0.2"/>
        <n v="0.3"/>
        <n v="1.5"/>
        <n v="2"/>
        <n v="3.8"/>
        <n v="4.9"/>
        <n v="5"/>
        <n v="5.1"/>
        <n v="5.2"/>
        <n v="5.8"/>
        <n v="8.1"/>
        <n v="23.2"/>
        <n v="28.8"/>
        <n v="55.3"/>
        <n v="63.4"/>
        <n v="71.7"/>
        <n v="86.3"/>
        <n v="86.8"/>
        <n v="96.5"/>
        <n v="100"/>
      </sharedItems>
    </cacheField>
    <cacheField name="VVEL - 300_mb" uniqueList="1" numFmtId="0" sqlType="0" hierarchy="0" level="0" databaseField="1">
      <sharedItems count="44" containsNumber="1" containsSemiMixedTypes="0" containsString="0" minValue="-0.498607" maxValue="0.473">
        <n v="-0.498607"/>
        <n v="-0.384512"/>
        <n v="-0.367641"/>
        <n v="-0.337764"/>
        <n v="-0.311318"/>
        <n v="-0.307166"/>
        <n v="-0.267916"/>
        <n v="-0.251176"/>
        <n v="-0.240047"/>
        <n v="-0.224322"/>
        <n v="-0.196869"/>
        <n v="-0.18359"/>
        <n v="-0.183443"/>
        <n v="-0.16799"/>
        <n v="-0.16073"/>
        <n v="-0.141357"/>
        <n v="-0.137502"/>
        <n v="-0.131863"/>
        <n v="-0.0870547"/>
        <n v="-0.0705098"/>
        <n v="-0.0292695"/>
        <n v="-0.0267129"/>
        <n v="-0.00808594"/>
        <n v="0.00766797"/>
        <n v="0.0524609"/>
        <n v="0.0663691"/>
        <n v="0.08404490000000001"/>
        <n v="0.104932"/>
        <n v="0.106479"/>
        <n v="0.130141"/>
        <n v="0.148408"/>
        <n v="0.150092"/>
        <n v="0.159344"/>
        <n v="0.177063"/>
        <n v="0.184453"/>
        <n v="0.189607"/>
        <n v="0.255033"/>
        <n v="0.27572"/>
        <n v="0.289527"/>
        <n v="0.295768"/>
        <n v="0.298451"/>
        <n v="0.356059"/>
        <n v="0.452102"/>
        <n v="0.473"/>
      </sharedItems>
    </cacheField>
    <cacheField name="UGRD - 300_mb" uniqueList="1" numFmtId="0" sqlType="0" hierarchy="0" level="0" databaseField="1">
      <sharedItems count="44" containsNumber="1" containsSemiMixedTypes="0" containsString="0" minValue="-9.56907" maxValue="31.7518">
        <n v="-9.56907"/>
        <n v="-6.12002"/>
        <n v="-5.64712"/>
        <n v="-0.844763"/>
        <n v="0.886389"/>
        <n v="1.22885"/>
        <n v="1.37957"/>
        <n v="4.95173"/>
        <n v="4.95822"/>
        <n v="5.4555"/>
        <n v="5.86487"/>
        <n v="6.7155"/>
        <n v="7.10428"/>
        <n v="7.75302"/>
        <n v="8.006460000000001"/>
        <n v="8.252940000000001"/>
        <n v="8.35568"/>
        <n v="8.509169999999999"/>
        <n v="8.69009"/>
        <n v="9.73352"/>
        <n v="9.75074"/>
        <n v="10.033"/>
        <n v="10.0374"/>
        <n v="10.8943"/>
        <n v="11.3497"/>
        <n v="11.3983"/>
        <n v="11.4663"/>
        <n v="11.7365"/>
        <n v="12.7393"/>
        <n v="12.9966"/>
        <n v="13.0187"/>
        <n v="13.6446"/>
        <n v="13.8579"/>
        <n v="14.3786"/>
        <n v="16.0466"/>
        <n v="20.9358"/>
        <n v="22.2828"/>
        <n v="22.7048"/>
        <n v="23.2832"/>
        <n v="24.4994"/>
        <n v="26.7246"/>
        <n v="27.6568"/>
        <n v="29.2449"/>
        <n v="31.7518"/>
      </sharedItems>
    </cacheField>
    <cacheField name="VGRD - 300_mb" uniqueList="1" numFmtId="0" sqlType="0" hierarchy="0" level="0" databaseField="1">
      <sharedItems count="44" containsNumber="1" containsSemiMixedTypes="0" containsString="0" minValue="-28.4454" maxValue="33.3473">
        <n v="-28.4454"/>
        <n v="-25.7153"/>
        <n v="-25.3417"/>
        <n v="-22.8089"/>
        <n v="-15.9291"/>
        <n v="-14.245"/>
        <n v="-14.208"/>
        <n v="-13.2111"/>
        <n v="-9.99194"/>
        <n v="-8.497299999999999"/>
        <n v="-8.30443"/>
        <n v="-7.38192"/>
        <n v="-6.23336"/>
        <n v="-4.62762"/>
        <n v="-4.08027"/>
        <n v="0.009307859999999999"/>
        <n v="0.376593"/>
        <n v="0.38493"/>
        <n v="0.923444"/>
        <n v="2.85093"/>
        <n v="3.9015"/>
        <n v="3.98641"/>
        <n v="4.0212"/>
        <n v="7.00002"/>
        <n v="8.48254"/>
        <n v="8.81113"/>
        <n v="10.5612"/>
        <n v="12.4527"/>
        <n v="12.8504"/>
        <n v="13.3339"/>
        <n v="13.3812"/>
        <n v="13.527"/>
        <n v="14.2825"/>
        <n v="14.9955"/>
        <n v="15.4183"/>
        <n v="15.5504"/>
        <n v="17.751"/>
        <n v="18.7921"/>
        <n v="24.7744"/>
        <n v="26.0168"/>
        <n v="28.7862"/>
        <n v="31.1672"/>
        <n v="32.1213"/>
        <n v="33.3473"/>
      </sharedItems>
    </cacheField>
    <cacheField name="ABSV - 300_mb" uniqueList="1" numFmtId="0" sqlType="0" hierarchy="0" level="0" databaseField="1">
      <sharedItems count="44" containsNumber="1" containsSemiMixedTypes="0" containsString="0" minValue="-6.918320000000001e-05" maxValue="0.000357868">
        <n v="-6.918320000000001e-05"/>
        <n v="-2.80283e-05"/>
        <n v="-2.15275e-05"/>
        <n v="-5.76758e-06"/>
        <n v="-5.51013e-06"/>
        <n v="-1.85022e-06"/>
        <n v="2.58643e-06"/>
        <n v="1.27665e-05"/>
        <n v="1.30895e-05"/>
        <n v="1.57031e-05"/>
        <n v="2.04396e-05"/>
        <n v="2.76554e-05"/>
        <n v="2.85286e-05"/>
        <n v="3.96267e-05"/>
        <n v="4.09501e-05"/>
        <n v="4.14421e-05"/>
        <n v="4.2161e-05"/>
        <n v="4.47692e-05"/>
        <n v="5.26044e-05"/>
        <n v="5.56703e-05"/>
        <n v="5.7095e-05"/>
        <n v="6.89535e-05"/>
        <n v="7.55751e-05"/>
        <n v="7.59805e-05"/>
        <n v="7.96897e-05"/>
        <n v="8.465400000000001e-05"/>
        <n v="8.57093e-05"/>
        <n v="8.84586e-05"/>
        <n v="9.473110000000001e-05"/>
        <n v="0.000100971"/>
        <n v="0.000102018"/>
        <n v="0.000112097"/>
        <n v="0.000127484"/>
        <n v="0.000131843"/>
        <n v="0.000147605"/>
        <n v="0.000171964"/>
        <n v="0.00017432"/>
        <n v="0.00017563"/>
        <n v="0.000176941"/>
        <n v="0.000179129"/>
        <n v="0.00019026"/>
        <n v="0.0002417"/>
        <n v="0.000257801"/>
        <n v="0.000357868"/>
      </sharedItems>
    </cacheField>
    <cacheField name="HGT - 400_mb" uniqueList="1" numFmtId="0" sqlType="0" hierarchy="0" level="0" databaseField="1">
      <sharedItems count="44" containsNumber="1" containsSemiMixedTypes="0" containsString="0" minValue="7112.34" maxValue="7373.2">
        <n v="7112.34"/>
        <n v="7118.22"/>
        <n v="7126.74"/>
        <n v="7142.69"/>
        <n v="7154.32"/>
        <n v="7164.63"/>
        <n v="7179.84"/>
        <n v="7198.08"/>
        <n v="7201.22"/>
        <n v="7207.83"/>
        <n v="7228.97"/>
        <n v="7243.81"/>
        <n v="7251.36"/>
        <n v="7257.47"/>
        <n v="7268.43"/>
        <n v="7283.82"/>
        <n v="7288.5"/>
        <n v="7292.99"/>
        <n v="7293.11"/>
        <n v="7293.89"/>
        <n v="7294.93"/>
        <n v="7296.02"/>
        <n v="7296.2"/>
        <n v="7297.29"/>
        <n v="7299.35"/>
        <n v="7301.54"/>
        <n v="7310.31"/>
        <n v="7311.2"/>
        <n v="7312.59"/>
        <n v="7313.42"/>
        <n v="7313.7"/>
        <n v="7314.3"/>
        <n v="7317.45"/>
        <n v="7318.2"/>
        <n v="7321.63"/>
        <n v="7332.98"/>
        <n v="7333.71"/>
        <n v="7351.59"/>
        <n v="7357.39"/>
        <n v="7367.97"/>
        <n v="7368.72"/>
        <n v="7371.09"/>
        <n v="7371.31"/>
        <n v="7373.2"/>
      </sharedItems>
    </cacheField>
    <cacheField name="TMP - 400_mb" uniqueList="1" numFmtId="0" sqlType="0" hierarchy="0" level="0" databaseField="1">
      <sharedItems count="44" containsNumber="1" containsSemiMixedTypes="0" containsString="0" minValue="234.43" maxValue="245.921">
        <n v="234.43"/>
        <n v="234.51"/>
        <n v="234.897"/>
        <n v="235.634"/>
        <n v="236.51"/>
        <n v="237.293"/>
        <n v="237.755"/>
        <n v="238.335"/>
        <n v="238.468"/>
        <n v="239.125"/>
        <n v="239.738"/>
        <n v="240.002"/>
        <n v="240.296"/>
        <n v="240.639"/>
        <n v="240.702"/>
        <n v="240.908"/>
        <n v="240.999"/>
        <n v="241.17"/>
        <n v="241.295"/>
        <n v="241.89"/>
        <n v="242.02"/>
        <n v="242.066"/>
        <n v="242.088"/>
        <n v="242.336"/>
        <n v="242.467"/>
        <n v="242.489"/>
        <n v="242.519"/>
        <n v="242.568"/>
        <n v="242.616"/>
        <n v="242.692"/>
        <n v="242.828"/>
        <n v="242.892"/>
        <n v="243.08"/>
        <n v="243.244"/>
        <n v="243.341"/>
        <n v="243.517"/>
        <n v="243.822"/>
        <n v="243.943"/>
        <n v="243.974"/>
        <n v="244.255"/>
        <n v="244.398"/>
        <n v="245.171"/>
        <n v="245.41"/>
        <n v="245.921"/>
      </sharedItems>
    </cacheField>
    <cacheField name="RH - 400_mb" uniqueList="1" numFmtId="0" sqlType="0" hierarchy="0" level="0" databaseField="1">
      <sharedItems count="34" containsNumber="1" containsSemiMixedTypes="0" containsString="0" minValue="7.8" maxValue="100">
        <n v="7.8"/>
        <n v="9.6"/>
        <n v="13"/>
        <n v="16.3"/>
        <n v="17.3"/>
        <n v="21.7"/>
        <n v="23.1"/>
        <n v="25.4"/>
        <n v="26.1"/>
        <n v="26.9"/>
        <n v="27"/>
        <n v="27.7"/>
        <n v="30.4"/>
        <n v="39.4"/>
        <n v="39.5"/>
        <n v="43.8"/>
        <n v="46.1"/>
        <n v="55.3"/>
        <n v="61.4"/>
        <n v="67.40000000000001"/>
        <n v="71.59999999999999"/>
        <n v="75.7"/>
        <n v="76.09999999999999"/>
        <n v="77.40000000000001"/>
        <n v="79.90000000000001"/>
        <n v="80"/>
        <n v="84"/>
        <n v="84.40000000000001"/>
        <n v="85"/>
        <n v="88.7"/>
        <n v="91.8"/>
        <n v="96.8"/>
        <n v="99.40000000000001"/>
        <n v="100"/>
      </sharedItems>
    </cacheField>
    <cacheField name="TCDC - 400_mb" uniqueList="1" numFmtId="0" sqlType="0" hierarchy="0" level="0" databaseField="1">
      <sharedItems count="20" containsNumber="1" containsSemiMixedTypes="0" containsString="0" minValue="0" maxValue="100">
        <n v="0"/>
        <n v="1"/>
        <n v="1.8"/>
        <n v="2.9"/>
        <n v="3.4"/>
        <n v="4.3"/>
        <n v="10.1"/>
        <n v="12"/>
        <n v="12.9"/>
        <n v="16.2"/>
        <n v="35.1"/>
        <n v="36.4"/>
        <n v="81.09999999999999"/>
        <n v="85.2"/>
        <n v="88.09999999999999"/>
        <n v="92.2"/>
        <n v="97.8"/>
        <n v="99.7"/>
        <n v="99.90000000000001"/>
        <n v="100"/>
      </sharedItems>
    </cacheField>
    <cacheField name="VVEL - 400_mb" uniqueList="1" numFmtId="0" sqlType="0" hierarchy="0" level="0" databaseField="1">
      <sharedItems count="44" containsNumber="1" containsSemiMixedTypes="0" containsString="0" minValue="-1.48067" maxValue="0.835293">
        <n v="-1.48067"/>
        <n v="-0.578281"/>
        <n v="-0.550772"/>
        <n v="-0.48299"/>
        <n v="-0.346609"/>
        <n v="-0.323916"/>
        <n v="-0.314783"/>
        <n v="-0.286648"/>
        <n v="-0.217529"/>
        <n v="-0.211893"/>
        <n v="-0.135853"/>
        <n v="-0.107502"/>
        <n v="-0.101605"/>
        <n v="-0.0823887"/>
        <n v="-0.067541"/>
        <n v="-0.0598828"/>
        <n v="-0.0475664"/>
        <n v="-0.0264648"/>
        <n v="-0.0261406"/>
        <n v="0.00194531"/>
        <n v="0.0208867"/>
        <n v="0.049041"/>
        <n v="0.0747559"/>
        <n v="0.110483"/>
        <n v="0.110834"/>
        <n v="0.123223"/>
        <n v="0.126297"/>
        <n v="0.134689"/>
        <n v="0.148451"/>
        <n v="0.152004"/>
        <n v="0.15708"/>
        <n v="0.160582"/>
        <n v="0.161225"/>
        <n v="0.173973"/>
        <n v="0.194664"/>
        <n v="0.240354"/>
        <n v="0.24174"/>
        <n v="0.251301"/>
        <n v="0.289426"/>
        <n v="0.333059"/>
        <n v="0.383334"/>
        <n v="0.399821"/>
        <n v="0.456314"/>
        <n v="0.835293"/>
      </sharedItems>
    </cacheField>
    <cacheField name="UGRD - 400_mb" uniqueList="1" numFmtId="0" sqlType="0" hierarchy="0" level="0" databaseField="1">
      <sharedItems count="44" containsNumber="1" containsSemiMixedTypes="0" containsString="0" minValue="-7.01012" maxValue="17.1243">
        <n v="-7.01012"/>
        <n v="-4.96218"/>
        <n v="-3.38412"/>
        <n v="-2.62422"/>
        <n v="-0.6329900000000001"/>
        <n v="-0.492929"/>
        <n v="0.457361"/>
        <n v="1.71923"/>
        <n v="2.30519"/>
        <n v="2.62553"/>
        <n v="3.27877"/>
        <n v="4.03264"/>
        <n v="5.14268"/>
        <n v="5.61583"/>
        <n v="5.68623"/>
        <n v="5.78841"/>
        <n v="6.11889"/>
        <n v="7.55366"/>
        <n v="7.6199"/>
        <n v="8.29936"/>
        <n v="8.74493"/>
        <n v="8.80481"/>
        <n v="8.893969999999999"/>
        <n v="9.06047"/>
        <n v="9.50914"/>
        <n v="9.568899999999999"/>
        <n v="9.725960000000001"/>
        <n v="9.93572"/>
        <n v="10.3037"/>
        <n v="10.4042"/>
        <n v="11.0071"/>
        <n v="11.9928"/>
        <n v="12.5779"/>
        <n v="12.7"/>
        <n v="13.0198"/>
        <n v="13.6878"/>
        <n v="14.0272"/>
        <n v="14.4959"/>
        <n v="14.8773"/>
        <n v="15.3743"/>
        <n v="15.4"/>
        <n v="15.5381"/>
        <n v="15.6053"/>
        <n v="17.1243"/>
      </sharedItems>
    </cacheField>
    <cacheField name="VGRD - 400_mb" uniqueList="1" numFmtId="0" sqlType="0" hierarchy="0" level="0" databaseField="1">
      <sharedItems count="44" containsNumber="1" containsSemiMixedTypes="0" containsString="0" minValue="-19.7994" maxValue="34.171">
        <n v="-19.7994"/>
        <n v="-16.4336"/>
        <n v="-15.4604"/>
        <n v="-14.6114"/>
        <n v="-11.9549"/>
        <n v="-11.732"/>
        <n v="-9.497640000000001"/>
        <n v="-8.843209999999999"/>
        <n v="-7.63396"/>
        <n v="-6.5339"/>
        <n v="-6.34565"/>
        <n v="-6.22901"/>
        <n v="-4.76364"/>
        <n v="-3.02434"/>
        <n v="-2.8193"/>
        <n v="-2.3443"/>
        <n v="0.958228"/>
        <n v="1.73317"/>
        <n v="3.38114"/>
        <n v="3.54202"/>
        <n v="4.1433"/>
        <n v="4.16155"/>
        <n v="4.67291"/>
        <n v="5.02444"/>
        <n v="5.34145"/>
        <n v="6.55341"/>
        <n v="7.34722"/>
        <n v="10.1222"/>
        <n v="10.3026"/>
        <n v="10.7197"/>
        <n v="12.305"/>
        <n v="13.3169"/>
        <n v="13.5432"/>
        <n v="14.7277"/>
        <n v="17.5985"/>
        <n v="19.8655"/>
        <n v="21.5271"/>
        <n v="23.1103"/>
        <n v="23.4862"/>
        <n v="23.7218"/>
        <n v="25.1854"/>
        <n v="27.3995"/>
        <n v="31.0511"/>
        <n v="34.171"/>
      </sharedItems>
    </cacheField>
    <cacheField name="ABSV - 400_mb" uniqueList="1" numFmtId="0" sqlType="0" hierarchy="0" level="0" databaseField="1">
      <sharedItems count="44" containsNumber="1" containsSemiMixedTypes="0" containsString="0" minValue="-7.103219999999999e-05" maxValue="0.000415143">
        <n v="-7.103219999999999e-05"/>
        <n v="-3.78873e-05"/>
        <n v="-1.8377e-05"/>
        <n v="-5.58801e-06"/>
        <n v="-2.69202e-06"/>
        <n v="1.14661e-06"/>
        <n v="4.88379e-06"/>
        <n v="1.26456e-05"/>
        <n v="2.55103e-05"/>
        <n v="2.75691e-05"/>
        <n v="2.82534e-05"/>
        <n v="3.04125e-05"/>
        <n v="3.34725e-05"/>
        <n v="4.19106e-05"/>
        <n v="4.36791e-05"/>
        <n v="4.53441e-05"/>
        <n v="4.53966e-05"/>
        <n v="4.66271e-05"/>
        <n v="4.69741e-05"/>
        <n v="5.07653e-05"/>
        <n v="5.46536e-05"/>
        <n v="5.62137e-05"/>
        <n v="5.90651e-05"/>
        <n v="6.518519999999999e-05"/>
        <n v="6.980160000000001e-05"/>
        <n v="7.16706e-05"/>
        <n v="7.32329e-05"/>
        <n v="7.48926e-05"/>
        <n v="8.41791e-05"/>
        <n v="8.706479999999999e-05"/>
        <n v="8.97112e-05"/>
        <n v="0.000105052"/>
        <n v="0.000106836"/>
        <n v="0.000108846"/>
        <n v="0.000124358"/>
        <n v="0.000124595"/>
        <n v="0.000141516"/>
        <n v="0.000146002"/>
        <n v="0.000162224"/>
        <n v="0.000168307"/>
        <n v="0.000217031"/>
        <n v="0.000253389"/>
        <n v="0.000283381"/>
        <n v="0.000415143"/>
      </sharedItems>
    </cacheField>
    <cacheField name="HGT - 500_mb" uniqueList="1" numFmtId="0" sqlType="0" hierarchy="0" level="0" databaseField="1">
      <sharedItems count="44" containsNumber="1" containsSemiMixedTypes="0" containsString="0" minValue="5539.26" maxValue="5733.98">
        <n v="5539.26"/>
        <n v="5541.23"/>
        <n v="5549.25"/>
        <n v="5559.93"/>
        <n v="5565.76"/>
        <n v="5566.12"/>
        <n v="5585.36"/>
        <n v="5596.64"/>
        <n v="5596.91"/>
        <n v="5605.09"/>
        <n v="5620.4"/>
        <n v="5631.23"/>
        <n v="5634.48"/>
        <n v="5634.77"/>
        <n v="5647.23"/>
        <n v="5660.21"/>
        <n v="5661.75"/>
        <n v="5667.34"/>
        <n v="5672.54"/>
        <n v="5675.88"/>
        <n v="5678.41"/>
        <n v="5678.66"/>
        <n v="5680.98"/>
        <n v="5681.34"/>
        <n v="5681.7"/>
        <n v="5683.63"/>
        <n v="5683.87"/>
        <n v="5683.91"/>
        <n v="5684.3"/>
        <n v="5686.15"/>
        <n v="5687.02"/>
        <n v="5689.38"/>
        <n v="5692.5"/>
        <n v="5695.56"/>
        <n v="5697.85"/>
        <n v="5697.95"/>
        <n v="5706.02"/>
        <n v="5717.9"/>
        <n v="5720.47"/>
        <n v="5726.12"/>
        <n v="5728.18"/>
        <n v="5731.58"/>
        <n v="5733.16"/>
        <n v="5733.98"/>
      </sharedItems>
    </cacheField>
    <cacheField name="TMP - 500_mb" uniqueList="1" numFmtId="0" sqlType="0" hierarchy="0" level="0" databaseField="1">
      <sharedItems count="44" containsNumber="1" containsSemiMixedTypes="0" containsString="0" minValue="247.274" maxValue="258.252">
        <n v="247.274"/>
        <n v="247.685"/>
        <n v="248.145"/>
        <n v="248.685"/>
        <n v="249.54"/>
        <n v="250.697"/>
        <n v="250.77"/>
        <n v="251.395"/>
        <n v="251.66"/>
        <n v="251.96"/>
        <n v="251.995"/>
        <n v="252.226"/>
        <n v="252.393"/>
        <n v="252.398"/>
        <n v="252.901"/>
        <n v="253.173"/>
        <n v="253.233"/>
        <n v="253.239"/>
        <n v="253.526"/>
        <n v="253.763"/>
        <n v="253.769"/>
        <n v="254.082"/>
        <n v="254.146"/>
        <n v="254.249"/>
        <n v="254.293"/>
        <n v="254.449"/>
        <n v="254.674"/>
        <n v="254.931"/>
        <n v="255.08"/>
        <n v="255.27"/>
        <n v="255.32"/>
        <n v="255.335"/>
        <n v="255.498"/>
        <n v="255.551"/>
        <n v="255.91"/>
        <n v="256.026"/>
        <n v="256.526"/>
        <n v="256.563"/>
        <n v="256.581"/>
        <n v="256.925"/>
        <n v="257.106"/>
        <n v="257.235"/>
        <n v="258.139"/>
        <n v="258.252"/>
      </sharedItems>
    </cacheField>
    <cacheField name="RH - 500_mb" uniqueList="1" numFmtId="0" sqlType="0" hierarchy="0" level="0" databaseField="1">
      <sharedItems count="37" containsNumber="1" containsSemiMixedTypes="0" containsString="0" minValue="10.8" maxValue="100">
        <n v="10.8"/>
        <n v="13.9"/>
        <n v="14.9"/>
        <n v="16.8"/>
        <n v="17.2"/>
        <n v="20.4"/>
        <n v="21.1"/>
        <n v="24.2"/>
        <n v="26.4"/>
        <n v="29.4"/>
        <n v="30.5"/>
        <n v="34.3"/>
        <n v="36.3"/>
        <n v="36.8"/>
        <n v="45"/>
        <n v="45.6"/>
        <n v="49.8"/>
        <n v="51.1"/>
        <n v="55.2"/>
        <n v="60.3"/>
        <n v="60.7"/>
        <n v="63.2"/>
        <n v="67.2"/>
        <n v="68"/>
        <n v="68.8"/>
        <n v="71.09999999999999"/>
        <n v="72.59999999999999"/>
        <n v="74.59999999999999"/>
        <n v="82.59999999999999"/>
        <n v="89.3"/>
        <n v="94.09999999999999"/>
        <n v="97.8"/>
        <n v="98.40000000000001"/>
        <n v="98.59999999999999"/>
        <n v="98.8"/>
        <n v="99.5"/>
        <n v="100"/>
      </sharedItems>
    </cacheField>
    <cacheField name="TCDC - 500_mb" uniqueList="1" numFmtId="0" sqlType="0" hierarchy="0" level="0" databaseField="1">
      <sharedItems count="16" containsNumber="1" containsSemiMixedTypes="0" containsString="0" minValue="0" maxValue="100">
        <n v="0"/>
        <n v="0.1"/>
        <n v="3.7"/>
        <n v="5"/>
        <n v="29.9"/>
        <n v="30.2"/>
        <n v="48.9"/>
        <n v="61.8"/>
        <n v="67.09999999999999"/>
        <n v="74.59999999999999"/>
        <n v="80.59999999999999"/>
        <n v="85.8"/>
        <n v="97.90000000000001"/>
        <n v="99.7"/>
        <n v="99.90000000000001"/>
        <n v="100"/>
      </sharedItems>
    </cacheField>
    <cacheField name="VVEL - 500_mb" uniqueList="1" numFmtId="0" sqlType="0" hierarchy="0" level="0" databaseField="1">
      <sharedItems count="44" containsNumber="1" containsSemiMixedTypes="0" containsString="0" minValue="-1.08233" maxValue="0.737982">
        <n v="-1.08233"/>
        <n v="-0.783963"/>
        <n v="-0.6411019999999999"/>
        <n v="-0.39942"/>
        <n v="-0.379445"/>
        <n v="-0.339436"/>
        <n v="-0.335414"/>
        <n v="-0.262156"/>
        <n v="-0.235723"/>
        <n v="-0.216234"/>
        <n v="-0.153568"/>
        <n v="-0.14285"/>
        <n v="-0.122633"/>
        <n v="-0.117832"/>
        <n v="-0.102779"/>
        <n v="-0.0916211"/>
        <n v="-0.0720254"/>
        <n v="-0.054832"/>
        <n v="-0.0426406"/>
        <n v="-0.0366914"/>
        <n v="-0.0293027"/>
        <n v="-0.0221016"/>
        <n v="-0.0150605"/>
        <n v="-0.007990229999999999"/>
        <n v="0.00778906"/>
        <n v="0.0183398"/>
        <n v="0.0585273"/>
        <n v="0.06302339999999999"/>
        <n v="0.0776816"/>
        <n v="0.0858008"/>
        <n v="0.0907969"/>
        <n v="0.102982"/>
        <n v="0.111984"/>
        <n v="0.128443"/>
        <n v="0.207367"/>
        <n v="0.222988"/>
        <n v="0.229891"/>
        <n v="0.251781"/>
        <n v="0.273031"/>
        <n v="0.321016"/>
        <n v="0.358145"/>
        <n v="0.402744"/>
        <n v="0.671332"/>
        <n v="0.737982"/>
      </sharedItems>
    </cacheField>
    <cacheField name="UGRD - 500_mb" uniqueList="1" numFmtId="0" sqlType="0" hierarchy="0" level="0" databaseField="1">
      <sharedItems count="44" containsNumber="1" containsSemiMixedTypes="0" containsString="0" minValue="0.168823" maxValue="15.0863">
        <n v="0.168823"/>
        <n v="1.42486"/>
        <n v="2.67586"/>
        <n v="3.14478"/>
        <n v="3.39282"/>
        <n v="4.01945"/>
        <n v="4.15239"/>
        <n v="4.51922"/>
        <n v="4.67487"/>
        <n v="4.77933"/>
        <n v="5.1207"/>
        <n v="5.49914"/>
        <n v="5.60105"/>
        <n v="5.94786"/>
        <n v="6.15941"/>
        <n v="6.54089"/>
        <n v="6.59845"/>
        <n v="6.82446"/>
        <n v="6.86656"/>
        <n v="6.93614"/>
        <n v="6.93922"/>
        <n v="7.29699"/>
        <n v="7.33209"/>
        <n v="7.48365"/>
        <n v="8.293049999999999"/>
        <n v="8.45331"/>
        <n v="8.5526"/>
        <n v="8.907629999999999"/>
        <n v="9.036619999999999"/>
        <n v="9.57741"/>
        <n v="9.84384"/>
        <n v="9.85136"/>
        <n v="10.1443"/>
        <n v="11.269"/>
        <n v="11.4084"/>
        <n v="11.642"/>
        <n v="12.0447"/>
        <n v="12.2667"/>
        <n v="12.6004"/>
        <n v="13.2956"/>
        <n v="13.5799"/>
        <n v="14.3265"/>
        <n v="14.6098"/>
        <n v="15.0863"/>
      </sharedItems>
    </cacheField>
    <cacheField name="VGRD - 500_mb" uniqueList="1" numFmtId="0" sqlType="0" hierarchy="0" level="0" databaseField="1">
      <sharedItems count="44" containsNumber="1" containsSemiMixedTypes="0" containsString="0" minValue="-15.3403" maxValue="24.9668">
        <n v="-15.3403"/>
        <n v="-14.1599"/>
        <n v="-10.7452"/>
        <n v="-10.6913"/>
        <n v="-8.28806"/>
        <n v="-7.22449"/>
        <n v="-6.07154"/>
        <n v="-5.66505"/>
        <n v="-5.51907"/>
        <n v="-5.18475"/>
        <n v="-4.27314"/>
        <n v="-4.04617"/>
        <n v="-4.00869"/>
        <n v="-3.88773"/>
        <n v="-2.29384"/>
        <n v="-1.91901"/>
        <n v="-1.57502"/>
        <n v="-0.75165"/>
        <n v="0.28028"/>
        <n v="2.18018"/>
        <n v="2.25086"/>
        <n v="2.70724"/>
        <n v="2.9652"/>
        <n v="4.39007"/>
        <n v="5.50822"/>
        <n v="5.97075"/>
        <n v="6.77756"/>
        <n v="7.0336"/>
        <n v="8.20505"/>
        <n v="8.31884"/>
        <n v="8.779870000000001"/>
        <n v="10.2122"/>
        <n v="10.874"/>
        <n v="12.0545"/>
        <n v="16.008"/>
        <n v="18.0189"/>
        <n v="18.0488"/>
        <n v="18.3508"/>
        <n v="20.262"/>
        <n v="21.0376"/>
        <n v="21.1181"/>
        <n v="21.7439"/>
        <n v="22.4667"/>
        <n v="24.9668"/>
      </sharedItems>
    </cacheField>
    <cacheField name="ABSV - 500_mb" uniqueList="1" numFmtId="0" sqlType="0" hierarchy="0" level="0" databaseField="1">
      <sharedItems count="44" containsNumber="1" containsSemiMixedTypes="0" containsString="0" minValue="-6.601959999999999e-05" maxValue="0.000334831">
        <n v="-6.601959999999999e-05"/>
        <n v="7.899349999999999e-06"/>
        <n v="1.13619e-05"/>
        <n v="1.21844e-05"/>
        <n v="1.89934e-05"/>
        <n v="2.4914e-05"/>
        <n v="2.69169e-05"/>
        <n v="4.20016e-05"/>
        <n v="4.32103e-05"/>
        <n v="4.42417e-05"/>
        <n v="4.44154e-05"/>
        <n v="4.91249e-05"/>
        <n v="4.93433e-05"/>
        <n v="5.0078e-05"/>
        <n v="5.40918e-05"/>
        <n v="5.76799e-05"/>
        <n v="6.02191e-05"/>
        <n v="6.18834e-05"/>
        <n v="6.43741e-05"/>
        <n v="6.48903e-05"/>
        <n v="6.504939999999999e-05"/>
        <n v="6.643940000000001e-05"/>
        <n v="6.65182e-05"/>
        <n v="6.70808e-05"/>
        <n v="6.81537e-05"/>
        <n v="7.56791e-05"/>
        <n v="7.97056e-05"/>
        <n v="8.06644e-05"/>
        <n v="8.19178e-05"/>
        <n v="8.517570000000001e-05"/>
        <n v="9.26999e-05"/>
        <n v="0.000103122"/>
        <n v="0.000103833"/>
        <n v="0.000108104"/>
        <n v="0.000108746"/>
        <n v="0.000113521"/>
        <n v="0.000118192"/>
        <n v="0.000120352"/>
        <n v="0.000126289"/>
        <n v="0.000151634"/>
        <n v="0.000162423"/>
        <n v="0.00031794"/>
        <n v="0.00032844"/>
        <n v="0.000334831"/>
      </sharedItems>
    </cacheField>
    <cacheField name="HGT - 600_mb" uniqueList="1" numFmtId="0" sqlType="0" hierarchy="0" level="0" databaseField="1">
      <sharedItems count="44" containsNumber="1" containsSemiMixedTypes="0" containsString="0" minValue="4191.54" maxValue="4339.45">
        <n v="4191.54"/>
        <n v="4191.65"/>
        <n v="4197.83"/>
        <n v="4205.93"/>
        <n v="4206.93"/>
        <n v="4207.01"/>
        <n v="4217.74"/>
        <n v="4226.98"/>
        <n v="4228.32"/>
        <n v="4236.56"/>
        <n v="4247.69"/>
        <n v="4250.82"/>
        <n v="4253.93"/>
        <n v="4255.26"/>
        <n v="4264.17"/>
        <n v="4274.17"/>
        <n v="4277.37"/>
        <n v="4277.6"/>
        <n v="4288.54"/>
        <n v="4289.58"/>
        <n v="4290.79"/>
        <n v="4293.1"/>
        <n v="4293.17"/>
        <n v="4297.17"/>
        <n v="4297.29"/>
        <n v="4298.85"/>
        <n v="4299.9"/>
        <n v="4303.68"/>
        <n v="4303.94"/>
        <n v="4305.19"/>
        <n v="4307.99"/>
        <n v="4309.2"/>
        <n v="4309.35"/>
        <n v="4312.97"/>
        <n v="4315.91"/>
        <n v="4317.32"/>
        <n v="4319.59"/>
        <n v="4320.08"/>
        <n v="4328.76"/>
        <n v="4329.18"/>
        <n v="4331.04"/>
        <n v="4332.76"/>
        <n v="4337.26"/>
        <n v="4339.45"/>
      </sharedItems>
    </cacheField>
    <cacheField name="TMP - 600_mb" uniqueList="1" numFmtId="0" sqlType="0" hierarchy="0" level="0" databaseField="1">
      <sharedItems count="44" containsNumber="1" containsSemiMixedTypes="0" containsString="0" minValue="257.046" maxValue="266.4">
        <n v="257.046"/>
        <n v="257.096"/>
        <n v="257.289"/>
        <n v="257.88"/>
        <n v="259.328"/>
        <n v="260.08"/>
        <n v="260.313"/>
        <n v="260.861"/>
        <n v="261.499"/>
        <n v="261.605"/>
        <n v="261.761"/>
        <n v="262.005"/>
        <n v="262.139"/>
        <n v="262.185"/>
        <n v="262.295"/>
        <n v="262.373"/>
        <n v="262.63"/>
        <n v="262.767"/>
        <n v="263.2"/>
        <n v="263.244"/>
        <n v="263.254"/>
        <n v="263.292"/>
        <n v="263.315"/>
        <n v="263.714"/>
        <n v="263.72"/>
        <n v="263.901"/>
        <n v="263.93"/>
        <n v="263.962"/>
        <n v="263.976"/>
        <n v="264.006"/>
        <n v="264.084"/>
        <n v="264.225"/>
        <n v="264.412"/>
        <n v="264.587"/>
        <n v="264.597"/>
        <n v="264.825"/>
        <n v="264.917"/>
        <n v="265.375"/>
        <n v="265.677"/>
        <n v="265.742"/>
        <n v="265.98"/>
        <n v="266.292"/>
        <n v="266.38"/>
        <n v="266.4"/>
      </sharedItems>
    </cacheField>
    <cacheField name="RH - 600_mb" uniqueList="1" numFmtId="0" sqlType="0" hierarchy="0" level="0" databaseField="1">
      <sharedItems count="43" containsNumber="1" containsSemiMixedTypes="0" containsString="0" minValue="8.9" maxValue="98.40000000000001">
        <n v="8.9"/>
        <n v="9.199999999999999"/>
        <n v="14.8"/>
        <n v="15"/>
        <n v="15.2"/>
        <n v="15.7"/>
        <n v="18.2"/>
        <n v="19.1"/>
        <n v="20.4"/>
        <n v="21.2"/>
        <n v="24.1"/>
        <n v="26.4"/>
        <n v="31.2"/>
        <n v="32.1"/>
        <n v="33.1"/>
        <n v="38"/>
        <n v="38.2"/>
        <n v="39.1"/>
        <n v="42.4"/>
        <n v="42.5"/>
        <n v="44.5"/>
        <n v="45.1"/>
        <n v="45.5"/>
        <n v="45.7"/>
        <n v="46.1"/>
        <n v="50.3"/>
        <n v="51.7"/>
        <n v="58"/>
        <n v="58.6"/>
        <n v="61.9"/>
        <n v="66.8"/>
        <n v="78.40000000000001"/>
        <n v="78.59999999999999"/>
        <n v="80.09999999999999"/>
        <n v="80.59999999999999"/>
        <n v="85.59999999999999"/>
        <n v="94.09999999999999"/>
        <n v="94.40000000000001"/>
        <n v="95.2"/>
        <n v="96.09999999999999"/>
        <n v="97.09999999999999"/>
        <n v="98.2"/>
        <n v="98.40000000000001"/>
      </sharedItems>
    </cacheField>
    <cacheField name="TCDC - 600_mb" uniqueList="1" numFmtId="0" sqlType="0" hierarchy="0" level="0" databaseField="1">
      <sharedItems count="14" containsNumber="1" containsSemiMixedTypes="0" containsString="0" minValue="0" maxValue="100">
        <n v="0"/>
        <n v="0.1"/>
        <n v="0.7"/>
        <n v="2.4"/>
        <n v="3.3"/>
        <n v="4.2"/>
        <n v="5"/>
        <n v="9.800000000000001"/>
        <n v="38"/>
        <n v="72.5"/>
        <n v="81.8"/>
        <n v="86.90000000000001"/>
        <n v="98.5"/>
        <n v="100"/>
      </sharedItems>
    </cacheField>
    <cacheField name="VVEL - 600_mb" uniqueList="1" numFmtId="0" sqlType="0" hierarchy="0" level="0" databaseField="1">
      <sharedItems count="44" containsNumber="1" containsSemiMixedTypes="0" containsString="0" minValue="-2.02712" maxValue="0.588537">
        <n v="-2.02712"/>
        <n v="-1.56052"/>
        <n v="-0.805945"/>
        <n v="-0.528918"/>
        <n v="-0.515648"/>
        <n v="-0.352738"/>
        <n v="-0.275268"/>
        <n v="-0.260008"/>
        <n v="-0.252914"/>
        <n v="-0.223408"/>
        <n v="-0.201059"/>
        <n v="-0.200127"/>
        <n v="-0.198508"/>
        <n v="-0.160191"/>
        <n v="-0.0745918"/>
        <n v="-0.07216409999999999"/>
        <n v="-0.0608301"/>
        <n v="-0.0564355"/>
        <n v="-0.0405488"/>
        <n v="-0.0136377"/>
        <n v="-0.000753906"/>
        <n v="0.00628516"/>
        <n v="0.00868848"/>
        <n v="0.0103223"/>
        <n v="0.0150615"/>
        <n v="0.048291"/>
        <n v="0.0518105"/>
        <n v="0.0596973"/>
        <n v="0.09514259999999999"/>
        <n v="0.108025"/>
        <n v="0.118814"/>
        <n v="0.119816"/>
        <n v="0.137121"/>
        <n v="0.195996"/>
        <n v="0.269961"/>
        <n v="0.27782"/>
        <n v="0.278324"/>
        <n v="0.296705"/>
        <n v="0.341877"/>
        <n v="0.347154"/>
        <n v="0.397375"/>
        <n v="0.494869"/>
        <n v="0.500514"/>
        <n v="0.588537"/>
      </sharedItems>
    </cacheField>
    <cacheField name="UGRD - 600_mb" uniqueList="1" numFmtId="0" sqlType="0" hierarchy="0" level="0" databaseField="1">
      <sharedItems count="44" containsNumber="1" containsSemiMixedTypes="0" containsString="0" minValue="0.401118" maxValue="13.6137">
        <n v="0.401118"/>
        <n v="1.89156"/>
        <n v="2.01459"/>
        <n v="2.25607"/>
        <n v="2.54479"/>
        <n v="2.87206"/>
        <n v="3.23603"/>
        <n v="3.42999"/>
        <n v="4.02731"/>
        <n v="4.0622"/>
        <n v="4.09011"/>
        <n v="4.9817"/>
        <n v="5.19043"/>
        <n v="5.70453"/>
        <n v="5.85057"/>
        <n v="6.4966"/>
        <n v="6.51813"/>
        <n v="7.06315"/>
        <n v="7.21603"/>
        <n v="7.37188"/>
        <n v="7.38591"/>
        <n v="7.38898"/>
        <n v="7.6554"/>
        <n v="7.77966"/>
        <n v="8.104150000000001"/>
        <n v="8.238"/>
        <n v="8.238490000000001"/>
        <n v="8.64429"/>
        <n v="8.71162"/>
        <n v="8.95984"/>
        <n v="9.120100000000001"/>
        <n v="9.85392"/>
        <n v="9.998200000000001"/>
        <n v="10.1632"/>
        <n v="10.6865"/>
        <n v="10.845"/>
        <n v="11.0925"/>
        <n v="11.2039"/>
        <n v="11.4373"/>
        <n v="11.534"/>
        <n v="12.4144"/>
        <n v="12.8107"/>
        <n v="13.555"/>
        <n v="13.6137"/>
      </sharedItems>
    </cacheField>
    <cacheField name="VGRD - 600_mb" uniqueList="1" numFmtId="0" sqlType="0" hierarchy="0" level="0" databaseField="1">
      <sharedItems count="44" containsNumber="1" containsSemiMixedTypes="0" containsString="0" minValue="-14.3241" maxValue="18.1747">
        <n v="-14.3241"/>
        <n v="-13.16"/>
        <n v="-12.4576"/>
        <n v="-12.4097"/>
        <n v="-12.0919"/>
        <n v="-11.1484"/>
        <n v="-9.59413"/>
        <n v="-5.97153"/>
        <n v="-2.60201"/>
        <n v="-2.5293"/>
        <n v="-2.33512"/>
        <n v="-2.13105"/>
        <n v="-1.98465"/>
        <n v="-1.86731"/>
        <n v="-1.64681"/>
        <n v="-1.31205"/>
        <n v="-1.16664"/>
        <n v="-1.08862"/>
        <n v="-0.866934"/>
        <n v="-0.53373"/>
        <n v="1.05755"/>
        <n v="1.19265"/>
        <n v="1.80004"/>
        <n v="2.22757"/>
        <n v="2.28958"/>
        <n v="3.19197"/>
        <n v="4.26161"/>
        <n v="4.41679"/>
        <n v="4.53526"/>
        <n v="4.58211"/>
        <n v="5.65052"/>
        <n v="5.74473"/>
        <n v="8.08703"/>
        <n v="8.943709999999999"/>
        <n v="9.68141"/>
        <n v="10.179"/>
        <n v="10.4277"/>
        <n v="11.1575"/>
        <n v="11.8981"/>
        <n v="13.0493"/>
        <n v="14.0366"/>
        <n v="15.4404"/>
        <n v="17.9621"/>
        <n v="18.1747"/>
      </sharedItems>
    </cacheField>
    <cacheField name="ABSV - 600_mb" uniqueList="1" numFmtId="0" sqlType="0" hierarchy="0" level="0" databaseField="1">
      <sharedItems count="44" containsNumber="1" containsSemiMixedTypes="0" containsString="0" minValue="-6.58124e-06" maxValue="0.000387409">
        <n v="-6.58124e-06"/>
        <n v="9.74695e-06"/>
        <n v="1.19556e-05"/>
        <n v="1.51075e-05"/>
        <n v="2.23065e-05"/>
        <n v="3.63467e-05"/>
        <n v="3.77532e-05"/>
        <n v="4.49471e-05"/>
        <n v="4.68434e-05"/>
        <n v="4.69279e-05"/>
        <n v="4.87203e-05"/>
        <n v="4.90164e-05"/>
        <n v="4.9743e-05"/>
        <n v="5.00535e-05"/>
        <n v="5.13906e-05"/>
        <n v="5.8674e-05"/>
        <n v="6.55437e-05"/>
        <n v="7.48163e-05"/>
        <n v="7.72334e-05"/>
        <n v="8.20842e-05"/>
        <n v="8.34596e-05"/>
        <n v="8.56296e-05"/>
        <n v="8.63188e-05"/>
        <n v="8.78663e-05"/>
        <n v="8.908579999999999e-05"/>
        <n v="9.01177e-05"/>
        <n v="9.048939999999999e-05"/>
        <n v="9.109130000000001e-05"/>
        <n v="9.205009999999999e-05"/>
        <n v="9.23726e-05"/>
        <n v="9.288429999999999e-05"/>
        <n v="0.000113332"/>
        <n v="0.000114498"/>
        <n v="0.00012364"/>
        <n v="0.00013433"/>
        <n v="0.000137975"/>
        <n v="0.000139557"/>
        <n v="0.000147537"/>
        <n v="0.000180945"/>
        <n v="0.00018246"/>
        <n v="0.000282613"/>
        <n v="0.0003323"/>
        <n v="0.000371014"/>
        <n v="0.000387409"/>
      </sharedItems>
    </cacheField>
    <cacheField name="HGT - 700_mb" uniqueList="1" numFmtId="0" sqlType="0" hierarchy="0" level="0" databaseField="1">
      <sharedItems count="44" containsNumber="1" containsSemiMixedTypes="0" containsString="0" minValue="3011.8" maxValue="3119.69">
        <n v="3011.8"/>
        <n v="3011.93"/>
        <n v="3016.54"/>
        <n v="3017.89"/>
        <n v="3018.02"/>
        <n v="3023.68"/>
        <n v="3025.39"/>
        <n v="3027.98"/>
        <n v="3033.16"/>
        <n v="3036.57"/>
        <n v="3046.96"/>
        <n v="3047.69"/>
        <n v="3050.67"/>
        <n v="3050.86"/>
        <n v="3057.02"/>
        <n v="3066.23"/>
        <n v="3067.39"/>
        <n v="3068.62"/>
        <n v="3076.01"/>
        <n v="3081.21"/>
        <n v="3084.63"/>
        <n v="3085.41"/>
        <n v="3086.03"/>
        <n v="3089.96"/>
        <n v="3092.51"/>
        <n v="3092.6"/>
        <n v="3093.76"/>
        <n v="3096.78"/>
        <n v="3097.54"/>
        <n v="3098.45"/>
        <n v="3101.46"/>
        <n v="3101.54"/>
        <n v="3105.11"/>
        <n v="3105.98"/>
        <n v="3106.78"/>
        <n v="3106.92"/>
        <n v="3107.31"/>
        <n v="3110.42"/>
        <n v="3113.89"/>
        <n v="3114.01"/>
        <n v="3114.88"/>
        <n v="3119.15"/>
        <n v="3119.62"/>
        <n v="3119.69"/>
      </sharedItems>
    </cacheField>
    <cacheField name="TMP - 700_mb" uniqueList="1" numFmtId="0" sqlType="0" hierarchy="0" level="0" databaseField="1">
      <sharedItems count="43" containsNumber="1" containsSemiMixedTypes="0" containsString="0" minValue="265.202" maxValue="273.818">
        <n v="265.202"/>
        <n v="265.32"/>
        <n v="265.636"/>
        <n v="265.951"/>
        <n v="266.589"/>
        <n v="266.787"/>
        <n v="267.01"/>
        <n v="268.247"/>
        <n v="269"/>
        <n v="269.122"/>
        <n v="269.799"/>
        <n v="269.823"/>
        <n v="269.826"/>
        <n v="269.886"/>
        <n v="270.511"/>
        <n v="270.693"/>
        <n v="270.778"/>
        <n v="270.901"/>
        <n v="270.954"/>
        <n v="270.983"/>
        <n v="271.15"/>
        <n v="271.19"/>
        <n v="271.276"/>
        <n v="271.373"/>
        <n v="271.399"/>
        <n v="271.434"/>
        <n v="271.435"/>
        <n v="271.504"/>
        <n v="271.581"/>
        <n v="271.588"/>
        <n v="271.728"/>
        <n v="271.775"/>
        <n v="272.298"/>
        <n v="272.384"/>
        <n v="272.394"/>
        <n v="272.527"/>
        <n v="272.583"/>
        <n v="272.614"/>
        <n v="272.647"/>
        <n v="273.117"/>
        <n v="273.203"/>
        <n v="273.662"/>
        <n v="273.818"/>
      </sharedItems>
    </cacheField>
    <cacheField name="RH - 700_mb" uniqueList="1" numFmtId="0" sqlType="0" hierarchy="0" level="0" databaseField="1">
      <sharedItems count="44" containsNumber="1" containsSemiMixedTypes="0" containsString="0" minValue="8.5" maxValue="99.8">
        <n v="8.5"/>
        <n v="9.199999999999999"/>
        <n v="9.699999999999999"/>
        <n v="10.1"/>
        <n v="10.3"/>
        <n v="10.4"/>
        <n v="10.8"/>
        <n v="10.9"/>
        <n v="11"/>
        <n v="11.3"/>
        <n v="11.8"/>
        <n v="13.5"/>
        <n v="13.8"/>
        <n v="14.3"/>
        <n v="14.8"/>
        <n v="15.1"/>
        <n v="16.3"/>
        <n v="17.1"/>
        <n v="17.8"/>
        <n v="19.4"/>
        <n v="22.2"/>
        <n v="22.6"/>
        <n v="25.8"/>
        <n v="27.2"/>
        <n v="34.3"/>
        <n v="38.3"/>
        <n v="50.1"/>
        <n v="54.8"/>
        <n v="68.2"/>
        <n v="80.3"/>
        <n v="87.2"/>
        <n v="88.09999999999999"/>
        <n v="88.90000000000001"/>
        <n v="91.40000000000001"/>
        <n v="94.90000000000001"/>
        <n v="95"/>
        <n v="95.7"/>
        <n v="97.2"/>
        <n v="97.3"/>
        <n v="97.59999999999999"/>
        <n v="97.8"/>
        <n v="98.40000000000001"/>
        <n v="98.59999999999999"/>
        <n v="99.8"/>
      </sharedItems>
    </cacheField>
    <cacheField name="TCDC - 700_mb" uniqueList="1" numFmtId="0" sqlType="0" hierarchy="0" level="0" databaseField="1">
      <sharedItems count="16" containsNumber="1" containsSemiMixedTypes="0" containsString="0" minValue="0" maxValue="100">
        <n v="0"/>
        <n v="0.5"/>
        <n v="0.8"/>
        <n v="3.4"/>
        <n v="4.7"/>
        <n v="5"/>
        <n v="8.199999999999999"/>
        <n v="16.1"/>
        <n v="22.1"/>
        <n v="28.9"/>
        <n v="35.3"/>
        <n v="38.9"/>
        <n v="69.59999999999999"/>
        <n v="98.7"/>
        <n v="99.59999999999999"/>
        <n v="100"/>
      </sharedItems>
    </cacheField>
    <cacheField name="VVEL - 700_mb" uniqueList="1" numFmtId="0" sqlType="0" hierarchy="0" level="0" databaseField="1">
      <sharedItems count="44" containsNumber="1" containsSemiMixedTypes="0" containsString="0" minValue="-2.44459" maxValue="0.882481">
        <n v="-2.44459"/>
        <n v="-2.38026"/>
        <n v="-0.990295"/>
        <n v="-0.708074"/>
        <n v="-0.443338"/>
        <n v="-0.3466"/>
        <n v="-0.329"/>
        <n v="-0.228291"/>
        <n v="-0.201588"/>
        <n v="-0.180671"/>
        <n v="-0.17282"/>
        <n v="-0.135154"/>
        <n v="-0.125111"/>
        <n v="-0.118982"/>
        <n v="-0.113611"/>
        <n v="-0.112631"/>
        <n v="-0.0906074"/>
        <n v="-0.0751211"/>
        <n v="-0.0625918"/>
        <n v="-0.053377"/>
        <n v="-0.0397246"/>
        <n v="-0.0119551"/>
        <n v="0.00726172"/>
        <n v="0.00987012"/>
        <n v="0.0152559"/>
        <n v="0.06298049999999999"/>
        <n v="0.06799810000000001"/>
        <n v="0.0955723"/>
        <n v="0.103176"/>
        <n v="0.107568"/>
        <n v="0.114268"/>
        <n v="0.121906"/>
        <n v="0.141447"/>
        <n v="0.195578"/>
        <n v="0.212402"/>
        <n v="0.326901"/>
        <n v="0.381383"/>
        <n v="0.390443"/>
        <n v="0.461668"/>
        <n v="0.529684"/>
        <n v="0.540404"/>
        <n v="0.585496"/>
        <n v="0.791291"/>
        <n v="0.882481"/>
      </sharedItems>
    </cacheField>
    <cacheField name="UGRD - 700_mb" uniqueList="1" numFmtId="0" sqlType="0" hierarchy="0" level="0" databaseField="1">
      <sharedItems count="44" containsNumber="1" containsSemiMixedTypes="0" containsString="0" minValue="-0.96446" maxValue="11.2748">
        <n v="-0.96446"/>
        <n v="-0.815657"/>
        <n v="0.838503"/>
        <n v="2.2966"/>
        <n v="2.78169"/>
        <n v="2.78661"/>
        <n v="3.3602"/>
        <n v="3.53348"/>
        <n v="4.76602"/>
        <n v="4.82322"/>
        <n v="5.0488"/>
        <n v="5.0942"/>
        <n v="5.11562"/>
        <n v="5.56292"/>
        <n v="5.73849"/>
        <n v="5.78964"/>
        <n v="5.91145"/>
        <n v="6.15978"/>
        <n v="6.23859"/>
        <n v="6.28036"/>
        <n v="6.40822"/>
        <n v="6.60174"/>
        <n v="6.63416"/>
        <n v="6.75394"/>
        <n v="6.77422"/>
        <n v="6.81505"/>
        <n v="7.26536"/>
        <n v="7.31462"/>
        <n v="7.34714"/>
        <n v="7.39371"/>
        <n v="7.55714"/>
        <n v="7.90113"/>
        <n v="7.94477"/>
        <n v="8.2193"/>
        <n v="8.253690000000001"/>
        <n v="8.298109999999999"/>
        <n v="8.449619999999999"/>
        <n v="8.93641"/>
        <n v="9.16511"/>
        <n v="9.75633"/>
        <n v="9.942880000000001"/>
        <n v="9.96527"/>
        <n v="10.112"/>
        <n v="11.2748"/>
      </sharedItems>
    </cacheField>
    <cacheField name="VGRD - 700_mb" uniqueList="1" numFmtId="0" sqlType="0" hierarchy="0" level="0" databaseField="1">
      <sharedItems count="44" containsNumber="1" containsSemiMixedTypes="0" containsString="0" minValue="-12.3182" maxValue="16.6412">
        <n v="-12.3182"/>
        <n v="-11.6383"/>
        <n v="-11.4254"/>
        <n v="-10.9172"/>
        <n v="-9.69054"/>
        <n v="-7.68833"/>
        <n v="-7.22705"/>
        <n v="-6.94917"/>
        <n v="-6.87039"/>
        <n v="-6.29364"/>
        <n v="-3.4171"/>
        <n v="-3.07719"/>
        <n v="-2.68907"/>
        <n v="-2.01435"/>
        <n v="-1.96573"/>
        <n v="-1.87596"/>
        <n v="-0.814548"/>
        <n v="-0.805073"/>
        <n v="0.537988"/>
        <n v="0.872686"/>
        <n v="0.92748"/>
        <n v="1.29049"/>
        <n v="1.6812"/>
        <n v="1.79312"/>
        <n v="2.68788"/>
        <n v="2.69898"/>
        <n v="2.84716"/>
        <n v="3.19169"/>
        <n v="3.2677"/>
        <n v="3.73363"/>
        <n v="5.13461"/>
        <n v="6.58659"/>
        <n v="6.68655"/>
        <n v="7.03554"/>
        <n v="8.24479"/>
        <n v="8.49896"/>
        <n v="9.14067"/>
        <n v="9.27374"/>
        <n v="9.45956"/>
        <n v="9.61271"/>
        <n v="12.2029"/>
        <n v="13.9362"/>
        <n v="14.228"/>
        <n v="16.6412"/>
      </sharedItems>
    </cacheField>
    <cacheField name="ABSV - 700_mb" uniqueList="1" numFmtId="0" sqlType="0" hierarchy="0" level="0" databaseField="1">
      <sharedItems count="44" containsNumber="1" containsSemiMixedTypes="0" containsString="0" minValue="-7.933299999999999e-05" maxValue="0.000534692">
        <n v="-7.933299999999999e-05"/>
        <n v="-6.52113e-05"/>
        <n v="-4.46938e-05"/>
        <n v="-1.08866e-05"/>
        <n v="-9.91211e-08"/>
        <n v="1.22777e-05"/>
        <n v="2.0834e-05"/>
        <n v="2.52413e-05"/>
        <n v="2.64723e-05"/>
        <n v="2.92456e-05"/>
        <n v="2.96056e-05"/>
        <n v="3.17526e-05"/>
        <n v="3.66036e-05"/>
        <n v="4.11096e-05"/>
        <n v="4.53959e-05"/>
        <n v="4.73099e-05"/>
        <n v="4.76478e-05"/>
        <n v="4.9423e-05"/>
        <n v="5.02689e-05"/>
        <n v="5.31235e-05"/>
        <n v="5.69819e-05"/>
        <n v="5.85704e-05"/>
        <n v="5.9728e-05"/>
        <n v="6.380369999999999e-05"/>
        <n v="7.00754e-05"/>
        <n v="7.188849999999999e-05"/>
        <n v="8.08097e-05"/>
        <n v="8.60852e-05"/>
        <n v="9.641059999999999e-05"/>
        <n v="0.000104693"/>
        <n v="0.000105617"/>
        <n v="0.000107903"/>
        <n v="0.0001097"/>
        <n v="0.00010975"/>
        <n v="0.000115302"/>
        <n v="0.000117713"/>
        <n v="0.000119336"/>
        <n v="0.000133206"/>
        <n v="0.000134733"/>
        <n v="0.00015184"/>
        <n v="0.000152529"/>
        <n v="0.000160488"/>
        <n v="0.000377679"/>
        <n v="0.000534692"/>
      </sharedItems>
    </cacheField>
    <cacheField name="HGT - 850_mb" uniqueList="1" numFmtId="0" sqlType="0" hierarchy="0" level="0" databaseField="1">
      <sharedItems count="44" containsNumber="1" containsSemiMixedTypes="0" containsString="0" minValue="1472.56" maxValue="1541.58">
        <n v="1472.56"/>
        <n v="1474.46"/>
        <n v="1475.34"/>
        <n v="1475.41"/>
        <n v="1475.59"/>
        <n v="1475.96"/>
        <n v="1477.39"/>
        <n v="1479.18"/>
        <n v="1480.66"/>
        <n v="1481.18"/>
        <n v="1481.41"/>
        <n v="1482.52"/>
        <n v="1483.15"/>
        <n v="1484.46"/>
        <n v="1484.84"/>
        <n v="1490.98"/>
        <n v="1491.21"/>
        <n v="1493.47"/>
        <n v="1500.52"/>
        <n v="1507.02"/>
        <n v="1507.53"/>
        <n v="1508.79"/>
        <n v="1513.21"/>
        <n v="1517.96"/>
        <n v="1518.03"/>
        <n v="1519.24"/>
        <n v="1521.63"/>
        <n v="1522.41"/>
        <n v="1523.3"/>
        <n v="1524.43"/>
        <n v="1524.95"/>
        <n v="1525.29"/>
        <n v="1526.76"/>
        <n v="1527"/>
        <n v="1528.05"/>
        <n v="1528.28"/>
        <n v="1530.03"/>
        <n v="1530.43"/>
        <n v="1531.63"/>
        <n v="1532.36"/>
        <n v="1533.07"/>
        <n v="1535.71"/>
        <n v="1536.28"/>
        <n v="1541.58"/>
      </sharedItems>
    </cacheField>
    <cacheField name="TMP - 850_mb" uniqueList="1" numFmtId="0" sqlType="0" hierarchy="0" level="0" databaseField="1">
      <sharedItems count="44" containsNumber="1" containsSemiMixedTypes="0" containsString="0" minValue="274.884" maxValue="283.716">
        <n v="274.884"/>
        <n v="275.031"/>
        <n v="275.097"/>
        <n v="275.264"/>
        <n v="275.465"/>
        <n v="275.758"/>
        <n v="276.292"/>
        <n v="276.363"/>
        <n v="276.626"/>
        <n v="278.176"/>
        <n v="279.365"/>
        <n v="279.622"/>
        <n v="279.881"/>
        <n v="280.117"/>
        <n v="280.762"/>
        <n v="280.844"/>
        <n v="281.166"/>
        <n v="281.51"/>
        <n v="281.68"/>
        <n v="281.837"/>
        <n v="282.222"/>
        <n v="282.232"/>
        <n v="282.251"/>
        <n v="282.278"/>
        <n v="282.283"/>
        <n v="282.348"/>
        <n v="282.449"/>
        <n v="282.486"/>
        <n v="282.487"/>
        <n v="282.585"/>
        <n v="282.593"/>
        <n v="282.611"/>
        <n v="282.687"/>
        <n v="282.734"/>
        <n v="282.806"/>
        <n v="282.836"/>
        <n v="282.898"/>
        <n v="282.949"/>
        <n v="283.235"/>
        <n v="283.237"/>
        <n v="283.335"/>
        <n v="283.502"/>
        <n v="283.566"/>
        <n v="283.716"/>
      </sharedItems>
    </cacheField>
    <cacheField name="RH - 850_mb" uniqueList="1" numFmtId="0" sqlType="0" hierarchy="0" level="0" databaseField="1">
      <sharedItems count="42" containsNumber="1" containsSemiMixedTypes="0" containsString="0" minValue="11.9" maxValue="98.8">
        <n v="11.9"/>
        <n v="12.3"/>
        <n v="12.5"/>
        <n v="13.7"/>
        <n v="14.5"/>
        <n v="14.6"/>
        <n v="14.8"/>
        <n v="15.5"/>
        <n v="15.9"/>
        <n v="17.3"/>
        <n v="17.7"/>
        <n v="18.4"/>
        <n v="20"/>
        <n v="20.7"/>
        <n v="21.4"/>
        <n v="22"/>
        <n v="22.3"/>
        <n v="25.7"/>
        <n v="30.3"/>
        <n v="31.9"/>
        <n v="35.6"/>
        <n v="36.3"/>
        <n v="37.8"/>
        <n v="42.5"/>
        <n v="42.9"/>
        <n v="45.7"/>
        <n v="46.1"/>
        <n v="49.9"/>
        <n v="54"/>
        <n v="54.7"/>
        <n v="56.5"/>
        <n v="57.9"/>
        <n v="58.9"/>
        <n v="60.4"/>
        <n v="65.09999999999999"/>
        <n v="72.40000000000001"/>
        <n v="84.2"/>
        <n v="84.7"/>
        <n v="90"/>
        <n v="92"/>
        <n v="96.09999999999999"/>
        <n v="98.8"/>
      </sharedItems>
    </cacheField>
    <cacheField name="TCDC - 850_mb" uniqueList="1" numFmtId="0" sqlType="0" hierarchy="0" level="0" databaseField="1">
      <sharedItems count="7" containsNumber="1" containsSemiMixedTypes="0" containsString="0" minValue="0" maxValue="59">
        <n v="0"/>
        <n v="0.2"/>
        <n v="1.6"/>
        <n v="1.8"/>
        <n v="5"/>
        <n v="15.1"/>
        <n v="59"/>
      </sharedItems>
    </cacheField>
    <cacheField name="VVEL - 850_mb" uniqueList="1" numFmtId="0" sqlType="0" hierarchy="0" level="0" databaseField="1">
      <sharedItems count="44" containsNumber="1" containsSemiMixedTypes="0" containsString="0" minValue="-1.19494" maxValue="0.748897">
        <n v="-1.19494"/>
        <n v="-0.998752"/>
        <n v="-0.899176"/>
        <n v="-0.821756"/>
        <n v="-0.5126309999999999"/>
        <n v="-0.469898"/>
        <n v="-0.439635"/>
        <n v="-0.377857"/>
        <n v="-0.351219"/>
        <n v="-0.318655"/>
        <n v="-0.266473"/>
        <n v="-0.257075"/>
        <n v="-0.243769"/>
        <n v="-0.16288"/>
        <n v="-0.153529"/>
        <n v="-0.138625"/>
        <n v="-0.129239"/>
        <n v="-0.113194"/>
        <n v="-0.113026"/>
        <n v="-0.10048"/>
        <n v="-0.072127"/>
        <n v="-0.06463969999999999"/>
        <n v="-0.0624727"/>
        <n v="-0.0532236"/>
        <n v="-0.0418369"/>
        <n v="0.00651367"/>
        <n v="0.0477998"/>
        <n v="0.064752"/>
        <n v="0.0682178"/>
        <n v="0.0751221"/>
        <n v="0.0827686"/>
        <n v="0.08841019999999999"/>
        <n v="0.0999707"/>
        <n v="0.14411"/>
        <n v="0.155437"/>
        <n v="0.157239"/>
        <n v="0.166619"/>
        <n v="0.222689"/>
        <n v="0.228136"/>
        <n v="0.293164"/>
        <n v="0.321043"/>
        <n v="0.362232"/>
        <n v="0.474615"/>
        <n v="0.748897"/>
      </sharedItems>
    </cacheField>
    <cacheField name="UGRD - 850_mb" uniqueList="1" numFmtId="0" sqlType="0" hierarchy="0" level="0" databaseField="1">
      <sharedItems count="44" containsNumber="1" containsSemiMixedTypes="0" containsString="0" minValue="0.638303" maxValue="8.39842">
        <n v="0.638303"/>
        <n v="0.939853"/>
        <n v="1.07324"/>
        <n v="1.35726"/>
        <n v="1.43172"/>
        <n v="1.59363"/>
        <n v="1.71977"/>
        <n v="2.06196"/>
        <n v="2.15087"/>
        <n v="2.34977"/>
        <n v="2.40798"/>
        <n v="2.46642"/>
        <n v="2.67881"/>
        <n v="2.80089"/>
        <n v="2.94659"/>
        <n v="2.95143"/>
        <n v="3.0883"/>
        <n v="3.11692"/>
        <n v="3.22288"/>
        <n v="3.2634"/>
        <n v="3.31576"/>
        <n v="3.55379"/>
        <n v="3.61717"/>
        <n v="3.66216"/>
        <n v="3.95621"/>
        <n v="4.07414"/>
        <n v="4.17488"/>
        <n v="4.19308"/>
        <n v="4.19399"/>
        <n v="4.45327"/>
        <n v="4.47548"/>
        <n v="4.50082"/>
        <n v="4.53947"/>
        <n v="4.55005"/>
        <n v="4.59593"/>
        <n v="4.74343"/>
        <n v="4.80515"/>
        <n v="4.94468"/>
        <n v="5.18302"/>
        <n v="5.1966"/>
        <n v="5.24365"/>
        <n v="5.44899"/>
        <n v="6.68557"/>
        <n v="8.39842"/>
      </sharedItems>
    </cacheField>
    <cacheField name="VGRD - 850_mb" uniqueList="1" numFmtId="0" sqlType="0" hierarchy="0" level="0" databaseField="1">
      <sharedItems count="44" containsNumber="1" containsSemiMixedTypes="0" containsString="0" minValue="-6.48593" maxValue="8.578390000000001">
        <n v="-6.48593"/>
        <n v="-6.05879"/>
        <n v="-5.73972"/>
        <n v="-5.45785"/>
        <n v="-4.80049"/>
        <n v="-4.11958"/>
        <n v="-2.91154"/>
        <n v="-2.04268"/>
        <n v="-1.99422"/>
        <n v="-1.8172"/>
        <n v="-1.02284"/>
        <n v="-0.834656"/>
        <n v="0.624153"/>
        <n v="0.9027539999999999"/>
        <n v="1.00158"/>
        <n v="1.18744"/>
        <n v="1.21996"/>
        <n v="1.33145"/>
        <n v="1.36225"/>
        <n v="1.92603"/>
        <n v="2.03263"/>
        <n v="2.11638"/>
        <n v="2.17225"/>
        <n v="2.27115"/>
        <n v="2.35117"/>
        <n v="2.38185"/>
        <n v="2.42007"/>
        <n v="2.69497"/>
        <n v="4.06915"/>
        <n v="4.21029"/>
        <n v="4.33253"/>
        <n v="4.45807"/>
        <n v="4.575"/>
        <n v="4.82333"/>
        <n v="4.91633"/>
        <n v="4.98141"/>
        <n v="5.19081"/>
        <n v="5.40653"/>
        <n v="5.45856"/>
        <n v="6.81192"/>
        <n v="6.8455"/>
        <n v="7.37355"/>
        <n v="7.39714"/>
        <n v="8.578390000000001"/>
      </sharedItems>
    </cacheField>
    <cacheField name="ABSV - 850_mb" uniqueList="1" numFmtId="0" sqlType="0" hierarchy="0" level="0" databaseField="1">
      <sharedItems count="44" containsNumber="1" containsSemiMixedTypes="0" containsString="0" minValue="-0.000129147" maxValue="0.000313287">
        <n v="-0.000129147"/>
        <n v="-0.000115345"/>
        <n v="-3.08365e-05"/>
        <n v="-2.18751e-05"/>
        <n v="2.07189e-05"/>
        <n v="2.50426e-05"/>
        <n v="3.08157e-05"/>
        <n v="3.16698e-05"/>
        <n v="3.4969e-05"/>
        <n v="5.04004e-05"/>
        <n v="5.09885e-05"/>
        <n v="5.40894e-05"/>
        <n v="6.25707e-05"/>
        <n v="6.46433e-05"/>
        <n v="6.79874e-05"/>
        <n v="7.15457e-05"/>
        <n v="7.17173e-05"/>
        <n v="7.354430000000001e-05"/>
        <n v="8.00414e-05"/>
        <n v="8.37546e-05"/>
        <n v="8.38683e-05"/>
        <n v="8.57218e-05"/>
        <n v="8.580630000000001e-05"/>
        <n v="8.98943e-05"/>
        <n v="0.000100521"/>
        <n v="0.000108257"/>
        <n v="0.000108456"/>
        <n v="0.000109995"/>
        <n v="0.0001112"/>
        <n v="0.000112283"/>
        <n v="0.00011597"/>
        <n v="0.000128736"/>
        <n v="0.000142373"/>
        <n v="0.000161726"/>
        <n v="0.000162825"/>
        <n v="0.00016406"/>
        <n v="0.000166105"/>
        <n v="0.000166804"/>
        <n v="0.000179837"/>
        <n v="0.000180476"/>
        <n v="0.000183011"/>
        <n v="0.000237602"/>
        <n v="0.000269579"/>
        <n v="0.000313287"/>
      </sharedItems>
    </cacheField>
    <cacheField name="HGT - 925_mb" uniqueList="1" numFmtId="0" sqlType="0" hierarchy="0" level="0" databaseField="1">
      <sharedItems count="44" containsNumber="1" containsSemiMixedTypes="0" containsString="0" minValue="769.689" maxValue="839.707">
        <n v="769.689"/>
        <n v="775.832"/>
        <n v="777.67"/>
        <n v="781.38"/>
        <n v="781.936"/>
        <n v="782.235"/>
        <n v="782.965"/>
        <n v="783.546"/>
        <n v="784.119"/>
        <n v="785.824"/>
        <n v="785.831"/>
        <n v="786.499"/>
        <n v="787.639"/>
        <n v="789.004"/>
        <n v="789.333"/>
        <n v="789.64"/>
        <n v="791.321"/>
        <n v="792.647"/>
        <n v="795.73"/>
        <n v="802.838"/>
        <n v="804.099"/>
        <n v="805.554"/>
        <n v="811.039"/>
        <n v="814.1180000000001"/>
        <n v="817.914"/>
        <n v="818.21"/>
        <n v="819.678"/>
        <n v="821.5650000000001"/>
        <n v="822.077"/>
        <n v="823.813"/>
        <n v="823.831"/>
        <n v="823.848"/>
        <n v="823.876"/>
        <n v="824.595"/>
        <n v="825.282"/>
        <n v="825.975"/>
        <n v="826.886"/>
        <n v="827.202"/>
        <n v="828.1319999999999"/>
        <n v="829.569"/>
        <n v="830.984"/>
        <n v="831.026"/>
        <n v="831.287"/>
        <n v="839.707"/>
      </sharedItems>
    </cacheField>
    <cacheField name="TMP - 925_mb" uniqueList="1" numFmtId="0" sqlType="0" hierarchy="0" level="0" databaseField="1">
      <sharedItems count="44" containsNumber="1" containsSemiMixedTypes="0" containsString="0" minValue="279.753" maxValue="285.77">
        <n v="279.753"/>
        <n v="279.87"/>
        <n v="280.053"/>
        <n v="280.509"/>
        <n v="280.754"/>
        <n v="280.785"/>
        <n v="280.796"/>
        <n v="281.272"/>
        <n v="281.341"/>
        <n v="282.966"/>
        <n v="283.006"/>
        <n v="283.037"/>
        <n v="283.211"/>
        <n v="283.38"/>
        <n v="283.392"/>
        <n v="283.458"/>
        <n v="283.612"/>
        <n v="283.624"/>
        <n v="283.732"/>
        <n v="283.836"/>
        <n v="283.924"/>
        <n v="283.942"/>
        <n v="283.982"/>
        <n v="284.1"/>
        <n v="284.257"/>
        <n v="284.29"/>
        <n v="284.499"/>
        <n v="284.556"/>
        <n v="284.575"/>
        <n v="284.675"/>
        <n v="284.77"/>
        <n v="284.876"/>
        <n v="284.965"/>
        <n v="284.979"/>
        <n v="284.995"/>
        <n v="285.091"/>
        <n v="285.11"/>
        <n v="285.123"/>
        <n v="285.194"/>
        <n v="285.211"/>
        <n v="285.334"/>
        <n v="285.404"/>
        <n v="285.498"/>
        <n v="285.77"/>
      </sharedItems>
    </cacheField>
    <cacheField name="RH - 925_mb" uniqueList="1" numFmtId="0" sqlType="0" hierarchy="0" level="0" databaseField="1">
      <sharedItems count="42" containsNumber="1" containsSemiMixedTypes="0" containsString="0" minValue="30.5" maxValue="91.59999999999999">
        <n v="30.5"/>
        <n v="33.7"/>
        <n v="36.6"/>
        <n v="37"/>
        <n v="38"/>
        <n v="38.4"/>
        <n v="41.3"/>
        <n v="42.4"/>
        <n v="42.5"/>
        <n v="43.5"/>
        <n v="43.6"/>
        <n v="44.2"/>
        <n v="46.9"/>
        <n v="50"/>
        <n v="50.6"/>
        <n v="51.5"/>
        <n v="53.3"/>
        <n v="54.2"/>
        <n v="55.9"/>
        <n v="56"/>
        <n v="57.3"/>
        <n v="58.5"/>
        <n v="59.5"/>
        <n v="61"/>
        <n v="62.7"/>
        <n v="63.9"/>
        <n v="65.3"/>
        <n v="65.5"/>
        <n v="66.8"/>
        <n v="67.5"/>
        <n v="68"/>
        <n v="68.5"/>
        <n v="71.59999999999999"/>
        <n v="72"/>
        <n v="74.5"/>
        <n v="79.5"/>
        <n v="80.59999999999999"/>
        <n v="80.90000000000001"/>
        <n v="84.5"/>
        <n v="88.3"/>
        <n v="91.3"/>
        <n v="91.59999999999999"/>
      </sharedItems>
    </cacheField>
    <cacheField name="TCDC - 925_mb" uniqueList="1" numFmtId="0" sqlType="0" hierarchy="0" level="0" databaseField="1">
      <sharedItems count="5" containsNumber="1" containsSemiMixedTypes="0" containsString="0" minValue="0" maxValue="5">
        <n v="0"/>
        <n v="1"/>
        <n v="1.3"/>
        <n v="4"/>
        <n v="5"/>
      </sharedItems>
    </cacheField>
    <cacheField name="VVEL - 925_mb" uniqueList="1" numFmtId="0" sqlType="0" hierarchy="0" level="0" databaseField="1">
      <sharedItems count="44" containsNumber="1" containsSemiMixedTypes="0" containsString="0" minValue="-0.807209" maxValue="0.697723">
        <n v="-0.807209"/>
        <n v="-0.465978"/>
        <n v="-0.31722"/>
        <n v="-0.2958"/>
        <n v="-0.273576"/>
        <n v="-0.246011"/>
        <n v="-0.233005"/>
        <n v="-0.222586"/>
        <n v="-0.214642"/>
        <n v="-0.204775"/>
        <n v="-0.202314"/>
        <n v="-0.184713"/>
        <n v="-0.169155"/>
        <n v="-0.0752598"/>
        <n v="-0.0715039"/>
        <n v="-0.0712354"/>
        <n v="-0.0651484"/>
        <n v="-0.0597427"/>
        <n v="-0.0301226"/>
        <n v="-0.0196846"/>
        <n v="-0.0101074"/>
        <n v="-0.009686520000000001"/>
        <n v="-0.00443262"/>
        <n v="0.00514404"/>
        <n v="0.008131350000000001"/>
        <n v="0.0215083"/>
        <n v="0.0249385"/>
        <n v="0.0281602"/>
        <n v="0.08114209999999999"/>
        <n v="0.0829746"/>
        <n v="0.118513"/>
        <n v="0.147396"/>
        <n v="0.169679"/>
        <n v="0.177143"/>
        <n v="0.179828"/>
        <n v="0.204528"/>
        <n v="0.233485"/>
        <n v="0.23431"/>
        <n v="0.266488"/>
        <n v="0.279632"/>
        <n v="0.305187"/>
        <n v="0.359153"/>
        <n v="0.397206"/>
        <n v="0.697723"/>
      </sharedItems>
    </cacheField>
    <cacheField name="UGRD - 925_mb" uniqueList="1" numFmtId="0" sqlType="0" hierarchy="0" level="0" databaseField="1">
      <sharedItems count="44" containsNumber="1" containsSemiMixedTypes="0" containsString="0" minValue="-2.14015" maxValue="6.13678">
        <n v="-2.14015"/>
        <n v="-1.17484"/>
        <n v="-0.536533"/>
        <n v="-0.458508"/>
        <n v="-0.293513"/>
        <n v="-0.254956"/>
        <n v="-0.19822"/>
        <n v="0.0286865"/>
        <n v="0.0308887"/>
        <n v="0.325112"/>
        <n v="0.345779"/>
        <n v="0.346111"/>
        <n v="0.485312"/>
        <n v="0.5059940000000001"/>
        <n v="0.638022"/>
        <n v="0.674758"/>
        <n v="0.6977370000000001"/>
        <n v="0.736465"/>
        <n v="0.764114"/>
        <n v="0.8870170000000001"/>
        <n v="1.01973"/>
        <n v="1.2482"/>
        <n v="1.39299"/>
        <n v="1.50231"/>
        <n v="1.52631"/>
        <n v="1.54461"/>
        <n v="1.5618"/>
        <n v="1.59928"/>
        <n v="1.61039"/>
        <n v="1.62391"/>
        <n v="1.82333"/>
        <n v="1.88437"/>
        <n v="2.10602"/>
        <n v="2.43278"/>
        <n v="2.51975"/>
        <n v="2.54776"/>
        <n v="2.7146"/>
        <n v="2.75528"/>
        <n v="2.85395"/>
        <n v="2.98928"/>
        <n v="3.01338"/>
        <n v="3.24793"/>
        <n v="4.69841"/>
        <n v="6.13678"/>
      </sharedItems>
    </cacheField>
    <cacheField name="VGRD - 925_mb" uniqueList="1" numFmtId="0" sqlType="0" hierarchy="0" level="0" databaseField="1">
      <sharedItems count="44" containsNumber="1" containsSemiMixedTypes="0" containsString="0" minValue="-6.08087" maxValue="14.9521">
        <n v="-6.08087"/>
        <n v="-5.42466"/>
        <n v="-5.09549"/>
        <n v="-4.70598"/>
        <n v="-3.61915"/>
        <n v="-3.53198"/>
        <n v="-3.4601"/>
        <n v="-3.38245"/>
        <n v="-2.56694"/>
        <n v="-2.17671"/>
        <n v="-1.33405"/>
        <n v="-0.770715"/>
        <n v="-0.323318"/>
        <n v="-0.161912"/>
        <n v="1.12036"/>
        <n v="1.36585"/>
        <n v="2.80923"/>
        <n v="2.99126"/>
        <n v="3.21193"/>
        <n v="3.2542"/>
        <n v="3.39684"/>
        <n v="4.30188"/>
        <n v="4.50976"/>
        <n v="4.82199"/>
        <n v="4.88571"/>
        <n v="5.06949"/>
        <n v="5.52678"/>
        <n v="6.18162"/>
        <n v="6.36843"/>
        <n v="7.32812"/>
        <n v="7.51371"/>
        <n v="7.70024"/>
        <n v="8.507960000000001"/>
        <n v="8.682930000000001"/>
        <n v="8.818619999999999"/>
        <n v="9.689500000000001"/>
        <n v="10.2262"/>
        <n v="10.6207"/>
        <n v="11.114"/>
        <n v="11.9331"/>
        <n v="12.356"/>
        <n v="12.5717"/>
        <n v="14.3922"/>
        <n v="14.9521"/>
      </sharedItems>
    </cacheField>
    <cacheField name="ABSV - 925_mb" uniqueList="1" numFmtId="0" sqlType="0" hierarchy="0" level="0" databaseField="1">
      <sharedItems count="44" containsNumber="1" containsSemiMixedTypes="0" containsString="0" minValue="-0.000165284" maxValue="0.000218216">
        <n v="-0.000165284"/>
        <n v="3.38951e-05"/>
        <n v="3.77524e-05"/>
        <n v="3.86396e-05"/>
        <n v="4.38038e-05"/>
        <n v="4.45985e-05"/>
        <n v="4.78423e-05"/>
        <n v="4.93483e-05"/>
        <n v="5.54567e-05"/>
        <n v="5.59841e-05"/>
        <n v="6.85154e-05"/>
        <n v="6.927950000000001e-05"/>
        <n v="7.04496e-05"/>
        <n v="7.4693e-05"/>
        <n v="8.44728e-05"/>
        <n v="8.91014e-05"/>
        <n v="8.93976e-05"/>
        <n v="9.24111e-05"/>
        <n v="9.90958e-05"/>
        <n v="0.000100721"/>
        <n v="0.000105224"/>
        <n v="0.00011055"/>
        <n v="0.000115"/>
        <n v="0.000115144"/>
        <n v="0.0001199"/>
        <n v="0.000135337"/>
        <n v="0.000137658"/>
        <n v="0.000139934"/>
        <n v="0.000143008"/>
        <n v="0.000143272"/>
        <n v="0.000143569"/>
        <n v="0.000147657"/>
        <n v="0.000148565"/>
        <n v="0.000152476"/>
        <n v="0.000153051"/>
        <n v="0.000156128"/>
        <n v="0.000157322"/>
        <n v="0.000158832"/>
        <n v="0.000158833"/>
        <n v="0.00018842"/>
        <n v="0.00020255"/>
        <n v="0.000206546"/>
        <n v="0.000216663"/>
        <n v="0.000218216"/>
      </sharedItems>
    </cacheField>
    <cacheField name="HGT - 950_mb" uniqueList="1" numFmtId="0" sqlType="0" hierarchy="0" level="0" databaseField="1">
      <sharedItems count="44" containsNumber="1" containsSemiMixedTypes="0" containsString="0" minValue="546.831" maxValue="617.184">
        <n v="546.831"/>
        <n v="552.681"/>
        <n v="555.029"/>
        <n v="557.534"/>
        <n v="558.46"/>
        <n v="561.244"/>
        <n v="561.301"/>
        <n v="561.992"/>
        <n v="562.4160000000001"/>
        <n v="562.665"/>
        <n v="562.943"/>
        <n v="565.926"/>
        <n v="566.659"/>
        <n v="568.202"/>
        <n v="569.078"/>
        <n v="569.447"/>
        <n v="570.379"/>
        <n v="572.278"/>
        <n v="572.643"/>
        <n v="578.973"/>
        <n v="580.97"/>
        <n v="581.7380000000001"/>
        <n v="588.4349999999999"/>
        <n v="591.741"/>
        <n v="595.42"/>
        <n v="595.605"/>
        <n v="597.447"/>
        <n v="598.593"/>
        <n v="598.938"/>
        <n v="600.6660000000001"/>
        <n v="600.957"/>
        <n v="601.732"/>
        <n v="601.836"/>
        <n v="602.008"/>
        <n v="602.34"/>
        <n v="602.671"/>
        <n v="603.78"/>
        <n v="604.3"/>
        <n v="605.875"/>
        <n v="607.135"/>
        <n v="607.689"/>
        <n v="607.698"/>
        <n v="609.138"/>
        <n v="617.184"/>
      </sharedItems>
    </cacheField>
    <cacheField name="TMP - 950_mb" uniqueList="1" numFmtId="0" sqlType="0" hierarchy="0" level="0" databaseField="1">
      <sharedItems count="44" containsNumber="1" containsSemiMixedTypes="0" containsString="0" minValue="281.115" maxValue="286.656">
        <n v="281.115"/>
        <n v="281.371"/>
        <n v="281.785"/>
        <n v="282.162"/>
        <n v="282.195"/>
        <n v="282.467"/>
        <n v="282.479"/>
        <n v="282.533"/>
        <n v="282.712"/>
        <n v="283.307"/>
        <n v="283.582"/>
        <n v="283.97"/>
        <n v="284.021"/>
        <n v="284.083"/>
        <n v="284.088"/>
        <n v="284.139"/>
        <n v="284.205"/>
        <n v="284.206"/>
        <n v="284.549"/>
        <n v="284.607"/>
        <n v="284.681"/>
        <n v="284.833"/>
        <n v="284.848"/>
        <n v="284.894"/>
        <n v="284.953"/>
        <n v="285.037"/>
        <n v="285.055"/>
        <n v="285.14"/>
        <n v="285.167"/>
        <n v="285.224"/>
        <n v="285.234"/>
        <n v="285.238"/>
        <n v="285.255"/>
        <n v="285.366"/>
        <n v="285.419"/>
        <n v="285.472"/>
        <n v="285.5"/>
        <n v="285.505"/>
        <n v="285.53"/>
        <n v="285.546"/>
        <n v="285.94"/>
        <n v="285.963"/>
        <n v="286.308"/>
        <n v="286.656"/>
      </sharedItems>
    </cacheField>
    <cacheField name="RH - 950_mb" uniqueList="1" numFmtId="0" sqlType="0" hierarchy="0" level="0" databaseField="1">
      <sharedItems count="41" containsNumber="1" containsSemiMixedTypes="0" containsString="0" minValue="40.1" maxValue="92.90000000000001">
        <n v="40.1"/>
        <n v="41.8"/>
        <n v="48.4"/>
        <n v="49.9"/>
        <n v="50.9"/>
        <n v="52.4"/>
        <n v="53.1"/>
        <n v="53.6"/>
        <n v="54"/>
        <n v="54.1"/>
        <n v="55.7"/>
        <n v="56"/>
        <n v="56.9"/>
        <n v="58"/>
        <n v="61.4"/>
        <n v="64.90000000000001"/>
        <n v="65.90000000000001"/>
        <n v="69.3"/>
        <n v="69.90000000000001"/>
        <n v="70.09999999999999"/>
        <n v="70.3"/>
        <n v="71.2"/>
        <n v="72.09999999999999"/>
        <n v="72.5"/>
        <n v="73.59999999999999"/>
        <n v="76"/>
        <n v="76.3"/>
        <n v="76.7"/>
        <n v="77"/>
        <n v="77.09999999999999"/>
        <n v="78"/>
        <n v="79.8"/>
        <n v="83.09999999999999"/>
        <n v="83.90000000000001"/>
        <n v="85.09999999999999"/>
        <n v="86"/>
        <n v="86.59999999999999"/>
        <n v="87"/>
        <n v="88.3"/>
        <n v="90.7"/>
        <n v="92.90000000000001"/>
      </sharedItems>
    </cacheField>
    <cacheField name="TCDC - 950_mb" uniqueList="1" numFmtId="0" sqlType="0" hierarchy="0" level="0" databaseField="1">
      <sharedItems count="7" containsNumber="1" containsSemiMixedTypes="0" containsString="0" minValue="0" maxValue="11">
        <n v="0"/>
        <n v="1"/>
        <n v="1.4"/>
        <n v="1.5"/>
        <n v="3.4"/>
        <n v="5"/>
        <n v="11"/>
      </sharedItems>
    </cacheField>
    <cacheField name="VVEL - 950_mb" uniqueList="1" numFmtId="0" sqlType="0" hierarchy="0" level="0" databaseField="1">
      <sharedItems count="44" containsNumber="1" containsSemiMixedTypes="0" containsString="0" minValue="-0.5620000000000001" maxValue="0.583664">
        <n v="-0.5620000000000001"/>
        <n v="-0.331469"/>
        <n v="-0.264098"/>
        <n v="-0.254911"/>
        <n v="-0.15277"/>
        <n v="-0.136835"/>
        <n v="-0.130385"/>
        <n v="-0.127181"/>
        <n v="-0.112466"/>
        <n v="-0.0874028"/>
        <n v="-0.0728833"/>
        <n v="-0.0442012"/>
        <n v="-0.0204722"/>
        <n v="-0.0141958"/>
        <n v="-0.00235693"/>
        <n v="0.000289063"/>
        <n v="0.00545606"/>
        <n v="0.0191377"/>
        <n v="0.0337119"/>
        <n v="0.0560806"/>
        <n v="0.0575415"/>
        <n v="0.0917241"/>
        <n v="0.0962427"/>
        <n v="0.096915"/>
        <n v="0.111851"/>
        <n v="0.126457"/>
        <n v="0.135249"/>
        <n v="0.138917"/>
        <n v="0.147291"/>
        <n v="0.15702"/>
        <n v="0.159282"/>
        <n v="0.160909"/>
        <n v="0.166808"/>
        <n v="0.167991"/>
        <n v="0.195782"/>
        <n v="0.233485"/>
        <n v="0.248687"/>
        <n v="0.253394"/>
        <n v="0.289104"/>
        <n v="0.293987"/>
        <n v="0.343185"/>
        <n v="0.386335"/>
        <n v="0.387684"/>
        <n v="0.583664"/>
      </sharedItems>
    </cacheField>
    <cacheField name="UGRD - 950_mb" uniqueList="1" numFmtId="0" sqlType="0" hierarchy="0" level="0" databaseField="1">
      <sharedItems count="44" containsNumber="1" containsSemiMixedTypes="0" containsString="0" minValue="-3.50696" maxValue="5.55419">
        <n v="-3.50696"/>
        <n v="-3.5036"/>
        <n v="-2.90013"/>
        <n v="-2.50155"/>
        <n v="-1.55026"/>
        <n v="-1.37292"/>
        <n v="-1.10498"/>
        <n v="-0.9685279999999999"/>
        <n v="-0.946997"/>
        <n v="-0.929236"/>
        <n v="-0.863975"/>
        <n v="-0.7543800000000001"/>
        <n v="-0.7113159999999999"/>
        <n v="-0.570034"/>
        <n v="-0.362925"/>
        <n v="-0.309841"/>
        <n v="-0.295811"/>
        <n v="-0.253818"/>
        <n v="-0.100088"/>
        <n v="-0.06700929999999999"/>
        <n v="-0.0613062"/>
        <n v="-0.0243066"/>
        <n v="0.0387549"/>
        <n v="0.406692"/>
        <n v="0.408657"/>
        <n v="0.759253"/>
        <n v="0.804253"/>
        <n v="1.15989"/>
        <n v="1.16098"/>
        <n v="1.18205"/>
        <n v="1.24943"/>
        <n v="1.42251"/>
        <n v="1.43279"/>
        <n v="1.72039"/>
        <n v="1.79783"/>
        <n v="1.80924"/>
        <n v="1.96529"/>
        <n v="2.246"/>
        <n v="2.27633"/>
        <n v="2.45133"/>
        <n v="3.20883"/>
        <n v="3.46167"/>
        <n v="4.32572"/>
        <n v="5.55419"/>
      </sharedItems>
    </cacheField>
    <cacheField name="VGRD - 950_mb" uniqueList="1" numFmtId="0" sqlType="0" hierarchy="0" level="0" databaseField="1">
      <sharedItems count="44" containsNumber="1" containsSemiMixedTypes="0" containsString="0" minValue="-6.56343" maxValue="16.3305">
        <n v="-6.56343"/>
        <n v="-6.11582"/>
        <n v="-5.53115"/>
        <n v="-4.96451"/>
        <n v="-4.79526"/>
        <n v="-4.16368"/>
        <n v="-3.65592"/>
        <n v="-2.75091"/>
        <n v="-2.28934"/>
        <n v="-2.17937"/>
        <n v="-1.66004"/>
        <n v="-0.858423"/>
        <n v="-0.643352"/>
        <n v="0.233423"/>
        <n v="1.28871"/>
        <n v="2.34059"/>
        <n v="2.76182"/>
        <n v="3.4064"/>
        <n v="3.45562"/>
        <n v="4.25282"/>
        <n v="4.58929"/>
        <n v="4.90736"/>
        <n v="5.13021"/>
        <n v="5.56519"/>
        <n v="5.6345"/>
        <n v="6.22589"/>
        <n v="7.01039"/>
        <n v="7.26609"/>
        <n v="7.43785"/>
        <n v="7.94187"/>
        <n v="9.56912"/>
        <n v="11.0594"/>
        <n v="11.078"/>
        <n v="11.1194"/>
        <n v="11.4874"/>
        <n v="11.8219"/>
        <n v="11.9889"/>
        <n v="12.0752"/>
        <n v="12.2107"/>
        <n v="12.3085"/>
        <n v="12.8888"/>
        <n v="14.2211"/>
        <n v="15.4982"/>
        <n v="16.3305"/>
      </sharedItems>
    </cacheField>
    <cacheField name="ABSV - 950_mb" uniqueList="1" numFmtId="0" sqlType="0" hierarchy="0" level="0" databaseField="1">
      <sharedItems count="44" containsNumber="1" containsSemiMixedTypes="0" containsString="0" minValue="-0.000102037" maxValue="0.00021329">
        <n v="-0.000102037"/>
        <n v="1.8661e-05"/>
        <n v="3.77357e-05"/>
        <n v="3.97729e-05"/>
        <n v="4.35117e-05"/>
        <n v="4.63119e-05"/>
        <n v="4.69966e-05"/>
        <n v="4.95449e-05"/>
        <n v="5.69692e-05"/>
        <n v="5.70071e-05"/>
        <n v="5.79296e-05"/>
        <n v="6.76749e-05"/>
        <n v="7.66929e-05"/>
        <n v="8.129800000000001e-05"/>
        <n v="8.27424e-05"/>
        <n v="9.63661e-05"/>
        <n v="0.000107522"/>
        <n v="0.00011302"/>
        <n v="0.000114226"/>
        <n v="0.000116306"/>
        <n v="0.000117021"/>
        <n v="0.000119665"/>
        <n v="0.000120937"/>
        <n v="0.000122988"/>
        <n v="0.000125198"/>
        <n v="0.000125915"/>
        <n v="0.000127543"/>
        <n v="0.000128999"/>
        <n v="0.000134352"/>
        <n v="0.000136456"/>
        <n v="0.000138631"/>
        <n v="0.000139241"/>
        <n v="0.000139616"/>
        <n v="0.000147075"/>
        <n v="0.00014948"/>
        <n v="0.000157297"/>
        <n v="0.000161218"/>
        <n v="0.000161316"/>
        <n v="0.000170628"/>
        <n v="0.000171337"/>
        <n v="0.000171518"/>
        <n v="0.000183279"/>
        <n v="0.000188125"/>
        <n v="0.00021329"/>
      </sharedItems>
    </cacheField>
    <cacheField name="HINDEX - surface" uniqueList="1" numFmtId="0" sqlType="0" hierarchy="0" level="0" databaseField="1">
      <sharedItems count="4" containsInteger="1" containsNumber="1" containsSemiMixedTypes="0" containsString="0" minValue="2" maxValue="5">
        <n v="2"/>
        <n v="3"/>
        <n v="4"/>
        <n v="5"/>
      </sharedItems>
    </cacheField>
    <cacheField name="HGT - 975_mb" uniqueList="1" numFmtId="0" sqlType="0" hierarchy="0" level="0" databaseField="1">
      <sharedItems count="44" containsNumber="1" containsSemiMixedTypes="0" containsString="0" minValue="328.789" maxValue="400.196">
        <n v="328.789"/>
        <n v="334.633"/>
        <n v="336.635"/>
        <n v="338.895"/>
        <n v="339.802"/>
        <n v="342.67"/>
        <n v="344.581"/>
        <n v="345.065"/>
        <n v="345.203"/>
        <n v="345.677"/>
        <n v="346.98"/>
        <n v="348.224"/>
        <n v="351.334"/>
        <n v="352.984"/>
        <n v="353.323"/>
        <n v="353.979"/>
        <n v="354.233"/>
        <n v="355.089"/>
        <n v="356.347"/>
        <n v="360.829"/>
        <n v="363.042"/>
        <n v="363.154"/>
        <n v="370.127"/>
        <n v="374.034"/>
        <n v="377.633"/>
        <n v="378.214"/>
        <n v="379.963"/>
        <n v="380.813"/>
        <n v="380.966"/>
        <n v="382.896"/>
        <n v="382.968"/>
        <n v="384.293"/>
        <n v="384.561"/>
        <n v="384.568"/>
        <n v="384.636"/>
        <n v="385.359"/>
        <n v="386.105"/>
        <n v="386.399"/>
        <n v="388.667"/>
        <n v="389.376"/>
        <n v="389.583"/>
        <n v="389.604"/>
        <n v="392.325"/>
        <n v="400.196"/>
      </sharedItems>
    </cacheField>
    <cacheField name="TMP - 975_mb" uniqueList="1" numFmtId="0" sqlType="0" hierarchy="0" level="0" databaseField="1">
      <sharedItems count="44" containsNumber="1" containsSemiMixedTypes="0" containsString="0" minValue="282.582" maxValue="287.117">
        <n v="282.582"/>
        <n v="282.91"/>
        <n v="283.233"/>
        <n v="283.406"/>
        <n v="283.534"/>
        <n v="283.733"/>
        <n v="283.828"/>
        <n v="283.938"/>
        <n v="284.037"/>
        <n v="284.049"/>
        <n v="284.173"/>
        <n v="284.359"/>
        <n v="284.737"/>
        <n v="284.818"/>
        <n v="285.227"/>
        <n v="285.247"/>
        <n v="285.394"/>
        <n v="285.438"/>
        <n v="285.538"/>
        <n v="285.561"/>
        <n v="285.562"/>
        <n v="285.601"/>
        <n v="285.618"/>
        <n v="285.691"/>
        <n v="285.763"/>
        <n v="285.775"/>
        <n v="285.781"/>
        <n v="285.798"/>
        <n v="285.858"/>
        <n v="285.911"/>
        <n v="285.915"/>
        <n v="285.992"/>
        <n v="286.001"/>
        <n v="286.08"/>
        <n v="286.086"/>
        <n v="286.12"/>
        <n v="286.125"/>
        <n v="286.132"/>
        <n v="286.29"/>
        <n v="286.422"/>
        <n v="286.675"/>
        <n v="286.878"/>
        <n v="287.057"/>
        <n v="287.117"/>
      </sharedItems>
    </cacheField>
    <cacheField name="RH - 975_mb" uniqueList="1" numFmtId="0" sqlType="0" hierarchy="0" level="0" databaseField="1">
      <sharedItems count="44" containsNumber="1" containsSemiMixedTypes="0" containsString="0" minValue="61" maxValue="99.3">
        <n v="61"/>
        <n v="61.2"/>
        <n v="63.7"/>
        <n v="64.7"/>
        <n v="64.8"/>
        <n v="64.90000000000001"/>
        <n v="65"/>
        <n v="65.40000000000001"/>
        <n v="67.90000000000001"/>
        <n v="68.40000000000001"/>
        <n v="69.3"/>
        <n v="70"/>
        <n v="72.09999999999999"/>
        <n v="72.7"/>
        <n v="73.5"/>
        <n v="73.90000000000001"/>
        <n v="75.7"/>
        <n v="76.09999999999999"/>
        <n v="76.90000000000001"/>
        <n v="78.90000000000001"/>
        <n v="79"/>
        <n v="79.3"/>
        <n v="79.5"/>
        <n v="79.7"/>
        <n v="79.8"/>
        <n v="79.90000000000001"/>
        <n v="80"/>
        <n v="80.40000000000001"/>
        <n v="81"/>
        <n v="81.09999999999999"/>
        <n v="81.40000000000001"/>
        <n v="82.2"/>
        <n v="83.7"/>
        <n v="84"/>
        <n v="85.09999999999999"/>
        <n v="88.40000000000001"/>
        <n v="89.7"/>
        <n v="89.90000000000001"/>
        <n v="90.8"/>
        <n v="94.8"/>
        <n v="96.59999999999999"/>
        <n v="97.09999999999999"/>
        <n v="97.3"/>
        <n v="99.3"/>
      </sharedItems>
    </cacheField>
    <cacheField name="TCDC - 975_mb" uniqueList="1" numFmtId="0" sqlType="0" hierarchy="0" level="0" databaseField="1">
      <sharedItems count="12" containsNumber="1" containsSemiMixedTypes="0" containsString="0" minValue="0" maxValue="43.6">
        <n v="0"/>
        <n v="0.2"/>
        <n v="1"/>
        <n v="1.5"/>
        <n v="2.6"/>
        <n v="5"/>
        <n v="5.4"/>
        <n v="7.3"/>
        <n v="17.1"/>
        <n v="20.4"/>
        <n v="22.5"/>
        <n v="43.6"/>
      </sharedItems>
    </cacheField>
    <cacheField name="VVEL - 975_mb" uniqueList="1" numFmtId="0" sqlType="0" hierarchy="0" level="0" databaseField="1">
      <sharedItems count="44" containsNumber="1" containsSemiMixedTypes="0" containsString="0" minValue="-0.276049" maxValue="0.38489">
        <n v="-0.276049"/>
        <n v="-0.14151"/>
        <n v="-0.119172"/>
        <n v="-0.118928"/>
        <n v="-0.0956751"/>
        <n v="-0.08506320000000001"/>
        <n v="-0.06763039999999999"/>
        <n v="-0.0399148"/>
        <n v="-0.009463869999999999"/>
        <n v="0.0107764"/>
        <n v="0.0272505"/>
        <n v="0.0313782"/>
        <n v="0.0344346"/>
        <n v="0.0347539"/>
        <n v="0.0506689"/>
        <n v="0.0633132"/>
        <n v="0.07145459999999999"/>
        <n v="0.07164230000000001"/>
        <n v="0.10172"/>
        <n v="0.101853"/>
        <n v="0.113943"/>
        <n v="0.118281"/>
        <n v="0.120043"/>
        <n v="0.120277"/>
        <n v="0.135204"/>
        <n v="0.138638"/>
        <n v="0.139235"/>
        <n v="0.142205"/>
        <n v="0.147823"/>
        <n v="0.149546"/>
        <n v="0.170289"/>
        <n v="0.176485"/>
        <n v="0.18616"/>
        <n v="0.197771"/>
        <n v="0.220131"/>
        <n v="0.221276"/>
        <n v="0.231267"/>
        <n v="0.256348"/>
        <n v="0.294802"/>
        <n v="0.350217"/>
        <n v="0.36053"/>
        <n v="0.365888"/>
        <n v="0.375647"/>
        <n v="0.38489"/>
      </sharedItems>
    </cacheField>
    <cacheField name="UGRD - 975_mb" uniqueList="1" numFmtId="0" sqlType="0" hierarchy="0" level="0" databaseField="1">
      <sharedItems count="44" containsNumber="1" containsSemiMixedTypes="0" containsString="0" minValue="-5.33201" maxValue="4.39592">
        <n v="-5.33201"/>
        <n v="-4.50554"/>
        <n v="-4.03929"/>
        <n v="-3.85157"/>
        <n v="-3.67533"/>
        <n v="-3.32207"/>
        <n v="-3.13239"/>
        <n v="-3.04999"/>
        <n v="-2.78466"/>
        <n v="-2.33306"/>
        <n v="-2.06013"/>
        <n v="-1.87525"/>
        <n v="-1.86419"/>
        <n v="-1.62498"/>
        <n v="-1.44413"/>
        <n v="-1.09413"/>
        <n v="-0.824468"/>
        <n v="-0.699993"/>
        <n v="-0.560742"/>
        <n v="-0.536714"/>
        <n v="-0.471367"/>
        <n v="-0.212212"/>
        <n v="-0.173638"/>
        <n v="-0.0829126"/>
        <n v="-0.0681152"/>
        <n v="0.06838379999999999"/>
        <n v="0.109016"/>
        <n v="0.467913"/>
        <n v="0.557427"/>
        <n v="0.7420020000000001"/>
        <n v="0.755117"/>
        <n v="0.873247"/>
        <n v="1.01848"/>
        <n v="1.07353"/>
        <n v="1.51713"/>
        <n v="1.76009"/>
        <n v="2.02216"/>
        <n v="2.06462"/>
        <n v="2.23791"/>
        <n v="3.06888"/>
        <n v="3.34281"/>
        <n v="3.64088"/>
        <n v="4.06309"/>
        <n v="4.39592"/>
      </sharedItems>
    </cacheField>
    <cacheField name="VGRD - 975_mb" uniqueList="1" numFmtId="0" sqlType="0" hierarchy="0" level="0" databaseField="1">
      <sharedItems count="44" containsNumber="1" containsSemiMixedTypes="0" containsString="0" minValue="-7.65482" maxValue="14.7928">
        <n v="-7.65482"/>
        <n v="-7.09915"/>
        <n v="-6.8681"/>
        <n v="-5.38743"/>
        <n v="-5.31394"/>
        <n v="-4.04871"/>
        <n v="-3.6033"/>
        <n v="-3.18076"/>
        <n v="-2.73022"/>
        <n v="-1.86362"/>
        <n v="-1.80594"/>
        <n v="-0.875637"/>
        <n v="-0.516611"/>
        <n v="0.811992"/>
        <n v="1.19672"/>
        <n v="2.66158"/>
        <n v="3.33227"/>
        <n v="3.42132"/>
        <n v="3.47768"/>
        <n v="4.49896"/>
        <n v="4.78296"/>
        <n v="5.38718"/>
        <n v="6.4773"/>
        <n v="7.53946"/>
        <n v="7.63174"/>
        <n v="7.82172"/>
        <n v="7.86173"/>
        <n v="8.58905"/>
        <n v="8.97331"/>
        <n v="9.32517"/>
        <n v="11.1485"/>
        <n v="11.2155"/>
        <n v="11.2829"/>
        <n v="11.805"/>
        <n v="12.0595"/>
        <n v="12.4031"/>
        <n v="12.5951"/>
        <n v="13.0183"/>
        <n v="13.2368"/>
        <n v="13.589"/>
        <n v="13.6231"/>
        <n v="13.6595"/>
        <n v="14.1361"/>
        <n v="14.7928"/>
      </sharedItems>
    </cacheField>
    <cacheField name="ABSV - 975_mb" uniqueList="1" numFmtId="0" sqlType="0" hierarchy="0" level="0" databaseField="1">
      <sharedItems count="44" containsNumber="1" containsSemiMixedTypes="0" containsString="0" minValue="-3.60986e-06" maxValue="0.000220625">
        <n v="-3.60986e-06"/>
        <n v="2.33281e-05"/>
        <n v="2.72308e-05"/>
        <n v="3.48627e-05"/>
        <n v="3.64226e-05"/>
        <n v="3.76958e-05"/>
        <n v="4.11437e-05"/>
        <n v="4.29564e-05"/>
        <n v="4.65718e-05"/>
        <n v="4.69178e-05"/>
        <n v="5.25719e-05"/>
        <n v="6.1226e-05"/>
        <n v="7.69086e-05"/>
        <n v="8.90657e-05"/>
        <n v="8.971560000000001e-05"/>
        <n v="9.26271e-05"/>
        <n v="9.85011e-05"/>
        <n v="9.97415e-05"/>
        <n v="9.99459e-05"/>
        <n v="0.000100756"/>
        <n v="0.000107943"/>
        <n v="0.000108925"/>
        <n v="0.000110733"/>
        <n v="0.000111241"/>
        <n v="0.00011148"/>
        <n v="0.00011219"/>
        <n v="0.000118961"/>
        <n v="0.000122865"/>
        <n v="0.000124349"/>
        <n v="0.000124932"/>
        <n v="0.000126556"/>
        <n v="0.000127051"/>
        <n v="0.000133478"/>
        <n v="0.000137201"/>
        <n v="0.000138933"/>
        <n v="0.000139734"/>
        <n v="0.000152149"/>
        <n v="0.000156215"/>
        <n v="0.000169453"/>
        <n v="0.000175435"/>
        <n v="0.000188413"/>
        <n v="0.000192636"/>
        <n v="0.000219729"/>
        <n v="0.000220625"/>
      </sharedItems>
    </cacheField>
    <cacheField name="TMP - 1000_mb" uniqueList="1" numFmtId="0" sqlType="0" hierarchy="0" level="0" databaseField="1">
      <sharedItems count="44" containsNumber="1" containsSemiMixedTypes="0" containsString="0" minValue="283.317" maxValue="289.147">
        <n v="283.317"/>
        <n v="283.628"/>
        <n v="284.252"/>
        <n v="284.408"/>
        <n v="284.732"/>
        <n v="284.739"/>
        <n v="284.84"/>
        <n v="284.915"/>
        <n v="285.047"/>
        <n v="285.145"/>
        <n v="285.356"/>
        <n v="285.466"/>
        <n v="285.542"/>
        <n v="285.78"/>
        <n v="285.791"/>
        <n v="285.978"/>
        <n v="286.018"/>
        <n v="286.027"/>
        <n v="286.064"/>
        <n v="286.095"/>
        <n v="286.107"/>
        <n v="286.191"/>
        <n v="286.228"/>
        <n v="286.247"/>
        <n v="286.291"/>
        <n v="286.37"/>
        <n v="286.41"/>
        <n v="286.438"/>
        <n v="286.56"/>
        <n v="286.886"/>
        <n v="286.927"/>
        <n v="287.316"/>
        <n v="287.356"/>
        <n v="287.451"/>
        <n v="287.593"/>
        <n v="287.616"/>
        <n v="287.766"/>
        <n v="287.799"/>
        <n v="287.863"/>
        <n v="288.067"/>
        <n v="288.149"/>
        <n v="288.156"/>
        <n v="288.969"/>
        <n v="289.147"/>
      </sharedItems>
    </cacheField>
    <cacheField name="RH - 1000_mb" uniqueList="1" numFmtId="0" sqlType="0" hierarchy="0" level="0" databaseField="1">
      <sharedItems count="41" containsNumber="1" containsSemiMixedTypes="0" containsString="0" minValue="58.2" maxValue="99.90000000000001">
        <n v="58.2"/>
        <n v="66.90000000000001"/>
        <n v="72.90000000000001"/>
        <n v="73.3"/>
        <n v="73.59999999999999"/>
        <n v="73.7"/>
        <n v="74.09999999999999"/>
        <n v="74.90000000000001"/>
        <n v="76.09999999999999"/>
        <n v="76.59999999999999"/>
        <n v="76.90000000000001"/>
        <n v="77"/>
        <n v="77.7"/>
        <n v="77.90000000000001"/>
        <n v="78.59999999999999"/>
        <n v="79.7"/>
        <n v="79.90000000000001"/>
        <n v="80.2"/>
        <n v="80.5"/>
        <n v="82.09999999999999"/>
        <n v="83.40000000000001"/>
        <n v="84"/>
        <n v="86.90000000000001"/>
        <n v="87.2"/>
        <n v="87.3"/>
        <n v="87.59999999999999"/>
        <n v="88.2"/>
        <n v="88.40000000000001"/>
        <n v="90.09999999999999"/>
        <n v="90.2"/>
        <n v="90.40000000000001"/>
        <n v="90.7"/>
        <n v="90.8"/>
        <n v="91.2"/>
        <n v="92.2"/>
        <n v="92.3"/>
        <n v="92.40000000000001"/>
        <n v="92.59999999999999"/>
        <n v="93.2"/>
        <n v="98.8"/>
        <n v="99.90000000000001"/>
      </sharedItems>
    </cacheField>
    <cacheField name="TCDC - 1000_mb" uniqueList="1" numFmtId="0" sqlType="0" hierarchy="0" level="0" databaseField="1">
      <sharedItems count="10" containsNumber="1" containsSemiMixedTypes="0" containsString="0" minValue="0" maxValue="52.9">
        <n v="0"/>
        <n v="0.1"/>
        <n v="0.2"/>
        <n v="1"/>
        <n v="1.5"/>
        <n v="1.6"/>
        <n v="5"/>
        <n v="5.2"/>
        <n v="37.8"/>
        <n v="52.9"/>
      </sharedItems>
    </cacheField>
    <cacheField name="VVEL - 1000_mb" uniqueList="1" numFmtId="0" sqlType="0" hierarchy="0" level="0" databaseField="1">
      <sharedItems count="44" containsNumber="1" containsSemiMixedTypes="0" containsString="0" minValue="-0.102479" maxValue="0.285327">
        <n v="-0.102479"/>
        <n v="-0.0859148"/>
        <n v="-0.0706218"/>
        <n v="-0.0525161"/>
        <n v="-0.048719"/>
        <n v="-0.0393577"/>
        <n v="-0.0333623"/>
        <n v="-0.0290801"/>
        <n v="-0.024343"/>
        <n v="0.000173828"/>
        <n v="0.0126689"/>
        <n v="0.0208125"/>
        <n v="0.0364854"/>
        <n v="0.0375811"/>
        <n v="0.0551313"/>
        <n v="0.0552871"/>
        <n v="0.0622749"/>
        <n v="0.08791210000000001"/>
        <n v="0.0952349"/>
        <n v="0.123573"/>
        <n v="0.134706"/>
        <n v="0.137426"/>
        <n v="0.138384"/>
        <n v="0.142904"/>
        <n v="0.166066"/>
        <n v="0.166804"/>
        <n v="0.169527"/>
        <n v="0.171455"/>
        <n v="0.175217"/>
        <n v="0.178759"/>
        <n v="0.198402"/>
        <n v="0.200289"/>
        <n v="0.200385"/>
        <n v="0.204121"/>
        <n v="0.204426"/>
        <n v="0.217866"/>
        <n v="0.221493"/>
        <n v="0.228582"/>
        <n v="0.233623"/>
        <n v="0.252647"/>
        <n v="0.254042"/>
        <n v="0.25616"/>
        <n v="0.260096"/>
        <n v="0.285327"/>
      </sharedItems>
    </cacheField>
    <cacheField name="UGRD - 1000_mb" uniqueList="1" numFmtId="0" sqlType="0" hierarchy="0" level="0" databaseField="1">
      <sharedItems count="44" containsNumber="1" containsSemiMixedTypes="0" containsString="0" minValue="-4.90114" maxValue="3.67751">
        <n v="-4.90114"/>
        <n v="-4.20342"/>
        <n v="-4.09652"/>
        <n v="-3.95546"/>
        <n v="-3.51901"/>
        <n v="-3.41938"/>
        <n v="-3.38424"/>
        <n v="-3.37986"/>
        <n v="-3.12737"/>
        <n v="-2.61043"/>
        <n v="-2.324"/>
        <n v="-2.29947"/>
        <n v="-2.13468"/>
        <n v="-1.97745"/>
        <n v="-1.90486"/>
        <n v="-1.904"/>
        <n v="-1.87913"/>
        <n v="-1.83215"/>
        <n v="-1.47379"/>
        <n v="-1.40153"/>
        <n v="-1.30504"/>
        <n v="-1.13263"/>
        <n v="-0.933013"/>
        <n v="-0.774417"/>
        <n v="-0.423755"/>
        <n v="-0.27072"/>
        <n v="-0.111965"/>
        <n v="-0.0853442"/>
        <n v="0.09551270000000001"/>
        <n v="0.425149"/>
        <n v="0.588875"/>
        <n v="1.43009"/>
        <n v="1.43029"/>
        <n v="1.47491"/>
        <n v="1.96086"/>
        <n v="2.03387"/>
        <n v="2.16517"/>
        <n v="2.33153"/>
        <n v="2.39559"/>
        <n v="2.98519"/>
        <n v="3.24546"/>
        <n v="3.4222"/>
        <n v="3.61928"/>
        <n v="3.67751"/>
      </sharedItems>
    </cacheField>
    <cacheField name="VGRD - 1000_mb" uniqueList="1" numFmtId="0" sqlType="0" hierarchy="0" level="0" databaseField="1">
      <sharedItems count="44" containsNumber="1" containsSemiMixedTypes="0" containsString="0" minValue="-6.85206" maxValue="11.6964">
        <n v="-6.85206"/>
        <n v="-6.71062"/>
        <n v="-6.39156"/>
        <n v="-5.19388"/>
        <n v="-3.91353"/>
        <n v="-3.81263"/>
        <n v="-3.01699"/>
        <n v="-2.87794"/>
        <n v="-2.59406"/>
        <n v="-2.48451"/>
        <n v="-1.49666"/>
        <n v="-0.8525239999999999"/>
        <n v="0.009929199999999999"/>
        <n v="0.993362"/>
        <n v="1.17817"/>
        <n v="2.38635"/>
        <n v="2.48741"/>
        <n v="3.43532"/>
        <n v="3.59446"/>
        <n v="4.22874"/>
        <n v="4.5942"/>
        <n v="5.30049"/>
        <n v="5.74527"/>
        <n v="6.89208"/>
        <n v="7.23916"/>
        <n v="7.39117"/>
        <n v="7.66116"/>
        <n v="7.66832"/>
        <n v="8.388999999999999"/>
        <n v="8.55322"/>
        <n v="8.74506"/>
        <n v="8.784459999999999"/>
        <n v="8.896800000000001"/>
        <n v="8.92686"/>
        <n v="8.948499999999999"/>
        <n v="9.632809999999999"/>
        <n v="9.98433"/>
        <n v="10.1269"/>
        <n v="10.1867"/>
        <n v="10.7162"/>
        <n v="11.1762"/>
        <n v="11.4024"/>
        <n v="11.4374"/>
        <n v="11.6964"/>
      </sharedItems>
    </cacheField>
    <cacheField name="ABSV - 1000_mb" uniqueList="1" numFmtId="0" sqlType="0" hierarchy="0" level="0" databaseField="1">
      <sharedItems count="44" containsNumber="1" containsSemiMixedTypes="0" containsString="0" minValue="-1.9929e-05" maxValue="0.000254973">
        <n v="-1.9929e-05"/>
        <n v="1.26976e-05"/>
        <n v="2.24911e-05"/>
        <n v="2.62037e-05"/>
        <n v="2.72297e-05"/>
        <n v="3.05793e-05"/>
        <n v="3.78845e-05"/>
        <n v="4.47711e-05"/>
        <n v="4.483e-05"/>
        <n v="4.866e-05"/>
        <n v="5.22577e-05"/>
        <n v="5.37897e-05"/>
        <n v="5.55208e-05"/>
        <n v="7.08164e-05"/>
        <n v="7.53226e-05"/>
        <n v="8.11526e-05"/>
        <n v="8.470729999999999e-05"/>
        <n v="9.42487e-05"/>
        <n v="9.437409999999999e-05"/>
        <n v="9.617579999999999e-05"/>
        <n v="0.000104799"/>
        <n v="0.000107862"/>
        <n v="0.000112389"/>
        <n v="0.000113214"/>
        <n v="0.000115798"/>
        <n v="0.000116785"/>
        <n v="0.000122558"/>
        <n v="0.000135679"/>
        <n v="0.000135711"/>
        <n v="0.000139085"/>
        <n v="0.000142903"/>
        <n v="0.000146994"/>
        <n v="0.000158869"/>
        <n v="0.000159615"/>
        <n v="0.000164292"/>
        <n v="0.000192768"/>
        <n v="0.00019481"/>
        <n v="0.000195365"/>
        <n v="0.000196899"/>
        <n v="0.000199339"/>
        <n v="0.000199516"/>
        <n v="0.000216133"/>
        <n v="0.000226353"/>
        <n v="0.000254973"/>
      </sharedItems>
    </cacheField>
    <cacheField name="HGT - 1000_mb" uniqueList="1" numFmtId="0" sqlType="0" hierarchy="0" level="0" databaseField="1">
      <sharedItems count="44" containsNumber="1" containsSemiMixedTypes="0" containsString="0" minValue="114.812" maxValue="187.763">
        <n v="114.812"/>
        <n v="120.995"/>
        <n v="122.27"/>
        <n v="125.106"/>
        <n v="125.983"/>
        <n v="128.678"/>
        <n v="131.572"/>
        <n v="131.699"/>
        <n v="133.437"/>
        <n v="133.864"/>
        <n v="135.424"/>
        <n v="135.453"/>
        <n v="140.264"/>
        <n v="141.399"/>
        <n v="142.411"/>
        <n v="142.9"/>
        <n v="142.978"/>
        <n v="143.13"/>
        <n v="144.789"/>
        <n v="148.057"/>
        <n v="149.515"/>
        <n v="150.235"/>
        <n v="155.811"/>
        <n v="160.346"/>
        <n v="164.773"/>
        <n v="164.926"/>
        <n v="166.518"/>
        <n v="167.965"/>
        <n v="168.053"/>
        <n v="169.904"/>
        <n v="170.035"/>
        <n v="171.41"/>
        <n v="171.509"/>
        <n v="171.63"/>
        <n v="172.352"/>
        <n v="172.92"/>
        <n v="173.225"/>
        <n v="173.467"/>
        <n v="175.637"/>
        <n v="176.366"/>
        <n v="176.486"/>
        <n v="176.567"/>
        <n v="180.313"/>
        <n v="187.763"/>
      </sharedItems>
    </cacheField>
    <cacheField name="HGT - surface" uniqueList="1" numFmtId="0" sqlType="0" hierarchy="0" level="0" databaseField="1">
      <sharedItems count="1" containsNumber="1" containsSemiMixedTypes="0" containsString="0" minValue="55.5794" maxValue="55.5794">
        <n v="55.5794"/>
      </sharedItems>
    </cacheField>
    <cacheField name="TMP - surface" uniqueList="1" numFmtId="0" sqlType="0" hierarchy="0" level="0" databaseField="1">
      <sharedItems count="43" containsNumber="1" containsSemiMixedTypes="0" containsString="0" minValue="280.444" maxValue="293.788">
        <n v="280.444"/>
        <n v="281.8"/>
        <n v="282.3"/>
        <n v="282.373"/>
        <n v="282.41"/>
        <n v="282.625"/>
        <n v="282.804"/>
        <n v="282.816"/>
        <n v="282.959"/>
        <n v="282.982"/>
        <n v="283.087"/>
        <n v="283.117"/>
        <n v="283.169"/>
        <n v="283.209"/>
        <n v="283.31"/>
        <n v="283.488"/>
        <n v="283.763"/>
        <n v="284.367"/>
        <n v="284.417"/>
        <n v="284.737"/>
        <n v="284.874"/>
        <n v="284.9"/>
        <n v="284.956"/>
        <n v="285.061"/>
        <n v="285.5"/>
        <n v="286.044"/>
        <n v="286.138"/>
        <n v="286.236"/>
        <n v="286.344"/>
        <n v="286.357"/>
        <n v="287.002"/>
        <n v="287.527"/>
        <n v="288.387"/>
        <n v="288.404"/>
        <n v="288.554"/>
        <n v="288.56"/>
        <n v="290.056"/>
        <n v="290.261"/>
        <n v="290.332"/>
        <n v="290.528"/>
        <n v="291.907"/>
        <n v="293.167"/>
        <n v="293.788"/>
      </sharedItems>
    </cacheField>
    <cacheField name="SNOD - surface" uniqueList="1" numFmtId="0" sqlType="0" hierarchy="0" level="0" databaseField="1">
      <sharedItems count="1" containsInteger="1" containsNumber="1" containsSemiMixedTypes="0" containsString="0" minValue="0" maxValue="0">
        <n v="0"/>
      </sharedItems>
    </cacheField>
    <cacheField name="PEVPR - surface" uniqueList="1" numFmtId="0" sqlType="0" hierarchy="0" level="0" databaseField="1">
      <sharedItems count="44" containsNumber="1" containsSemiMixedTypes="0" containsString="0" minValue="-22.034" maxValue="290.152">
        <n v="-22.034"/>
        <n v="-19.9499"/>
        <n v="-19.2246"/>
        <n v="-18.0945"/>
        <n v="-18.0907"/>
        <n v="-12.7327"/>
        <n v="-10.4981"/>
        <n v="-8.30475"/>
        <n v="-5.83846"/>
        <n v="-5.13605"/>
        <n v="-4.96335"/>
        <n v="-4.58649"/>
        <n v="-3.45629"/>
        <n v="-3.35287"/>
        <n v="-1.37799"/>
        <n v="-0.88092"/>
        <n v="-0.1075"/>
        <n v="2.20762"/>
        <n v="2.56334"/>
        <n v="4.3052"/>
        <n v="6.02946"/>
        <n v="6.85656"/>
        <n v="6.9132"/>
        <n v="9.50531"/>
        <n v="12.2539"/>
        <n v="12.9126"/>
        <n v="13.7269"/>
        <n v="14.4179"/>
        <n v="15.8854"/>
        <n v="40.5823"/>
        <n v="40.8161"/>
        <n v="43.7764"/>
        <n v="54.6034"/>
        <n v="57.9238"/>
        <n v="64.3349"/>
        <n v="75.9988"/>
        <n v="105.435"/>
        <n v="116.992"/>
        <n v="192.602"/>
        <n v="197.151"/>
        <n v="210.938"/>
        <n v="217.515"/>
        <n v="279.847"/>
        <n v="290.152"/>
      </sharedItems>
    </cacheField>
    <cacheField name="TMP - 2_m_above_ground" uniqueList="1" numFmtId="0" sqlType="0" hierarchy="0" level="0" databaseField="1">
      <sharedItems count="44" containsNumber="1" containsSemiMixedTypes="0" containsString="0" minValue="282.166" maxValue="290.731">
        <n v="282.166"/>
        <n v="282.961"/>
        <n v="283.955"/>
        <n v="284.068"/>
        <n v="284.159"/>
        <n v="284.213"/>
        <n v="284.308"/>
        <n v="284.367"/>
        <n v="284.421"/>
        <n v="284.429"/>
        <n v="284.487"/>
        <n v="284.572"/>
        <n v="284.643"/>
        <n v="284.66"/>
        <n v="284.691"/>
        <n v="284.767"/>
        <n v="285.07"/>
        <n v="285.108"/>
        <n v="285.14"/>
        <n v="285.315"/>
        <n v="285.661"/>
        <n v="285.695"/>
        <n v="285.773"/>
        <n v="285.877"/>
        <n v="286.068"/>
        <n v="286.082"/>
        <n v="286.184"/>
        <n v="286.389"/>
        <n v="286.694"/>
        <n v="287.242"/>
        <n v="287.497"/>
        <n v="287.782"/>
        <n v="287.933"/>
        <n v="288.082"/>
        <n v="288.156"/>
        <n v="288.533"/>
        <n v="288.577"/>
        <n v="288.668"/>
        <n v="289.091"/>
        <n v="289.243"/>
        <n v="289.414"/>
        <n v="290.022"/>
        <n v="290.158"/>
        <n v="290.731"/>
      </sharedItems>
    </cacheField>
    <cacheField name="DPT - 2_m_above_ground" uniqueList="1" numFmtId="0" sqlType="0" hierarchy="0" level="0" databaseField="1">
      <sharedItems count="43" containsNumber="1" containsSemiMixedTypes="0" containsString="0" minValue="278.687" maxValue="286.533">
        <n v="278.687"/>
        <n v="280.528"/>
        <n v="281.465"/>
        <n v="282.1"/>
        <n v="282.175"/>
        <n v="282.388"/>
        <n v="282.443"/>
        <n v="282.479"/>
        <n v="282.792"/>
        <n v="282.8"/>
        <n v="283.016"/>
        <n v="283.038"/>
        <n v="283.455"/>
        <n v="283.5"/>
        <n v="283.646"/>
        <n v="283.729"/>
        <n v="283.791"/>
        <n v="283.866"/>
        <n v="283.88"/>
        <n v="283.928"/>
        <n v="283.947"/>
        <n v="284.185"/>
        <n v="284.23"/>
        <n v="284.294"/>
        <n v="284.492"/>
        <n v="284.518"/>
        <n v="284.579"/>
        <n v="284.618"/>
        <n v="284.623"/>
        <n v="284.657"/>
        <n v="284.706"/>
        <n v="284.802"/>
        <n v="284.933"/>
        <n v="285.122"/>
        <n v="285.177"/>
        <n v="285.197"/>
        <n v="285.334"/>
        <n v="285.368"/>
        <n v="285.556"/>
        <n v="286.328"/>
        <n v="286.418"/>
        <n v="286.432"/>
        <n v="286.533"/>
      </sharedItems>
    </cacheField>
    <cacheField name="RH - 2_m_above_ground" uniqueList="1" numFmtId="0" sqlType="0" hierarchy="0" level="0" databaseField="1">
      <sharedItems count="41" containsNumber="1" containsSemiMixedTypes="0" containsString="0" minValue="58.2" maxValue="98.90000000000001">
        <n v="58.2"/>
        <n v="70.2"/>
        <n v="72.09999999999999"/>
        <n v="72.5"/>
        <n v="74"/>
        <n v="75.3"/>
        <n v="77.5"/>
        <n v="77.7"/>
        <n v="78.8"/>
        <n v="79.40000000000001"/>
        <n v="80.40000000000001"/>
        <n v="83.7"/>
        <n v="84.59999999999999"/>
        <n v="84.7"/>
        <n v="85.40000000000001"/>
        <n v="85.7"/>
        <n v="86.3"/>
        <n v="86.59999999999999"/>
        <n v="86.90000000000001"/>
        <n v="88"/>
        <n v="88.5"/>
        <n v="88.8"/>
        <n v="89.3"/>
        <n v="89.40000000000001"/>
        <n v="89.90000000000001"/>
        <n v="90.09999999999999"/>
        <n v="91"/>
        <n v="91.5"/>
        <n v="92.3"/>
        <n v="92.59999999999999"/>
        <n v="92.8"/>
        <n v="93"/>
        <n v="93.2"/>
        <n v="93.3"/>
        <n v="94"/>
        <n v="94.3"/>
        <n v="94.7"/>
        <n v="94.90000000000001"/>
        <n v="95.40000000000001"/>
        <n v="98.09999999999999"/>
        <n v="98.90000000000001"/>
      </sharedItems>
    </cacheField>
    <cacheField name="UGRD - 10_m_above_ground" uniqueList="1" numFmtId="0" sqlType="0" hierarchy="0" level="0" databaseField="1">
      <sharedItems count="44" containsNumber="1" containsSemiMixedTypes="0" containsString="0" minValue="-3.81671" maxValue="2.64246">
        <n v="-3.81671"/>
        <n v="-3.09131"/>
        <n v="-3.02106"/>
        <n v="-2.80714"/>
        <n v="-2.70126"/>
        <n v="-2.56648"/>
        <n v="-2.48972"/>
        <n v="-2.24417"/>
        <n v="-2.14092"/>
        <n v="-2.13774"/>
        <n v="-1.73986"/>
        <n v="-1.71786"/>
        <n v="-1.54385"/>
        <n v="-1.47503"/>
        <n v="-1.43512"/>
        <n v="-1.43299"/>
        <n v="-1.34489"/>
        <n v="-1.30162"/>
        <n v="-1.2626"/>
        <n v="-1.194"/>
        <n v="-1.14075"/>
        <n v="-0.84759"/>
        <n v="-0.741299"/>
        <n v="-0.630395"/>
        <n v="-0.600317"/>
        <n v="-0.38363"/>
        <n v="-0.294568"/>
        <n v="-0.164368"/>
        <n v="-0.110342"/>
        <n v="0.344978"/>
        <n v="0.569861"/>
        <n v="0.574736"/>
        <n v="1.05791"/>
        <n v="1.17016"/>
        <n v="1.55972"/>
        <n v="1.73842"/>
        <n v="1.79612"/>
        <n v="1.80655"/>
        <n v="1.90003"/>
        <n v="2.23894"/>
        <n v="2.27627"/>
        <n v="2.30928"/>
        <n v="2.46166"/>
        <n v="2.64246"/>
      </sharedItems>
    </cacheField>
    <cacheField name="VGRD - 10_m_above_ground" uniqueList="1" numFmtId="0" sqlType="0" hierarchy="0" level="0" databaseField="1">
      <sharedItems count="44" containsNumber="1" containsSemiMixedTypes="0" containsString="0" minValue="-3.04662" maxValue="8.973409999999999">
        <n v="-3.04662"/>
        <n v="-2.98584"/>
        <n v="-2.93649"/>
        <n v="-2.74118"/>
        <n v="-2.55111"/>
        <n v="-2.5255"/>
        <n v="-2.10971"/>
        <n v="-2.09731"/>
        <n v="-1.73688"/>
        <n v="-1.47015"/>
        <n v="-1.18061"/>
        <n v="-0.5206809999999999"/>
        <n v="0.25155"/>
        <n v="0.803481"/>
        <n v="1.10493"/>
        <n v="1.87962"/>
        <n v="1.93286"/>
        <n v="2.45163"/>
        <n v="2.58075"/>
        <n v="2.83018"/>
        <n v="3.27566"/>
        <n v="3.46843"/>
        <n v="3.50625"/>
        <n v="3.55377"/>
        <n v="3.56721"/>
        <n v="4.09995"/>
        <n v="4.11416"/>
        <n v="4.3219"/>
        <n v="4.38691"/>
        <n v="5.05219"/>
        <n v="5.54856"/>
        <n v="5.60967"/>
        <n v="5.66117"/>
        <n v="6.00679"/>
        <n v="6.20019"/>
        <n v="6.39324"/>
        <n v="6.57035"/>
        <n v="6.79556"/>
        <n v="7.15211"/>
        <n v="7.74645"/>
        <n v="8.14325"/>
        <n v="8.316660000000001"/>
        <n v="8.369020000000001"/>
        <n v="8.973409999999999"/>
      </sharedItems>
    </cacheField>
    <cacheField name="CPOFP - surface" uniqueList="1" numFmtId="0" sqlType="0" hierarchy="0" level="0" databaseField="1">
      <sharedItems count="4" containsNumber="1" containsSemiMixedTypes="0" containsString="0" minValue="-50" maxValue="-6.10352e-06">
        <n v="-50"/>
        <n v="-37.7"/>
        <n v="-13.3"/>
        <n v="-6.10352e-06"/>
      </sharedItems>
    </cacheField>
    <cacheField name="CPRAT - surface" uniqueList="1" numFmtId="0" sqlType="0" hierarchy="0" level="0" databaseField="1">
      <sharedItems count="13" containsNumber="1" containsSemiMixedTypes="0" containsString="0" minValue="0" maxValue="0.00022656">
        <n v="0"/>
        <n v="1.6e-07"/>
        <n v="3.2e-07"/>
        <n v="4.8e-07"/>
        <n v="7.2e-07"/>
        <n v="1.04e-06"/>
        <n v="4.32e-06"/>
        <n v="6.48e-06"/>
        <n v="1.104e-05"/>
        <n v="3.072e-05"/>
        <n v="6.160000000000001e-05"/>
        <n v="8.135999999999999e-05"/>
        <n v="0.00022656"/>
      </sharedItems>
    </cacheField>
    <cacheField name="PRATE - surface" uniqueList="1" numFmtId="0" sqlType="0" hierarchy="0" level="0" databaseField="1">
      <sharedItems count="10" containsNumber="1" containsSemiMixedTypes="0" containsString="0" minValue="0" maxValue="0.0004132">
        <n v="0"/>
        <n v="8e-07"/>
        <n v="7.2e-06"/>
        <n v="2.56e-05"/>
        <n v="3.08e-05"/>
        <n v="3.28e-05"/>
        <n v="6.160000000000001e-05"/>
        <n v="8.16e-05"/>
        <n v="0.0002264"/>
        <n v="0.0004132"/>
      </sharedItems>
    </cacheField>
    <cacheField name="CPRAT - surface2" uniqueList="1" numFmtId="0" sqlType="0" hierarchy="0" level="0" databaseField="1">
      <sharedItems count="18" containsNumber="1" containsSemiMixedTypes="0" containsString="0" minValue="0" maxValue="9.272000000000001e-05">
        <n v="0"/>
        <n v="4e-08"/>
        <n v="5.999999999999999e-08"/>
        <n v="8e-08"/>
        <n v="5.2e-07"/>
        <n v="8.8e-07"/>
        <n v="1.24e-06"/>
        <n v="2.12e-06"/>
        <n v="3.36e-06"/>
        <n v="1.744e-05"/>
        <n v="1.772e-05"/>
        <n v="2.052e-05"/>
        <n v="2.388e-05"/>
        <n v="2.886e-05"/>
        <n v="3.052e-05"/>
        <n v="3.544e-05"/>
        <n v="6.548e-05"/>
        <n v="9.272000000000001e-05"/>
      </sharedItems>
    </cacheField>
    <cacheField name="PRATE - surface2" uniqueList="1" numFmtId="0" sqlType="0" hierarchy="0" level="0" databaseField="1">
      <sharedItems count="15" containsNumber="1" containsSemiMixedTypes="0" containsString="0" minValue="0" maxValue="0.0002576">
        <n v="0"/>
        <n v="8e-07"/>
        <n v="1.2e-06"/>
        <n v="2e-06"/>
        <n v="1.76e-05"/>
        <n v="2.08e-05"/>
        <n v="3.04e-05"/>
        <n v="3.12e-05"/>
        <n v="3.56e-05"/>
        <n v="7.160000000000001e-05"/>
        <n v="7.48e-05"/>
        <n v="9.280000000000001e-05"/>
        <n v="9.76e-05"/>
        <n v="0.0001612"/>
        <n v="0.0002576"/>
      </sharedItems>
    </cacheField>
    <cacheField name="APCP - surface" uniqueList="1" numFmtId="0" sqlType="0" hierarchy="0" level="0" databaseField="1">
      <sharedItems count="11" containsNumber="1" containsSemiMixedTypes="0" containsString="0" minValue="0" maxValue="3.5">
        <n v="0"/>
        <n v="0.3125"/>
        <n v="0.375"/>
        <n v="0.4375"/>
        <n v="0.6875"/>
        <n v="0.8125"/>
        <n v="1"/>
        <n v="1.5625"/>
        <n v="2.125"/>
        <n v="2.75"/>
        <n v="3.5"/>
      </sharedItems>
    </cacheField>
    <cacheField name="APCP - surface2" uniqueList="1" numFmtId="0" sqlType="0" hierarchy="0" level="0" databaseField="1">
      <sharedItems count="12" containsNumber="1" containsSemiMixedTypes="0" containsString="0" minValue="0" maxValue="8.6875">
        <n v="0"/>
        <n v="0.0625"/>
        <n v="0.6875"/>
        <n v="1.6875"/>
        <n v="2.8125"/>
        <n v="5.5625"/>
        <n v="6.3125"/>
        <n v="7.0625"/>
        <n v="7.8125"/>
        <n v="8.125"/>
        <n v="8.25"/>
        <n v="8.6875"/>
      </sharedItems>
    </cacheField>
    <cacheField name="ACPCP - surface" uniqueList="1" numFmtId="0" sqlType="0" hierarchy="0" level="0" databaseField="1">
      <sharedItems count="8" containsNumber="1" containsSemiMixedTypes="0" containsString="0" minValue="0" maxValue="1.4375">
        <n v="0"/>
        <n v="0.0625"/>
        <n v="0.25"/>
        <n v="0.375"/>
        <n v="0.625"/>
        <n v="0.6875"/>
        <n v="1"/>
        <n v="1.4375"/>
      </sharedItems>
    </cacheField>
    <cacheField name="ACPCP - surface2" uniqueList="1" numFmtId="0" sqlType="0" hierarchy="0" level="0" databaseField="1">
      <sharedItems count="11" containsNumber="1" containsSemiMixedTypes="0" containsString="0" minValue="0" maxValue="3.5625">
        <n v="0"/>
        <n v="0.0625"/>
        <n v="0.6875"/>
        <n v="1.6875"/>
        <n v="2.125"/>
        <n v="2.1875"/>
        <n v="2.375"/>
        <n v="2.8125"/>
        <n v="3.0625"/>
        <n v="3.1875"/>
        <n v="3.5625"/>
      </sharedItems>
    </cacheField>
    <cacheField name="CSNOW - surface" uniqueList="1" numFmtId="0" sqlType="0" hierarchy="0" level="0" databaseField="1">
      <sharedItems count="1" containsInteger="1" containsNumber="1" containsSemiMixedTypes="0" containsString="0" minValue="0" maxValue="0">
        <n v="0"/>
      </sharedItems>
    </cacheField>
    <cacheField name="CICEP - surface" uniqueList="1" numFmtId="0" sqlType="0" hierarchy="0" level="0" databaseField="1">
      <sharedItems count="1" containsInteger="1" containsNumber="1" containsSemiMixedTypes="0" containsString="0" minValue="0" maxValue="0">
        <n v="0"/>
      </sharedItems>
    </cacheField>
    <cacheField name="CFRZR - surface" uniqueList="1" numFmtId="0" sqlType="0" hierarchy="0" level="0" databaseField="1">
      <sharedItems count="1" containsInteger="1" containsNumber="1" containsSemiMixedTypes="0" containsString="0" minValue="0" maxValue="0">
        <n v="0"/>
      </sharedItems>
    </cacheField>
    <cacheField name="CRAIN - surface" uniqueList="1" numFmtId="0" sqlType="0" hierarchy="0" level="0" databaseField="1">
      <sharedItems count="2" containsInteger="1" containsNumber="1" containsSemiMixedTypes="0" containsString="0" minValue="0" maxValue="1">
        <n v="0"/>
        <n v="1"/>
      </sharedItems>
    </cacheField>
    <cacheField name="CSNOW - surface2" uniqueList="1" numFmtId="0" sqlType="0" hierarchy="0" level="0" databaseField="1">
      <sharedItems count="1" containsInteger="1" containsNumber="1" containsSemiMixedTypes="0" containsString="0" minValue="0" maxValue="0">
        <n v="0"/>
      </sharedItems>
    </cacheField>
    <cacheField name="CICEP - surface2" uniqueList="1" numFmtId="0" sqlType="0" hierarchy="0" level="0" databaseField="1">
      <sharedItems count="1" containsInteger="1" containsNumber="1" containsSemiMixedTypes="0" containsString="0" minValue="0" maxValue="0">
        <n v="0"/>
      </sharedItems>
    </cacheField>
    <cacheField name="CFRZR - surface2" uniqueList="1" numFmtId="0" sqlType="0" hierarchy="0" level="0" databaseField="1">
      <sharedItems count="1" containsInteger="1" containsNumber="1" containsSemiMixedTypes="0" containsString="0" minValue="0" maxValue="0">
        <n v="0"/>
      </sharedItems>
    </cacheField>
    <cacheField name="CRAIN - surface2" uniqueList="1" numFmtId="0" sqlType="0" hierarchy="0" level="0" databaseField="1">
      <sharedItems count="2" containsInteger="1" containsNumber="1" containsSemiMixedTypes="0" containsString="0" minValue="0" maxValue="1">
        <n v="0"/>
        <n v="1"/>
      </sharedItems>
    </cacheField>
    <cacheField name="SUNSD - surface" uniqueList="1" numFmtId="0" sqlType="0" hierarchy="0" level="0" databaseField="1">
      <sharedItems count="17" containsInteger="1" containsNumber="1" containsSemiMixedTypes="0" containsString="0" minValue="0" maxValue="21304">
        <n v="0"/>
        <n v="2951"/>
        <n v="9777"/>
        <n v="9974"/>
        <n v="10381"/>
        <n v="10471"/>
        <n v="10500"/>
        <n v="10504"/>
        <n v="10800"/>
        <n v="13950"/>
        <n v="13991"/>
        <n v="14100"/>
        <n v="14139"/>
        <n v="21181"/>
        <n v="21271"/>
        <n v="21300"/>
        <n v="21304"/>
      </sharedItems>
    </cacheField>
    <cacheField name="LFTX - surface" uniqueList="1" numFmtId="0" sqlType="0" hierarchy="0" level="0" databaseField="1">
      <sharedItems count="44" containsNumber="1" containsSemiMixedTypes="0" containsString="0" minValue="-0.887314" maxValue="9.82884">
        <n v="-0.887314"/>
        <n v="-0.41508"/>
        <n v="-0.199873"/>
        <n v="0.226842"/>
        <n v="0.756121"/>
        <n v="0.780882"/>
        <n v="0.948315"/>
        <n v="0.955634"/>
        <n v="0.990253"/>
        <n v="1.00538"/>
        <n v="1.26725"/>
        <n v="1.52303"/>
        <n v="1.66475"/>
        <n v="1.70013"/>
        <n v="1.9094"/>
        <n v="2.38714"/>
        <n v="2.40909"/>
        <n v="2.50442"/>
        <n v="3.29939"/>
        <n v="3.71859"/>
        <n v="4.04344"/>
        <n v="4.26939"/>
        <n v="4.47841"/>
        <n v="4.5666"/>
        <n v="4.70794"/>
        <n v="4.77013"/>
        <n v="4.88784"/>
        <n v="5.17128"/>
        <n v="5.27598"/>
        <n v="5.42234"/>
        <n v="5.5354"/>
        <n v="5.87638"/>
        <n v="5.91765"/>
        <n v="6.40804"/>
        <n v="6.75264"/>
        <n v="6.75525"/>
        <n v="6.8134"/>
        <n v="6.93886"/>
        <n v="7.14554"/>
        <n v="7.23105"/>
        <n v="7.68499"/>
        <n v="8.104290000000001"/>
        <n v="8.761419999999999"/>
        <n v="9.82884"/>
      </sharedItems>
    </cacheField>
    <cacheField name="CAPE - surface" uniqueList="1" numFmtId="0" sqlType="0" hierarchy="0" level="0" databaseField="1">
      <sharedItems count="17" containsInteger="1" containsNumber="1" containsSemiMixedTypes="0" containsString="0" minValue="0" maxValue="275">
        <n v="0"/>
        <n v="3"/>
        <n v="6"/>
        <n v="9"/>
        <n v="14"/>
        <n v="18"/>
        <n v="21"/>
        <n v="30"/>
        <n v="39"/>
        <n v="41"/>
        <n v="44"/>
        <n v="51"/>
        <n v="100"/>
        <n v="110"/>
        <n v="140"/>
        <n v="195"/>
        <n v="275"/>
      </sharedItems>
    </cacheField>
    <cacheField name="CIN - surface" uniqueList="1" numFmtId="0" sqlType="0" hierarchy="0" level="0" databaseField="1">
      <sharedItems count="44" containsNumber="1" containsSemiMixedTypes="0" containsString="0" minValue="-284.11" maxValue="0.46582">
        <n v="-284.11"/>
        <n v="-247.09"/>
        <n v="-204.161"/>
        <n v="-64.66419999999999"/>
        <n v="-63.4338"/>
        <n v="-59.0328"/>
        <n v="-34.3053"/>
        <n v="-33.5143"/>
        <n v="-26.6258"/>
        <n v="-24.777"/>
        <n v="-21.1592"/>
        <n v="-17.9132"/>
        <n v="-12.0214"/>
        <n v="-9.80298"/>
        <n v="-8.25342"/>
        <n v="-2.31213"/>
        <n v="-1.52563"/>
        <n v="-0.401733"/>
        <n v="-0.377686"/>
        <n v="-0.165649"/>
        <n v="-0.150696"/>
        <n v="-0.139343"/>
        <n v="-0.117065"/>
        <n v="-0.08392330000000001"/>
        <n v="-0.0153198"/>
        <n v="-0.0150146"/>
        <n v="0.0270996"/>
        <n v="0.0314453"/>
        <n v="0.0366211"/>
        <n v="0.08288570000000001"/>
        <n v="0.180176"/>
        <n v="0.191162"/>
        <n v="0.19397"/>
        <n v="0.208557"/>
        <n v="0.24292"/>
        <n v="0.299561"/>
        <n v="0.30835"/>
        <n v="0.332642"/>
        <n v="0.345947"/>
        <n v="0.354614"/>
        <n v="0.366577"/>
        <n v="0.422913"/>
        <n v="0.43103"/>
        <n v="0.46582"/>
      </sharedItems>
    </cacheField>
    <cacheField name="LCDC - low_cloud_layer" uniqueList="1" numFmtId="0" sqlType="0" hierarchy="0" level="0" databaseField="1">
      <sharedItems count="19" containsNumber="1" containsSemiMixedTypes="0" containsString="0" minValue="0" maxValue="100">
        <n v="0"/>
        <n v="0.1"/>
        <n v="0.4"/>
        <n v="0.6"/>
        <n v="1"/>
        <n v="2.8"/>
        <n v="5"/>
        <n v="13.9"/>
        <n v="20.9"/>
        <n v="22.3"/>
        <n v="36.7"/>
        <n v="38.9"/>
        <n v="49.2"/>
        <n v="53.1"/>
        <n v="68.40000000000001"/>
        <n v="71.40000000000001"/>
        <n v="94.09999999999999"/>
        <n v="94.5"/>
        <n v="100"/>
      </sharedItems>
    </cacheField>
    <cacheField name="LCDC - low_cloud_layer2" uniqueList="1" numFmtId="0" sqlType="0" hierarchy="0" level="0" databaseField="1">
      <sharedItems count="23" containsNumber="1" containsSemiMixedTypes="0" containsString="0" minValue="0" maxValue="100">
        <n v="0"/>
        <n v="5.2"/>
        <n v="6.6"/>
        <n v="11.7"/>
        <n v="13.2"/>
        <n v="13.7"/>
        <n v="15.1"/>
        <n v="25.9"/>
        <n v="26.4"/>
        <n v="28.4"/>
        <n v="30"/>
        <n v="44.9"/>
        <n v="48.6"/>
        <n v="51.6"/>
        <n v="52.9"/>
        <n v="55.2"/>
        <n v="65.3"/>
        <n v="74.3"/>
        <n v="78.09999999999999"/>
        <n v="81.3"/>
        <n v="97.2"/>
        <n v="99.90000000000001"/>
        <n v="100"/>
      </sharedItems>
    </cacheField>
    <cacheField name="MCDC - middle_cloud_layer" uniqueList="1" numFmtId="0" sqlType="0" hierarchy="0" level="0" databaseField="1">
      <sharedItems count="16" containsNumber="1" containsSemiMixedTypes="0" containsString="0" minValue="0" maxValue="100">
        <n v="0"/>
        <n v="0.1"/>
        <n v="0.4"/>
        <n v="4"/>
        <n v="4.9"/>
        <n v="5"/>
        <n v="10"/>
        <n v="18.8"/>
        <n v="59.9"/>
        <n v="61.3"/>
        <n v="66.8"/>
        <n v="69.2"/>
        <n v="74.09999999999999"/>
        <n v="88.09999999999999"/>
        <n v="94"/>
        <n v="100"/>
      </sharedItems>
    </cacheField>
    <cacheField name="MCDC - middle_cloud_layer2" uniqueList="1" numFmtId="0" sqlType="0" hierarchy="0" level="0" databaseField="1">
      <sharedItems count="24" containsNumber="1" containsSemiMixedTypes="0" containsString="0" minValue="0" maxValue="100">
        <n v="0"/>
        <n v="0.5"/>
        <n v="2.4"/>
        <n v="2.7"/>
        <n v="3.6"/>
        <n v="4.3"/>
        <n v="14.6"/>
        <n v="35.1"/>
        <n v="36"/>
        <n v="39.2"/>
        <n v="60.6"/>
        <n v="66.2"/>
        <n v="67.5"/>
        <n v="70.09999999999999"/>
        <n v="71.90000000000001"/>
        <n v="80.3"/>
        <n v="83.09999999999999"/>
        <n v="87.2"/>
        <n v="87.3"/>
        <n v="96.5"/>
        <n v="98.7"/>
        <n v="99.2"/>
        <n v="99.3"/>
        <n v="100"/>
      </sharedItems>
    </cacheField>
    <cacheField name="HCDC - high_cloud_layer" uniqueList="1" numFmtId="0" sqlType="0" hierarchy="0" level="0" databaseField="1">
      <sharedItems count="25" containsNumber="1" containsSemiMixedTypes="0" containsString="0" minValue="0" maxValue="100">
        <n v="0"/>
        <n v="0.1"/>
        <n v="0.3"/>
        <n v="0.9"/>
        <n v="2.6"/>
        <n v="3.9"/>
        <n v="4.9"/>
        <n v="5"/>
        <n v="6.5"/>
        <n v="7.2"/>
        <n v="11.5"/>
        <n v="30.7"/>
        <n v="37.2"/>
        <n v="54.7"/>
        <n v="60.3"/>
        <n v="61.9"/>
        <n v="76.3"/>
        <n v="76.5"/>
        <n v="78.5"/>
        <n v="87.2"/>
        <n v="90.7"/>
        <n v="90.90000000000001"/>
        <n v="95"/>
        <n v="95.3"/>
        <n v="100"/>
      </sharedItems>
    </cacheField>
    <cacheField name="HCDC - high_cloud_layer2" uniqueList="1" numFmtId="0" sqlType="0" hierarchy="0" level="0" databaseField="1">
      <sharedItems count="35" containsNumber="1" containsSemiMixedTypes="0" containsString="0" minValue="0" maxValue="100">
        <n v="0"/>
        <n v="0.1"/>
        <n v="0.2"/>
        <n v="0.4"/>
        <n v="0.5"/>
        <n v="0.6"/>
        <n v="0.8"/>
        <n v="1.7"/>
        <n v="2.6"/>
        <n v="7.7"/>
        <n v="11"/>
        <n v="12.3"/>
        <n v="15.4"/>
        <n v="18.3"/>
        <n v="19.2"/>
        <n v="21.1"/>
        <n v="23.7"/>
        <n v="34.8"/>
        <n v="39.7"/>
        <n v="44.1"/>
        <n v="45.8"/>
        <n v="47.2"/>
        <n v="55.5"/>
        <n v="57.5"/>
        <n v="64.3"/>
        <n v="73.59999999999999"/>
        <n v="84.2"/>
        <n v="87.7"/>
        <n v="94"/>
        <n v="95.09999999999999"/>
        <n v="96.09999999999999"/>
        <n v="97"/>
        <n v="97.40000000000001"/>
        <n v="99"/>
        <n v="100"/>
      </sharedItems>
    </cacheField>
    <cacheField name="HLCY - 3000-0_m_above_ground" uniqueList="1" numFmtId="0" sqlType="0" hierarchy="0" level="0" databaseField="1">
      <sharedItems count="44" containsNumber="1" containsSemiMixedTypes="0" containsString="0" minValue="-9.026249999999999" maxValue="264.48">
        <n v="-9.026249999999999"/>
        <n v="0.426239"/>
        <n v="8.354369999999999"/>
        <n v="8.53711"/>
        <n v="29.2074"/>
        <n v="38.8008"/>
        <n v="40.1003"/>
        <n v="42.0232"/>
        <n v="43.0607"/>
        <n v="45.8746"/>
        <n v="48.5436"/>
        <n v="51.9497"/>
        <n v="56.3513"/>
        <n v="59.0631"/>
        <n v="61.2052"/>
        <n v="62.9689"/>
        <n v="66.7616"/>
        <n v="70.09480000000001"/>
        <n v="70.1559"/>
        <n v="70.8263"/>
        <n v="77.71720000000001"/>
        <n v="77.80240000000001"/>
        <n v="80.1887"/>
        <n v="80.7852"/>
        <n v="88.38809999999999"/>
        <n v="89.39230000000001"/>
        <n v="90.6185"/>
        <n v="90.78740000000001"/>
        <n v="91.7017"/>
        <n v="95.2764"/>
        <n v="95.59439999999999"/>
        <n v="98.6742"/>
        <n v="98.9144"/>
        <n v="102.99"/>
        <n v="107.355"/>
        <n v="109.692"/>
        <n v="111.834"/>
        <n v="125.518"/>
        <n v="129.967"/>
        <n v="141.701"/>
        <n v="149.501"/>
        <n v="153.859"/>
        <n v="190.07"/>
        <n v="264.48"/>
      </sharedItems>
    </cacheField>
    <cacheField name="HGT - tropopause" uniqueList="1" numFmtId="0" sqlType="0" hierarchy="0" level="0" databaseField="1">
      <sharedItems count="44" containsNumber="1" containsSemiMixedTypes="0" containsString="0" minValue="8665.83" maxValue="12376.7">
        <n v="8665.83"/>
        <n v="8774.379999999999"/>
        <n v="8778.049999999999"/>
        <n v="8958.059999999999"/>
        <n v="9141.16"/>
        <n v="9458.42"/>
        <n v="10207.8"/>
        <n v="10357.9"/>
        <n v="10388.7"/>
        <n v="10474.4"/>
        <n v="10696.5"/>
        <n v="10764.5"/>
        <n v="10808.4"/>
        <n v="10859.9"/>
        <n v="10864.5"/>
        <n v="10875.7"/>
        <n v="10927.1"/>
        <n v="10934.9"/>
        <n v="10971.8"/>
        <n v="11050.4"/>
        <n v="11286.2"/>
        <n v="11313.3"/>
        <n v="11349.2"/>
        <n v="11465.6"/>
        <n v="11495.9"/>
        <n v="11550.2"/>
        <n v="11557.3"/>
        <n v="11563.6"/>
        <n v="11594.5"/>
        <n v="11620.5"/>
        <n v="11642.3"/>
        <n v="11692.3"/>
        <n v="11703.4"/>
        <n v="11787.5"/>
        <n v="11899.7"/>
        <n v="11995"/>
        <n v="12085.6"/>
        <n v="12101.6"/>
        <n v="12133.3"/>
        <n v="12140.1"/>
        <n v="12213.9"/>
        <n v="12284.7"/>
        <n v="12299.9"/>
        <n v="12376.7"/>
      </sharedItems>
    </cacheField>
    <cacheField name="TMP - tropopause" uniqueList="1" numFmtId="0" sqlType="0" hierarchy="0" level="0" databaseField="1">
      <sharedItems count="44" containsNumber="1" containsSemiMixedTypes="0" containsString="0" minValue="207.057" maxValue="222.236">
        <n v="207.057"/>
        <n v="207.413"/>
        <n v="207.69"/>
        <n v="208.067"/>
        <n v="209.267"/>
        <n v="209.442"/>
        <n v="209.716"/>
        <n v="209.776"/>
        <n v="210.123"/>
        <n v="210.239"/>
        <n v="210.5"/>
        <n v="210.646"/>
        <n v="210.724"/>
        <n v="211.446"/>
        <n v="211.885"/>
        <n v="211.974"/>
        <n v="212.041"/>
        <n v="212.163"/>
        <n v="212.598"/>
        <n v="212.629"/>
        <n v="212.762"/>
        <n v="213.114"/>
        <n v="213.262"/>
        <n v="213.58"/>
        <n v="213.598"/>
        <n v="214.204"/>
        <n v="214.316"/>
        <n v="215.058"/>
        <n v="215.106"/>
        <n v="216.254"/>
        <n v="216.54"/>
        <n v="216.741"/>
        <n v="216.887"/>
        <n v="217.223"/>
        <n v="217.499"/>
        <n v="218.839"/>
        <n v="219.042"/>
        <n v="220.496"/>
        <n v="220.653"/>
        <n v="221.145"/>
        <n v="221.512"/>
        <n v="221.936"/>
        <n v="221.995"/>
        <n v="222.236"/>
      </sharedItems>
    </cacheField>
    <cacheField name="UGRD - tropopause" uniqueList="1" numFmtId="0" sqlType="0" hierarchy="0" level="0" databaseField="1">
      <sharedItems count="44" containsNumber="1" containsSemiMixedTypes="0" containsString="0" minValue="-0.353079" maxValue="34.4812">
        <n v="-0.353079"/>
        <n v="1.08553"/>
        <n v="1.82868"/>
        <n v="4.01901"/>
        <n v="4.92905"/>
        <n v="5.82778"/>
        <n v="6.8719"/>
        <n v="7.71937"/>
        <n v="7.74704"/>
        <n v="7.98151"/>
        <n v="8.624079999999999"/>
        <n v="8.71757"/>
        <n v="9.064"/>
        <n v="9.545339999999999"/>
        <n v="10.2719"/>
        <n v="11.206"/>
        <n v="11.5448"/>
        <n v="11.6655"/>
        <n v="12.0624"/>
        <n v="12.3254"/>
        <n v="12.3674"/>
        <n v="12.579"/>
        <n v="12.7505"/>
        <n v="13.4464"/>
        <n v="13.7257"/>
        <n v="14.2781"/>
        <n v="15.3929"/>
        <n v="15.7931"/>
        <n v="16.0612"/>
        <n v="16.0999"/>
        <n v="16.2465"/>
        <n v="16.3638"/>
        <n v="16.4454"/>
        <n v="17.1007"/>
        <n v="18.9455"/>
        <n v="21.1647"/>
        <n v="22.6156"/>
        <n v="24.2393"/>
        <n v="27.5762"/>
        <n v="30.1775"/>
        <n v="31.6123"/>
        <n v="31.7226"/>
        <n v="33.4628"/>
        <n v="34.4812"/>
      </sharedItems>
    </cacheField>
    <cacheField name="VGRD - tropopause" uniqueList="1" numFmtId="0" sqlType="0" hierarchy="0" level="0" databaseField="1">
      <sharedItems count="44" containsNumber="1" containsSemiMixedTypes="0" containsString="0" minValue="-25.769" maxValue="33.1742">
        <n v="-25.769"/>
        <n v="-23.6964"/>
        <n v="-22.1767"/>
        <n v="-20.6261"/>
        <n v="-18.3255"/>
        <n v="-15.9613"/>
        <n v="-14.6832"/>
        <n v="-11.9848"/>
        <n v="-10.6195"/>
        <n v="-8.394119999999999"/>
        <n v="-8.08273"/>
        <n v="-6.65863"/>
        <n v="-6.37288"/>
        <n v="-5.83214"/>
        <n v="-4.43084"/>
        <n v="-3.887"/>
        <n v="-3.66193"/>
        <n v="-2.49409"/>
        <n v="2.6266"/>
        <n v="3.09332"/>
        <n v="7.59683"/>
        <n v="8.05438"/>
        <n v="8.668950000000001"/>
        <n v="8.7827"/>
        <n v="8.875500000000001"/>
        <n v="9.473240000000001"/>
        <n v="9.473940000000001"/>
        <n v="12.764"/>
        <n v="13.0118"/>
        <n v="13.5895"/>
        <n v="14.1552"/>
        <n v="14.6061"/>
        <n v="18.3837"/>
        <n v="18.8281"/>
        <n v="18.9147"/>
        <n v="19.232"/>
        <n v="20.6775"/>
        <n v="23.3237"/>
        <n v="25.9131"/>
        <n v="30.308"/>
        <n v="31.8487"/>
        <n v="32.335"/>
        <n v="32.9858"/>
        <n v="33.1742"/>
      </sharedItems>
    </cacheField>
  </cacheFields>
</pivotCacheDefinition>
</file>

<file path=xl/pivotCache/pivotCacheRecords1.xml><?xml version="1.0" encoding="utf-8"?>
<pivotCacheRecords xmlns="http://schemas.openxmlformats.org/spreadsheetml/2006/main" count="44">
  <r>
    <x v="0"/>
    <x v="34"/>
    <x v="10"/>
    <x v="22"/>
    <x v="23"/>
    <x v="11"/>
    <x v="20"/>
    <x v="0"/>
    <x v="11"/>
    <x v="4"/>
    <x v="3"/>
    <x v="26"/>
    <x v="23"/>
    <x v="24"/>
    <x v="16"/>
    <x v="0"/>
    <x v="38"/>
    <x v="0"/>
    <x v="2"/>
    <x v="19"/>
    <x v="21"/>
    <x v="22"/>
    <x v="16"/>
    <x v="0"/>
    <x v="29"/>
    <x v="7"/>
    <x v="0"/>
    <x v="7"/>
    <x v="18"/>
    <x v="23"/>
    <x v="6"/>
    <x v="0"/>
    <x v="25"/>
    <x v="2"/>
    <x v="3"/>
    <x v="26"/>
    <x v="19"/>
    <x v="20"/>
    <x v="9"/>
    <x v="0"/>
    <x v="28"/>
    <x v="0"/>
    <x v="1"/>
    <x v="9"/>
    <x v="20"/>
    <x v="13"/>
    <x v="26"/>
    <x v="0"/>
    <x v="38"/>
    <x v="5"/>
    <x v="6"/>
    <x v="20"/>
    <x v="26"/>
    <x v="10"/>
    <x v="33"/>
    <x v="0"/>
    <x v="37"/>
    <x v="1"/>
    <x v="5"/>
    <x v="37"/>
    <x v="29"/>
    <x v="9"/>
    <x v="29"/>
    <x v="0"/>
    <x v="39"/>
    <x v="5"/>
    <x v="4"/>
    <x v="40"/>
    <x v="31"/>
    <x v="12"/>
    <x v="18"/>
    <x v="0"/>
    <x v="36"/>
    <x v="19"/>
    <x v="3"/>
    <x v="42"/>
    <x v="2"/>
    <x v="34"/>
    <x v="12"/>
    <x v="20"/>
    <x v="0"/>
    <x v="25"/>
    <x v="33"/>
    <x v="2"/>
    <x v="26"/>
    <x v="12"/>
    <x v="20"/>
    <x v="0"/>
    <x v="6"/>
    <x v="37"/>
    <x v="1"/>
    <x v="6"/>
    <x v="34"/>
    <x v="0"/>
    <x v="14"/>
    <x v="0"/>
    <x v="18"/>
    <x v="12"/>
    <x v="11"/>
    <x v="24"/>
    <x v="37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3"/>
    <x v="0"/>
    <x v="30"/>
    <x v="0"/>
    <x v="0"/>
    <x v="0"/>
    <x v="0"/>
    <x v="0"/>
    <x v="4"/>
    <x v="6"/>
    <x v="32"/>
    <x v="13"/>
    <x v="0"/>
    <x v="3"/>
    <x v="2"/>
    <x v="12"/>
    <x v="27"/>
    <x v="0"/>
    <x v="0"/>
  </r>
  <r>
    <x v="1"/>
    <x v="39"/>
    <x v="8"/>
    <x v="14"/>
    <x v="32"/>
    <x v="8"/>
    <x v="33"/>
    <x v="1"/>
    <x v="43"/>
    <x v="5"/>
    <x v="1"/>
    <x v="4"/>
    <x v="30"/>
    <x v="33"/>
    <x v="12"/>
    <x v="0"/>
    <x v="32"/>
    <x v="2"/>
    <x v="0"/>
    <x v="12"/>
    <x v="28"/>
    <x v="34"/>
    <x v="14"/>
    <x v="0"/>
    <x v="24"/>
    <x v="3"/>
    <x v="1"/>
    <x v="25"/>
    <x v="25"/>
    <x v="25"/>
    <x v="19"/>
    <x v="0"/>
    <x v="23"/>
    <x v="15"/>
    <x v="1"/>
    <x v="33"/>
    <x v="25"/>
    <x v="30"/>
    <x v="14"/>
    <x v="0"/>
    <x v="23"/>
    <x v="12"/>
    <x v="4"/>
    <x v="6"/>
    <x v="24"/>
    <x v="18"/>
    <x v="17"/>
    <x v="0"/>
    <x v="34"/>
    <x v="3"/>
    <x v="3"/>
    <x v="31"/>
    <x v="33"/>
    <x v="12"/>
    <x v="29"/>
    <x v="0"/>
    <x v="30"/>
    <x v="2"/>
    <x v="3"/>
    <x v="25"/>
    <x v="38"/>
    <x v="12"/>
    <x v="28"/>
    <x v="0"/>
    <x v="17"/>
    <x v="2"/>
    <x v="6"/>
    <x v="30"/>
    <x v="38"/>
    <x v="16"/>
    <x v="18"/>
    <x v="0"/>
    <x v="9"/>
    <x v="16"/>
    <x v="5"/>
    <x v="33"/>
    <x v="2"/>
    <x v="38"/>
    <x v="13"/>
    <x v="27"/>
    <x v="0"/>
    <x v="4"/>
    <x v="28"/>
    <x v="4"/>
    <x v="36"/>
    <x v="10"/>
    <x v="32"/>
    <x v="0"/>
    <x v="0"/>
    <x v="33"/>
    <x v="3"/>
    <x v="28"/>
    <x v="39"/>
    <x v="0"/>
    <x v="12"/>
    <x v="0"/>
    <x v="5"/>
    <x v="8"/>
    <x v="14"/>
    <x v="38"/>
    <x v="34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2"/>
    <x v="0"/>
    <x v="29"/>
    <x v="0"/>
    <x v="0"/>
    <x v="0"/>
    <x v="0"/>
    <x v="2"/>
    <x v="6"/>
    <x v="13"/>
    <x v="25"/>
    <x v="11"/>
    <x v="3"/>
    <x v="1"/>
    <x v="34"/>
    <x v="14"/>
    <x v="24"/>
    <x v="0"/>
    <x v="1"/>
  </r>
  <r>
    <x v="2"/>
    <x v="36"/>
    <x v="1"/>
    <x v="26"/>
    <x v="35"/>
    <x v="5"/>
    <x v="39"/>
    <x v="0"/>
    <x v="42"/>
    <x v="16"/>
    <x v="0"/>
    <x v="1"/>
    <x v="35"/>
    <x v="27"/>
    <x v="25"/>
    <x v="5"/>
    <x v="30"/>
    <x v="6"/>
    <x v="1"/>
    <x v="2"/>
    <x v="36"/>
    <x v="38"/>
    <x v="3"/>
    <x v="0"/>
    <x v="34"/>
    <x v="0"/>
    <x v="2"/>
    <x v="26"/>
    <x v="34"/>
    <x v="38"/>
    <x v="13"/>
    <x v="0"/>
    <x v="6"/>
    <x v="0"/>
    <x v="0"/>
    <x v="9"/>
    <x v="27"/>
    <x v="36"/>
    <x v="24"/>
    <x v="0"/>
    <x v="41"/>
    <x v="4"/>
    <x v="0"/>
    <x v="36"/>
    <x v="26"/>
    <x v="24"/>
    <x v="23"/>
    <x v="0"/>
    <x v="40"/>
    <x v="0"/>
    <x v="2"/>
    <x v="39"/>
    <x v="28"/>
    <x v="13"/>
    <x v="31"/>
    <x v="0"/>
    <x v="27"/>
    <x v="7"/>
    <x v="2"/>
    <x v="19"/>
    <x v="32"/>
    <x v="11"/>
    <x v="25"/>
    <x v="0"/>
    <x v="37"/>
    <x v="27"/>
    <x v="3"/>
    <x v="14"/>
    <x v="33"/>
    <x v="9"/>
    <x v="33"/>
    <x v="0"/>
    <x v="34"/>
    <x v="31"/>
    <x v="1"/>
    <x v="12"/>
    <x v="1"/>
    <x v="35"/>
    <x v="9"/>
    <x v="42"/>
    <x v="10"/>
    <x v="16"/>
    <x v="36"/>
    <x v="0"/>
    <x v="13"/>
    <x v="4"/>
    <x v="40"/>
    <x v="9"/>
    <x v="3"/>
    <x v="40"/>
    <x v="0"/>
    <x v="9"/>
    <x v="37"/>
    <x v="0"/>
    <x v="13"/>
    <x v="0"/>
    <x v="0"/>
    <x v="4"/>
    <x v="20"/>
    <x v="40"/>
    <x v="39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41"/>
    <x v="0"/>
    <x v="19"/>
    <x v="13"/>
    <x v="3"/>
    <x v="0"/>
    <x v="0"/>
    <x v="5"/>
    <x v="1"/>
    <x v="17"/>
    <x v="34"/>
    <x v="6"/>
    <x v="18"/>
    <x v="0"/>
    <x v="41"/>
    <x v="24"/>
    <x v="20"/>
    <x v="0"/>
    <x v="2"/>
  </r>
  <r>
    <x v="3"/>
    <x v="40"/>
    <x v="0"/>
    <x v="20"/>
    <x v="37"/>
    <x v="7"/>
    <x v="24"/>
    <x v="0"/>
    <x v="38"/>
    <x v="13"/>
    <x v="2"/>
    <x v="0"/>
    <x v="37"/>
    <x v="35"/>
    <x v="28"/>
    <x v="6"/>
    <x v="36"/>
    <x v="7"/>
    <x v="3"/>
    <x v="7"/>
    <x v="38"/>
    <x v="36"/>
    <x v="10"/>
    <x v="0"/>
    <x v="11"/>
    <x v="4"/>
    <x v="5"/>
    <x v="17"/>
    <x v="37"/>
    <x v="42"/>
    <x v="1"/>
    <x v="0"/>
    <x v="21"/>
    <x v="4"/>
    <x v="2"/>
    <x v="1"/>
    <x v="35"/>
    <x v="38"/>
    <x v="18"/>
    <x v="0"/>
    <x v="25"/>
    <x v="1"/>
    <x v="2"/>
    <x v="28"/>
    <x v="34"/>
    <x v="27"/>
    <x v="19"/>
    <x v="0"/>
    <x v="42"/>
    <x v="1"/>
    <x v="1"/>
    <x v="33"/>
    <x v="38"/>
    <x v="14"/>
    <x v="24"/>
    <x v="0"/>
    <x v="41"/>
    <x v="5"/>
    <x v="0"/>
    <x v="22"/>
    <x v="42"/>
    <x v="14"/>
    <x v="27"/>
    <x v="0"/>
    <x v="38"/>
    <x v="15"/>
    <x v="0"/>
    <x v="26"/>
    <x v="42"/>
    <x v="10"/>
    <x v="34"/>
    <x v="0"/>
    <x v="37"/>
    <x v="24"/>
    <x v="0"/>
    <x v="26"/>
    <x v="0"/>
    <x v="42"/>
    <x v="10"/>
    <x v="41"/>
    <x v="9"/>
    <x v="21"/>
    <x v="31"/>
    <x v="1"/>
    <x v="25"/>
    <x v="7"/>
    <x v="39"/>
    <x v="8"/>
    <x v="4"/>
    <x v="34"/>
    <x v="2"/>
    <x v="16"/>
    <x v="42"/>
    <x v="0"/>
    <x v="6"/>
    <x v="0"/>
    <x v="2"/>
    <x v="3"/>
    <x v="16"/>
    <x v="39"/>
    <x v="38"/>
    <x v="4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43"/>
    <x v="0"/>
    <x v="36"/>
    <x v="11"/>
    <x v="10"/>
    <x v="0"/>
    <x v="0"/>
    <x v="8"/>
    <x v="8"/>
    <x v="7"/>
    <x v="38"/>
    <x v="7"/>
    <x v="15"/>
    <x v="2"/>
    <x v="11"/>
    <x v="30"/>
    <x v="17"/>
    <x v="0"/>
    <x v="3"/>
  </r>
  <r>
    <x v="4"/>
    <x v="41"/>
    <x v="6"/>
    <x v="12"/>
    <x v="40"/>
    <x v="6"/>
    <x v="32"/>
    <x v="0"/>
    <x v="29"/>
    <x v="11"/>
    <x v="4"/>
    <x v="16"/>
    <x v="39"/>
    <x v="36"/>
    <x v="29"/>
    <x v="7"/>
    <x v="40"/>
    <x v="10"/>
    <x v="4"/>
    <x v="14"/>
    <x v="43"/>
    <x v="39"/>
    <x v="6"/>
    <x v="0"/>
    <x v="39"/>
    <x v="25"/>
    <x v="9"/>
    <x v="16"/>
    <x v="41"/>
    <x v="43"/>
    <x v="2"/>
    <x v="0"/>
    <x v="40"/>
    <x v="19"/>
    <x v="8"/>
    <x v="5"/>
    <x v="41"/>
    <x v="39"/>
    <x v="17"/>
    <x v="0"/>
    <x v="15"/>
    <x v="2"/>
    <x v="3"/>
    <x v="13"/>
    <x v="43"/>
    <x v="34"/>
    <x v="8"/>
    <x v="0"/>
    <x v="33"/>
    <x v="2"/>
    <x v="0"/>
    <x v="13"/>
    <x v="43"/>
    <x v="21"/>
    <x v="14"/>
    <x v="0"/>
    <x v="34"/>
    <x v="3"/>
    <x v="1"/>
    <x v="13"/>
    <x v="43"/>
    <x v="19"/>
    <x v="24"/>
    <x v="0"/>
    <x v="33"/>
    <x v="7"/>
    <x v="1"/>
    <x v="17"/>
    <x v="43"/>
    <x v="15"/>
    <x v="29"/>
    <x v="0"/>
    <x v="33"/>
    <x v="12"/>
    <x v="4"/>
    <x v="18"/>
    <x v="0"/>
    <x v="43"/>
    <x v="11"/>
    <x v="40"/>
    <x v="8"/>
    <x v="17"/>
    <x v="24"/>
    <x v="5"/>
    <x v="32"/>
    <x v="21"/>
    <x v="31"/>
    <x v="0"/>
    <x v="5"/>
    <x v="29"/>
    <x v="5"/>
    <x v="24"/>
    <x v="43"/>
    <x v="0"/>
    <x v="36"/>
    <x v="0"/>
    <x v="36"/>
    <x v="32"/>
    <x v="38"/>
    <x v="14"/>
    <x v="3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4"/>
    <x v="35"/>
    <x v="1"/>
    <x v="32"/>
    <x v="8"/>
    <x v="11"/>
    <x v="3"/>
    <x v="0"/>
    <x v="21"/>
    <x v="22"/>
    <x v="1"/>
    <x v="39"/>
    <x v="4"/>
    <x v="13"/>
    <x v="4"/>
    <x v="8"/>
    <x v="35"/>
    <x v="9"/>
    <x v="0"/>
    <x v="4"/>
  </r>
  <r>
    <x v="5"/>
    <x v="35"/>
    <x v="11"/>
    <x v="8"/>
    <x v="42"/>
    <x v="3"/>
    <x v="36"/>
    <x v="0"/>
    <x v="34"/>
    <x v="6"/>
    <x v="6"/>
    <x v="22"/>
    <x v="41"/>
    <x v="38"/>
    <x v="19"/>
    <x v="0"/>
    <x v="34"/>
    <x v="16"/>
    <x v="10"/>
    <x v="18"/>
    <x v="42"/>
    <x v="41"/>
    <x v="4"/>
    <x v="0"/>
    <x v="25"/>
    <x v="36"/>
    <x v="8"/>
    <x v="6"/>
    <x v="40"/>
    <x v="41"/>
    <x v="12"/>
    <x v="0"/>
    <x v="36"/>
    <x v="30"/>
    <x v="6"/>
    <x v="36"/>
    <x v="39"/>
    <x v="43"/>
    <x v="13"/>
    <x v="0"/>
    <x v="31"/>
    <x v="8"/>
    <x v="5"/>
    <x v="7"/>
    <x v="38"/>
    <x v="36"/>
    <x v="5"/>
    <x v="0"/>
    <x v="30"/>
    <x v="7"/>
    <x v="4"/>
    <x v="7"/>
    <x v="40"/>
    <x v="39"/>
    <x v="5"/>
    <x v="0"/>
    <x v="32"/>
    <x v="0"/>
    <x v="4"/>
    <x v="8"/>
    <x v="39"/>
    <x v="20"/>
    <x v="22"/>
    <x v="0"/>
    <x v="15"/>
    <x v="6"/>
    <x v="5"/>
    <x v="6"/>
    <x v="39"/>
    <x v="17"/>
    <x v="35"/>
    <x v="0"/>
    <x v="12"/>
    <x v="18"/>
    <x v="7"/>
    <x v="11"/>
    <x v="0"/>
    <x v="39"/>
    <x v="34"/>
    <x v="29"/>
    <x v="0"/>
    <x v="7"/>
    <x v="22"/>
    <x v="8"/>
    <x v="12"/>
    <x v="41"/>
    <x v="5"/>
    <x v="0"/>
    <x v="1"/>
    <x v="24"/>
    <x v="7"/>
    <x v="14"/>
    <x v="38"/>
    <x v="0"/>
    <x v="42"/>
    <x v="0"/>
    <x v="41"/>
    <x v="41"/>
    <x v="25"/>
    <x v="1"/>
    <x v="23"/>
    <x v="3"/>
    <x v="0"/>
    <x v="0"/>
    <x v="0"/>
    <x v="1"/>
    <x v="0"/>
    <x v="0"/>
    <x v="0"/>
    <x v="0"/>
    <x v="0"/>
    <x v="0"/>
    <x v="0"/>
    <x v="0"/>
    <x v="0"/>
    <x v="0"/>
    <x v="0"/>
    <x v="0"/>
    <x v="0"/>
    <x v="13"/>
    <x v="29"/>
    <x v="0"/>
    <x v="35"/>
    <x v="0"/>
    <x v="8"/>
    <x v="0"/>
    <x v="0"/>
    <x v="3"/>
    <x v="20"/>
    <x v="5"/>
    <x v="42"/>
    <x v="3"/>
    <x v="9"/>
    <x v="8"/>
    <x v="9"/>
    <x v="37"/>
    <x v="7"/>
    <x v="0"/>
    <x v="5"/>
  </r>
  <r>
    <x v="6"/>
    <x v="32"/>
    <x v="7"/>
    <x v="7"/>
    <x v="43"/>
    <x v="2"/>
    <x v="38"/>
    <x v="0"/>
    <x v="24"/>
    <x v="9"/>
    <x v="15"/>
    <x v="6"/>
    <x v="42"/>
    <x v="42"/>
    <x v="7"/>
    <x v="0"/>
    <x v="15"/>
    <x v="23"/>
    <x v="14"/>
    <x v="10"/>
    <x v="40"/>
    <x v="43"/>
    <x v="0"/>
    <x v="0"/>
    <x v="22"/>
    <x v="37"/>
    <x v="11"/>
    <x v="20"/>
    <x v="39"/>
    <x v="40"/>
    <x v="14"/>
    <x v="0"/>
    <x v="22"/>
    <x v="17"/>
    <x v="7"/>
    <x v="14"/>
    <x v="38"/>
    <x v="40"/>
    <x v="11"/>
    <x v="0"/>
    <x v="26"/>
    <x v="5"/>
    <x v="6"/>
    <x v="14"/>
    <x v="39"/>
    <x v="33"/>
    <x v="9"/>
    <x v="0"/>
    <x v="31"/>
    <x v="16"/>
    <x v="8"/>
    <x v="21"/>
    <x v="39"/>
    <x v="43"/>
    <x v="0"/>
    <x v="0"/>
    <x v="28"/>
    <x v="12"/>
    <x v="6"/>
    <x v="4"/>
    <x v="37"/>
    <x v="26"/>
    <x v="15"/>
    <x v="0"/>
    <x v="30"/>
    <x v="21"/>
    <x v="9"/>
    <x v="1"/>
    <x v="37"/>
    <x v="21"/>
    <x v="24"/>
    <x v="0"/>
    <x v="24"/>
    <x v="28"/>
    <x v="10"/>
    <x v="4"/>
    <x v="0"/>
    <x v="37"/>
    <x v="29"/>
    <x v="28"/>
    <x v="0"/>
    <x v="11"/>
    <x v="25"/>
    <x v="9"/>
    <x v="10"/>
    <x v="35"/>
    <x v="11"/>
    <x v="0"/>
    <x v="2"/>
    <x v="20"/>
    <x v="9"/>
    <x v="11"/>
    <x v="35"/>
    <x v="0"/>
    <x v="32"/>
    <x v="0"/>
    <x v="30"/>
    <x v="36"/>
    <x v="30"/>
    <x v="7"/>
    <x v="15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8"/>
    <x v="30"/>
    <x v="0"/>
    <x v="22"/>
    <x v="0"/>
    <x v="0"/>
    <x v="0"/>
    <x v="0"/>
    <x v="0"/>
    <x v="3"/>
    <x v="23"/>
    <x v="41"/>
    <x v="0"/>
    <x v="10"/>
    <x v="14"/>
    <x v="19"/>
    <x v="34"/>
    <x v="11"/>
    <x v="0"/>
    <x v="6"/>
  </r>
  <r>
    <x v="7"/>
    <x v="37"/>
    <x v="8"/>
    <x v="1"/>
    <x v="41"/>
    <x v="4"/>
    <x v="29"/>
    <x v="0"/>
    <x v="32"/>
    <x v="10"/>
    <x v="20"/>
    <x v="8"/>
    <x v="43"/>
    <x v="37"/>
    <x v="32"/>
    <x v="9"/>
    <x v="17"/>
    <x v="32"/>
    <x v="17"/>
    <x v="22"/>
    <x v="41"/>
    <x v="42"/>
    <x v="1"/>
    <x v="0"/>
    <x v="32"/>
    <x v="33"/>
    <x v="15"/>
    <x v="30"/>
    <x v="42"/>
    <x v="36"/>
    <x v="18"/>
    <x v="0"/>
    <x v="24"/>
    <x v="13"/>
    <x v="13"/>
    <x v="29"/>
    <x v="42"/>
    <x v="41"/>
    <x v="3"/>
    <x v="0"/>
    <x v="19"/>
    <x v="7"/>
    <x v="7"/>
    <x v="10"/>
    <x v="41"/>
    <x v="40"/>
    <x v="6"/>
    <x v="0"/>
    <x v="14"/>
    <x v="26"/>
    <x v="5"/>
    <x v="26"/>
    <x v="42"/>
    <x v="42"/>
    <x v="2"/>
    <x v="0"/>
    <x v="12"/>
    <x v="13"/>
    <x v="11"/>
    <x v="6"/>
    <x v="41"/>
    <x v="37"/>
    <x v="8"/>
    <x v="0"/>
    <x v="16"/>
    <x v="10"/>
    <x v="11"/>
    <x v="2"/>
    <x v="40"/>
    <x v="36"/>
    <x v="13"/>
    <x v="0"/>
    <x v="16"/>
    <x v="17"/>
    <x v="11"/>
    <x v="2"/>
    <x v="1"/>
    <x v="40"/>
    <x v="35"/>
    <x v="8"/>
    <x v="0"/>
    <x v="13"/>
    <x v="15"/>
    <x v="11"/>
    <x v="3"/>
    <x v="26"/>
    <x v="17"/>
    <x v="0"/>
    <x v="9"/>
    <x v="16"/>
    <x v="11"/>
    <x v="3"/>
    <x v="40"/>
    <x v="0"/>
    <x v="10"/>
    <x v="0"/>
    <x v="11"/>
    <x v="16"/>
    <x v="13"/>
    <x v="25"/>
    <x v="13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9"/>
    <x v="39"/>
    <x v="0"/>
    <x v="42"/>
    <x v="0"/>
    <x v="0"/>
    <x v="0"/>
    <x v="0"/>
    <x v="23"/>
    <x v="2"/>
    <x v="36"/>
    <x v="35"/>
    <x v="5"/>
    <x v="12"/>
    <x v="18"/>
    <x v="38"/>
    <x v="41"/>
    <x v="8"/>
    <x v="0"/>
    <x v="7"/>
  </r>
  <r>
    <x v="8"/>
    <x v="38"/>
    <x v="9"/>
    <x v="0"/>
    <x v="39"/>
    <x v="1"/>
    <x v="41"/>
    <x v="4"/>
    <x v="22"/>
    <x v="18"/>
    <x v="25"/>
    <x v="5"/>
    <x v="40"/>
    <x v="43"/>
    <x v="9"/>
    <x v="0"/>
    <x v="26"/>
    <x v="27"/>
    <x v="13"/>
    <x v="1"/>
    <x v="39"/>
    <x v="40"/>
    <x v="5"/>
    <x v="0"/>
    <x v="19"/>
    <x v="21"/>
    <x v="13"/>
    <x v="24"/>
    <x v="43"/>
    <x v="34"/>
    <x v="21"/>
    <x v="0"/>
    <x v="7"/>
    <x v="11"/>
    <x v="17"/>
    <x v="16"/>
    <x v="43"/>
    <x v="42"/>
    <x v="1"/>
    <x v="0"/>
    <x v="10"/>
    <x v="9"/>
    <x v="10"/>
    <x v="15"/>
    <x v="42"/>
    <x v="42"/>
    <x v="1"/>
    <x v="0"/>
    <x v="21"/>
    <x v="17"/>
    <x v="7"/>
    <x v="29"/>
    <x v="41"/>
    <x v="41"/>
    <x v="1"/>
    <x v="0"/>
    <x v="40"/>
    <x v="17"/>
    <x v="15"/>
    <x v="11"/>
    <x v="40"/>
    <x v="32"/>
    <x v="11"/>
    <x v="0"/>
    <x v="35"/>
    <x v="14"/>
    <x v="15"/>
    <x v="3"/>
    <x v="41"/>
    <x v="39"/>
    <x v="11"/>
    <x v="0"/>
    <x v="32"/>
    <x v="22"/>
    <x v="14"/>
    <x v="3"/>
    <x v="1"/>
    <x v="41"/>
    <x v="36"/>
    <x v="5"/>
    <x v="0"/>
    <x v="26"/>
    <x v="18"/>
    <x v="14"/>
    <x v="5"/>
    <x v="25"/>
    <x v="10"/>
    <x v="0"/>
    <x v="18"/>
    <x v="22"/>
    <x v="14"/>
    <x v="5"/>
    <x v="41"/>
    <x v="0"/>
    <x v="5"/>
    <x v="0"/>
    <x v="12"/>
    <x v="14"/>
    <x v="9"/>
    <x v="19"/>
    <x v="22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8"/>
    <x v="0"/>
    <x v="34"/>
    <x v="0"/>
    <x v="0"/>
    <x v="0"/>
    <x v="0"/>
    <x v="14"/>
    <x v="32"/>
    <x v="32"/>
    <x v="36"/>
    <x v="1"/>
    <x v="29"/>
    <x v="21"/>
    <x v="43"/>
    <x v="43"/>
    <x v="0"/>
    <x v="0"/>
    <x v="8"/>
  </r>
  <r>
    <x v="9"/>
    <x v="33"/>
    <x v="10"/>
    <x v="5"/>
    <x v="38"/>
    <x v="0"/>
    <x v="40"/>
    <x v="3"/>
    <x v="17"/>
    <x v="32"/>
    <x v="29"/>
    <x v="2"/>
    <x v="38"/>
    <x v="41"/>
    <x v="30"/>
    <x v="14"/>
    <x v="12"/>
    <x v="20"/>
    <x v="21"/>
    <x v="3"/>
    <x v="37"/>
    <x v="37"/>
    <x v="9"/>
    <x v="0"/>
    <x v="18"/>
    <x v="14"/>
    <x v="18"/>
    <x v="12"/>
    <x v="38"/>
    <x v="28"/>
    <x v="24"/>
    <x v="0"/>
    <x v="32"/>
    <x v="14"/>
    <x v="19"/>
    <x v="12"/>
    <x v="40"/>
    <x v="37"/>
    <x v="0"/>
    <x v="0"/>
    <x v="22"/>
    <x v="11"/>
    <x v="9"/>
    <x v="29"/>
    <x v="40"/>
    <x v="41"/>
    <x v="4"/>
    <x v="0"/>
    <x v="23"/>
    <x v="18"/>
    <x v="9"/>
    <x v="10"/>
    <x v="37"/>
    <x v="38"/>
    <x v="10"/>
    <x v="0"/>
    <x v="39"/>
    <x v="16"/>
    <x v="22"/>
    <x v="29"/>
    <x v="35"/>
    <x v="34"/>
    <x v="9"/>
    <x v="0"/>
    <x v="41"/>
    <x v="11"/>
    <x v="20"/>
    <x v="9"/>
    <x v="35"/>
    <x v="37"/>
    <x v="12"/>
    <x v="0"/>
    <x v="38"/>
    <x v="21"/>
    <x v="17"/>
    <x v="7"/>
    <x v="1"/>
    <x v="32"/>
    <x v="33"/>
    <x v="10"/>
    <x v="0"/>
    <x v="35"/>
    <x v="23"/>
    <x v="18"/>
    <x v="8"/>
    <x v="24"/>
    <x v="8"/>
    <x v="0"/>
    <x v="24"/>
    <x v="26"/>
    <x v="17"/>
    <x v="7"/>
    <x v="32"/>
    <x v="0"/>
    <x v="2"/>
    <x v="0"/>
    <x v="13"/>
    <x v="7"/>
    <x v="3"/>
    <x v="16"/>
    <x v="27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0"/>
    <x v="0"/>
    <x v="37"/>
    <x v="0"/>
    <x v="0"/>
    <x v="8"/>
    <x v="0"/>
    <x v="24"/>
    <x v="29"/>
    <x v="20"/>
    <x v="33"/>
    <x v="2"/>
    <x v="33"/>
    <x v="26"/>
    <x v="42"/>
    <x v="42"/>
    <x v="6"/>
    <x v="0"/>
    <x v="9"/>
  </r>
  <r>
    <x v="10"/>
    <x v="27"/>
    <x v="8"/>
    <x v="9"/>
    <x v="36"/>
    <x v="9"/>
    <x v="34"/>
    <x v="2"/>
    <x v="3"/>
    <x v="38"/>
    <x v="24"/>
    <x v="10"/>
    <x v="36"/>
    <x v="39"/>
    <x v="35"/>
    <x v="15"/>
    <x v="37"/>
    <x v="15"/>
    <x v="23"/>
    <x v="0"/>
    <x v="35"/>
    <x v="31"/>
    <x v="22"/>
    <x v="7"/>
    <x v="10"/>
    <x v="12"/>
    <x v="29"/>
    <x v="9"/>
    <x v="36"/>
    <x v="26"/>
    <x v="22"/>
    <x v="0"/>
    <x v="15"/>
    <x v="12"/>
    <x v="23"/>
    <x v="10"/>
    <x v="37"/>
    <x v="32"/>
    <x v="4"/>
    <x v="0"/>
    <x v="24"/>
    <x v="6"/>
    <x v="14"/>
    <x v="11"/>
    <x v="35"/>
    <x v="39"/>
    <x v="0"/>
    <x v="0"/>
    <x v="22"/>
    <x v="10"/>
    <x v="12"/>
    <x v="8"/>
    <x v="31"/>
    <x v="26"/>
    <x v="12"/>
    <x v="0"/>
    <x v="35"/>
    <x v="10"/>
    <x v="32"/>
    <x v="7"/>
    <x v="28"/>
    <x v="30"/>
    <x v="7"/>
    <x v="0"/>
    <x v="23"/>
    <x v="16"/>
    <x v="25"/>
    <x v="5"/>
    <x v="28"/>
    <x v="34"/>
    <x v="7"/>
    <x v="0"/>
    <x v="14"/>
    <x v="23"/>
    <x v="21"/>
    <x v="5"/>
    <x v="2"/>
    <x v="28"/>
    <x v="31"/>
    <x v="6"/>
    <x v="0"/>
    <x v="15"/>
    <x v="26"/>
    <x v="20"/>
    <x v="9"/>
    <x v="16"/>
    <x v="13"/>
    <x v="0"/>
    <x v="21"/>
    <x v="25"/>
    <x v="19"/>
    <x v="12"/>
    <x v="28"/>
    <x v="0"/>
    <x v="7"/>
    <x v="0"/>
    <x v="14"/>
    <x v="11"/>
    <x v="9"/>
    <x v="21"/>
    <x v="25"/>
    <x v="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4"/>
    <x v="0"/>
    <x v="21"/>
    <x v="0"/>
    <x v="0"/>
    <x v="15"/>
    <x v="1"/>
    <x v="24"/>
    <x v="34"/>
    <x v="14"/>
    <x v="23"/>
    <x v="12"/>
    <x v="35"/>
    <x v="31"/>
    <x v="31"/>
    <x v="40"/>
    <x v="2"/>
    <x v="0"/>
    <x v="10"/>
  </r>
  <r>
    <x v="11"/>
    <x v="28"/>
    <x v="9"/>
    <x v="19"/>
    <x v="34"/>
    <x v="13"/>
    <x v="26"/>
    <x v="0"/>
    <x v="23"/>
    <x v="29"/>
    <x v="28"/>
    <x v="13"/>
    <x v="34"/>
    <x v="40"/>
    <x v="40"/>
    <x v="20"/>
    <x v="4"/>
    <x v="26"/>
    <x v="32"/>
    <x v="37"/>
    <x v="33"/>
    <x v="27"/>
    <x v="25"/>
    <x v="6"/>
    <x v="36"/>
    <x v="11"/>
    <x v="31"/>
    <x v="1"/>
    <x v="35"/>
    <x v="19"/>
    <x v="23"/>
    <x v="0"/>
    <x v="10"/>
    <x v="10"/>
    <x v="25"/>
    <x v="21"/>
    <x v="34"/>
    <x v="25"/>
    <x v="2"/>
    <x v="0"/>
    <x v="8"/>
    <x v="3"/>
    <x v="20"/>
    <x v="4"/>
    <x v="32"/>
    <x v="38"/>
    <x v="2"/>
    <x v="0"/>
    <x v="11"/>
    <x v="11"/>
    <x v="18"/>
    <x v="6"/>
    <x v="29"/>
    <x v="22"/>
    <x v="16"/>
    <x v="0"/>
    <x v="29"/>
    <x v="14"/>
    <x v="40"/>
    <x v="20"/>
    <x v="27"/>
    <x v="28"/>
    <x v="10"/>
    <x v="0"/>
    <x v="22"/>
    <x v="9"/>
    <x v="31"/>
    <x v="12"/>
    <x v="27"/>
    <x v="28"/>
    <x v="8"/>
    <x v="0"/>
    <x v="20"/>
    <x v="13"/>
    <x v="29"/>
    <x v="8"/>
    <x v="2"/>
    <x v="27"/>
    <x v="25"/>
    <x v="4"/>
    <x v="0"/>
    <x v="29"/>
    <x v="14"/>
    <x v="26"/>
    <x v="6"/>
    <x v="19"/>
    <x v="6"/>
    <x v="0"/>
    <x v="30"/>
    <x v="13"/>
    <x v="23"/>
    <x v="8"/>
    <x v="27"/>
    <x v="0"/>
    <x v="4"/>
    <x v="0"/>
    <x v="17"/>
    <x v="5"/>
    <x v="4"/>
    <x v="18"/>
    <x v="16"/>
    <x v="2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7"/>
    <x v="0"/>
    <x v="41"/>
    <x v="0"/>
    <x v="0"/>
    <x v="15"/>
    <x v="6"/>
    <x v="24"/>
    <x v="34"/>
    <x v="28"/>
    <x v="20"/>
    <x v="14"/>
    <x v="17"/>
    <x v="34"/>
    <x v="21"/>
    <x v="38"/>
    <x v="3"/>
    <x v="0"/>
    <x v="11"/>
  </r>
  <r>
    <x v="12"/>
    <x v="31"/>
    <x v="12"/>
    <x v="30"/>
    <x v="33"/>
    <x v="19"/>
    <x v="22"/>
    <x v="0"/>
    <x v="14"/>
    <x v="19"/>
    <x v="30"/>
    <x v="12"/>
    <x v="33"/>
    <x v="34"/>
    <x v="38"/>
    <x v="18"/>
    <x v="27"/>
    <x v="14"/>
    <x v="29"/>
    <x v="31"/>
    <x v="31"/>
    <x v="21"/>
    <x v="33"/>
    <x v="19"/>
    <x v="5"/>
    <x v="24"/>
    <x v="30"/>
    <x v="34"/>
    <x v="33"/>
    <x v="12"/>
    <x v="33"/>
    <x v="8"/>
    <x v="13"/>
    <x v="6"/>
    <x v="30"/>
    <x v="7"/>
    <x v="36"/>
    <x v="22"/>
    <x v="5"/>
    <x v="0"/>
    <x v="11"/>
    <x v="10"/>
    <x v="29"/>
    <x v="1"/>
    <x v="37"/>
    <x v="37"/>
    <x v="3"/>
    <x v="0"/>
    <x v="27"/>
    <x v="14"/>
    <x v="24"/>
    <x v="0"/>
    <x v="35"/>
    <x v="37"/>
    <x v="11"/>
    <x v="0"/>
    <x v="24"/>
    <x v="19"/>
    <x v="39"/>
    <x v="30"/>
    <x v="33"/>
    <x v="25"/>
    <x v="14"/>
    <x v="0"/>
    <x v="18"/>
    <x v="17"/>
    <x v="37"/>
    <x v="15"/>
    <x v="32"/>
    <x v="20"/>
    <x v="16"/>
    <x v="0"/>
    <x v="19"/>
    <x v="20"/>
    <x v="34"/>
    <x v="13"/>
    <x v="1"/>
    <x v="31"/>
    <x v="14"/>
    <x v="26"/>
    <x v="0"/>
    <x v="23"/>
    <x v="11"/>
    <x v="31"/>
    <x v="22"/>
    <x v="30"/>
    <x v="16"/>
    <x v="0"/>
    <x v="25"/>
    <x v="11"/>
    <x v="32"/>
    <x v="31"/>
    <x v="31"/>
    <x v="0"/>
    <x v="35"/>
    <x v="0"/>
    <x v="37"/>
    <x v="34"/>
    <x v="28"/>
    <x v="9"/>
    <x v="10"/>
    <x v="33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10"/>
    <x v="0"/>
    <x v="43"/>
    <x v="0"/>
    <x v="0"/>
    <x v="15"/>
    <x v="11"/>
    <x v="22"/>
    <x v="34"/>
    <x v="24"/>
    <x v="29"/>
    <x v="18"/>
    <x v="22"/>
    <x v="28"/>
    <x v="6"/>
    <x v="39"/>
    <x v="4"/>
    <x v="0"/>
    <x v="12"/>
  </r>
  <r>
    <x v="13"/>
    <x v="23"/>
    <x v="8"/>
    <x v="33"/>
    <x v="28"/>
    <x v="22"/>
    <x v="30"/>
    <x v="0"/>
    <x v="12"/>
    <x v="30"/>
    <x v="31"/>
    <x v="30"/>
    <x v="25"/>
    <x v="30"/>
    <x v="40"/>
    <x v="20"/>
    <x v="25"/>
    <x v="11"/>
    <x v="33"/>
    <x v="28"/>
    <x v="24"/>
    <x v="20"/>
    <x v="33"/>
    <x v="19"/>
    <x v="6"/>
    <x v="34"/>
    <x v="26"/>
    <x v="37"/>
    <x v="22"/>
    <x v="14"/>
    <x v="36"/>
    <x v="12"/>
    <x v="5"/>
    <x v="23"/>
    <x v="31"/>
    <x v="40"/>
    <x v="32"/>
    <x v="13"/>
    <x v="20"/>
    <x v="0"/>
    <x v="40"/>
    <x v="20"/>
    <x v="31"/>
    <x v="0"/>
    <x v="31"/>
    <x v="35"/>
    <x v="10"/>
    <x v="0"/>
    <x v="16"/>
    <x v="32"/>
    <x v="28"/>
    <x v="11"/>
    <x v="24"/>
    <x v="40"/>
    <x v="4"/>
    <x v="0"/>
    <x v="19"/>
    <x v="30"/>
    <x v="34"/>
    <x v="39"/>
    <x v="23"/>
    <x v="22"/>
    <x v="21"/>
    <x v="0"/>
    <x v="31"/>
    <x v="19"/>
    <x v="39"/>
    <x v="18"/>
    <x v="23"/>
    <x v="13"/>
    <x v="36"/>
    <x v="0"/>
    <x v="30"/>
    <x v="4"/>
    <x v="37"/>
    <x v="15"/>
    <x v="0"/>
    <x v="23"/>
    <x v="32"/>
    <x v="30"/>
    <x v="0"/>
    <x v="20"/>
    <x v="10"/>
    <x v="33"/>
    <x v="28"/>
    <x v="39"/>
    <x v="7"/>
    <x v="0"/>
    <x v="29"/>
    <x v="12"/>
    <x v="39"/>
    <x v="32"/>
    <x v="23"/>
    <x v="0"/>
    <x v="37"/>
    <x v="0"/>
    <x v="39"/>
    <x v="40"/>
    <x v="31"/>
    <x v="4"/>
    <x v="11"/>
    <x v="39"/>
    <x v="0"/>
    <x v="0"/>
    <x v="0"/>
    <x v="0"/>
    <x v="0"/>
    <x v="0"/>
    <x v="0"/>
    <x v="0"/>
    <x v="0"/>
    <x v="0"/>
    <x v="0"/>
    <x v="0"/>
    <x v="0"/>
    <x v="0"/>
    <x v="0"/>
    <x v="0"/>
    <x v="0"/>
    <x v="14"/>
    <x v="4"/>
    <x v="7"/>
    <x v="0"/>
    <x v="0"/>
    <x v="0"/>
    <x v="15"/>
    <x v="16"/>
    <x v="24"/>
    <x v="34"/>
    <x v="29"/>
    <x v="28"/>
    <x v="23"/>
    <x v="31"/>
    <x v="29"/>
    <x v="26"/>
    <x v="36"/>
    <x v="12"/>
    <x v="0"/>
    <x v="13"/>
  </r>
  <r>
    <x v="14"/>
    <x v="24"/>
    <x v="9"/>
    <x v="32"/>
    <x v="20"/>
    <x v="23"/>
    <x v="28"/>
    <x v="0"/>
    <x v="18"/>
    <x v="25"/>
    <x v="26"/>
    <x v="20"/>
    <x v="22"/>
    <x v="23"/>
    <x v="31"/>
    <x v="8"/>
    <x v="0"/>
    <x v="29"/>
    <x v="26"/>
    <x v="42"/>
    <x v="17"/>
    <x v="19"/>
    <x v="26"/>
    <x v="4"/>
    <x v="35"/>
    <x v="20"/>
    <x v="21"/>
    <x v="8"/>
    <x v="19"/>
    <x v="15"/>
    <x v="36"/>
    <x v="11"/>
    <x v="16"/>
    <x v="36"/>
    <x v="27"/>
    <x v="27"/>
    <x v="29"/>
    <x v="12"/>
    <x v="12"/>
    <x v="0"/>
    <x v="17"/>
    <x v="30"/>
    <x v="26"/>
    <x v="3"/>
    <x v="29"/>
    <x v="32"/>
    <x v="18"/>
    <x v="0"/>
    <x v="17"/>
    <x v="21"/>
    <x v="19"/>
    <x v="34"/>
    <x v="25"/>
    <x v="19"/>
    <x v="15"/>
    <x v="0"/>
    <x v="36"/>
    <x v="33"/>
    <x v="36"/>
    <x v="40"/>
    <x v="24"/>
    <x v="17"/>
    <x v="18"/>
    <x v="0"/>
    <x v="42"/>
    <x v="39"/>
    <x v="38"/>
    <x v="34"/>
    <x v="25"/>
    <x v="14"/>
    <x v="26"/>
    <x v="0"/>
    <x v="41"/>
    <x v="36"/>
    <x v="38"/>
    <x v="29"/>
    <x v="0"/>
    <x v="25"/>
    <x v="16"/>
    <x v="37"/>
    <x v="0"/>
    <x v="40"/>
    <x v="27"/>
    <x v="32"/>
    <x v="17"/>
    <x v="32"/>
    <x v="21"/>
    <x v="0"/>
    <x v="43"/>
    <x v="28"/>
    <x v="35"/>
    <x v="25"/>
    <x v="25"/>
    <x v="0"/>
    <x v="31"/>
    <x v="0"/>
    <x v="33"/>
    <x v="33"/>
    <x v="37"/>
    <x v="11"/>
    <x v="28"/>
    <x v="36"/>
    <x v="0"/>
    <x v="0"/>
    <x v="0"/>
    <x v="1"/>
    <x v="0"/>
    <x v="0"/>
    <x v="0"/>
    <x v="0"/>
    <x v="0"/>
    <x v="0"/>
    <x v="0"/>
    <x v="0"/>
    <x v="0"/>
    <x v="0"/>
    <x v="0"/>
    <x v="0"/>
    <x v="0"/>
    <x v="8"/>
    <x v="8"/>
    <x v="10"/>
    <x v="2"/>
    <x v="0"/>
    <x v="0"/>
    <x v="14"/>
    <x v="23"/>
    <x v="15"/>
    <x v="33"/>
    <x v="26"/>
    <x v="24"/>
    <x v="24"/>
    <x v="30"/>
    <x v="25"/>
    <x v="27"/>
    <x v="33"/>
    <x v="16"/>
    <x v="0"/>
    <x v="14"/>
  </r>
  <r>
    <x v="15"/>
    <x v="29"/>
    <x v="9"/>
    <x v="38"/>
    <x v="18"/>
    <x v="25"/>
    <x v="17"/>
    <x v="0"/>
    <x v="20"/>
    <x v="23"/>
    <x v="22"/>
    <x v="35"/>
    <x v="19"/>
    <x v="21"/>
    <x v="40"/>
    <x v="19"/>
    <x v="11"/>
    <x v="25"/>
    <x v="24"/>
    <x v="13"/>
    <x v="20"/>
    <x v="16"/>
    <x v="33"/>
    <x v="15"/>
    <x v="14"/>
    <x v="31"/>
    <x v="19"/>
    <x v="35"/>
    <x v="23"/>
    <x v="13"/>
    <x v="20"/>
    <x v="1"/>
    <x v="35"/>
    <x v="22"/>
    <x v="10"/>
    <x v="32"/>
    <x v="31"/>
    <x v="10"/>
    <x v="22"/>
    <x v="0"/>
    <x v="5"/>
    <x v="25"/>
    <x v="25"/>
    <x v="2"/>
    <x v="33"/>
    <x v="22"/>
    <x v="25"/>
    <x v="0"/>
    <x v="12"/>
    <x v="25"/>
    <x v="15"/>
    <x v="16"/>
    <x v="34"/>
    <x v="36"/>
    <x v="9"/>
    <x v="0"/>
    <x v="14"/>
    <x v="29"/>
    <x v="17"/>
    <x v="31"/>
    <x v="31"/>
    <x v="35"/>
    <x v="2"/>
    <x v="0"/>
    <x v="13"/>
    <x v="36"/>
    <x v="35"/>
    <x v="31"/>
    <x v="29"/>
    <x v="32"/>
    <x v="5"/>
    <x v="0"/>
    <x v="22"/>
    <x v="27"/>
    <x v="36"/>
    <x v="19"/>
    <x v="2"/>
    <x v="29"/>
    <x v="20"/>
    <x v="23"/>
    <x v="0"/>
    <x v="36"/>
    <x v="17"/>
    <x v="38"/>
    <x v="14"/>
    <x v="28"/>
    <x v="30"/>
    <x v="0"/>
    <x v="37"/>
    <x v="14"/>
    <x v="38"/>
    <x v="30"/>
    <x v="29"/>
    <x v="0"/>
    <x v="24"/>
    <x v="0"/>
    <x v="19"/>
    <x v="28"/>
    <x v="36"/>
    <x v="27"/>
    <x v="18"/>
    <x v="35"/>
    <x v="0"/>
    <x v="0"/>
    <x v="0"/>
    <x v="1"/>
    <x v="0"/>
    <x v="0"/>
    <x v="0"/>
    <x v="0"/>
    <x v="0"/>
    <x v="0"/>
    <x v="0"/>
    <x v="0"/>
    <x v="0"/>
    <x v="0"/>
    <x v="0"/>
    <x v="0"/>
    <x v="0"/>
    <x v="10"/>
    <x v="7"/>
    <x v="3"/>
    <x v="1"/>
    <x v="1"/>
    <x v="0"/>
    <x v="15"/>
    <x v="21"/>
    <x v="24"/>
    <x v="27"/>
    <x v="39"/>
    <x v="18"/>
    <x v="25"/>
    <x v="28"/>
    <x v="23"/>
    <x v="30"/>
    <x v="28"/>
    <x v="22"/>
    <x v="0"/>
    <x v="15"/>
  </r>
  <r>
    <x v="16"/>
    <x v="34"/>
    <x v="11"/>
    <x v="31"/>
    <x v="16"/>
    <x v="27"/>
    <x v="14"/>
    <x v="0"/>
    <x v="10"/>
    <x v="17"/>
    <x v="21"/>
    <x v="38"/>
    <x v="18"/>
    <x v="18"/>
    <x v="40"/>
    <x v="20"/>
    <x v="8"/>
    <x v="24"/>
    <x v="20"/>
    <x v="32"/>
    <x v="22"/>
    <x v="13"/>
    <x v="28"/>
    <x v="5"/>
    <x v="17"/>
    <x v="29"/>
    <x v="16"/>
    <x v="38"/>
    <x v="30"/>
    <x v="9"/>
    <x v="7"/>
    <x v="0"/>
    <x v="39"/>
    <x v="31"/>
    <x v="12"/>
    <x v="3"/>
    <x v="33"/>
    <x v="14"/>
    <x v="15"/>
    <x v="0"/>
    <x v="33"/>
    <x v="31"/>
    <x v="16"/>
    <x v="39"/>
    <x v="36"/>
    <x v="30"/>
    <x v="24"/>
    <x v="0"/>
    <x v="39"/>
    <x v="22"/>
    <x v="20"/>
    <x v="17"/>
    <x v="36"/>
    <x v="25"/>
    <x v="17"/>
    <x v="0"/>
    <x v="5"/>
    <x v="18"/>
    <x v="16"/>
    <x v="34"/>
    <x v="36"/>
    <x v="31"/>
    <x v="3"/>
    <x v="0"/>
    <x v="5"/>
    <x v="34"/>
    <x v="29"/>
    <x v="41"/>
    <x v="36"/>
    <x v="31"/>
    <x v="4"/>
    <x v="0"/>
    <x v="15"/>
    <x v="29"/>
    <x v="30"/>
    <x v="39"/>
    <x v="2"/>
    <x v="36"/>
    <x v="17"/>
    <x v="24"/>
    <x v="0"/>
    <x v="30"/>
    <x v="21"/>
    <x v="30"/>
    <x v="30"/>
    <x v="23"/>
    <x v="35"/>
    <x v="0"/>
    <x v="31"/>
    <x v="17"/>
    <x v="31"/>
    <x v="29"/>
    <x v="36"/>
    <x v="0"/>
    <x v="20"/>
    <x v="0"/>
    <x v="6"/>
    <x v="26"/>
    <x v="33"/>
    <x v="33"/>
    <x v="17"/>
    <x v="2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9"/>
    <x v="0"/>
    <x v="23"/>
    <x v="0"/>
    <x v="0"/>
    <x v="12"/>
    <x v="14"/>
    <x v="24"/>
    <x v="34"/>
    <x v="31"/>
    <x v="14"/>
    <x v="19"/>
    <x v="16"/>
    <x v="22"/>
    <x v="10"/>
    <x v="32"/>
    <x v="21"/>
    <x v="0"/>
    <x v="16"/>
  </r>
  <r>
    <x v="17"/>
    <x v="33"/>
    <x v="10"/>
    <x v="28"/>
    <x v="14"/>
    <x v="26"/>
    <x v="10"/>
    <x v="0"/>
    <x v="21"/>
    <x v="15"/>
    <x v="19"/>
    <x v="39"/>
    <x v="15"/>
    <x v="10"/>
    <x v="8"/>
    <x v="0"/>
    <x v="14"/>
    <x v="19"/>
    <x v="18"/>
    <x v="43"/>
    <x v="23"/>
    <x v="10"/>
    <x v="8"/>
    <x v="0"/>
    <x v="4"/>
    <x v="18"/>
    <x v="10"/>
    <x v="5"/>
    <x v="28"/>
    <x v="20"/>
    <x v="0"/>
    <x v="0"/>
    <x v="19"/>
    <x v="33"/>
    <x v="4"/>
    <x v="30"/>
    <x v="30"/>
    <x v="16"/>
    <x v="7"/>
    <x v="0"/>
    <x v="42"/>
    <x v="29"/>
    <x v="17"/>
    <x v="26"/>
    <x v="30"/>
    <x v="29"/>
    <x v="14"/>
    <x v="0"/>
    <x v="25"/>
    <x v="33"/>
    <x v="23"/>
    <x v="18"/>
    <x v="32"/>
    <x v="18"/>
    <x v="18"/>
    <x v="0"/>
    <x v="23"/>
    <x v="21"/>
    <x v="19"/>
    <x v="28"/>
    <x v="34"/>
    <x v="24"/>
    <x v="12"/>
    <x v="0"/>
    <x v="21"/>
    <x v="41"/>
    <x v="23"/>
    <x v="39"/>
    <x v="34"/>
    <x v="30"/>
    <x v="6"/>
    <x v="0"/>
    <x v="21"/>
    <x v="38"/>
    <x v="27"/>
    <x v="40"/>
    <x v="3"/>
    <x v="33"/>
    <x v="22"/>
    <x v="14"/>
    <x v="0"/>
    <x v="34"/>
    <x v="29"/>
    <x v="29"/>
    <x v="31"/>
    <x v="22"/>
    <x v="28"/>
    <x v="0"/>
    <x v="40"/>
    <x v="23"/>
    <x v="30"/>
    <x v="17"/>
    <x v="33"/>
    <x v="0"/>
    <x v="16"/>
    <x v="0"/>
    <x v="3"/>
    <x v="17"/>
    <x v="23"/>
    <x v="37"/>
    <x v="21"/>
    <x v="2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1"/>
    <x v="0"/>
    <x v="31"/>
    <x v="0"/>
    <x v="0"/>
    <x v="1"/>
    <x v="8"/>
    <x v="0"/>
    <x v="26"/>
    <x v="25"/>
    <x v="15"/>
    <x v="21"/>
    <x v="8"/>
    <x v="17"/>
    <x v="17"/>
    <x v="27"/>
    <x v="19"/>
    <x v="0"/>
    <x v="17"/>
  </r>
  <r>
    <x v="18"/>
    <x v="30"/>
    <x v="10"/>
    <x v="24"/>
    <x v="12"/>
    <x v="21"/>
    <x v="18"/>
    <x v="0"/>
    <x v="35"/>
    <x v="8"/>
    <x v="9"/>
    <x v="41"/>
    <x v="16"/>
    <x v="8"/>
    <x v="27"/>
    <x v="6"/>
    <x v="9"/>
    <x v="3"/>
    <x v="6"/>
    <x v="38"/>
    <x v="19"/>
    <x v="14"/>
    <x v="12"/>
    <x v="0"/>
    <x v="40"/>
    <x v="5"/>
    <x v="4"/>
    <x v="42"/>
    <x v="21"/>
    <x v="18"/>
    <x v="16"/>
    <x v="0"/>
    <x v="30"/>
    <x v="24"/>
    <x v="11"/>
    <x v="25"/>
    <x v="26"/>
    <x v="17"/>
    <x v="8"/>
    <x v="0"/>
    <x v="3"/>
    <x v="42"/>
    <x v="8"/>
    <x v="12"/>
    <x v="27"/>
    <x v="21"/>
    <x v="11"/>
    <x v="0"/>
    <x v="35"/>
    <x v="36"/>
    <x v="26"/>
    <x v="19"/>
    <x v="30"/>
    <x v="16"/>
    <x v="20"/>
    <x v="0"/>
    <x v="7"/>
    <x v="24"/>
    <x v="14"/>
    <x v="32"/>
    <x v="30"/>
    <x v="21"/>
    <x v="13"/>
    <x v="0"/>
    <x v="9"/>
    <x v="32"/>
    <x v="19"/>
    <x v="24"/>
    <x v="30"/>
    <x v="35"/>
    <x v="3"/>
    <x v="0"/>
    <x v="6"/>
    <x v="26"/>
    <x v="23"/>
    <x v="31"/>
    <x v="3"/>
    <x v="30"/>
    <x v="28"/>
    <x v="9"/>
    <x v="0"/>
    <x v="8"/>
    <x v="20"/>
    <x v="25"/>
    <x v="24"/>
    <x v="20"/>
    <x v="27"/>
    <x v="0"/>
    <x v="22"/>
    <x v="19"/>
    <x v="26"/>
    <x v="19"/>
    <x v="30"/>
    <x v="0"/>
    <x v="13"/>
    <x v="0"/>
    <x v="4"/>
    <x v="15"/>
    <x v="19"/>
    <x v="36"/>
    <x v="19"/>
    <x v="2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3"/>
    <x v="0"/>
    <x v="27"/>
    <x v="1"/>
    <x v="0"/>
    <x v="0"/>
    <x v="0"/>
    <x v="9"/>
    <x v="5"/>
    <x v="21"/>
    <x v="21"/>
    <x v="22"/>
    <x v="4"/>
    <x v="6"/>
    <x v="5"/>
    <x v="22"/>
    <x v="18"/>
    <x v="0"/>
    <x v="18"/>
  </r>
  <r>
    <x v="19"/>
    <x v="25"/>
    <x v="7"/>
    <x v="25"/>
    <x v="17"/>
    <x v="20"/>
    <x v="21"/>
    <x v="0"/>
    <x v="5"/>
    <x v="3"/>
    <x v="5"/>
    <x v="37"/>
    <x v="17"/>
    <x v="9"/>
    <x v="24"/>
    <x v="4"/>
    <x v="41"/>
    <x v="5"/>
    <x v="11"/>
    <x v="5"/>
    <x v="25"/>
    <x v="17"/>
    <x v="17"/>
    <x v="0"/>
    <x v="7"/>
    <x v="10"/>
    <x v="3"/>
    <x v="27"/>
    <x v="24"/>
    <x v="27"/>
    <x v="3"/>
    <x v="0"/>
    <x v="33"/>
    <x v="5"/>
    <x v="5"/>
    <x v="18"/>
    <x v="23"/>
    <x v="18"/>
    <x v="10"/>
    <x v="0"/>
    <x v="29"/>
    <x v="33"/>
    <x v="13"/>
    <x v="27"/>
    <x v="25"/>
    <x v="17"/>
    <x v="12"/>
    <x v="0"/>
    <x v="24"/>
    <x v="29"/>
    <x v="14"/>
    <x v="25"/>
    <x v="23"/>
    <x v="17"/>
    <x v="19"/>
    <x v="0"/>
    <x v="21"/>
    <x v="28"/>
    <x v="24"/>
    <x v="43"/>
    <x v="25"/>
    <x v="18"/>
    <x v="17"/>
    <x v="0"/>
    <x v="2"/>
    <x v="26"/>
    <x v="26"/>
    <x v="27"/>
    <x v="24"/>
    <x v="29"/>
    <x v="9"/>
    <x v="0"/>
    <x v="2"/>
    <x v="25"/>
    <x v="26"/>
    <x v="20"/>
    <x v="3"/>
    <x v="24"/>
    <x v="21"/>
    <x v="15"/>
    <x v="0"/>
    <x v="6"/>
    <x v="19"/>
    <x v="27"/>
    <x v="19"/>
    <x v="15"/>
    <x v="29"/>
    <x v="0"/>
    <x v="20"/>
    <x v="21"/>
    <x v="27"/>
    <x v="22"/>
    <x v="24"/>
    <x v="0"/>
    <x v="9"/>
    <x v="0"/>
    <x v="1"/>
    <x v="13"/>
    <x v="17"/>
    <x v="37"/>
    <x v="24"/>
    <x v="2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1"/>
    <x v="0"/>
    <x v="18"/>
    <x v="2"/>
    <x v="0"/>
    <x v="4"/>
    <x v="0"/>
    <x v="12"/>
    <x v="15"/>
    <x v="22"/>
    <x v="11"/>
    <x v="28"/>
    <x v="5"/>
    <x v="5"/>
    <x v="36"/>
    <x v="21"/>
    <x v="13"/>
    <x v="0"/>
    <x v="19"/>
  </r>
  <r>
    <x v="20"/>
    <x v="26"/>
    <x v="8"/>
    <x v="21"/>
    <x v="22"/>
    <x v="17"/>
    <x v="25"/>
    <x v="0"/>
    <x v="4"/>
    <x v="1"/>
    <x v="7"/>
    <x v="7"/>
    <x v="26"/>
    <x v="12"/>
    <x v="23"/>
    <x v="3"/>
    <x v="22"/>
    <x v="1"/>
    <x v="5"/>
    <x v="27"/>
    <x v="29"/>
    <x v="18"/>
    <x v="19"/>
    <x v="0"/>
    <x v="31"/>
    <x v="6"/>
    <x v="6"/>
    <x v="32"/>
    <x v="32"/>
    <x v="29"/>
    <x v="5"/>
    <x v="0"/>
    <x v="11"/>
    <x v="1"/>
    <x v="9"/>
    <x v="37"/>
    <x v="28"/>
    <x v="24"/>
    <x v="23"/>
    <x v="0"/>
    <x v="20"/>
    <x v="19"/>
    <x v="11"/>
    <x v="33"/>
    <x v="28"/>
    <x v="20"/>
    <x v="20"/>
    <x v="0"/>
    <x v="20"/>
    <x v="31"/>
    <x v="11"/>
    <x v="28"/>
    <x v="27"/>
    <x v="33"/>
    <x v="3"/>
    <x v="0"/>
    <x v="11"/>
    <x v="23"/>
    <x v="18"/>
    <x v="16"/>
    <x v="26"/>
    <x v="16"/>
    <x v="16"/>
    <x v="0"/>
    <x v="3"/>
    <x v="33"/>
    <x v="28"/>
    <x v="43"/>
    <x v="26"/>
    <x v="11"/>
    <x v="31"/>
    <x v="0"/>
    <x v="3"/>
    <x v="30"/>
    <x v="28"/>
    <x v="30"/>
    <x v="0"/>
    <x v="26"/>
    <x v="24"/>
    <x v="19"/>
    <x v="0"/>
    <x v="1"/>
    <x v="30"/>
    <x v="24"/>
    <x v="23"/>
    <x v="36"/>
    <x v="2"/>
    <x v="0"/>
    <x v="16"/>
    <x v="30"/>
    <x v="25"/>
    <x v="20"/>
    <x v="26"/>
    <x v="0"/>
    <x v="39"/>
    <x v="0"/>
    <x v="38"/>
    <x v="39"/>
    <x v="22"/>
    <x v="2"/>
    <x v="29"/>
    <x v="31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20"/>
    <x v="0"/>
    <x v="20"/>
    <x v="0"/>
    <x v="0"/>
    <x v="0"/>
    <x v="0"/>
    <x v="6"/>
    <x v="11"/>
    <x v="18"/>
    <x v="40"/>
    <x v="9"/>
    <x v="2"/>
    <x v="9"/>
    <x v="4"/>
    <x v="23"/>
    <x v="15"/>
    <x v="0"/>
    <x v="20"/>
  </r>
  <r>
    <x v="21"/>
    <x v="22"/>
    <x v="9"/>
    <x v="16"/>
    <x v="21"/>
    <x v="15"/>
    <x v="29"/>
    <x v="0"/>
    <x v="13"/>
    <x v="0"/>
    <x v="8"/>
    <x v="3"/>
    <x v="27"/>
    <x v="13"/>
    <x v="13"/>
    <x v="0"/>
    <x v="39"/>
    <x v="4"/>
    <x v="8"/>
    <x v="4"/>
    <x v="27"/>
    <x v="26"/>
    <x v="7"/>
    <x v="0"/>
    <x v="37"/>
    <x v="1"/>
    <x v="7"/>
    <x v="28"/>
    <x v="29"/>
    <x v="31"/>
    <x v="8"/>
    <x v="0"/>
    <x v="20"/>
    <x v="3"/>
    <x v="14"/>
    <x v="35"/>
    <x v="24"/>
    <x v="28"/>
    <x v="25"/>
    <x v="0"/>
    <x v="27"/>
    <x v="15"/>
    <x v="12"/>
    <x v="23"/>
    <x v="23"/>
    <x v="23"/>
    <x v="13"/>
    <x v="0"/>
    <x v="28"/>
    <x v="30"/>
    <x v="10"/>
    <x v="15"/>
    <x v="22"/>
    <x v="34"/>
    <x v="8"/>
    <x v="0"/>
    <x v="20"/>
    <x v="31"/>
    <x v="23"/>
    <x v="24"/>
    <x v="22"/>
    <x v="13"/>
    <x v="31"/>
    <x v="0"/>
    <x v="10"/>
    <x v="35"/>
    <x v="22"/>
    <x v="4"/>
    <x v="22"/>
    <x v="25"/>
    <x v="17"/>
    <x v="0"/>
    <x v="4"/>
    <x v="33"/>
    <x v="22"/>
    <x v="9"/>
    <x v="1"/>
    <x v="22"/>
    <x v="42"/>
    <x v="2"/>
    <x v="0"/>
    <x v="2"/>
    <x v="34"/>
    <x v="21"/>
    <x v="11"/>
    <x v="43"/>
    <x v="0"/>
    <x v="0"/>
    <x v="11"/>
    <x v="32"/>
    <x v="21"/>
    <x v="13"/>
    <x v="22"/>
    <x v="0"/>
    <x v="41"/>
    <x v="0"/>
    <x v="43"/>
    <x v="43"/>
    <x v="7"/>
    <x v="0"/>
    <x v="33"/>
    <x v="28"/>
    <x v="0"/>
    <x v="0"/>
    <x v="0"/>
    <x v="0"/>
    <x v="0"/>
    <x v="0"/>
    <x v="0"/>
    <x v="0"/>
    <x v="0"/>
    <x v="0"/>
    <x v="0"/>
    <x v="0"/>
    <x v="0"/>
    <x v="0"/>
    <x v="0"/>
    <x v="0"/>
    <x v="0"/>
    <x v="15"/>
    <x v="26"/>
    <x v="0"/>
    <x v="33"/>
    <x v="0"/>
    <x v="0"/>
    <x v="0"/>
    <x v="0"/>
    <x v="0"/>
    <x v="9"/>
    <x v="19"/>
    <x v="31"/>
    <x v="15"/>
    <x v="1"/>
    <x v="7"/>
    <x v="7"/>
    <x v="25"/>
    <x v="5"/>
    <x v="0"/>
    <x v="21"/>
  </r>
  <r>
    <x v="22"/>
    <x v="19"/>
    <x v="9"/>
    <x v="17"/>
    <x v="27"/>
    <x v="14"/>
    <x v="23"/>
    <x v="0"/>
    <x v="7"/>
    <x v="2"/>
    <x v="13"/>
    <x v="11"/>
    <x v="28"/>
    <x v="16"/>
    <x v="10"/>
    <x v="0"/>
    <x v="42"/>
    <x v="9"/>
    <x v="7"/>
    <x v="8"/>
    <x v="30"/>
    <x v="24"/>
    <x v="8"/>
    <x v="0"/>
    <x v="42"/>
    <x v="2"/>
    <x v="12"/>
    <x v="11"/>
    <x v="26"/>
    <x v="35"/>
    <x v="10"/>
    <x v="0"/>
    <x v="38"/>
    <x v="9"/>
    <x v="15"/>
    <x v="24"/>
    <x v="22"/>
    <x v="26"/>
    <x v="28"/>
    <x v="0"/>
    <x v="16"/>
    <x v="22"/>
    <x v="18"/>
    <x v="21"/>
    <x v="21"/>
    <x v="31"/>
    <x v="7"/>
    <x v="0"/>
    <x v="26"/>
    <x v="34"/>
    <x v="16"/>
    <x v="12"/>
    <x v="20"/>
    <x v="35"/>
    <x v="7"/>
    <x v="0"/>
    <x v="18"/>
    <x v="37"/>
    <x v="26"/>
    <x v="9"/>
    <x v="20"/>
    <x v="29"/>
    <x v="15"/>
    <x v="0"/>
    <x v="32"/>
    <x v="20"/>
    <x v="18"/>
    <x v="7"/>
    <x v="20"/>
    <x v="26"/>
    <x v="22"/>
    <x v="0"/>
    <x v="31"/>
    <x v="11"/>
    <x v="18"/>
    <x v="34"/>
    <x v="1"/>
    <x v="20"/>
    <x v="30"/>
    <x v="21"/>
    <x v="0"/>
    <x v="19"/>
    <x v="12"/>
    <x v="19"/>
    <x v="43"/>
    <x v="37"/>
    <x v="4"/>
    <x v="0"/>
    <x v="17"/>
    <x v="9"/>
    <x v="20"/>
    <x v="43"/>
    <x v="20"/>
    <x v="0"/>
    <x v="33"/>
    <x v="0"/>
    <x v="34"/>
    <x v="35"/>
    <x v="21"/>
    <x v="5"/>
    <x v="8"/>
    <x v="20"/>
    <x v="0"/>
    <x v="0"/>
    <x v="0"/>
    <x v="0"/>
    <x v="0"/>
    <x v="0"/>
    <x v="0"/>
    <x v="0"/>
    <x v="0"/>
    <x v="0"/>
    <x v="0"/>
    <x v="0"/>
    <x v="0"/>
    <x v="0"/>
    <x v="0"/>
    <x v="0"/>
    <x v="0"/>
    <x v="8"/>
    <x v="25"/>
    <x v="0"/>
    <x v="25"/>
    <x v="0"/>
    <x v="0"/>
    <x v="0"/>
    <x v="0"/>
    <x v="0"/>
    <x v="0"/>
    <x v="27"/>
    <x v="43"/>
    <x v="8"/>
    <x v="6"/>
    <x v="12"/>
    <x v="37"/>
    <x v="31"/>
    <x v="1"/>
    <x v="0"/>
    <x v="22"/>
  </r>
  <r>
    <x v="23"/>
    <x v="21"/>
    <x v="9"/>
    <x v="27"/>
    <x v="31"/>
    <x v="10"/>
    <x v="35"/>
    <x v="0"/>
    <x v="25"/>
    <x v="7"/>
    <x v="10"/>
    <x v="23"/>
    <x v="32"/>
    <x v="20"/>
    <x v="18"/>
    <x v="0"/>
    <x v="24"/>
    <x v="8"/>
    <x v="9"/>
    <x v="11"/>
    <x v="34"/>
    <x v="32"/>
    <x v="2"/>
    <x v="0"/>
    <x v="33"/>
    <x v="8"/>
    <x v="14"/>
    <x v="3"/>
    <x v="31"/>
    <x v="39"/>
    <x v="4"/>
    <x v="0"/>
    <x v="34"/>
    <x v="8"/>
    <x v="16"/>
    <x v="15"/>
    <x v="21"/>
    <x v="35"/>
    <x v="30"/>
    <x v="1"/>
    <x v="37"/>
    <x v="39"/>
    <x v="22"/>
    <x v="16"/>
    <x v="22"/>
    <x v="25"/>
    <x v="15"/>
    <x v="0"/>
    <x v="8"/>
    <x v="37"/>
    <x v="22"/>
    <x v="1"/>
    <x v="21"/>
    <x v="29"/>
    <x v="6"/>
    <x v="0"/>
    <x v="8"/>
    <x v="26"/>
    <x v="25"/>
    <x v="18"/>
    <x v="21"/>
    <x v="40"/>
    <x v="4"/>
    <x v="0"/>
    <x v="19"/>
    <x v="31"/>
    <x v="16"/>
    <x v="10"/>
    <x v="21"/>
    <x v="43"/>
    <x v="0"/>
    <x v="0"/>
    <x v="28"/>
    <x v="9"/>
    <x v="19"/>
    <x v="43"/>
    <x v="3"/>
    <x v="21"/>
    <x v="38"/>
    <x v="1"/>
    <x v="0"/>
    <x v="38"/>
    <x v="4"/>
    <x v="23"/>
    <x v="42"/>
    <x v="18"/>
    <x v="26"/>
    <x v="0"/>
    <x v="33"/>
    <x v="2"/>
    <x v="24"/>
    <x v="33"/>
    <x v="21"/>
    <x v="0"/>
    <x v="17"/>
    <x v="0"/>
    <x v="8"/>
    <x v="20"/>
    <x v="24"/>
    <x v="29"/>
    <x v="6"/>
    <x v="25"/>
    <x v="0"/>
    <x v="0"/>
    <x v="0"/>
    <x v="0"/>
    <x v="0"/>
    <x v="0"/>
    <x v="0"/>
    <x v="0"/>
    <x v="0"/>
    <x v="0"/>
    <x v="0"/>
    <x v="0"/>
    <x v="0"/>
    <x v="0"/>
    <x v="0"/>
    <x v="0"/>
    <x v="0"/>
    <x v="11"/>
    <x v="36"/>
    <x v="0"/>
    <x v="26"/>
    <x v="0"/>
    <x v="0"/>
    <x v="2"/>
    <x v="0"/>
    <x v="0"/>
    <x v="0"/>
    <x v="16"/>
    <x v="37"/>
    <x v="10"/>
    <x v="7"/>
    <x v="10"/>
    <x v="12"/>
    <x v="29"/>
    <x v="10"/>
    <x v="0"/>
    <x v="23"/>
  </r>
  <r>
    <x v="24"/>
    <x v="20"/>
    <x v="8"/>
    <x v="29"/>
    <x v="30"/>
    <x v="12"/>
    <x v="37"/>
    <x v="0"/>
    <x v="28"/>
    <x v="12"/>
    <x v="11"/>
    <x v="9"/>
    <x v="31"/>
    <x v="25"/>
    <x v="14"/>
    <x v="0"/>
    <x v="23"/>
    <x v="12"/>
    <x v="12"/>
    <x v="21"/>
    <x v="32"/>
    <x v="35"/>
    <x v="0"/>
    <x v="0"/>
    <x v="38"/>
    <x v="9"/>
    <x v="17"/>
    <x v="13"/>
    <x v="27"/>
    <x v="37"/>
    <x v="9"/>
    <x v="0"/>
    <x v="26"/>
    <x v="20"/>
    <x v="22"/>
    <x v="19"/>
    <x v="20"/>
    <x v="33"/>
    <x v="34"/>
    <x v="6"/>
    <x v="13"/>
    <x v="38"/>
    <x v="15"/>
    <x v="30"/>
    <x v="19"/>
    <x v="28"/>
    <x v="21"/>
    <x v="0"/>
    <x v="19"/>
    <x v="13"/>
    <x v="27"/>
    <x v="40"/>
    <x v="19"/>
    <x v="28"/>
    <x v="13"/>
    <x v="0"/>
    <x v="31"/>
    <x v="27"/>
    <x v="27"/>
    <x v="33"/>
    <x v="19"/>
    <x v="43"/>
    <x v="0"/>
    <x v="0"/>
    <x v="26"/>
    <x v="25"/>
    <x v="21"/>
    <x v="8"/>
    <x v="19"/>
    <x v="42"/>
    <x v="1"/>
    <x v="0"/>
    <x v="18"/>
    <x v="37"/>
    <x v="25"/>
    <x v="27"/>
    <x v="3"/>
    <x v="19"/>
    <x v="26"/>
    <x v="7"/>
    <x v="0"/>
    <x v="32"/>
    <x v="39"/>
    <x v="28"/>
    <x v="21"/>
    <x v="14"/>
    <x v="18"/>
    <x v="0"/>
    <x v="41"/>
    <x v="35"/>
    <x v="28"/>
    <x v="15"/>
    <x v="19"/>
    <x v="0"/>
    <x v="11"/>
    <x v="0"/>
    <x v="15"/>
    <x v="9"/>
    <x v="10"/>
    <x v="26"/>
    <x v="31"/>
    <x v="2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2"/>
    <x v="0"/>
    <x v="39"/>
    <x v="4"/>
    <x v="0"/>
    <x v="5"/>
    <x v="4"/>
    <x v="7"/>
    <x v="0"/>
    <x v="9"/>
    <x v="27"/>
    <x v="17"/>
    <x v="11"/>
    <x v="11"/>
    <x v="24"/>
    <x v="26"/>
    <x v="14"/>
    <x v="0"/>
    <x v="24"/>
  </r>
  <r>
    <x v="25"/>
    <x v="14"/>
    <x v="9"/>
    <x v="36"/>
    <x v="29"/>
    <x v="18"/>
    <x v="27"/>
    <x v="0"/>
    <x v="27"/>
    <x v="14"/>
    <x v="12"/>
    <x v="27"/>
    <x v="29"/>
    <x v="26"/>
    <x v="36"/>
    <x v="12"/>
    <x v="20"/>
    <x v="13"/>
    <x v="16"/>
    <x v="34"/>
    <x v="26"/>
    <x v="33"/>
    <x v="11"/>
    <x v="0"/>
    <x v="20"/>
    <x v="19"/>
    <x v="22"/>
    <x v="33"/>
    <x v="20"/>
    <x v="32"/>
    <x v="25"/>
    <x v="0"/>
    <x v="14"/>
    <x v="26"/>
    <x v="20"/>
    <x v="23"/>
    <x v="18"/>
    <x v="34"/>
    <x v="33"/>
    <x v="5"/>
    <x v="6"/>
    <x v="36"/>
    <x v="19"/>
    <x v="8"/>
    <x v="18"/>
    <x v="14"/>
    <x v="30"/>
    <x v="5"/>
    <x v="41"/>
    <x v="39"/>
    <x v="17"/>
    <x v="38"/>
    <x v="18"/>
    <x v="23"/>
    <x v="26"/>
    <x v="0"/>
    <x v="9"/>
    <x v="22"/>
    <x v="21"/>
    <x v="15"/>
    <x v="18"/>
    <x v="38"/>
    <x v="5"/>
    <x v="0"/>
    <x v="4"/>
    <x v="12"/>
    <x v="33"/>
    <x v="29"/>
    <x v="18"/>
    <x v="24"/>
    <x v="10"/>
    <x v="0"/>
    <x v="10"/>
    <x v="6"/>
    <x v="33"/>
    <x v="21"/>
    <x v="1"/>
    <x v="17"/>
    <x v="15"/>
    <x v="33"/>
    <x v="0"/>
    <x v="18"/>
    <x v="8"/>
    <x v="35"/>
    <x v="15"/>
    <x v="13"/>
    <x v="36"/>
    <x v="4"/>
    <x v="26"/>
    <x v="6"/>
    <x v="33"/>
    <x v="34"/>
    <x v="14"/>
    <x v="0"/>
    <x v="21"/>
    <x v="0"/>
    <x v="21"/>
    <x v="21"/>
    <x v="26"/>
    <x v="31"/>
    <x v="7"/>
    <x v="3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8"/>
    <x v="0"/>
    <x v="40"/>
    <x v="6"/>
    <x v="5"/>
    <x v="5"/>
    <x v="5"/>
    <x v="11"/>
    <x v="10"/>
    <x v="37"/>
    <x v="22"/>
    <x v="20"/>
    <x v="19"/>
    <x v="15"/>
    <x v="16"/>
    <x v="20"/>
    <x v="32"/>
    <x v="0"/>
    <x v="25"/>
  </r>
  <r>
    <x v="26"/>
    <x v="10"/>
    <x v="7"/>
    <x v="35"/>
    <x v="25"/>
    <x v="16"/>
    <x v="31"/>
    <x v="0"/>
    <x v="26"/>
    <x v="24"/>
    <x v="14"/>
    <x v="18"/>
    <x v="24"/>
    <x v="28"/>
    <x v="33"/>
    <x v="10"/>
    <x v="19"/>
    <x v="31"/>
    <x v="15"/>
    <x v="23"/>
    <x v="18"/>
    <x v="29"/>
    <x v="33"/>
    <x v="12"/>
    <x v="28"/>
    <x v="28"/>
    <x v="24"/>
    <x v="18"/>
    <x v="17"/>
    <x v="33"/>
    <x v="15"/>
    <x v="0"/>
    <x v="3"/>
    <x v="28"/>
    <x v="18"/>
    <x v="4"/>
    <x v="16"/>
    <x v="31"/>
    <x v="31"/>
    <x v="3"/>
    <x v="32"/>
    <x v="40"/>
    <x v="21"/>
    <x v="5"/>
    <x v="17"/>
    <x v="16"/>
    <x v="29"/>
    <x v="3"/>
    <x v="7"/>
    <x v="35"/>
    <x v="29"/>
    <x v="9"/>
    <x v="17"/>
    <x v="24"/>
    <x v="21"/>
    <x v="0"/>
    <x v="16"/>
    <x v="25"/>
    <x v="30"/>
    <x v="14"/>
    <x v="13"/>
    <x v="33"/>
    <x v="6"/>
    <x v="0"/>
    <x v="20"/>
    <x v="29"/>
    <x v="34"/>
    <x v="32"/>
    <x v="11"/>
    <x v="27"/>
    <x v="6"/>
    <x v="0"/>
    <x v="27"/>
    <x v="14"/>
    <x v="31"/>
    <x v="16"/>
    <x v="2"/>
    <x v="11"/>
    <x v="19"/>
    <x v="13"/>
    <x v="0"/>
    <x v="37"/>
    <x v="9"/>
    <x v="34"/>
    <x v="16"/>
    <x v="17"/>
    <x v="30"/>
    <x v="0"/>
    <x v="36"/>
    <x v="8"/>
    <x v="29"/>
    <x v="40"/>
    <x v="11"/>
    <x v="0"/>
    <x v="18"/>
    <x v="0"/>
    <x v="7"/>
    <x v="22"/>
    <x v="27"/>
    <x v="30"/>
    <x v="9"/>
    <x v="3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7"/>
    <x v="0"/>
    <x v="28"/>
    <x v="7"/>
    <x v="1"/>
    <x v="15"/>
    <x v="7"/>
    <x v="10"/>
    <x v="12"/>
    <x v="33"/>
    <x v="30"/>
    <x v="16"/>
    <x v="24"/>
    <x v="13"/>
    <x v="35"/>
    <x v="18"/>
    <x v="28"/>
    <x v="0"/>
    <x v="26"/>
  </r>
  <r>
    <x v="27"/>
    <x v="7"/>
    <x v="10"/>
    <x v="40"/>
    <x v="26"/>
    <x v="24"/>
    <x v="19"/>
    <x v="0"/>
    <x v="2"/>
    <x v="21"/>
    <x v="16"/>
    <x v="25"/>
    <x v="21"/>
    <x v="29"/>
    <x v="15"/>
    <x v="0"/>
    <x v="29"/>
    <x v="33"/>
    <x v="19"/>
    <x v="16"/>
    <x v="16"/>
    <x v="28"/>
    <x v="27"/>
    <x v="8"/>
    <x v="1"/>
    <x v="22"/>
    <x v="20"/>
    <x v="36"/>
    <x v="16"/>
    <x v="30"/>
    <x v="11"/>
    <x v="0"/>
    <x v="31"/>
    <x v="29"/>
    <x v="21"/>
    <x v="17"/>
    <x v="15"/>
    <x v="29"/>
    <x v="16"/>
    <x v="0"/>
    <x v="30"/>
    <x v="32"/>
    <x v="24"/>
    <x v="19"/>
    <x v="15"/>
    <x v="19"/>
    <x v="38"/>
    <x v="11"/>
    <x v="29"/>
    <x v="24"/>
    <x v="25"/>
    <x v="41"/>
    <x v="15"/>
    <x v="27"/>
    <x v="22"/>
    <x v="0"/>
    <x v="26"/>
    <x v="35"/>
    <x v="35"/>
    <x v="38"/>
    <x v="10"/>
    <x v="42"/>
    <x v="1"/>
    <x v="0"/>
    <x v="34"/>
    <x v="23"/>
    <x v="36"/>
    <x v="35"/>
    <x v="8"/>
    <x v="38"/>
    <x v="2"/>
    <x v="0"/>
    <x v="39"/>
    <x v="8"/>
    <x v="39"/>
    <x v="23"/>
    <x v="2"/>
    <x v="6"/>
    <x v="18"/>
    <x v="18"/>
    <x v="0"/>
    <x v="41"/>
    <x v="2"/>
    <x v="40"/>
    <x v="18"/>
    <x v="27"/>
    <x v="24"/>
    <x v="0"/>
    <x v="42"/>
    <x v="1"/>
    <x v="36"/>
    <x v="38"/>
    <x v="7"/>
    <x v="0"/>
    <x v="23"/>
    <x v="0"/>
    <x v="27"/>
    <x v="27"/>
    <x v="29"/>
    <x v="22"/>
    <x v="2"/>
    <x v="3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2"/>
    <x v="0"/>
    <x v="38"/>
    <x v="14"/>
    <x v="7"/>
    <x v="11"/>
    <x v="12"/>
    <x v="4"/>
    <x v="23"/>
    <x v="41"/>
    <x v="26"/>
    <x v="26"/>
    <x v="23"/>
    <x v="16"/>
    <x v="23"/>
    <x v="16"/>
    <x v="37"/>
    <x v="0"/>
    <x v="27"/>
  </r>
  <r>
    <x v="28"/>
    <x v="6"/>
    <x v="8"/>
    <x v="41"/>
    <x v="24"/>
    <x v="28"/>
    <x v="16"/>
    <x v="0"/>
    <x v="19"/>
    <x v="26"/>
    <x v="17"/>
    <x v="14"/>
    <x v="20"/>
    <x v="31"/>
    <x v="17"/>
    <x v="0"/>
    <x v="18"/>
    <x v="30"/>
    <x v="22"/>
    <x v="15"/>
    <x v="15"/>
    <x v="30"/>
    <x v="15"/>
    <x v="0"/>
    <x v="3"/>
    <x v="32"/>
    <x v="23"/>
    <x v="15"/>
    <x v="15"/>
    <x v="22"/>
    <x v="16"/>
    <x v="0"/>
    <x v="37"/>
    <x v="34"/>
    <x v="24"/>
    <x v="22"/>
    <x v="17"/>
    <x v="27"/>
    <x v="19"/>
    <x v="0"/>
    <x v="39"/>
    <x v="27"/>
    <x v="28"/>
    <x v="20"/>
    <x v="16"/>
    <x v="26"/>
    <x v="28"/>
    <x v="2"/>
    <x v="5"/>
    <x v="38"/>
    <x v="31"/>
    <x v="5"/>
    <x v="16"/>
    <x v="30"/>
    <x v="26"/>
    <x v="0"/>
    <x v="10"/>
    <x v="40"/>
    <x v="37"/>
    <x v="10"/>
    <x v="9"/>
    <x v="39"/>
    <x v="10"/>
    <x v="0"/>
    <x v="27"/>
    <x v="3"/>
    <x v="40"/>
    <x v="22"/>
    <x v="9"/>
    <x v="18"/>
    <x v="28"/>
    <x v="0"/>
    <x v="25"/>
    <x v="1"/>
    <x v="41"/>
    <x v="22"/>
    <x v="0"/>
    <x v="7"/>
    <x v="23"/>
    <x v="34"/>
    <x v="0"/>
    <x v="24"/>
    <x v="0"/>
    <x v="41"/>
    <x v="40"/>
    <x v="38"/>
    <x v="14"/>
    <x v="0"/>
    <x v="35"/>
    <x v="0"/>
    <x v="42"/>
    <x v="36"/>
    <x v="6"/>
    <x v="0"/>
    <x v="38"/>
    <x v="0"/>
    <x v="40"/>
    <x v="38"/>
    <x v="34"/>
    <x v="6"/>
    <x v="0"/>
    <x v="42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13"/>
    <x v="0"/>
    <x v="17"/>
    <x v="5"/>
    <x v="9"/>
    <x v="0"/>
    <x v="3"/>
    <x v="7"/>
    <x v="14"/>
    <x v="38"/>
    <x v="12"/>
    <x v="27"/>
    <x v="26"/>
    <x v="19"/>
    <x v="15"/>
    <x v="19"/>
    <x v="29"/>
    <x v="0"/>
    <x v="28"/>
  </r>
  <r>
    <x v="29"/>
    <x v="2"/>
    <x v="11"/>
    <x v="34"/>
    <x v="19"/>
    <x v="29"/>
    <x v="15"/>
    <x v="0"/>
    <x v="6"/>
    <x v="27"/>
    <x v="18"/>
    <x v="21"/>
    <x v="14"/>
    <x v="32"/>
    <x v="39"/>
    <x v="17"/>
    <x v="21"/>
    <x v="28"/>
    <x v="25"/>
    <x v="6"/>
    <x v="14"/>
    <x v="25"/>
    <x v="21"/>
    <x v="1"/>
    <x v="27"/>
    <x v="42"/>
    <x v="25"/>
    <x v="21"/>
    <x v="14"/>
    <x v="21"/>
    <x v="17"/>
    <x v="0"/>
    <x v="12"/>
    <x v="37"/>
    <x v="28"/>
    <x v="11"/>
    <x v="14"/>
    <x v="23"/>
    <x v="21"/>
    <x v="0"/>
    <x v="9"/>
    <x v="26"/>
    <x v="33"/>
    <x v="22"/>
    <x v="14"/>
    <x v="15"/>
    <x v="31"/>
    <x v="4"/>
    <x v="18"/>
    <x v="42"/>
    <x v="35"/>
    <x v="4"/>
    <x v="10"/>
    <x v="31"/>
    <x v="23"/>
    <x v="0"/>
    <x v="13"/>
    <x v="41"/>
    <x v="41"/>
    <x v="12"/>
    <x v="2"/>
    <x v="10"/>
    <x v="40"/>
    <x v="0"/>
    <x v="14"/>
    <x v="0"/>
    <x v="41"/>
    <x v="38"/>
    <x v="2"/>
    <x v="23"/>
    <x v="37"/>
    <x v="0"/>
    <x v="11"/>
    <x v="2"/>
    <x v="40"/>
    <x v="37"/>
    <x v="0"/>
    <x v="2"/>
    <x v="41"/>
    <x v="25"/>
    <x v="0"/>
    <x v="12"/>
    <x v="5"/>
    <x v="37"/>
    <x v="38"/>
    <x v="42"/>
    <x v="3"/>
    <x v="0"/>
    <x v="34"/>
    <x v="7"/>
    <x v="43"/>
    <x v="35"/>
    <x v="2"/>
    <x v="0"/>
    <x v="40"/>
    <x v="0"/>
    <x v="42"/>
    <x v="42"/>
    <x v="35"/>
    <x v="3"/>
    <x v="3"/>
    <x v="43"/>
    <x v="0"/>
    <x v="1"/>
    <x v="0"/>
    <x v="3"/>
    <x v="0"/>
    <x v="0"/>
    <x v="0"/>
    <x v="0"/>
    <x v="0"/>
    <x v="0"/>
    <x v="0"/>
    <x v="0"/>
    <x v="0"/>
    <x v="0"/>
    <x v="0"/>
    <x v="0"/>
    <x v="0"/>
    <x v="16"/>
    <x v="6"/>
    <x v="2"/>
    <x v="3"/>
    <x v="6"/>
    <x v="6"/>
    <x v="6"/>
    <x v="2"/>
    <x v="19"/>
    <x v="18"/>
    <x v="30"/>
    <x v="10"/>
    <x v="32"/>
    <x v="32"/>
    <x v="20"/>
    <x v="13"/>
    <x v="17"/>
    <x v="31"/>
    <x v="0"/>
    <x v="29"/>
  </r>
  <r>
    <x v="30"/>
    <x v="0"/>
    <x v="7"/>
    <x v="42"/>
    <x v="15"/>
    <x v="35"/>
    <x v="9"/>
    <x v="0"/>
    <x v="16"/>
    <x v="35"/>
    <x v="23"/>
    <x v="19"/>
    <x v="13"/>
    <x v="22"/>
    <x v="22"/>
    <x v="0"/>
    <x v="28"/>
    <x v="35"/>
    <x v="28"/>
    <x v="20"/>
    <x v="13"/>
    <x v="23"/>
    <x v="18"/>
    <x v="0"/>
    <x v="12"/>
    <x v="40"/>
    <x v="27"/>
    <x v="29"/>
    <x v="12"/>
    <x v="24"/>
    <x v="26"/>
    <x v="0"/>
    <x v="9"/>
    <x v="42"/>
    <x v="29"/>
    <x v="39"/>
    <x v="11"/>
    <x v="21"/>
    <x v="27"/>
    <x v="0"/>
    <x v="21"/>
    <x v="34"/>
    <x v="32"/>
    <x v="31"/>
    <x v="11"/>
    <x v="11"/>
    <x v="36"/>
    <x v="8"/>
    <x v="15"/>
    <x v="41"/>
    <x v="33"/>
    <x v="14"/>
    <x v="1"/>
    <x v="32"/>
    <x v="25"/>
    <x v="0"/>
    <x v="6"/>
    <x v="34"/>
    <x v="43"/>
    <x v="27"/>
    <x v="0"/>
    <x v="23"/>
    <x v="33"/>
    <x v="0"/>
    <x v="11"/>
    <x v="1"/>
    <x v="42"/>
    <x v="28"/>
    <x v="0"/>
    <x v="19"/>
    <x v="40"/>
    <x v="3"/>
    <x v="8"/>
    <x v="0"/>
    <x v="42"/>
    <x v="36"/>
    <x v="0"/>
    <x v="0"/>
    <x v="37"/>
    <x v="39"/>
    <x v="7"/>
    <x v="9"/>
    <x v="1"/>
    <x v="42"/>
    <x v="41"/>
    <x v="40"/>
    <x v="23"/>
    <x v="0"/>
    <x v="32"/>
    <x v="3"/>
    <x v="40"/>
    <x v="42"/>
    <x v="0"/>
    <x v="0"/>
    <x v="34"/>
    <x v="0"/>
    <x v="35"/>
    <x v="37"/>
    <x v="41"/>
    <x v="17"/>
    <x v="1"/>
    <x v="41"/>
    <x v="0"/>
    <x v="4"/>
    <x v="1"/>
    <x v="6"/>
    <x v="2"/>
    <x v="0"/>
    <x v="0"/>
    <x v="0"/>
    <x v="0"/>
    <x v="0"/>
    <x v="0"/>
    <x v="0"/>
    <x v="0"/>
    <x v="0"/>
    <x v="0"/>
    <x v="0"/>
    <x v="0"/>
    <x v="8"/>
    <x v="3"/>
    <x v="13"/>
    <x v="4"/>
    <x v="15"/>
    <x v="13"/>
    <x v="7"/>
    <x v="13"/>
    <x v="17"/>
    <x v="17"/>
    <x v="40"/>
    <x v="8"/>
    <x v="34"/>
    <x v="34"/>
    <x v="24"/>
    <x v="18"/>
    <x v="15"/>
    <x v="33"/>
    <x v="0"/>
    <x v="30"/>
  </r>
  <r>
    <x v="31"/>
    <x v="1"/>
    <x v="8"/>
    <x v="43"/>
    <x v="13"/>
    <x v="34"/>
    <x v="7"/>
    <x v="0"/>
    <x v="31"/>
    <x v="40"/>
    <x v="27"/>
    <x v="24"/>
    <x v="12"/>
    <x v="14"/>
    <x v="37"/>
    <x v="16"/>
    <x v="10"/>
    <x v="36"/>
    <x v="30"/>
    <x v="29"/>
    <x v="12"/>
    <x v="15"/>
    <x v="23"/>
    <x v="2"/>
    <x v="21"/>
    <x v="38"/>
    <x v="28"/>
    <x v="31"/>
    <x v="13"/>
    <x v="16"/>
    <x v="32"/>
    <x v="4"/>
    <x v="29"/>
    <x v="38"/>
    <x v="26"/>
    <x v="28"/>
    <x v="13"/>
    <x v="19"/>
    <x v="32"/>
    <x v="4"/>
    <x v="14"/>
    <x v="23"/>
    <x v="27"/>
    <x v="37"/>
    <x v="12"/>
    <x v="12"/>
    <x v="34"/>
    <x v="6"/>
    <x v="10"/>
    <x v="43"/>
    <x v="38"/>
    <x v="2"/>
    <x v="8"/>
    <x v="20"/>
    <x v="27"/>
    <x v="0"/>
    <x v="2"/>
    <x v="43"/>
    <x v="42"/>
    <x v="41"/>
    <x v="1"/>
    <x v="27"/>
    <x v="30"/>
    <x v="0"/>
    <x v="7"/>
    <x v="18"/>
    <x v="43"/>
    <x v="33"/>
    <x v="1"/>
    <x v="22"/>
    <x v="39"/>
    <x v="0"/>
    <x v="13"/>
    <x v="5"/>
    <x v="43"/>
    <x v="28"/>
    <x v="0"/>
    <x v="1"/>
    <x v="27"/>
    <x v="43"/>
    <x v="11"/>
    <x v="22"/>
    <x v="3"/>
    <x v="43"/>
    <x v="39"/>
    <x v="33"/>
    <x v="37"/>
    <x v="1"/>
    <x v="38"/>
    <x v="4"/>
    <x v="41"/>
    <x v="41"/>
    <x v="1"/>
    <x v="0"/>
    <x v="29"/>
    <x v="0"/>
    <x v="16"/>
    <x v="30"/>
    <x v="40"/>
    <x v="32"/>
    <x v="4"/>
    <x v="40"/>
    <x v="0"/>
    <x v="2"/>
    <x v="0"/>
    <x v="5"/>
    <x v="1"/>
    <x v="0"/>
    <x v="0"/>
    <x v="0"/>
    <x v="0"/>
    <x v="0"/>
    <x v="0"/>
    <x v="0"/>
    <x v="0"/>
    <x v="0"/>
    <x v="0"/>
    <x v="0"/>
    <x v="0"/>
    <x v="12"/>
    <x v="2"/>
    <x v="12"/>
    <x v="5"/>
    <x v="12"/>
    <x v="14"/>
    <x v="9"/>
    <x v="9"/>
    <x v="16"/>
    <x v="24"/>
    <x v="42"/>
    <x v="17"/>
    <x v="33"/>
    <x v="36"/>
    <x v="27"/>
    <x v="28"/>
    <x v="13"/>
    <x v="34"/>
    <x v="0"/>
    <x v="31"/>
  </r>
  <r>
    <x v="32"/>
    <x v="3"/>
    <x v="10"/>
    <x v="39"/>
    <x v="11"/>
    <x v="32"/>
    <x v="12"/>
    <x v="0"/>
    <x v="41"/>
    <x v="41"/>
    <x v="33"/>
    <x v="17"/>
    <x v="11"/>
    <x v="15"/>
    <x v="20"/>
    <x v="2"/>
    <x v="16"/>
    <x v="39"/>
    <x v="31"/>
    <x v="25"/>
    <x v="11"/>
    <x v="12"/>
    <x v="24"/>
    <x v="3"/>
    <x v="9"/>
    <x v="41"/>
    <x v="33"/>
    <x v="23"/>
    <x v="11"/>
    <x v="17"/>
    <x v="27"/>
    <x v="0"/>
    <x v="18"/>
    <x v="39"/>
    <x v="32"/>
    <x v="38"/>
    <x v="12"/>
    <x v="15"/>
    <x v="39"/>
    <x v="9"/>
    <x v="7"/>
    <x v="35"/>
    <x v="34"/>
    <x v="18"/>
    <x v="13"/>
    <x v="10"/>
    <x v="37"/>
    <x v="12"/>
    <x v="13"/>
    <x v="40"/>
    <x v="40"/>
    <x v="3"/>
    <x v="14"/>
    <x v="15"/>
    <x v="34"/>
    <x v="0"/>
    <x v="4"/>
    <x v="42"/>
    <x v="38"/>
    <x v="0"/>
    <x v="3"/>
    <x v="41"/>
    <x v="20"/>
    <x v="0"/>
    <x v="25"/>
    <x v="30"/>
    <x v="32"/>
    <x v="36"/>
    <x v="3"/>
    <x v="40"/>
    <x v="21"/>
    <x v="0"/>
    <x v="40"/>
    <x v="7"/>
    <x v="35"/>
    <x v="35"/>
    <x v="1"/>
    <x v="3"/>
    <x v="39"/>
    <x v="36"/>
    <x v="0"/>
    <x v="42"/>
    <x v="7"/>
    <x v="39"/>
    <x v="29"/>
    <x v="34"/>
    <x v="34"/>
    <x v="0"/>
    <x v="39"/>
    <x v="5"/>
    <x v="37"/>
    <x v="37"/>
    <x v="3"/>
    <x v="0"/>
    <x v="30"/>
    <x v="0"/>
    <x v="26"/>
    <x v="31"/>
    <x v="42"/>
    <x v="28"/>
    <x v="5"/>
    <x v="38"/>
    <x v="0"/>
    <x v="5"/>
    <x v="1"/>
    <x v="7"/>
    <x v="3"/>
    <x v="0"/>
    <x v="1"/>
    <x v="0"/>
    <x v="1"/>
    <x v="0"/>
    <x v="0"/>
    <x v="0"/>
    <x v="0"/>
    <x v="0"/>
    <x v="0"/>
    <x v="0"/>
    <x v="0"/>
    <x v="0"/>
    <x v="1"/>
    <x v="15"/>
    <x v="6"/>
    <x v="16"/>
    <x v="18"/>
    <x v="13"/>
    <x v="17"/>
    <x v="7"/>
    <x v="19"/>
    <x v="34"/>
    <x v="16"/>
    <x v="31"/>
    <x v="38"/>
    <x v="30"/>
    <x v="29"/>
    <x v="10"/>
    <x v="40"/>
    <x v="0"/>
    <x v="32"/>
  </r>
  <r>
    <x v="33"/>
    <x v="4"/>
    <x v="9"/>
    <x v="37"/>
    <x v="10"/>
    <x v="33"/>
    <x v="11"/>
    <x v="0"/>
    <x v="36"/>
    <x v="43"/>
    <x v="34"/>
    <x v="28"/>
    <x v="10"/>
    <x v="17"/>
    <x v="3"/>
    <x v="0"/>
    <x v="33"/>
    <x v="37"/>
    <x v="27"/>
    <x v="26"/>
    <x v="10"/>
    <x v="11"/>
    <x v="13"/>
    <x v="0"/>
    <x v="30"/>
    <x v="39"/>
    <x v="32"/>
    <x v="19"/>
    <x v="10"/>
    <x v="11"/>
    <x v="30"/>
    <x v="5"/>
    <x v="17"/>
    <x v="43"/>
    <x v="33"/>
    <x v="8"/>
    <x v="10"/>
    <x v="11"/>
    <x v="29"/>
    <x v="0"/>
    <x v="4"/>
    <x v="37"/>
    <x v="35"/>
    <x v="34"/>
    <x v="10"/>
    <x v="9"/>
    <x v="35"/>
    <x v="9"/>
    <x v="2"/>
    <x v="28"/>
    <x v="42"/>
    <x v="30"/>
    <x v="12"/>
    <x v="11"/>
    <x v="32"/>
    <x v="0"/>
    <x v="3"/>
    <x v="39"/>
    <x v="33"/>
    <x v="5"/>
    <x v="5"/>
    <x v="36"/>
    <x v="23"/>
    <x v="0"/>
    <x v="8"/>
    <x v="4"/>
    <x v="30"/>
    <x v="42"/>
    <x v="4"/>
    <x v="41"/>
    <x v="20"/>
    <x v="0"/>
    <x v="23"/>
    <x v="3"/>
    <x v="32"/>
    <x v="41"/>
    <x v="2"/>
    <x v="4"/>
    <x v="40"/>
    <x v="32"/>
    <x v="0"/>
    <x v="28"/>
    <x v="6"/>
    <x v="36"/>
    <x v="34"/>
    <x v="31"/>
    <x v="38"/>
    <x v="2"/>
    <x v="27"/>
    <x v="10"/>
    <x v="34"/>
    <x v="39"/>
    <x v="4"/>
    <x v="0"/>
    <x v="27"/>
    <x v="0"/>
    <x v="9"/>
    <x v="29"/>
    <x v="39"/>
    <x v="35"/>
    <x v="14"/>
    <x v="34"/>
    <x v="0"/>
    <x v="10"/>
    <x v="6"/>
    <x v="14"/>
    <x v="6"/>
    <x v="4"/>
    <x v="2"/>
    <x v="5"/>
    <x v="2"/>
    <x v="0"/>
    <x v="0"/>
    <x v="0"/>
    <x v="0"/>
    <x v="0"/>
    <x v="0"/>
    <x v="0"/>
    <x v="1"/>
    <x v="0"/>
    <x v="0"/>
    <x v="16"/>
    <x v="9"/>
    <x v="17"/>
    <x v="19"/>
    <x v="10"/>
    <x v="18"/>
    <x v="0"/>
    <x v="16"/>
    <x v="15"/>
    <x v="13"/>
    <x v="30"/>
    <x v="41"/>
    <x v="33"/>
    <x v="33"/>
    <x v="11"/>
    <x v="26"/>
    <x v="0"/>
    <x v="33"/>
  </r>
  <r>
    <x v="34"/>
    <x v="5"/>
    <x v="2"/>
    <x v="23"/>
    <x v="9"/>
    <x v="30"/>
    <x v="13"/>
    <x v="0"/>
    <x v="30"/>
    <x v="42"/>
    <x v="36"/>
    <x v="15"/>
    <x v="9"/>
    <x v="19"/>
    <x v="6"/>
    <x v="0"/>
    <x v="31"/>
    <x v="41"/>
    <x v="35"/>
    <x v="9"/>
    <x v="9"/>
    <x v="9"/>
    <x v="20"/>
    <x v="0"/>
    <x v="43"/>
    <x v="43"/>
    <x v="34"/>
    <x v="2"/>
    <x v="9"/>
    <x v="8"/>
    <x v="36"/>
    <x v="13"/>
    <x v="2"/>
    <x v="32"/>
    <x v="34"/>
    <x v="34"/>
    <x v="9"/>
    <x v="9"/>
    <x v="41"/>
    <x v="13"/>
    <x v="0"/>
    <x v="18"/>
    <x v="39"/>
    <x v="32"/>
    <x v="9"/>
    <x v="8"/>
    <x v="39"/>
    <x v="15"/>
    <x v="0"/>
    <x v="8"/>
    <x v="34"/>
    <x v="36"/>
    <x v="9"/>
    <x v="9"/>
    <x v="35"/>
    <x v="2"/>
    <x v="0"/>
    <x v="9"/>
    <x v="29"/>
    <x v="3"/>
    <x v="8"/>
    <x v="15"/>
    <x v="32"/>
    <x v="1"/>
    <x v="1"/>
    <x v="37"/>
    <x v="24"/>
    <x v="37"/>
    <x v="5"/>
    <x v="33"/>
    <x v="19"/>
    <x v="1"/>
    <x v="1"/>
    <x v="41"/>
    <x v="24"/>
    <x v="38"/>
    <x v="3"/>
    <x v="5"/>
    <x v="43"/>
    <x v="11"/>
    <x v="2"/>
    <x v="3"/>
    <x v="42"/>
    <x v="22"/>
    <x v="37"/>
    <x v="29"/>
    <x v="25"/>
    <x v="3"/>
    <x v="19"/>
    <x v="42"/>
    <x v="22"/>
    <x v="18"/>
    <x v="5"/>
    <x v="0"/>
    <x v="19"/>
    <x v="0"/>
    <x v="10"/>
    <x v="23"/>
    <x v="32"/>
    <x v="34"/>
    <x v="41"/>
    <x v="21"/>
    <x v="3"/>
    <x v="12"/>
    <x v="8"/>
    <x v="17"/>
    <x v="11"/>
    <x v="6"/>
    <x v="3"/>
    <x v="6"/>
    <x v="3"/>
    <x v="0"/>
    <x v="0"/>
    <x v="0"/>
    <x v="1"/>
    <x v="0"/>
    <x v="0"/>
    <x v="0"/>
    <x v="1"/>
    <x v="0"/>
    <x v="5"/>
    <x v="14"/>
    <x v="10"/>
    <x v="18"/>
    <x v="12"/>
    <x v="15"/>
    <x v="10"/>
    <x v="1"/>
    <x v="7"/>
    <x v="12"/>
    <x v="19"/>
    <x v="29"/>
    <x v="39"/>
    <x v="36"/>
    <x v="22"/>
    <x v="9"/>
    <x v="38"/>
    <x v="0"/>
    <x v="34"/>
  </r>
  <r>
    <x v="35"/>
    <x v="9"/>
    <x v="3"/>
    <x v="13"/>
    <x v="8"/>
    <x v="40"/>
    <x v="5"/>
    <x v="0"/>
    <x v="0"/>
    <x v="34"/>
    <x v="37"/>
    <x v="32"/>
    <x v="7"/>
    <x v="6"/>
    <x v="34"/>
    <x v="13"/>
    <x v="43"/>
    <x v="43"/>
    <x v="37"/>
    <x v="41"/>
    <x v="7"/>
    <x v="7"/>
    <x v="33"/>
    <x v="19"/>
    <x v="2"/>
    <x v="35"/>
    <x v="35"/>
    <x v="43"/>
    <x v="8"/>
    <x v="7"/>
    <x v="31"/>
    <x v="10"/>
    <x v="41"/>
    <x v="41"/>
    <x v="41"/>
    <x v="42"/>
    <x v="7"/>
    <x v="8"/>
    <x v="42"/>
    <x v="11"/>
    <x v="1"/>
    <x v="41"/>
    <x v="42"/>
    <x v="41"/>
    <x v="7"/>
    <x v="8"/>
    <x v="42"/>
    <x v="15"/>
    <x v="1"/>
    <x v="12"/>
    <x v="43"/>
    <x v="42"/>
    <x v="4"/>
    <x v="7"/>
    <x v="39"/>
    <x v="5"/>
    <x v="43"/>
    <x v="8"/>
    <x v="12"/>
    <x v="1"/>
    <x v="6"/>
    <x v="7"/>
    <x v="35"/>
    <x v="3"/>
    <x v="43"/>
    <x v="40"/>
    <x v="10"/>
    <x v="0"/>
    <x v="7"/>
    <x v="8"/>
    <x v="25"/>
    <x v="4"/>
    <x v="43"/>
    <x v="39"/>
    <x v="8"/>
    <x v="0"/>
    <x v="1"/>
    <x v="9"/>
    <x v="8"/>
    <x v="16"/>
    <x v="4"/>
    <x v="43"/>
    <x v="38"/>
    <x v="7"/>
    <x v="4"/>
    <x v="8"/>
    <x v="23"/>
    <x v="7"/>
    <x v="14"/>
    <x v="39"/>
    <x v="8"/>
    <x v="21"/>
    <x v="9"/>
    <x v="0"/>
    <x v="22"/>
    <x v="0"/>
    <x v="25"/>
    <x v="19"/>
    <x v="18"/>
    <x v="26"/>
    <x v="40"/>
    <x v="9"/>
    <x v="3"/>
    <x v="0"/>
    <x v="9"/>
    <x v="16"/>
    <x v="12"/>
    <x v="8"/>
    <x v="4"/>
    <x v="7"/>
    <x v="4"/>
    <x v="0"/>
    <x v="0"/>
    <x v="0"/>
    <x v="1"/>
    <x v="0"/>
    <x v="0"/>
    <x v="0"/>
    <x v="1"/>
    <x v="0"/>
    <x v="15"/>
    <x v="5"/>
    <x v="12"/>
    <x v="18"/>
    <x v="17"/>
    <x v="15"/>
    <x v="15"/>
    <x v="24"/>
    <x v="13"/>
    <x v="43"/>
    <x v="6"/>
    <x v="36"/>
    <x v="42"/>
    <x v="38"/>
    <x v="20"/>
    <x v="8"/>
    <x v="43"/>
    <x v="0"/>
    <x v="35"/>
  </r>
  <r>
    <x v="36"/>
    <x v="15"/>
    <x v="5"/>
    <x v="6"/>
    <x v="7"/>
    <x v="36"/>
    <x v="6"/>
    <x v="0"/>
    <x v="9"/>
    <x v="39"/>
    <x v="42"/>
    <x v="29"/>
    <x v="8"/>
    <x v="7"/>
    <x v="26"/>
    <x v="11"/>
    <x v="1"/>
    <x v="40"/>
    <x v="39"/>
    <x v="30"/>
    <x v="8"/>
    <x v="8"/>
    <x v="31"/>
    <x v="11"/>
    <x v="8"/>
    <x v="27"/>
    <x v="37"/>
    <x v="4"/>
    <x v="7"/>
    <x v="10"/>
    <x v="36"/>
    <x v="15"/>
    <x v="0"/>
    <x v="16"/>
    <x v="38"/>
    <x v="0"/>
    <x v="8"/>
    <x v="6"/>
    <x v="37"/>
    <x v="12"/>
    <x v="43"/>
    <x v="43"/>
    <x v="38"/>
    <x v="42"/>
    <x v="8"/>
    <x v="7"/>
    <x v="40"/>
    <x v="14"/>
    <x v="3"/>
    <x v="20"/>
    <x v="41"/>
    <x v="43"/>
    <x v="13"/>
    <x v="8"/>
    <x v="37"/>
    <x v="4"/>
    <x v="33"/>
    <x v="11"/>
    <x v="28"/>
    <x v="2"/>
    <x v="16"/>
    <x v="8"/>
    <x v="38"/>
    <x v="4"/>
    <x v="6"/>
    <x v="22"/>
    <x v="27"/>
    <x v="13"/>
    <x v="16"/>
    <x v="7"/>
    <x v="37"/>
    <x v="5"/>
    <x v="7"/>
    <x v="32"/>
    <x v="20"/>
    <x v="10"/>
    <x v="1"/>
    <x v="16"/>
    <x v="4"/>
    <x v="35"/>
    <x v="5"/>
    <x v="10"/>
    <x v="32"/>
    <x v="17"/>
    <x v="7"/>
    <x v="2"/>
    <x v="33"/>
    <x v="6"/>
    <x v="15"/>
    <x v="27"/>
    <x v="16"/>
    <x v="2"/>
    <x v="16"/>
    <x v="0"/>
    <x v="25"/>
    <x v="0"/>
    <x v="29"/>
    <x v="18"/>
    <x v="12"/>
    <x v="23"/>
    <x v="26"/>
    <x v="16"/>
    <x v="3"/>
    <x v="6"/>
    <x v="5"/>
    <x v="4"/>
    <x v="14"/>
    <x v="9"/>
    <x v="5"/>
    <x v="0"/>
    <x v="4"/>
    <x v="0"/>
    <x v="0"/>
    <x v="0"/>
    <x v="1"/>
    <x v="0"/>
    <x v="0"/>
    <x v="0"/>
    <x v="1"/>
    <x v="1"/>
    <x v="19"/>
    <x v="4"/>
    <x v="7"/>
    <x v="18"/>
    <x v="22"/>
    <x v="15"/>
    <x v="23"/>
    <x v="24"/>
    <x v="34"/>
    <x v="35"/>
    <x v="7"/>
    <x v="35"/>
    <x v="40"/>
    <x v="43"/>
    <x v="14"/>
    <x v="6"/>
    <x v="39"/>
    <x v="0"/>
    <x v="36"/>
  </r>
  <r>
    <x v="37"/>
    <x v="11"/>
    <x v="7"/>
    <x v="18"/>
    <x v="6"/>
    <x v="31"/>
    <x v="8"/>
    <x v="0"/>
    <x v="1"/>
    <x v="37"/>
    <x v="39"/>
    <x v="40"/>
    <x v="6"/>
    <x v="11"/>
    <x v="5"/>
    <x v="0"/>
    <x v="2"/>
    <x v="42"/>
    <x v="43"/>
    <x v="36"/>
    <x v="6"/>
    <x v="5"/>
    <x v="33"/>
    <x v="14"/>
    <x v="13"/>
    <x v="26"/>
    <x v="40"/>
    <x v="40"/>
    <x v="6"/>
    <x v="6"/>
    <x v="35"/>
    <x v="9"/>
    <x v="1"/>
    <x v="25"/>
    <x v="43"/>
    <x v="13"/>
    <x v="6"/>
    <x v="7"/>
    <x v="40"/>
    <x v="13"/>
    <x v="2"/>
    <x v="24"/>
    <x v="43"/>
    <x v="43"/>
    <x v="6"/>
    <x v="6"/>
    <x v="33"/>
    <x v="10"/>
    <x v="43"/>
    <x v="23"/>
    <x v="39"/>
    <x v="35"/>
    <x v="3"/>
    <x v="6"/>
    <x v="40"/>
    <x v="5"/>
    <x v="25"/>
    <x v="32"/>
    <x v="31"/>
    <x v="42"/>
    <x v="7"/>
    <x v="5"/>
    <x v="41"/>
    <x v="4"/>
    <x v="29"/>
    <x v="43"/>
    <x v="17"/>
    <x v="11"/>
    <x v="10"/>
    <x v="4"/>
    <x v="38"/>
    <x v="6"/>
    <x v="26"/>
    <x v="43"/>
    <x v="16"/>
    <x v="1"/>
    <x v="1"/>
    <x v="10"/>
    <x v="3"/>
    <x v="38"/>
    <x v="6"/>
    <x v="33"/>
    <x v="43"/>
    <x v="15"/>
    <x v="0"/>
    <x v="9"/>
    <x v="22"/>
    <x v="6"/>
    <x v="23"/>
    <x v="41"/>
    <x v="15"/>
    <x v="4"/>
    <x v="10"/>
    <x v="0"/>
    <x v="28"/>
    <x v="0"/>
    <x v="32"/>
    <x v="25"/>
    <x v="15"/>
    <x v="15"/>
    <x v="43"/>
    <x v="15"/>
    <x v="1"/>
    <x v="8"/>
    <x v="3"/>
    <x v="8"/>
    <x v="13"/>
    <x v="10"/>
    <x v="6"/>
    <x v="1"/>
    <x v="5"/>
    <x v="0"/>
    <x v="0"/>
    <x v="0"/>
    <x v="0"/>
    <x v="0"/>
    <x v="0"/>
    <x v="0"/>
    <x v="1"/>
    <x v="2"/>
    <x v="12"/>
    <x v="9"/>
    <x v="16"/>
    <x v="18"/>
    <x v="22"/>
    <x v="15"/>
    <x v="23"/>
    <x v="13"/>
    <x v="30"/>
    <x v="10"/>
    <x v="9"/>
    <x v="37"/>
    <x v="43"/>
    <x v="42"/>
    <x v="0"/>
    <x v="7"/>
    <x v="41"/>
    <x v="0"/>
    <x v="37"/>
  </r>
  <r>
    <x v="38"/>
    <x v="8"/>
    <x v="4"/>
    <x v="10"/>
    <x v="5"/>
    <x v="39"/>
    <x v="4"/>
    <x v="0"/>
    <x v="8"/>
    <x v="36"/>
    <x v="41"/>
    <x v="43"/>
    <x v="5"/>
    <x v="0"/>
    <x v="21"/>
    <x v="7"/>
    <x v="5"/>
    <x v="38"/>
    <x v="42"/>
    <x v="17"/>
    <x v="5"/>
    <x v="6"/>
    <x v="33"/>
    <x v="18"/>
    <x v="0"/>
    <x v="16"/>
    <x v="42"/>
    <x v="10"/>
    <x v="5"/>
    <x v="5"/>
    <x v="36"/>
    <x v="15"/>
    <x v="28"/>
    <x v="27"/>
    <x v="42"/>
    <x v="41"/>
    <x v="4"/>
    <x v="4"/>
    <x v="36"/>
    <x v="10"/>
    <x v="38"/>
    <x v="21"/>
    <x v="41"/>
    <x v="24"/>
    <x v="2"/>
    <x v="5"/>
    <x v="41"/>
    <x v="13"/>
    <x v="9"/>
    <x v="15"/>
    <x v="37"/>
    <x v="23"/>
    <x v="0"/>
    <x v="5"/>
    <x v="41"/>
    <x v="6"/>
    <x v="1"/>
    <x v="36"/>
    <x v="20"/>
    <x v="36"/>
    <x v="4"/>
    <x v="6"/>
    <x v="36"/>
    <x v="2"/>
    <x v="0"/>
    <x v="42"/>
    <x v="13"/>
    <x v="16"/>
    <x v="6"/>
    <x v="6"/>
    <x v="27"/>
    <x v="2"/>
    <x v="0"/>
    <x v="42"/>
    <x v="13"/>
    <x v="6"/>
    <x v="1"/>
    <x v="8"/>
    <x v="6"/>
    <x v="22"/>
    <x v="1"/>
    <x v="0"/>
    <x v="40"/>
    <x v="13"/>
    <x v="1"/>
    <x v="11"/>
    <x v="12"/>
    <x v="2"/>
    <x v="7"/>
    <x v="38"/>
    <x v="13"/>
    <x v="1"/>
    <x v="8"/>
    <x v="0"/>
    <x v="26"/>
    <x v="0"/>
    <x v="31"/>
    <x v="24"/>
    <x v="8"/>
    <x v="10"/>
    <x v="35"/>
    <x v="13"/>
    <x v="3"/>
    <x v="11"/>
    <x v="7"/>
    <x v="11"/>
    <x v="10"/>
    <x v="5"/>
    <x v="7"/>
    <x v="2"/>
    <x v="6"/>
    <x v="0"/>
    <x v="0"/>
    <x v="0"/>
    <x v="1"/>
    <x v="0"/>
    <x v="0"/>
    <x v="0"/>
    <x v="1"/>
    <x v="3"/>
    <x v="16"/>
    <x v="11"/>
    <x v="14"/>
    <x v="18"/>
    <x v="21"/>
    <x v="15"/>
    <x v="23"/>
    <x v="24"/>
    <x v="21"/>
    <x v="8"/>
    <x v="4"/>
    <x v="39"/>
    <x v="37"/>
    <x v="41"/>
    <x v="39"/>
    <x v="5"/>
    <x v="42"/>
    <x v="0"/>
    <x v="38"/>
  </r>
  <r>
    <x v="39"/>
    <x v="12"/>
    <x v="7"/>
    <x v="2"/>
    <x v="4"/>
    <x v="37"/>
    <x v="3"/>
    <x v="0"/>
    <x v="39"/>
    <x v="33"/>
    <x v="43"/>
    <x v="34"/>
    <x v="4"/>
    <x v="5"/>
    <x v="2"/>
    <x v="0"/>
    <x v="13"/>
    <x v="34"/>
    <x v="41"/>
    <x v="24"/>
    <x v="4"/>
    <x v="4"/>
    <x v="33"/>
    <x v="16"/>
    <x v="15"/>
    <x v="30"/>
    <x v="43"/>
    <x v="39"/>
    <x v="4"/>
    <x v="4"/>
    <x v="28"/>
    <x v="2"/>
    <x v="42"/>
    <x v="40"/>
    <x v="39"/>
    <x v="43"/>
    <x v="3"/>
    <x v="5"/>
    <x v="26"/>
    <x v="0"/>
    <x v="18"/>
    <x v="28"/>
    <x v="40"/>
    <x v="38"/>
    <x v="4"/>
    <x v="4"/>
    <x v="43"/>
    <x v="15"/>
    <x v="6"/>
    <x v="4"/>
    <x v="36"/>
    <x v="32"/>
    <x v="5"/>
    <x v="4"/>
    <x v="38"/>
    <x v="3"/>
    <x v="17"/>
    <x v="38"/>
    <x v="13"/>
    <x v="21"/>
    <x v="11"/>
    <x v="1"/>
    <x v="39"/>
    <x v="1"/>
    <x v="28"/>
    <x v="13"/>
    <x v="12"/>
    <x v="19"/>
    <x v="12"/>
    <x v="1"/>
    <x v="32"/>
    <x v="2"/>
    <x v="29"/>
    <x v="10"/>
    <x v="12"/>
    <x v="25"/>
    <x v="1"/>
    <x v="12"/>
    <x v="1"/>
    <x v="31"/>
    <x v="3"/>
    <x v="27"/>
    <x v="13"/>
    <x v="12"/>
    <x v="33"/>
    <x v="3"/>
    <x v="19"/>
    <x v="5"/>
    <x v="13"/>
    <x v="15"/>
    <x v="12"/>
    <x v="27"/>
    <x v="12"/>
    <x v="0"/>
    <x v="15"/>
    <x v="0"/>
    <x v="23"/>
    <x v="10"/>
    <x v="5"/>
    <x v="18"/>
    <x v="12"/>
    <x v="12"/>
    <x v="0"/>
    <x v="7"/>
    <x v="2"/>
    <x v="13"/>
    <x v="9"/>
    <x v="7"/>
    <x v="8"/>
    <x v="4"/>
    <x v="7"/>
    <x v="0"/>
    <x v="0"/>
    <x v="0"/>
    <x v="0"/>
    <x v="0"/>
    <x v="0"/>
    <x v="0"/>
    <x v="1"/>
    <x v="3"/>
    <x v="17"/>
    <x v="6"/>
    <x v="13"/>
    <x v="18"/>
    <x v="20"/>
    <x v="15"/>
    <x v="23"/>
    <x v="20"/>
    <x v="25"/>
    <x v="2"/>
    <x v="3"/>
    <x v="43"/>
    <x v="27"/>
    <x v="39"/>
    <x v="32"/>
    <x v="4"/>
    <x v="36"/>
    <x v="0"/>
    <x v="39"/>
  </r>
  <r>
    <x v="40"/>
    <x v="18"/>
    <x v="10"/>
    <x v="11"/>
    <x v="3"/>
    <x v="38"/>
    <x v="2"/>
    <x v="0"/>
    <x v="15"/>
    <x v="28"/>
    <x v="40"/>
    <x v="42"/>
    <x v="3"/>
    <x v="4"/>
    <x v="4"/>
    <x v="0"/>
    <x v="6"/>
    <x v="17"/>
    <x v="40"/>
    <x v="39"/>
    <x v="3"/>
    <x v="3"/>
    <x v="32"/>
    <x v="13"/>
    <x v="41"/>
    <x v="13"/>
    <x v="41"/>
    <x v="0"/>
    <x v="3"/>
    <x v="3"/>
    <x v="36"/>
    <x v="14"/>
    <x v="8"/>
    <x v="35"/>
    <x v="40"/>
    <x v="31"/>
    <x v="5"/>
    <x v="3"/>
    <x v="35"/>
    <x v="7"/>
    <x v="12"/>
    <x v="16"/>
    <x v="37"/>
    <x v="25"/>
    <x v="5"/>
    <x v="3"/>
    <x v="32"/>
    <x v="7"/>
    <x v="4"/>
    <x v="6"/>
    <x v="32"/>
    <x v="24"/>
    <x v="11"/>
    <x v="3"/>
    <x v="38"/>
    <x v="1"/>
    <x v="22"/>
    <x v="4"/>
    <x v="10"/>
    <x v="35"/>
    <x v="17"/>
    <x v="3"/>
    <x v="37"/>
    <x v="0"/>
    <x v="40"/>
    <x v="8"/>
    <x v="14"/>
    <x v="25"/>
    <x v="17"/>
    <x v="3"/>
    <x v="30"/>
    <x v="0"/>
    <x v="42"/>
    <x v="15"/>
    <x v="15"/>
    <x v="24"/>
    <x v="1"/>
    <x v="18"/>
    <x v="5"/>
    <x v="17"/>
    <x v="0"/>
    <x v="39"/>
    <x v="16"/>
    <x v="16"/>
    <x v="27"/>
    <x v="6"/>
    <x v="15"/>
    <x v="0"/>
    <x v="28"/>
    <x v="18"/>
    <x v="18"/>
    <x v="23"/>
    <x v="18"/>
    <x v="0"/>
    <x v="8"/>
    <x v="0"/>
    <x v="22"/>
    <x v="6"/>
    <x v="6"/>
    <x v="20"/>
    <x v="20"/>
    <x v="17"/>
    <x v="2"/>
    <x v="9"/>
    <x v="4"/>
    <x v="12"/>
    <x v="7"/>
    <x v="1"/>
    <x v="9"/>
    <x v="2"/>
    <x v="8"/>
    <x v="0"/>
    <x v="0"/>
    <x v="0"/>
    <x v="1"/>
    <x v="0"/>
    <x v="0"/>
    <x v="0"/>
    <x v="1"/>
    <x v="0"/>
    <x v="11"/>
    <x v="8"/>
    <x v="11"/>
    <x v="9"/>
    <x v="16"/>
    <x v="15"/>
    <x v="20"/>
    <x v="18"/>
    <x v="34"/>
    <x v="0"/>
    <x v="5"/>
    <x v="38"/>
    <x v="25"/>
    <x v="40"/>
    <x v="40"/>
    <x v="3"/>
    <x v="35"/>
    <x v="0"/>
    <x v="40"/>
  </r>
  <r>
    <x v="41"/>
    <x v="13"/>
    <x v="8"/>
    <x v="3"/>
    <x v="2"/>
    <x v="43"/>
    <x v="0"/>
    <x v="0"/>
    <x v="33"/>
    <x v="31"/>
    <x v="38"/>
    <x v="33"/>
    <x v="2"/>
    <x v="2"/>
    <x v="11"/>
    <x v="1"/>
    <x v="7"/>
    <x v="21"/>
    <x v="38"/>
    <x v="35"/>
    <x v="2"/>
    <x v="2"/>
    <x v="33"/>
    <x v="17"/>
    <x v="16"/>
    <x v="17"/>
    <x v="36"/>
    <x v="14"/>
    <x v="2"/>
    <x v="2"/>
    <x v="29"/>
    <x v="3"/>
    <x v="43"/>
    <x v="21"/>
    <x v="36"/>
    <x v="6"/>
    <x v="2"/>
    <x v="0"/>
    <x v="38"/>
    <x v="8"/>
    <x v="36"/>
    <x v="13"/>
    <x v="36"/>
    <x v="35"/>
    <x v="3"/>
    <x v="0"/>
    <x v="27"/>
    <x v="1"/>
    <x v="36"/>
    <x v="27"/>
    <x v="30"/>
    <x v="22"/>
    <x v="7"/>
    <x v="2"/>
    <x v="36"/>
    <x v="0"/>
    <x v="15"/>
    <x v="6"/>
    <x v="7"/>
    <x v="17"/>
    <x v="15"/>
    <x v="4"/>
    <x v="34"/>
    <x v="0"/>
    <x v="12"/>
    <x v="28"/>
    <x v="8"/>
    <x v="23"/>
    <x v="14"/>
    <x v="5"/>
    <x v="23"/>
    <x v="0"/>
    <x v="5"/>
    <x v="35"/>
    <x v="9"/>
    <x v="32"/>
    <x v="2"/>
    <x v="13"/>
    <x v="7"/>
    <x v="12"/>
    <x v="0"/>
    <x v="5"/>
    <x v="37"/>
    <x v="10"/>
    <x v="35"/>
    <x v="5"/>
    <x v="9"/>
    <x v="0"/>
    <x v="8"/>
    <x v="36"/>
    <x v="10"/>
    <x v="26"/>
    <x v="13"/>
    <x v="0"/>
    <x v="3"/>
    <x v="0"/>
    <x v="20"/>
    <x v="2"/>
    <x v="2"/>
    <x v="12"/>
    <x v="36"/>
    <x v="10"/>
    <x v="0"/>
    <x v="3"/>
    <x v="1"/>
    <x v="9"/>
    <x v="5"/>
    <x v="3"/>
    <x v="10"/>
    <x v="3"/>
    <x v="9"/>
    <x v="0"/>
    <x v="0"/>
    <x v="0"/>
    <x v="0"/>
    <x v="0"/>
    <x v="0"/>
    <x v="0"/>
    <x v="1"/>
    <x v="0"/>
    <x v="14"/>
    <x v="8"/>
    <x v="8"/>
    <x v="10"/>
    <x v="15"/>
    <x v="15"/>
    <x v="22"/>
    <x v="24"/>
    <x v="34"/>
    <x v="11"/>
    <x v="1"/>
    <x v="41"/>
    <x v="14"/>
    <x v="37"/>
    <x v="25"/>
    <x v="2"/>
    <x v="30"/>
    <x v="0"/>
    <x v="41"/>
  </r>
  <r>
    <x v="42"/>
    <x v="16"/>
    <x v="10"/>
    <x v="15"/>
    <x v="1"/>
    <x v="42"/>
    <x v="0"/>
    <x v="0"/>
    <x v="37"/>
    <x v="22"/>
    <x v="35"/>
    <x v="31"/>
    <x v="1"/>
    <x v="1"/>
    <x v="1"/>
    <x v="0"/>
    <x v="3"/>
    <x v="22"/>
    <x v="36"/>
    <x v="40"/>
    <x v="1"/>
    <x v="1"/>
    <x v="29"/>
    <x v="9"/>
    <x v="26"/>
    <x v="23"/>
    <x v="38"/>
    <x v="22"/>
    <x v="1"/>
    <x v="1"/>
    <x v="36"/>
    <x v="7"/>
    <x v="4"/>
    <x v="7"/>
    <x v="35"/>
    <x v="20"/>
    <x v="1"/>
    <x v="2"/>
    <x v="19"/>
    <x v="2"/>
    <x v="34"/>
    <x v="17"/>
    <x v="30"/>
    <x v="40"/>
    <x v="1"/>
    <x v="1"/>
    <x v="22"/>
    <x v="0"/>
    <x v="37"/>
    <x v="19"/>
    <x v="21"/>
    <x v="37"/>
    <x v="6"/>
    <x v="0"/>
    <x v="30"/>
    <x v="0"/>
    <x v="38"/>
    <x v="20"/>
    <x v="9"/>
    <x v="23"/>
    <x v="14"/>
    <x v="2"/>
    <x v="26"/>
    <x v="0"/>
    <x v="24"/>
    <x v="38"/>
    <x v="7"/>
    <x v="20"/>
    <x v="15"/>
    <x v="2"/>
    <x v="15"/>
    <x v="0"/>
    <x v="17"/>
    <x v="40"/>
    <x v="6"/>
    <x v="17"/>
    <x v="2"/>
    <x v="15"/>
    <x v="2"/>
    <x v="3"/>
    <x v="0"/>
    <x v="14"/>
    <x v="41"/>
    <x v="6"/>
    <x v="20"/>
    <x v="1"/>
    <x v="6"/>
    <x v="0"/>
    <x v="10"/>
    <x v="43"/>
    <x v="6"/>
    <x v="10"/>
    <x v="17"/>
    <x v="0"/>
    <x v="1"/>
    <x v="0"/>
    <x v="28"/>
    <x v="1"/>
    <x v="1"/>
    <x v="13"/>
    <x v="42"/>
    <x v="8"/>
    <x v="0"/>
    <x v="0"/>
    <x v="0"/>
    <x v="15"/>
    <x v="8"/>
    <x v="2"/>
    <x v="11"/>
    <x v="3"/>
    <x v="10"/>
    <x v="0"/>
    <x v="0"/>
    <x v="0"/>
    <x v="0"/>
    <x v="0"/>
    <x v="0"/>
    <x v="0"/>
    <x v="1"/>
    <x v="0"/>
    <x v="18"/>
    <x v="0"/>
    <x v="15"/>
    <x v="3"/>
    <x v="4"/>
    <x v="15"/>
    <x v="23"/>
    <x v="24"/>
    <x v="28"/>
    <x v="4"/>
    <x v="2"/>
    <x v="42"/>
    <x v="21"/>
    <x v="32"/>
    <x v="3"/>
    <x v="0"/>
    <x v="23"/>
    <x v="0"/>
    <x v="42"/>
  </r>
  <r>
    <x v="43"/>
    <x v="17"/>
    <x v="9"/>
    <x v="4"/>
    <x v="0"/>
    <x v="41"/>
    <x v="1"/>
    <x v="0"/>
    <x v="40"/>
    <x v="20"/>
    <x v="32"/>
    <x v="36"/>
    <x v="0"/>
    <x v="3"/>
    <x v="0"/>
    <x v="0"/>
    <x v="35"/>
    <x v="18"/>
    <x v="34"/>
    <x v="33"/>
    <x v="0"/>
    <x v="0"/>
    <x v="30"/>
    <x v="10"/>
    <x v="23"/>
    <x v="15"/>
    <x v="39"/>
    <x v="41"/>
    <x v="0"/>
    <x v="0"/>
    <x v="34"/>
    <x v="6"/>
    <x v="27"/>
    <x v="18"/>
    <x v="37"/>
    <x v="2"/>
    <x v="0"/>
    <x v="1"/>
    <x v="6"/>
    <x v="0"/>
    <x v="35"/>
    <x v="14"/>
    <x v="23"/>
    <x v="17"/>
    <x v="0"/>
    <x v="2"/>
    <x v="16"/>
    <x v="0"/>
    <x v="32"/>
    <x v="9"/>
    <x v="13"/>
    <x v="27"/>
    <x v="2"/>
    <x v="1"/>
    <x v="28"/>
    <x v="0"/>
    <x v="42"/>
    <x v="15"/>
    <x v="8"/>
    <x v="26"/>
    <x v="12"/>
    <x v="0"/>
    <x v="19"/>
    <x v="0"/>
    <x v="36"/>
    <x v="24"/>
    <x v="2"/>
    <x v="21"/>
    <x v="13"/>
    <x v="0"/>
    <x v="14"/>
    <x v="0"/>
    <x v="35"/>
    <x v="34"/>
    <x v="2"/>
    <x v="14"/>
    <x v="2"/>
    <x v="14"/>
    <x v="0"/>
    <x v="0"/>
    <x v="0"/>
    <x v="31"/>
    <x v="35"/>
    <x v="3"/>
    <x v="2"/>
    <x v="0"/>
    <x v="1"/>
    <x v="0"/>
    <x v="12"/>
    <x v="31"/>
    <x v="4"/>
    <x v="0"/>
    <x v="15"/>
    <x v="0"/>
    <x v="0"/>
    <x v="0"/>
    <x v="24"/>
    <x v="0"/>
    <x v="0"/>
    <x v="8"/>
    <x v="32"/>
    <x v="6"/>
    <x v="0"/>
    <x v="0"/>
    <x v="0"/>
    <x v="10"/>
    <x v="4"/>
    <x v="2"/>
    <x v="11"/>
    <x v="3"/>
    <x v="10"/>
    <x v="0"/>
    <x v="0"/>
    <x v="0"/>
    <x v="0"/>
    <x v="0"/>
    <x v="0"/>
    <x v="0"/>
    <x v="1"/>
    <x v="0"/>
    <x v="24"/>
    <x v="0"/>
    <x v="24"/>
    <x v="0"/>
    <x v="2"/>
    <x v="15"/>
    <x v="19"/>
    <x v="24"/>
    <x v="31"/>
    <x v="3"/>
    <x v="0"/>
    <x v="40"/>
    <x v="20"/>
    <x v="35"/>
    <x v="1"/>
    <x v="1"/>
    <x v="25"/>
    <x v="0"/>
    <x v="43"/>
  </r>
</pivotCacheRecords>
</file>

<file path=xl/pivotCache/pivotCacheRecords2.xml><?xml version="1.0" encoding="utf-8"?>
<pivotCacheRecords xmlns="http://schemas.openxmlformats.org/spreadsheetml/2006/main" count="44">
  <r>
    <x v="0"/>
    <x v="34"/>
    <x v="10"/>
    <x v="22"/>
    <x v="23"/>
    <x v="11"/>
    <x v="20"/>
    <x v="0"/>
    <x v="11"/>
    <x v="4"/>
    <x v="3"/>
    <x v="26"/>
    <x v="23"/>
    <x v="24"/>
    <x v="16"/>
    <x v="0"/>
    <x v="38"/>
    <x v="0"/>
    <x v="2"/>
    <x v="19"/>
    <x v="21"/>
    <x v="22"/>
    <x v="16"/>
    <x v="0"/>
    <x v="29"/>
    <x v="7"/>
    <x v="0"/>
    <x v="7"/>
    <x v="18"/>
    <x v="23"/>
    <x v="6"/>
    <x v="0"/>
    <x v="25"/>
    <x v="2"/>
    <x v="3"/>
    <x v="26"/>
    <x v="19"/>
    <x v="20"/>
    <x v="9"/>
    <x v="0"/>
    <x v="28"/>
    <x v="0"/>
    <x v="1"/>
    <x v="9"/>
    <x v="20"/>
    <x v="13"/>
    <x v="26"/>
    <x v="0"/>
    <x v="38"/>
    <x v="5"/>
    <x v="6"/>
    <x v="20"/>
    <x v="26"/>
    <x v="10"/>
    <x v="33"/>
    <x v="0"/>
    <x v="37"/>
    <x v="1"/>
    <x v="5"/>
    <x v="37"/>
    <x v="29"/>
    <x v="9"/>
    <x v="29"/>
    <x v="0"/>
    <x v="39"/>
    <x v="5"/>
    <x v="4"/>
    <x v="40"/>
    <x v="31"/>
    <x v="12"/>
    <x v="18"/>
    <x v="0"/>
    <x v="36"/>
    <x v="19"/>
    <x v="3"/>
    <x v="42"/>
    <x v="2"/>
    <x v="34"/>
    <x v="12"/>
    <x v="20"/>
    <x v="0"/>
    <x v="25"/>
    <x v="33"/>
    <x v="2"/>
    <x v="26"/>
    <x v="12"/>
    <x v="20"/>
    <x v="0"/>
    <x v="6"/>
    <x v="37"/>
    <x v="1"/>
    <x v="6"/>
    <x v="34"/>
    <x v="0"/>
    <x v="14"/>
    <x v="0"/>
    <x v="18"/>
    <x v="12"/>
    <x v="11"/>
    <x v="24"/>
    <x v="37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3"/>
    <x v="0"/>
    <x v="30"/>
    <x v="0"/>
    <x v="0"/>
    <x v="0"/>
    <x v="0"/>
    <x v="0"/>
    <x v="4"/>
    <x v="6"/>
    <x v="32"/>
    <x v="13"/>
    <x v="0"/>
    <x v="3"/>
  </r>
  <r>
    <x v="1"/>
    <x v="39"/>
    <x v="8"/>
    <x v="14"/>
    <x v="32"/>
    <x v="8"/>
    <x v="33"/>
    <x v="1"/>
    <x v="43"/>
    <x v="5"/>
    <x v="1"/>
    <x v="4"/>
    <x v="30"/>
    <x v="33"/>
    <x v="12"/>
    <x v="0"/>
    <x v="32"/>
    <x v="2"/>
    <x v="0"/>
    <x v="12"/>
    <x v="28"/>
    <x v="34"/>
    <x v="14"/>
    <x v="0"/>
    <x v="24"/>
    <x v="3"/>
    <x v="1"/>
    <x v="25"/>
    <x v="25"/>
    <x v="25"/>
    <x v="19"/>
    <x v="0"/>
    <x v="23"/>
    <x v="15"/>
    <x v="1"/>
    <x v="33"/>
    <x v="25"/>
    <x v="30"/>
    <x v="14"/>
    <x v="0"/>
    <x v="23"/>
    <x v="12"/>
    <x v="4"/>
    <x v="6"/>
    <x v="24"/>
    <x v="18"/>
    <x v="17"/>
    <x v="0"/>
    <x v="34"/>
    <x v="3"/>
    <x v="3"/>
    <x v="31"/>
    <x v="33"/>
    <x v="12"/>
    <x v="29"/>
    <x v="0"/>
    <x v="30"/>
    <x v="2"/>
    <x v="3"/>
    <x v="25"/>
    <x v="38"/>
    <x v="12"/>
    <x v="28"/>
    <x v="0"/>
    <x v="17"/>
    <x v="2"/>
    <x v="6"/>
    <x v="30"/>
    <x v="38"/>
    <x v="16"/>
    <x v="18"/>
    <x v="0"/>
    <x v="9"/>
    <x v="16"/>
    <x v="5"/>
    <x v="33"/>
    <x v="2"/>
    <x v="38"/>
    <x v="13"/>
    <x v="27"/>
    <x v="0"/>
    <x v="4"/>
    <x v="28"/>
    <x v="4"/>
    <x v="36"/>
    <x v="10"/>
    <x v="32"/>
    <x v="0"/>
    <x v="0"/>
    <x v="33"/>
    <x v="3"/>
    <x v="28"/>
    <x v="39"/>
    <x v="0"/>
    <x v="12"/>
    <x v="0"/>
    <x v="5"/>
    <x v="8"/>
    <x v="14"/>
    <x v="38"/>
    <x v="34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2"/>
    <x v="0"/>
    <x v="29"/>
    <x v="0"/>
    <x v="0"/>
    <x v="0"/>
    <x v="0"/>
    <x v="2"/>
    <x v="6"/>
    <x v="13"/>
    <x v="25"/>
    <x v="11"/>
    <x v="3"/>
    <x v="1"/>
  </r>
  <r>
    <x v="2"/>
    <x v="36"/>
    <x v="1"/>
    <x v="26"/>
    <x v="35"/>
    <x v="5"/>
    <x v="39"/>
    <x v="0"/>
    <x v="42"/>
    <x v="16"/>
    <x v="0"/>
    <x v="1"/>
    <x v="35"/>
    <x v="27"/>
    <x v="25"/>
    <x v="5"/>
    <x v="30"/>
    <x v="6"/>
    <x v="1"/>
    <x v="2"/>
    <x v="36"/>
    <x v="38"/>
    <x v="3"/>
    <x v="0"/>
    <x v="34"/>
    <x v="0"/>
    <x v="2"/>
    <x v="26"/>
    <x v="34"/>
    <x v="38"/>
    <x v="13"/>
    <x v="0"/>
    <x v="6"/>
    <x v="0"/>
    <x v="0"/>
    <x v="9"/>
    <x v="27"/>
    <x v="36"/>
    <x v="24"/>
    <x v="0"/>
    <x v="41"/>
    <x v="4"/>
    <x v="0"/>
    <x v="36"/>
    <x v="26"/>
    <x v="24"/>
    <x v="23"/>
    <x v="0"/>
    <x v="40"/>
    <x v="0"/>
    <x v="2"/>
    <x v="39"/>
    <x v="28"/>
    <x v="13"/>
    <x v="31"/>
    <x v="0"/>
    <x v="27"/>
    <x v="7"/>
    <x v="2"/>
    <x v="19"/>
    <x v="32"/>
    <x v="11"/>
    <x v="25"/>
    <x v="0"/>
    <x v="37"/>
    <x v="27"/>
    <x v="3"/>
    <x v="14"/>
    <x v="33"/>
    <x v="9"/>
    <x v="33"/>
    <x v="0"/>
    <x v="34"/>
    <x v="31"/>
    <x v="1"/>
    <x v="12"/>
    <x v="1"/>
    <x v="35"/>
    <x v="9"/>
    <x v="42"/>
    <x v="10"/>
    <x v="16"/>
    <x v="36"/>
    <x v="0"/>
    <x v="13"/>
    <x v="4"/>
    <x v="40"/>
    <x v="9"/>
    <x v="3"/>
    <x v="40"/>
    <x v="0"/>
    <x v="9"/>
    <x v="37"/>
    <x v="0"/>
    <x v="13"/>
    <x v="0"/>
    <x v="0"/>
    <x v="4"/>
    <x v="20"/>
    <x v="40"/>
    <x v="39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41"/>
    <x v="0"/>
    <x v="19"/>
    <x v="13"/>
    <x v="3"/>
    <x v="0"/>
    <x v="0"/>
    <x v="5"/>
    <x v="1"/>
    <x v="17"/>
    <x v="34"/>
    <x v="6"/>
    <x v="18"/>
    <x v="0"/>
  </r>
  <r>
    <x v="3"/>
    <x v="40"/>
    <x v="0"/>
    <x v="20"/>
    <x v="37"/>
    <x v="7"/>
    <x v="24"/>
    <x v="0"/>
    <x v="38"/>
    <x v="13"/>
    <x v="2"/>
    <x v="0"/>
    <x v="37"/>
    <x v="35"/>
    <x v="28"/>
    <x v="6"/>
    <x v="36"/>
    <x v="7"/>
    <x v="3"/>
    <x v="7"/>
    <x v="38"/>
    <x v="36"/>
    <x v="10"/>
    <x v="0"/>
    <x v="11"/>
    <x v="4"/>
    <x v="5"/>
    <x v="17"/>
    <x v="37"/>
    <x v="42"/>
    <x v="1"/>
    <x v="0"/>
    <x v="21"/>
    <x v="4"/>
    <x v="2"/>
    <x v="1"/>
    <x v="35"/>
    <x v="38"/>
    <x v="18"/>
    <x v="0"/>
    <x v="25"/>
    <x v="1"/>
    <x v="2"/>
    <x v="28"/>
    <x v="34"/>
    <x v="27"/>
    <x v="19"/>
    <x v="0"/>
    <x v="42"/>
    <x v="1"/>
    <x v="1"/>
    <x v="33"/>
    <x v="38"/>
    <x v="14"/>
    <x v="24"/>
    <x v="0"/>
    <x v="41"/>
    <x v="5"/>
    <x v="0"/>
    <x v="22"/>
    <x v="42"/>
    <x v="14"/>
    <x v="27"/>
    <x v="0"/>
    <x v="38"/>
    <x v="15"/>
    <x v="0"/>
    <x v="26"/>
    <x v="42"/>
    <x v="10"/>
    <x v="34"/>
    <x v="0"/>
    <x v="37"/>
    <x v="24"/>
    <x v="0"/>
    <x v="26"/>
    <x v="0"/>
    <x v="42"/>
    <x v="10"/>
    <x v="41"/>
    <x v="9"/>
    <x v="21"/>
    <x v="31"/>
    <x v="1"/>
    <x v="25"/>
    <x v="7"/>
    <x v="39"/>
    <x v="8"/>
    <x v="4"/>
    <x v="34"/>
    <x v="2"/>
    <x v="16"/>
    <x v="42"/>
    <x v="0"/>
    <x v="6"/>
    <x v="0"/>
    <x v="2"/>
    <x v="3"/>
    <x v="16"/>
    <x v="39"/>
    <x v="38"/>
    <x v="4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43"/>
    <x v="0"/>
    <x v="36"/>
    <x v="11"/>
    <x v="10"/>
    <x v="0"/>
    <x v="0"/>
    <x v="8"/>
    <x v="8"/>
    <x v="7"/>
    <x v="38"/>
    <x v="7"/>
    <x v="15"/>
    <x v="2"/>
  </r>
  <r>
    <x v="4"/>
    <x v="41"/>
    <x v="6"/>
    <x v="12"/>
    <x v="40"/>
    <x v="6"/>
    <x v="32"/>
    <x v="0"/>
    <x v="29"/>
    <x v="11"/>
    <x v="4"/>
    <x v="16"/>
    <x v="39"/>
    <x v="36"/>
    <x v="29"/>
    <x v="7"/>
    <x v="40"/>
    <x v="10"/>
    <x v="4"/>
    <x v="14"/>
    <x v="43"/>
    <x v="39"/>
    <x v="6"/>
    <x v="0"/>
    <x v="39"/>
    <x v="25"/>
    <x v="9"/>
    <x v="16"/>
    <x v="41"/>
    <x v="43"/>
    <x v="2"/>
    <x v="0"/>
    <x v="40"/>
    <x v="19"/>
    <x v="8"/>
    <x v="5"/>
    <x v="41"/>
    <x v="39"/>
    <x v="17"/>
    <x v="0"/>
    <x v="15"/>
    <x v="2"/>
    <x v="3"/>
    <x v="13"/>
    <x v="43"/>
    <x v="34"/>
    <x v="8"/>
    <x v="0"/>
    <x v="33"/>
    <x v="2"/>
    <x v="0"/>
    <x v="13"/>
    <x v="43"/>
    <x v="21"/>
    <x v="14"/>
    <x v="0"/>
    <x v="34"/>
    <x v="3"/>
    <x v="1"/>
    <x v="13"/>
    <x v="43"/>
    <x v="19"/>
    <x v="24"/>
    <x v="0"/>
    <x v="33"/>
    <x v="7"/>
    <x v="1"/>
    <x v="17"/>
    <x v="43"/>
    <x v="15"/>
    <x v="29"/>
    <x v="0"/>
    <x v="33"/>
    <x v="12"/>
    <x v="4"/>
    <x v="18"/>
    <x v="0"/>
    <x v="43"/>
    <x v="11"/>
    <x v="40"/>
    <x v="8"/>
    <x v="17"/>
    <x v="24"/>
    <x v="5"/>
    <x v="32"/>
    <x v="21"/>
    <x v="31"/>
    <x v="0"/>
    <x v="5"/>
    <x v="29"/>
    <x v="5"/>
    <x v="24"/>
    <x v="43"/>
    <x v="0"/>
    <x v="36"/>
    <x v="0"/>
    <x v="36"/>
    <x v="32"/>
    <x v="38"/>
    <x v="14"/>
    <x v="3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4"/>
    <x v="35"/>
    <x v="1"/>
    <x v="32"/>
    <x v="8"/>
    <x v="11"/>
    <x v="3"/>
    <x v="0"/>
    <x v="21"/>
    <x v="22"/>
    <x v="1"/>
    <x v="39"/>
    <x v="4"/>
    <x v="13"/>
    <x v="4"/>
  </r>
  <r>
    <x v="5"/>
    <x v="35"/>
    <x v="11"/>
    <x v="8"/>
    <x v="42"/>
    <x v="3"/>
    <x v="36"/>
    <x v="0"/>
    <x v="34"/>
    <x v="6"/>
    <x v="6"/>
    <x v="22"/>
    <x v="41"/>
    <x v="38"/>
    <x v="19"/>
    <x v="0"/>
    <x v="34"/>
    <x v="16"/>
    <x v="10"/>
    <x v="18"/>
    <x v="42"/>
    <x v="41"/>
    <x v="4"/>
    <x v="0"/>
    <x v="25"/>
    <x v="36"/>
    <x v="8"/>
    <x v="6"/>
    <x v="40"/>
    <x v="41"/>
    <x v="12"/>
    <x v="0"/>
    <x v="36"/>
    <x v="30"/>
    <x v="6"/>
    <x v="36"/>
    <x v="39"/>
    <x v="43"/>
    <x v="13"/>
    <x v="0"/>
    <x v="31"/>
    <x v="8"/>
    <x v="5"/>
    <x v="7"/>
    <x v="38"/>
    <x v="36"/>
    <x v="5"/>
    <x v="0"/>
    <x v="30"/>
    <x v="7"/>
    <x v="4"/>
    <x v="7"/>
    <x v="40"/>
    <x v="39"/>
    <x v="5"/>
    <x v="0"/>
    <x v="32"/>
    <x v="0"/>
    <x v="4"/>
    <x v="8"/>
    <x v="39"/>
    <x v="20"/>
    <x v="22"/>
    <x v="0"/>
    <x v="15"/>
    <x v="6"/>
    <x v="5"/>
    <x v="6"/>
    <x v="39"/>
    <x v="17"/>
    <x v="35"/>
    <x v="0"/>
    <x v="12"/>
    <x v="18"/>
    <x v="7"/>
    <x v="11"/>
    <x v="0"/>
    <x v="39"/>
    <x v="34"/>
    <x v="29"/>
    <x v="0"/>
    <x v="7"/>
    <x v="22"/>
    <x v="8"/>
    <x v="12"/>
    <x v="41"/>
    <x v="5"/>
    <x v="0"/>
    <x v="1"/>
    <x v="24"/>
    <x v="7"/>
    <x v="14"/>
    <x v="38"/>
    <x v="0"/>
    <x v="42"/>
    <x v="0"/>
    <x v="41"/>
    <x v="41"/>
    <x v="25"/>
    <x v="1"/>
    <x v="23"/>
    <x v="3"/>
    <x v="0"/>
    <x v="0"/>
    <x v="0"/>
    <x v="1"/>
    <x v="0"/>
    <x v="0"/>
    <x v="0"/>
    <x v="0"/>
    <x v="0"/>
    <x v="0"/>
    <x v="0"/>
    <x v="0"/>
    <x v="0"/>
    <x v="0"/>
    <x v="0"/>
    <x v="0"/>
    <x v="0"/>
    <x v="13"/>
    <x v="29"/>
    <x v="0"/>
    <x v="35"/>
    <x v="0"/>
    <x v="8"/>
    <x v="0"/>
    <x v="0"/>
    <x v="3"/>
    <x v="20"/>
    <x v="5"/>
    <x v="42"/>
    <x v="3"/>
    <x v="9"/>
    <x v="8"/>
  </r>
  <r>
    <x v="6"/>
    <x v="32"/>
    <x v="7"/>
    <x v="7"/>
    <x v="43"/>
    <x v="2"/>
    <x v="38"/>
    <x v="0"/>
    <x v="24"/>
    <x v="9"/>
    <x v="15"/>
    <x v="6"/>
    <x v="42"/>
    <x v="42"/>
    <x v="7"/>
    <x v="0"/>
    <x v="15"/>
    <x v="23"/>
    <x v="14"/>
    <x v="10"/>
    <x v="40"/>
    <x v="43"/>
    <x v="0"/>
    <x v="0"/>
    <x v="22"/>
    <x v="37"/>
    <x v="11"/>
    <x v="20"/>
    <x v="39"/>
    <x v="40"/>
    <x v="14"/>
    <x v="0"/>
    <x v="22"/>
    <x v="17"/>
    <x v="7"/>
    <x v="14"/>
    <x v="38"/>
    <x v="40"/>
    <x v="11"/>
    <x v="0"/>
    <x v="26"/>
    <x v="5"/>
    <x v="6"/>
    <x v="14"/>
    <x v="39"/>
    <x v="33"/>
    <x v="9"/>
    <x v="0"/>
    <x v="31"/>
    <x v="16"/>
    <x v="8"/>
    <x v="21"/>
    <x v="39"/>
    <x v="43"/>
    <x v="0"/>
    <x v="0"/>
    <x v="28"/>
    <x v="12"/>
    <x v="6"/>
    <x v="4"/>
    <x v="37"/>
    <x v="26"/>
    <x v="15"/>
    <x v="0"/>
    <x v="30"/>
    <x v="21"/>
    <x v="9"/>
    <x v="1"/>
    <x v="37"/>
    <x v="21"/>
    <x v="24"/>
    <x v="0"/>
    <x v="24"/>
    <x v="28"/>
    <x v="10"/>
    <x v="4"/>
    <x v="0"/>
    <x v="37"/>
    <x v="29"/>
    <x v="28"/>
    <x v="0"/>
    <x v="11"/>
    <x v="25"/>
    <x v="9"/>
    <x v="10"/>
    <x v="35"/>
    <x v="11"/>
    <x v="0"/>
    <x v="2"/>
    <x v="20"/>
    <x v="9"/>
    <x v="11"/>
    <x v="35"/>
    <x v="0"/>
    <x v="32"/>
    <x v="0"/>
    <x v="30"/>
    <x v="36"/>
    <x v="30"/>
    <x v="7"/>
    <x v="15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8"/>
    <x v="30"/>
    <x v="0"/>
    <x v="22"/>
    <x v="0"/>
    <x v="0"/>
    <x v="0"/>
    <x v="0"/>
    <x v="0"/>
    <x v="3"/>
    <x v="23"/>
    <x v="41"/>
    <x v="0"/>
    <x v="10"/>
    <x v="14"/>
  </r>
  <r>
    <x v="7"/>
    <x v="37"/>
    <x v="8"/>
    <x v="1"/>
    <x v="41"/>
    <x v="4"/>
    <x v="29"/>
    <x v="0"/>
    <x v="32"/>
    <x v="10"/>
    <x v="20"/>
    <x v="8"/>
    <x v="43"/>
    <x v="37"/>
    <x v="32"/>
    <x v="9"/>
    <x v="17"/>
    <x v="32"/>
    <x v="17"/>
    <x v="22"/>
    <x v="41"/>
    <x v="42"/>
    <x v="1"/>
    <x v="0"/>
    <x v="32"/>
    <x v="33"/>
    <x v="15"/>
    <x v="30"/>
    <x v="42"/>
    <x v="36"/>
    <x v="18"/>
    <x v="0"/>
    <x v="24"/>
    <x v="13"/>
    <x v="13"/>
    <x v="29"/>
    <x v="42"/>
    <x v="41"/>
    <x v="3"/>
    <x v="0"/>
    <x v="19"/>
    <x v="7"/>
    <x v="7"/>
    <x v="10"/>
    <x v="41"/>
    <x v="40"/>
    <x v="6"/>
    <x v="0"/>
    <x v="14"/>
    <x v="26"/>
    <x v="5"/>
    <x v="26"/>
    <x v="42"/>
    <x v="42"/>
    <x v="2"/>
    <x v="0"/>
    <x v="12"/>
    <x v="13"/>
    <x v="11"/>
    <x v="6"/>
    <x v="41"/>
    <x v="37"/>
    <x v="8"/>
    <x v="0"/>
    <x v="16"/>
    <x v="10"/>
    <x v="11"/>
    <x v="2"/>
    <x v="40"/>
    <x v="36"/>
    <x v="13"/>
    <x v="0"/>
    <x v="16"/>
    <x v="17"/>
    <x v="11"/>
    <x v="2"/>
    <x v="1"/>
    <x v="40"/>
    <x v="35"/>
    <x v="8"/>
    <x v="0"/>
    <x v="13"/>
    <x v="15"/>
    <x v="11"/>
    <x v="3"/>
    <x v="26"/>
    <x v="17"/>
    <x v="0"/>
    <x v="9"/>
    <x v="16"/>
    <x v="11"/>
    <x v="3"/>
    <x v="40"/>
    <x v="0"/>
    <x v="10"/>
    <x v="0"/>
    <x v="11"/>
    <x v="16"/>
    <x v="13"/>
    <x v="25"/>
    <x v="13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9"/>
    <x v="39"/>
    <x v="0"/>
    <x v="42"/>
    <x v="0"/>
    <x v="0"/>
    <x v="0"/>
    <x v="0"/>
    <x v="23"/>
    <x v="2"/>
    <x v="36"/>
    <x v="35"/>
    <x v="5"/>
    <x v="12"/>
    <x v="18"/>
  </r>
  <r>
    <x v="8"/>
    <x v="38"/>
    <x v="9"/>
    <x v="0"/>
    <x v="39"/>
    <x v="1"/>
    <x v="41"/>
    <x v="4"/>
    <x v="22"/>
    <x v="18"/>
    <x v="25"/>
    <x v="5"/>
    <x v="40"/>
    <x v="43"/>
    <x v="9"/>
    <x v="0"/>
    <x v="26"/>
    <x v="27"/>
    <x v="13"/>
    <x v="1"/>
    <x v="39"/>
    <x v="40"/>
    <x v="5"/>
    <x v="0"/>
    <x v="19"/>
    <x v="21"/>
    <x v="13"/>
    <x v="24"/>
    <x v="43"/>
    <x v="34"/>
    <x v="21"/>
    <x v="0"/>
    <x v="7"/>
    <x v="11"/>
    <x v="17"/>
    <x v="16"/>
    <x v="43"/>
    <x v="42"/>
    <x v="1"/>
    <x v="0"/>
    <x v="10"/>
    <x v="9"/>
    <x v="10"/>
    <x v="15"/>
    <x v="42"/>
    <x v="42"/>
    <x v="1"/>
    <x v="0"/>
    <x v="21"/>
    <x v="17"/>
    <x v="7"/>
    <x v="29"/>
    <x v="41"/>
    <x v="41"/>
    <x v="1"/>
    <x v="0"/>
    <x v="40"/>
    <x v="17"/>
    <x v="15"/>
    <x v="11"/>
    <x v="40"/>
    <x v="32"/>
    <x v="11"/>
    <x v="0"/>
    <x v="35"/>
    <x v="14"/>
    <x v="15"/>
    <x v="3"/>
    <x v="41"/>
    <x v="39"/>
    <x v="11"/>
    <x v="0"/>
    <x v="32"/>
    <x v="22"/>
    <x v="14"/>
    <x v="3"/>
    <x v="1"/>
    <x v="41"/>
    <x v="36"/>
    <x v="5"/>
    <x v="0"/>
    <x v="26"/>
    <x v="18"/>
    <x v="14"/>
    <x v="5"/>
    <x v="25"/>
    <x v="10"/>
    <x v="0"/>
    <x v="18"/>
    <x v="22"/>
    <x v="14"/>
    <x v="5"/>
    <x v="41"/>
    <x v="0"/>
    <x v="5"/>
    <x v="0"/>
    <x v="12"/>
    <x v="14"/>
    <x v="9"/>
    <x v="19"/>
    <x v="22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8"/>
    <x v="0"/>
    <x v="34"/>
    <x v="0"/>
    <x v="0"/>
    <x v="0"/>
    <x v="0"/>
    <x v="14"/>
    <x v="32"/>
    <x v="32"/>
    <x v="36"/>
    <x v="1"/>
    <x v="29"/>
    <x v="21"/>
  </r>
  <r>
    <x v="9"/>
    <x v="33"/>
    <x v="10"/>
    <x v="5"/>
    <x v="38"/>
    <x v="0"/>
    <x v="40"/>
    <x v="3"/>
    <x v="17"/>
    <x v="32"/>
    <x v="29"/>
    <x v="2"/>
    <x v="38"/>
    <x v="41"/>
    <x v="30"/>
    <x v="14"/>
    <x v="12"/>
    <x v="20"/>
    <x v="21"/>
    <x v="3"/>
    <x v="37"/>
    <x v="37"/>
    <x v="9"/>
    <x v="0"/>
    <x v="18"/>
    <x v="14"/>
    <x v="18"/>
    <x v="12"/>
    <x v="38"/>
    <x v="28"/>
    <x v="24"/>
    <x v="0"/>
    <x v="32"/>
    <x v="14"/>
    <x v="19"/>
    <x v="12"/>
    <x v="40"/>
    <x v="37"/>
    <x v="0"/>
    <x v="0"/>
    <x v="22"/>
    <x v="11"/>
    <x v="9"/>
    <x v="29"/>
    <x v="40"/>
    <x v="41"/>
    <x v="4"/>
    <x v="0"/>
    <x v="23"/>
    <x v="18"/>
    <x v="9"/>
    <x v="10"/>
    <x v="37"/>
    <x v="38"/>
    <x v="10"/>
    <x v="0"/>
    <x v="39"/>
    <x v="16"/>
    <x v="22"/>
    <x v="29"/>
    <x v="35"/>
    <x v="34"/>
    <x v="9"/>
    <x v="0"/>
    <x v="41"/>
    <x v="11"/>
    <x v="20"/>
    <x v="9"/>
    <x v="35"/>
    <x v="37"/>
    <x v="12"/>
    <x v="0"/>
    <x v="38"/>
    <x v="21"/>
    <x v="17"/>
    <x v="7"/>
    <x v="1"/>
    <x v="32"/>
    <x v="33"/>
    <x v="10"/>
    <x v="0"/>
    <x v="35"/>
    <x v="23"/>
    <x v="18"/>
    <x v="8"/>
    <x v="24"/>
    <x v="8"/>
    <x v="0"/>
    <x v="24"/>
    <x v="26"/>
    <x v="17"/>
    <x v="7"/>
    <x v="32"/>
    <x v="0"/>
    <x v="2"/>
    <x v="0"/>
    <x v="13"/>
    <x v="7"/>
    <x v="3"/>
    <x v="16"/>
    <x v="27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0"/>
    <x v="0"/>
    <x v="37"/>
    <x v="0"/>
    <x v="0"/>
    <x v="8"/>
    <x v="0"/>
    <x v="24"/>
    <x v="29"/>
    <x v="20"/>
    <x v="33"/>
    <x v="2"/>
    <x v="33"/>
    <x v="26"/>
  </r>
  <r>
    <x v="10"/>
    <x v="27"/>
    <x v="8"/>
    <x v="9"/>
    <x v="36"/>
    <x v="9"/>
    <x v="34"/>
    <x v="2"/>
    <x v="3"/>
    <x v="38"/>
    <x v="24"/>
    <x v="10"/>
    <x v="36"/>
    <x v="39"/>
    <x v="35"/>
    <x v="15"/>
    <x v="37"/>
    <x v="15"/>
    <x v="23"/>
    <x v="0"/>
    <x v="35"/>
    <x v="31"/>
    <x v="22"/>
    <x v="7"/>
    <x v="10"/>
    <x v="12"/>
    <x v="29"/>
    <x v="9"/>
    <x v="36"/>
    <x v="26"/>
    <x v="22"/>
    <x v="0"/>
    <x v="15"/>
    <x v="12"/>
    <x v="23"/>
    <x v="10"/>
    <x v="37"/>
    <x v="32"/>
    <x v="4"/>
    <x v="0"/>
    <x v="24"/>
    <x v="6"/>
    <x v="14"/>
    <x v="11"/>
    <x v="35"/>
    <x v="39"/>
    <x v="0"/>
    <x v="0"/>
    <x v="22"/>
    <x v="10"/>
    <x v="12"/>
    <x v="8"/>
    <x v="31"/>
    <x v="26"/>
    <x v="12"/>
    <x v="0"/>
    <x v="35"/>
    <x v="10"/>
    <x v="32"/>
    <x v="7"/>
    <x v="28"/>
    <x v="30"/>
    <x v="7"/>
    <x v="0"/>
    <x v="23"/>
    <x v="16"/>
    <x v="25"/>
    <x v="5"/>
    <x v="28"/>
    <x v="34"/>
    <x v="7"/>
    <x v="0"/>
    <x v="14"/>
    <x v="23"/>
    <x v="21"/>
    <x v="5"/>
    <x v="2"/>
    <x v="28"/>
    <x v="31"/>
    <x v="6"/>
    <x v="0"/>
    <x v="15"/>
    <x v="26"/>
    <x v="20"/>
    <x v="9"/>
    <x v="16"/>
    <x v="13"/>
    <x v="0"/>
    <x v="21"/>
    <x v="25"/>
    <x v="19"/>
    <x v="12"/>
    <x v="28"/>
    <x v="0"/>
    <x v="7"/>
    <x v="0"/>
    <x v="14"/>
    <x v="11"/>
    <x v="9"/>
    <x v="21"/>
    <x v="25"/>
    <x v="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4"/>
    <x v="0"/>
    <x v="21"/>
    <x v="0"/>
    <x v="0"/>
    <x v="15"/>
    <x v="1"/>
    <x v="24"/>
    <x v="34"/>
    <x v="14"/>
    <x v="23"/>
    <x v="12"/>
    <x v="35"/>
    <x v="31"/>
  </r>
  <r>
    <x v="11"/>
    <x v="28"/>
    <x v="9"/>
    <x v="19"/>
    <x v="34"/>
    <x v="13"/>
    <x v="26"/>
    <x v="0"/>
    <x v="23"/>
    <x v="29"/>
    <x v="28"/>
    <x v="13"/>
    <x v="34"/>
    <x v="40"/>
    <x v="40"/>
    <x v="20"/>
    <x v="4"/>
    <x v="26"/>
    <x v="32"/>
    <x v="37"/>
    <x v="33"/>
    <x v="27"/>
    <x v="25"/>
    <x v="6"/>
    <x v="36"/>
    <x v="11"/>
    <x v="31"/>
    <x v="1"/>
    <x v="35"/>
    <x v="19"/>
    <x v="23"/>
    <x v="0"/>
    <x v="10"/>
    <x v="10"/>
    <x v="25"/>
    <x v="21"/>
    <x v="34"/>
    <x v="25"/>
    <x v="2"/>
    <x v="0"/>
    <x v="8"/>
    <x v="3"/>
    <x v="20"/>
    <x v="4"/>
    <x v="32"/>
    <x v="38"/>
    <x v="2"/>
    <x v="0"/>
    <x v="11"/>
    <x v="11"/>
    <x v="18"/>
    <x v="6"/>
    <x v="29"/>
    <x v="22"/>
    <x v="16"/>
    <x v="0"/>
    <x v="29"/>
    <x v="14"/>
    <x v="40"/>
    <x v="20"/>
    <x v="27"/>
    <x v="28"/>
    <x v="10"/>
    <x v="0"/>
    <x v="22"/>
    <x v="9"/>
    <x v="31"/>
    <x v="12"/>
    <x v="27"/>
    <x v="28"/>
    <x v="8"/>
    <x v="0"/>
    <x v="20"/>
    <x v="13"/>
    <x v="29"/>
    <x v="8"/>
    <x v="2"/>
    <x v="27"/>
    <x v="25"/>
    <x v="4"/>
    <x v="0"/>
    <x v="29"/>
    <x v="14"/>
    <x v="26"/>
    <x v="6"/>
    <x v="19"/>
    <x v="6"/>
    <x v="0"/>
    <x v="30"/>
    <x v="13"/>
    <x v="23"/>
    <x v="8"/>
    <x v="27"/>
    <x v="0"/>
    <x v="4"/>
    <x v="0"/>
    <x v="17"/>
    <x v="5"/>
    <x v="4"/>
    <x v="18"/>
    <x v="16"/>
    <x v="2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7"/>
    <x v="0"/>
    <x v="41"/>
    <x v="0"/>
    <x v="0"/>
    <x v="15"/>
    <x v="6"/>
    <x v="24"/>
    <x v="34"/>
    <x v="28"/>
    <x v="20"/>
    <x v="14"/>
    <x v="17"/>
    <x v="34"/>
  </r>
  <r>
    <x v="12"/>
    <x v="31"/>
    <x v="12"/>
    <x v="30"/>
    <x v="33"/>
    <x v="19"/>
    <x v="22"/>
    <x v="0"/>
    <x v="14"/>
    <x v="19"/>
    <x v="30"/>
    <x v="12"/>
    <x v="33"/>
    <x v="34"/>
    <x v="38"/>
    <x v="18"/>
    <x v="27"/>
    <x v="14"/>
    <x v="29"/>
    <x v="31"/>
    <x v="31"/>
    <x v="21"/>
    <x v="33"/>
    <x v="19"/>
    <x v="5"/>
    <x v="24"/>
    <x v="30"/>
    <x v="34"/>
    <x v="33"/>
    <x v="12"/>
    <x v="33"/>
    <x v="8"/>
    <x v="13"/>
    <x v="6"/>
    <x v="30"/>
    <x v="7"/>
    <x v="36"/>
    <x v="22"/>
    <x v="5"/>
    <x v="0"/>
    <x v="11"/>
    <x v="10"/>
    <x v="29"/>
    <x v="1"/>
    <x v="37"/>
    <x v="37"/>
    <x v="3"/>
    <x v="0"/>
    <x v="27"/>
    <x v="14"/>
    <x v="24"/>
    <x v="0"/>
    <x v="35"/>
    <x v="37"/>
    <x v="11"/>
    <x v="0"/>
    <x v="24"/>
    <x v="19"/>
    <x v="39"/>
    <x v="30"/>
    <x v="33"/>
    <x v="25"/>
    <x v="14"/>
    <x v="0"/>
    <x v="18"/>
    <x v="17"/>
    <x v="37"/>
    <x v="15"/>
    <x v="32"/>
    <x v="20"/>
    <x v="16"/>
    <x v="0"/>
    <x v="19"/>
    <x v="20"/>
    <x v="34"/>
    <x v="13"/>
    <x v="1"/>
    <x v="31"/>
    <x v="14"/>
    <x v="26"/>
    <x v="0"/>
    <x v="23"/>
    <x v="11"/>
    <x v="31"/>
    <x v="22"/>
    <x v="30"/>
    <x v="16"/>
    <x v="0"/>
    <x v="25"/>
    <x v="11"/>
    <x v="32"/>
    <x v="31"/>
    <x v="31"/>
    <x v="0"/>
    <x v="35"/>
    <x v="0"/>
    <x v="37"/>
    <x v="34"/>
    <x v="28"/>
    <x v="9"/>
    <x v="10"/>
    <x v="33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10"/>
    <x v="0"/>
    <x v="43"/>
    <x v="0"/>
    <x v="0"/>
    <x v="15"/>
    <x v="11"/>
    <x v="22"/>
    <x v="34"/>
    <x v="24"/>
    <x v="29"/>
    <x v="18"/>
    <x v="22"/>
    <x v="28"/>
  </r>
  <r>
    <x v="13"/>
    <x v="23"/>
    <x v="8"/>
    <x v="33"/>
    <x v="28"/>
    <x v="22"/>
    <x v="30"/>
    <x v="0"/>
    <x v="12"/>
    <x v="30"/>
    <x v="31"/>
    <x v="30"/>
    <x v="25"/>
    <x v="30"/>
    <x v="40"/>
    <x v="20"/>
    <x v="25"/>
    <x v="11"/>
    <x v="33"/>
    <x v="28"/>
    <x v="24"/>
    <x v="20"/>
    <x v="33"/>
    <x v="19"/>
    <x v="6"/>
    <x v="34"/>
    <x v="26"/>
    <x v="37"/>
    <x v="22"/>
    <x v="14"/>
    <x v="36"/>
    <x v="12"/>
    <x v="5"/>
    <x v="23"/>
    <x v="31"/>
    <x v="40"/>
    <x v="32"/>
    <x v="13"/>
    <x v="20"/>
    <x v="0"/>
    <x v="40"/>
    <x v="20"/>
    <x v="31"/>
    <x v="0"/>
    <x v="31"/>
    <x v="35"/>
    <x v="10"/>
    <x v="0"/>
    <x v="16"/>
    <x v="32"/>
    <x v="28"/>
    <x v="11"/>
    <x v="24"/>
    <x v="40"/>
    <x v="4"/>
    <x v="0"/>
    <x v="19"/>
    <x v="30"/>
    <x v="34"/>
    <x v="39"/>
    <x v="23"/>
    <x v="22"/>
    <x v="21"/>
    <x v="0"/>
    <x v="31"/>
    <x v="19"/>
    <x v="39"/>
    <x v="18"/>
    <x v="23"/>
    <x v="13"/>
    <x v="36"/>
    <x v="0"/>
    <x v="30"/>
    <x v="4"/>
    <x v="37"/>
    <x v="15"/>
    <x v="0"/>
    <x v="23"/>
    <x v="32"/>
    <x v="30"/>
    <x v="0"/>
    <x v="20"/>
    <x v="10"/>
    <x v="33"/>
    <x v="28"/>
    <x v="39"/>
    <x v="7"/>
    <x v="0"/>
    <x v="29"/>
    <x v="12"/>
    <x v="39"/>
    <x v="32"/>
    <x v="23"/>
    <x v="0"/>
    <x v="37"/>
    <x v="0"/>
    <x v="39"/>
    <x v="40"/>
    <x v="31"/>
    <x v="4"/>
    <x v="11"/>
    <x v="39"/>
    <x v="0"/>
    <x v="0"/>
    <x v="0"/>
    <x v="0"/>
    <x v="0"/>
    <x v="0"/>
    <x v="0"/>
    <x v="0"/>
    <x v="0"/>
    <x v="0"/>
    <x v="0"/>
    <x v="0"/>
    <x v="0"/>
    <x v="0"/>
    <x v="0"/>
    <x v="0"/>
    <x v="0"/>
    <x v="14"/>
    <x v="4"/>
    <x v="7"/>
    <x v="0"/>
    <x v="0"/>
    <x v="0"/>
    <x v="15"/>
    <x v="16"/>
    <x v="24"/>
    <x v="34"/>
    <x v="29"/>
    <x v="28"/>
    <x v="23"/>
    <x v="31"/>
    <x v="29"/>
  </r>
  <r>
    <x v="14"/>
    <x v="24"/>
    <x v="9"/>
    <x v="32"/>
    <x v="20"/>
    <x v="23"/>
    <x v="28"/>
    <x v="0"/>
    <x v="18"/>
    <x v="25"/>
    <x v="26"/>
    <x v="20"/>
    <x v="22"/>
    <x v="23"/>
    <x v="31"/>
    <x v="8"/>
    <x v="0"/>
    <x v="29"/>
    <x v="26"/>
    <x v="42"/>
    <x v="17"/>
    <x v="19"/>
    <x v="26"/>
    <x v="4"/>
    <x v="35"/>
    <x v="20"/>
    <x v="21"/>
    <x v="8"/>
    <x v="19"/>
    <x v="15"/>
    <x v="36"/>
    <x v="11"/>
    <x v="16"/>
    <x v="36"/>
    <x v="27"/>
    <x v="27"/>
    <x v="29"/>
    <x v="12"/>
    <x v="12"/>
    <x v="0"/>
    <x v="17"/>
    <x v="30"/>
    <x v="26"/>
    <x v="3"/>
    <x v="29"/>
    <x v="32"/>
    <x v="18"/>
    <x v="0"/>
    <x v="17"/>
    <x v="21"/>
    <x v="19"/>
    <x v="34"/>
    <x v="25"/>
    <x v="19"/>
    <x v="15"/>
    <x v="0"/>
    <x v="36"/>
    <x v="33"/>
    <x v="36"/>
    <x v="40"/>
    <x v="24"/>
    <x v="17"/>
    <x v="18"/>
    <x v="0"/>
    <x v="42"/>
    <x v="39"/>
    <x v="38"/>
    <x v="34"/>
    <x v="25"/>
    <x v="14"/>
    <x v="26"/>
    <x v="0"/>
    <x v="41"/>
    <x v="36"/>
    <x v="38"/>
    <x v="29"/>
    <x v="0"/>
    <x v="25"/>
    <x v="16"/>
    <x v="37"/>
    <x v="0"/>
    <x v="40"/>
    <x v="27"/>
    <x v="32"/>
    <x v="17"/>
    <x v="32"/>
    <x v="21"/>
    <x v="0"/>
    <x v="43"/>
    <x v="28"/>
    <x v="35"/>
    <x v="25"/>
    <x v="25"/>
    <x v="0"/>
    <x v="31"/>
    <x v="0"/>
    <x v="33"/>
    <x v="33"/>
    <x v="37"/>
    <x v="11"/>
    <x v="28"/>
    <x v="36"/>
    <x v="0"/>
    <x v="0"/>
    <x v="0"/>
    <x v="1"/>
    <x v="0"/>
    <x v="0"/>
    <x v="0"/>
    <x v="0"/>
    <x v="0"/>
    <x v="0"/>
    <x v="0"/>
    <x v="0"/>
    <x v="0"/>
    <x v="0"/>
    <x v="0"/>
    <x v="0"/>
    <x v="0"/>
    <x v="8"/>
    <x v="8"/>
    <x v="10"/>
    <x v="2"/>
    <x v="0"/>
    <x v="0"/>
    <x v="14"/>
    <x v="23"/>
    <x v="15"/>
    <x v="33"/>
    <x v="26"/>
    <x v="24"/>
    <x v="24"/>
    <x v="30"/>
    <x v="25"/>
  </r>
  <r>
    <x v="15"/>
    <x v="29"/>
    <x v="9"/>
    <x v="38"/>
    <x v="18"/>
    <x v="25"/>
    <x v="17"/>
    <x v="0"/>
    <x v="20"/>
    <x v="23"/>
    <x v="22"/>
    <x v="35"/>
    <x v="19"/>
    <x v="21"/>
    <x v="40"/>
    <x v="19"/>
    <x v="11"/>
    <x v="25"/>
    <x v="24"/>
    <x v="13"/>
    <x v="20"/>
    <x v="16"/>
    <x v="33"/>
    <x v="15"/>
    <x v="14"/>
    <x v="31"/>
    <x v="19"/>
    <x v="35"/>
    <x v="23"/>
    <x v="13"/>
    <x v="20"/>
    <x v="1"/>
    <x v="35"/>
    <x v="22"/>
    <x v="10"/>
    <x v="32"/>
    <x v="31"/>
    <x v="10"/>
    <x v="22"/>
    <x v="0"/>
    <x v="5"/>
    <x v="25"/>
    <x v="25"/>
    <x v="2"/>
    <x v="33"/>
    <x v="22"/>
    <x v="25"/>
    <x v="0"/>
    <x v="12"/>
    <x v="25"/>
    <x v="15"/>
    <x v="16"/>
    <x v="34"/>
    <x v="36"/>
    <x v="9"/>
    <x v="0"/>
    <x v="14"/>
    <x v="29"/>
    <x v="17"/>
    <x v="31"/>
    <x v="31"/>
    <x v="35"/>
    <x v="2"/>
    <x v="0"/>
    <x v="13"/>
    <x v="36"/>
    <x v="35"/>
    <x v="31"/>
    <x v="29"/>
    <x v="32"/>
    <x v="5"/>
    <x v="0"/>
    <x v="22"/>
    <x v="27"/>
    <x v="36"/>
    <x v="19"/>
    <x v="2"/>
    <x v="29"/>
    <x v="20"/>
    <x v="23"/>
    <x v="0"/>
    <x v="36"/>
    <x v="17"/>
    <x v="38"/>
    <x v="14"/>
    <x v="28"/>
    <x v="30"/>
    <x v="0"/>
    <x v="37"/>
    <x v="14"/>
    <x v="38"/>
    <x v="30"/>
    <x v="29"/>
    <x v="0"/>
    <x v="24"/>
    <x v="0"/>
    <x v="19"/>
    <x v="28"/>
    <x v="36"/>
    <x v="27"/>
    <x v="18"/>
    <x v="35"/>
    <x v="0"/>
    <x v="0"/>
    <x v="0"/>
    <x v="1"/>
    <x v="0"/>
    <x v="0"/>
    <x v="0"/>
    <x v="0"/>
    <x v="0"/>
    <x v="0"/>
    <x v="0"/>
    <x v="0"/>
    <x v="0"/>
    <x v="0"/>
    <x v="0"/>
    <x v="0"/>
    <x v="0"/>
    <x v="10"/>
    <x v="7"/>
    <x v="3"/>
    <x v="1"/>
    <x v="1"/>
    <x v="0"/>
    <x v="15"/>
    <x v="21"/>
    <x v="24"/>
    <x v="27"/>
    <x v="39"/>
    <x v="18"/>
    <x v="25"/>
    <x v="28"/>
    <x v="23"/>
  </r>
  <r>
    <x v="16"/>
    <x v="34"/>
    <x v="11"/>
    <x v="31"/>
    <x v="16"/>
    <x v="27"/>
    <x v="14"/>
    <x v="0"/>
    <x v="10"/>
    <x v="17"/>
    <x v="21"/>
    <x v="38"/>
    <x v="18"/>
    <x v="18"/>
    <x v="40"/>
    <x v="20"/>
    <x v="8"/>
    <x v="24"/>
    <x v="20"/>
    <x v="32"/>
    <x v="22"/>
    <x v="13"/>
    <x v="28"/>
    <x v="5"/>
    <x v="17"/>
    <x v="29"/>
    <x v="16"/>
    <x v="38"/>
    <x v="30"/>
    <x v="9"/>
    <x v="7"/>
    <x v="0"/>
    <x v="39"/>
    <x v="31"/>
    <x v="12"/>
    <x v="3"/>
    <x v="33"/>
    <x v="14"/>
    <x v="15"/>
    <x v="0"/>
    <x v="33"/>
    <x v="31"/>
    <x v="16"/>
    <x v="39"/>
    <x v="36"/>
    <x v="30"/>
    <x v="24"/>
    <x v="0"/>
    <x v="39"/>
    <x v="22"/>
    <x v="20"/>
    <x v="17"/>
    <x v="36"/>
    <x v="25"/>
    <x v="17"/>
    <x v="0"/>
    <x v="5"/>
    <x v="18"/>
    <x v="16"/>
    <x v="34"/>
    <x v="36"/>
    <x v="31"/>
    <x v="3"/>
    <x v="0"/>
    <x v="5"/>
    <x v="34"/>
    <x v="29"/>
    <x v="41"/>
    <x v="36"/>
    <x v="31"/>
    <x v="4"/>
    <x v="0"/>
    <x v="15"/>
    <x v="29"/>
    <x v="30"/>
    <x v="39"/>
    <x v="2"/>
    <x v="36"/>
    <x v="17"/>
    <x v="24"/>
    <x v="0"/>
    <x v="30"/>
    <x v="21"/>
    <x v="30"/>
    <x v="30"/>
    <x v="23"/>
    <x v="35"/>
    <x v="0"/>
    <x v="31"/>
    <x v="17"/>
    <x v="31"/>
    <x v="29"/>
    <x v="36"/>
    <x v="0"/>
    <x v="20"/>
    <x v="0"/>
    <x v="6"/>
    <x v="26"/>
    <x v="33"/>
    <x v="33"/>
    <x v="17"/>
    <x v="2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9"/>
    <x v="0"/>
    <x v="23"/>
    <x v="0"/>
    <x v="0"/>
    <x v="12"/>
    <x v="14"/>
    <x v="24"/>
    <x v="34"/>
    <x v="31"/>
    <x v="14"/>
    <x v="19"/>
    <x v="16"/>
    <x v="22"/>
  </r>
  <r>
    <x v="17"/>
    <x v="33"/>
    <x v="10"/>
    <x v="28"/>
    <x v="14"/>
    <x v="26"/>
    <x v="10"/>
    <x v="0"/>
    <x v="21"/>
    <x v="15"/>
    <x v="19"/>
    <x v="39"/>
    <x v="15"/>
    <x v="10"/>
    <x v="8"/>
    <x v="0"/>
    <x v="14"/>
    <x v="19"/>
    <x v="18"/>
    <x v="43"/>
    <x v="23"/>
    <x v="10"/>
    <x v="8"/>
    <x v="0"/>
    <x v="4"/>
    <x v="18"/>
    <x v="10"/>
    <x v="5"/>
    <x v="28"/>
    <x v="20"/>
    <x v="0"/>
    <x v="0"/>
    <x v="19"/>
    <x v="33"/>
    <x v="4"/>
    <x v="30"/>
    <x v="30"/>
    <x v="16"/>
    <x v="7"/>
    <x v="0"/>
    <x v="42"/>
    <x v="29"/>
    <x v="17"/>
    <x v="26"/>
    <x v="30"/>
    <x v="29"/>
    <x v="14"/>
    <x v="0"/>
    <x v="25"/>
    <x v="33"/>
    <x v="23"/>
    <x v="18"/>
    <x v="32"/>
    <x v="18"/>
    <x v="18"/>
    <x v="0"/>
    <x v="23"/>
    <x v="21"/>
    <x v="19"/>
    <x v="28"/>
    <x v="34"/>
    <x v="24"/>
    <x v="12"/>
    <x v="0"/>
    <x v="21"/>
    <x v="41"/>
    <x v="23"/>
    <x v="39"/>
    <x v="34"/>
    <x v="30"/>
    <x v="6"/>
    <x v="0"/>
    <x v="21"/>
    <x v="38"/>
    <x v="27"/>
    <x v="40"/>
    <x v="3"/>
    <x v="33"/>
    <x v="22"/>
    <x v="14"/>
    <x v="0"/>
    <x v="34"/>
    <x v="29"/>
    <x v="29"/>
    <x v="31"/>
    <x v="22"/>
    <x v="28"/>
    <x v="0"/>
    <x v="40"/>
    <x v="23"/>
    <x v="30"/>
    <x v="17"/>
    <x v="33"/>
    <x v="0"/>
    <x v="16"/>
    <x v="0"/>
    <x v="3"/>
    <x v="17"/>
    <x v="23"/>
    <x v="37"/>
    <x v="21"/>
    <x v="2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1"/>
    <x v="0"/>
    <x v="31"/>
    <x v="0"/>
    <x v="0"/>
    <x v="1"/>
    <x v="8"/>
    <x v="0"/>
    <x v="26"/>
    <x v="25"/>
    <x v="15"/>
    <x v="21"/>
    <x v="8"/>
    <x v="17"/>
  </r>
  <r>
    <x v="18"/>
    <x v="30"/>
    <x v="10"/>
    <x v="24"/>
    <x v="12"/>
    <x v="21"/>
    <x v="18"/>
    <x v="0"/>
    <x v="35"/>
    <x v="8"/>
    <x v="9"/>
    <x v="41"/>
    <x v="16"/>
    <x v="8"/>
    <x v="27"/>
    <x v="6"/>
    <x v="9"/>
    <x v="3"/>
    <x v="6"/>
    <x v="38"/>
    <x v="19"/>
    <x v="14"/>
    <x v="12"/>
    <x v="0"/>
    <x v="40"/>
    <x v="5"/>
    <x v="4"/>
    <x v="42"/>
    <x v="21"/>
    <x v="18"/>
    <x v="16"/>
    <x v="0"/>
    <x v="30"/>
    <x v="24"/>
    <x v="11"/>
    <x v="25"/>
    <x v="26"/>
    <x v="17"/>
    <x v="8"/>
    <x v="0"/>
    <x v="3"/>
    <x v="42"/>
    <x v="8"/>
    <x v="12"/>
    <x v="27"/>
    <x v="21"/>
    <x v="11"/>
    <x v="0"/>
    <x v="35"/>
    <x v="36"/>
    <x v="26"/>
    <x v="19"/>
    <x v="30"/>
    <x v="16"/>
    <x v="20"/>
    <x v="0"/>
    <x v="7"/>
    <x v="24"/>
    <x v="14"/>
    <x v="32"/>
    <x v="30"/>
    <x v="21"/>
    <x v="13"/>
    <x v="0"/>
    <x v="9"/>
    <x v="32"/>
    <x v="19"/>
    <x v="24"/>
    <x v="30"/>
    <x v="35"/>
    <x v="3"/>
    <x v="0"/>
    <x v="6"/>
    <x v="26"/>
    <x v="23"/>
    <x v="31"/>
    <x v="3"/>
    <x v="30"/>
    <x v="28"/>
    <x v="9"/>
    <x v="0"/>
    <x v="8"/>
    <x v="20"/>
    <x v="25"/>
    <x v="24"/>
    <x v="20"/>
    <x v="27"/>
    <x v="0"/>
    <x v="22"/>
    <x v="19"/>
    <x v="26"/>
    <x v="19"/>
    <x v="30"/>
    <x v="0"/>
    <x v="13"/>
    <x v="0"/>
    <x v="4"/>
    <x v="15"/>
    <x v="19"/>
    <x v="36"/>
    <x v="19"/>
    <x v="2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3"/>
    <x v="0"/>
    <x v="27"/>
    <x v="1"/>
    <x v="0"/>
    <x v="0"/>
    <x v="0"/>
    <x v="9"/>
    <x v="5"/>
    <x v="21"/>
    <x v="21"/>
    <x v="22"/>
    <x v="4"/>
    <x v="6"/>
  </r>
  <r>
    <x v="19"/>
    <x v="25"/>
    <x v="7"/>
    <x v="25"/>
    <x v="17"/>
    <x v="20"/>
    <x v="21"/>
    <x v="0"/>
    <x v="5"/>
    <x v="3"/>
    <x v="5"/>
    <x v="37"/>
    <x v="17"/>
    <x v="9"/>
    <x v="24"/>
    <x v="4"/>
    <x v="41"/>
    <x v="5"/>
    <x v="11"/>
    <x v="5"/>
    <x v="25"/>
    <x v="17"/>
    <x v="17"/>
    <x v="0"/>
    <x v="7"/>
    <x v="10"/>
    <x v="3"/>
    <x v="27"/>
    <x v="24"/>
    <x v="27"/>
    <x v="3"/>
    <x v="0"/>
    <x v="33"/>
    <x v="5"/>
    <x v="5"/>
    <x v="18"/>
    <x v="23"/>
    <x v="18"/>
    <x v="10"/>
    <x v="0"/>
    <x v="29"/>
    <x v="33"/>
    <x v="13"/>
    <x v="27"/>
    <x v="25"/>
    <x v="17"/>
    <x v="12"/>
    <x v="0"/>
    <x v="24"/>
    <x v="29"/>
    <x v="14"/>
    <x v="25"/>
    <x v="23"/>
    <x v="17"/>
    <x v="19"/>
    <x v="0"/>
    <x v="21"/>
    <x v="28"/>
    <x v="24"/>
    <x v="43"/>
    <x v="25"/>
    <x v="18"/>
    <x v="17"/>
    <x v="0"/>
    <x v="2"/>
    <x v="26"/>
    <x v="26"/>
    <x v="27"/>
    <x v="24"/>
    <x v="29"/>
    <x v="9"/>
    <x v="0"/>
    <x v="2"/>
    <x v="25"/>
    <x v="26"/>
    <x v="20"/>
    <x v="3"/>
    <x v="24"/>
    <x v="21"/>
    <x v="15"/>
    <x v="0"/>
    <x v="6"/>
    <x v="19"/>
    <x v="27"/>
    <x v="19"/>
    <x v="15"/>
    <x v="29"/>
    <x v="0"/>
    <x v="20"/>
    <x v="21"/>
    <x v="27"/>
    <x v="22"/>
    <x v="24"/>
    <x v="0"/>
    <x v="9"/>
    <x v="0"/>
    <x v="1"/>
    <x v="13"/>
    <x v="17"/>
    <x v="37"/>
    <x v="24"/>
    <x v="2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1"/>
    <x v="0"/>
    <x v="18"/>
    <x v="2"/>
    <x v="0"/>
    <x v="4"/>
    <x v="0"/>
    <x v="12"/>
    <x v="15"/>
    <x v="22"/>
    <x v="11"/>
    <x v="28"/>
    <x v="5"/>
    <x v="5"/>
  </r>
  <r>
    <x v="20"/>
    <x v="26"/>
    <x v="8"/>
    <x v="21"/>
    <x v="22"/>
    <x v="17"/>
    <x v="25"/>
    <x v="0"/>
    <x v="4"/>
    <x v="1"/>
    <x v="7"/>
    <x v="7"/>
    <x v="26"/>
    <x v="12"/>
    <x v="23"/>
    <x v="3"/>
    <x v="22"/>
    <x v="1"/>
    <x v="5"/>
    <x v="27"/>
    <x v="29"/>
    <x v="18"/>
    <x v="19"/>
    <x v="0"/>
    <x v="31"/>
    <x v="6"/>
    <x v="6"/>
    <x v="32"/>
    <x v="32"/>
    <x v="29"/>
    <x v="5"/>
    <x v="0"/>
    <x v="11"/>
    <x v="1"/>
    <x v="9"/>
    <x v="37"/>
    <x v="28"/>
    <x v="24"/>
    <x v="23"/>
    <x v="0"/>
    <x v="20"/>
    <x v="19"/>
    <x v="11"/>
    <x v="33"/>
    <x v="28"/>
    <x v="20"/>
    <x v="20"/>
    <x v="0"/>
    <x v="20"/>
    <x v="31"/>
    <x v="11"/>
    <x v="28"/>
    <x v="27"/>
    <x v="33"/>
    <x v="3"/>
    <x v="0"/>
    <x v="11"/>
    <x v="23"/>
    <x v="18"/>
    <x v="16"/>
    <x v="26"/>
    <x v="16"/>
    <x v="16"/>
    <x v="0"/>
    <x v="3"/>
    <x v="33"/>
    <x v="28"/>
    <x v="43"/>
    <x v="26"/>
    <x v="11"/>
    <x v="31"/>
    <x v="0"/>
    <x v="3"/>
    <x v="30"/>
    <x v="28"/>
    <x v="30"/>
    <x v="0"/>
    <x v="26"/>
    <x v="24"/>
    <x v="19"/>
    <x v="0"/>
    <x v="1"/>
    <x v="30"/>
    <x v="24"/>
    <x v="23"/>
    <x v="36"/>
    <x v="2"/>
    <x v="0"/>
    <x v="16"/>
    <x v="30"/>
    <x v="25"/>
    <x v="20"/>
    <x v="26"/>
    <x v="0"/>
    <x v="39"/>
    <x v="0"/>
    <x v="38"/>
    <x v="39"/>
    <x v="22"/>
    <x v="2"/>
    <x v="29"/>
    <x v="31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20"/>
    <x v="0"/>
    <x v="20"/>
    <x v="0"/>
    <x v="0"/>
    <x v="0"/>
    <x v="0"/>
    <x v="6"/>
    <x v="11"/>
    <x v="18"/>
    <x v="40"/>
    <x v="9"/>
    <x v="2"/>
    <x v="9"/>
  </r>
  <r>
    <x v="21"/>
    <x v="22"/>
    <x v="9"/>
    <x v="16"/>
    <x v="21"/>
    <x v="15"/>
    <x v="29"/>
    <x v="0"/>
    <x v="13"/>
    <x v="0"/>
    <x v="8"/>
    <x v="3"/>
    <x v="27"/>
    <x v="13"/>
    <x v="13"/>
    <x v="0"/>
    <x v="39"/>
    <x v="4"/>
    <x v="8"/>
    <x v="4"/>
    <x v="27"/>
    <x v="26"/>
    <x v="7"/>
    <x v="0"/>
    <x v="37"/>
    <x v="1"/>
    <x v="7"/>
    <x v="28"/>
    <x v="29"/>
    <x v="31"/>
    <x v="8"/>
    <x v="0"/>
    <x v="20"/>
    <x v="3"/>
    <x v="14"/>
    <x v="35"/>
    <x v="24"/>
    <x v="28"/>
    <x v="25"/>
    <x v="0"/>
    <x v="27"/>
    <x v="15"/>
    <x v="12"/>
    <x v="23"/>
    <x v="23"/>
    <x v="23"/>
    <x v="13"/>
    <x v="0"/>
    <x v="28"/>
    <x v="30"/>
    <x v="10"/>
    <x v="15"/>
    <x v="22"/>
    <x v="34"/>
    <x v="8"/>
    <x v="0"/>
    <x v="20"/>
    <x v="31"/>
    <x v="23"/>
    <x v="24"/>
    <x v="22"/>
    <x v="13"/>
    <x v="31"/>
    <x v="0"/>
    <x v="10"/>
    <x v="35"/>
    <x v="22"/>
    <x v="4"/>
    <x v="22"/>
    <x v="25"/>
    <x v="17"/>
    <x v="0"/>
    <x v="4"/>
    <x v="33"/>
    <x v="22"/>
    <x v="9"/>
    <x v="1"/>
    <x v="22"/>
    <x v="42"/>
    <x v="2"/>
    <x v="0"/>
    <x v="2"/>
    <x v="34"/>
    <x v="21"/>
    <x v="11"/>
    <x v="43"/>
    <x v="0"/>
    <x v="0"/>
    <x v="11"/>
    <x v="32"/>
    <x v="21"/>
    <x v="13"/>
    <x v="22"/>
    <x v="0"/>
    <x v="41"/>
    <x v="0"/>
    <x v="43"/>
    <x v="43"/>
    <x v="7"/>
    <x v="0"/>
    <x v="33"/>
    <x v="28"/>
    <x v="0"/>
    <x v="0"/>
    <x v="0"/>
    <x v="0"/>
    <x v="0"/>
    <x v="0"/>
    <x v="0"/>
    <x v="0"/>
    <x v="0"/>
    <x v="0"/>
    <x v="0"/>
    <x v="0"/>
    <x v="0"/>
    <x v="0"/>
    <x v="0"/>
    <x v="0"/>
    <x v="0"/>
    <x v="15"/>
    <x v="26"/>
    <x v="0"/>
    <x v="33"/>
    <x v="0"/>
    <x v="0"/>
    <x v="0"/>
    <x v="0"/>
    <x v="0"/>
    <x v="9"/>
    <x v="19"/>
    <x v="31"/>
    <x v="15"/>
    <x v="1"/>
    <x v="7"/>
  </r>
  <r>
    <x v="22"/>
    <x v="19"/>
    <x v="9"/>
    <x v="17"/>
    <x v="27"/>
    <x v="14"/>
    <x v="23"/>
    <x v="0"/>
    <x v="7"/>
    <x v="2"/>
    <x v="13"/>
    <x v="11"/>
    <x v="28"/>
    <x v="16"/>
    <x v="10"/>
    <x v="0"/>
    <x v="42"/>
    <x v="9"/>
    <x v="7"/>
    <x v="8"/>
    <x v="30"/>
    <x v="24"/>
    <x v="8"/>
    <x v="0"/>
    <x v="42"/>
    <x v="2"/>
    <x v="12"/>
    <x v="11"/>
    <x v="26"/>
    <x v="35"/>
    <x v="10"/>
    <x v="0"/>
    <x v="38"/>
    <x v="9"/>
    <x v="15"/>
    <x v="24"/>
    <x v="22"/>
    <x v="26"/>
    <x v="28"/>
    <x v="0"/>
    <x v="16"/>
    <x v="22"/>
    <x v="18"/>
    <x v="21"/>
    <x v="21"/>
    <x v="31"/>
    <x v="7"/>
    <x v="0"/>
    <x v="26"/>
    <x v="34"/>
    <x v="16"/>
    <x v="12"/>
    <x v="20"/>
    <x v="35"/>
    <x v="7"/>
    <x v="0"/>
    <x v="18"/>
    <x v="37"/>
    <x v="26"/>
    <x v="9"/>
    <x v="20"/>
    <x v="29"/>
    <x v="15"/>
    <x v="0"/>
    <x v="32"/>
    <x v="20"/>
    <x v="18"/>
    <x v="7"/>
    <x v="20"/>
    <x v="26"/>
    <x v="22"/>
    <x v="0"/>
    <x v="31"/>
    <x v="11"/>
    <x v="18"/>
    <x v="34"/>
    <x v="1"/>
    <x v="20"/>
    <x v="30"/>
    <x v="21"/>
    <x v="0"/>
    <x v="19"/>
    <x v="12"/>
    <x v="19"/>
    <x v="43"/>
    <x v="37"/>
    <x v="4"/>
    <x v="0"/>
    <x v="17"/>
    <x v="9"/>
    <x v="20"/>
    <x v="43"/>
    <x v="20"/>
    <x v="0"/>
    <x v="33"/>
    <x v="0"/>
    <x v="34"/>
    <x v="35"/>
    <x v="21"/>
    <x v="5"/>
    <x v="8"/>
    <x v="20"/>
    <x v="0"/>
    <x v="0"/>
    <x v="0"/>
    <x v="0"/>
    <x v="0"/>
    <x v="0"/>
    <x v="0"/>
    <x v="0"/>
    <x v="0"/>
    <x v="0"/>
    <x v="0"/>
    <x v="0"/>
    <x v="0"/>
    <x v="0"/>
    <x v="0"/>
    <x v="0"/>
    <x v="0"/>
    <x v="8"/>
    <x v="25"/>
    <x v="0"/>
    <x v="25"/>
    <x v="0"/>
    <x v="0"/>
    <x v="0"/>
    <x v="0"/>
    <x v="0"/>
    <x v="0"/>
    <x v="27"/>
    <x v="43"/>
    <x v="8"/>
    <x v="6"/>
    <x v="12"/>
  </r>
  <r>
    <x v="23"/>
    <x v="21"/>
    <x v="9"/>
    <x v="27"/>
    <x v="31"/>
    <x v="10"/>
    <x v="35"/>
    <x v="0"/>
    <x v="25"/>
    <x v="7"/>
    <x v="10"/>
    <x v="23"/>
    <x v="32"/>
    <x v="20"/>
    <x v="18"/>
    <x v="0"/>
    <x v="24"/>
    <x v="8"/>
    <x v="9"/>
    <x v="11"/>
    <x v="34"/>
    <x v="32"/>
    <x v="2"/>
    <x v="0"/>
    <x v="33"/>
    <x v="8"/>
    <x v="14"/>
    <x v="3"/>
    <x v="31"/>
    <x v="39"/>
    <x v="4"/>
    <x v="0"/>
    <x v="34"/>
    <x v="8"/>
    <x v="16"/>
    <x v="15"/>
    <x v="21"/>
    <x v="35"/>
    <x v="30"/>
    <x v="1"/>
    <x v="37"/>
    <x v="39"/>
    <x v="22"/>
    <x v="16"/>
    <x v="22"/>
    <x v="25"/>
    <x v="15"/>
    <x v="0"/>
    <x v="8"/>
    <x v="37"/>
    <x v="22"/>
    <x v="1"/>
    <x v="21"/>
    <x v="29"/>
    <x v="6"/>
    <x v="0"/>
    <x v="8"/>
    <x v="26"/>
    <x v="25"/>
    <x v="18"/>
    <x v="21"/>
    <x v="40"/>
    <x v="4"/>
    <x v="0"/>
    <x v="19"/>
    <x v="31"/>
    <x v="16"/>
    <x v="10"/>
    <x v="21"/>
    <x v="43"/>
    <x v="0"/>
    <x v="0"/>
    <x v="28"/>
    <x v="9"/>
    <x v="19"/>
    <x v="43"/>
    <x v="3"/>
    <x v="21"/>
    <x v="38"/>
    <x v="1"/>
    <x v="0"/>
    <x v="38"/>
    <x v="4"/>
    <x v="23"/>
    <x v="42"/>
    <x v="18"/>
    <x v="26"/>
    <x v="0"/>
    <x v="33"/>
    <x v="2"/>
    <x v="24"/>
    <x v="33"/>
    <x v="21"/>
    <x v="0"/>
    <x v="17"/>
    <x v="0"/>
    <x v="8"/>
    <x v="20"/>
    <x v="24"/>
    <x v="29"/>
    <x v="6"/>
    <x v="25"/>
    <x v="0"/>
    <x v="0"/>
    <x v="0"/>
    <x v="0"/>
    <x v="0"/>
    <x v="0"/>
    <x v="0"/>
    <x v="0"/>
    <x v="0"/>
    <x v="0"/>
    <x v="0"/>
    <x v="0"/>
    <x v="0"/>
    <x v="0"/>
    <x v="0"/>
    <x v="0"/>
    <x v="0"/>
    <x v="11"/>
    <x v="36"/>
    <x v="0"/>
    <x v="26"/>
    <x v="0"/>
    <x v="0"/>
    <x v="2"/>
    <x v="0"/>
    <x v="0"/>
    <x v="0"/>
    <x v="16"/>
    <x v="37"/>
    <x v="10"/>
    <x v="7"/>
    <x v="10"/>
  </r>
  <r>
    <x v="24"/>
    <x v="20"/>
    <x v="8"/>
    <x v="29"/>
    <x v="30"/>
    <x v="12"/>
    <x v="37"/>
    <x v="0"/>
    <x v="28"/>
    <x v="12"/>
    <x v="11"/>
    <x v="9"/>
    <x v="31"/>
    <x v="25"/>
    <x v="14"/>
    <x v="0"/>
    <x v="23"/>
    <x v="12"/>
    <x v="12"/>
    <x v="21"/>
    <x v="32"/>
    <x v="35"/>
    <x v="0"/>
    <x v="0"/>
    <x v="38"/>
    <x v="9"/>
    <x v="17"/>
    <x v="13"/>
    <x v="27"/>
    <x v="37"/>
    <x v="9"/>
    <x v="0"/>
    <x v="26"/>
    <x v="20"/>
    <x v="22"/>
    <x v="19"/>
    <x v="20"/>
    <x v="33"/>
    <x v="34"/>
    <x v="6"/>
    <x v="13"/>
    <x v="38"/>
    <x v="15"/>
    <x v="30"/>
    <x v="19"/>
    <x v="28"/>
    <x v="21"/>
    <x v="0"/>
    <x v="19"/>
    <x v="13"/>
    <x v="27"/>
    <x v="40"/>
    <x v="19"/>
    <x v="28"/>
    <x v="13"/>
    <x v="0"/>
    <x v="31"/>
    <x v="27"/>
    <x v="27"/>
    <x v="33"/>
    <x v="19"/>
    <x v="43"/>
    <x v="0"/>
    <x v="0"/>
    <x v="26"/>
    <x v="25"/>
    <x v="21"/>
    <x v="8"/>
    <x v="19"/>
    <x v="42"/>
    <x v="1"/>
    <x v="0"/>
    <x v="18"/>
    <x v="37"/>
    <x v="25"/>
    <x v="27"/>
    <x v="3"/>
    <x v="19"/>
    <x v="26"/>
    <x v="7"/>
    <x v="0"/>
    <x v="32"/>
    <x v="39"/>
    <x v="28"/>
    <x v="21"/>
    <x v="14"/>
    <x v="18"/>
    <x v="0"/>
    <x v="41"/>
    <x v="35"/>
    <x v="28"/>
    <x v="15"/>
    <x v="19"/>
    <x v="0"/>
    <x v="11"/>
    <x v="0"/>
    <x v="15"/>
    <x v="9"/>
    <x v="10"/>
    <x v="26"/>
    <x v="31"/>
    <x v="2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2"/>
    <x v="0"/>
    <x v="39"/>
    <x v="4"/>
    <x v="0"/>
    <x v="5"/>
    <x v="4"/>
    <x v="7"/>
    <x v="0"/>
    <x v="9"/>
    <x v="27"/>
    <x v="17"/>
    <x v="11"/>
    <x v="11"/>
  </r>
  <r>
    <x v="25"/>
    <x v="14"/>
    <x v="9"/>
    <x v="36"/>
    <x v="29"/>
    <x v="18"/>
    <x v="27"/>
    <x v="0"/>
    <x v="27"/>
    <x v="14"/>
    <x v="12"/>
    <x v="27"/>
    <x v="29"/>
    <x v="26"/>
    <x v="36"/>
    <x v="12"/>
    <x v="20"/>
    <x v="13"/>
    <x v="16"/>
    <x v="34"/>
    <x v="26"/>
    <x v="33"/>
    <x v="11"/>
    <x v="0"/>
    <x v="20"/>
    <x v="19"/>
    <x v="22"/>
    <x v="33"/>
    <x v="20"/>
    <x v="32"/>
    <x v="25"/>
    <x v="0"/>
    <x v="14"/>
    <x v="26"/>
    <x v="20"/>
    <x v="23"/>
    <x v="18"/>
    <x v="34"/>
    <x v="33"/>
    <x v="5"/>
    <x v="6"/>
    <x v="36"/>
    <x v="19"/>
    <x v="8"/>
    <x v="18"/>
    <x v="14"/>
    <x v="30"/>
    <x v="5"/>
    <x v="41"/>
    <x v="39"/>
    <x v="17"/>
    <x v="38"/>
    <x v="18"/>
    <x v="23"/>
    <x v="26"/>
    <x v="0"/>
    <x v="9"/>
    <x v="22"/>
    <x v="21"/>
    <x v="15"/>
    <x v="18"/>
    <x v="38"/>
    <x v="5"/>
    <x v="0"/>
    <x v="4"/>
    <x v="12"/>
    <x v="33"/>
    <x v="29"/>
    <x v="18"/>
    <x v="24"/>
    <x v="10"/>
    <x v="0"/>
    <x v="10"/>
    <x v="6"/>
    <x v="33"/>
    <x v="21"/>
    <x v="1"/>
    <x v="17"/>
    <x v="15"/>
    <x v="33"/>
    <x v="0"/>
    <x v="18"/>
    <x v="8"/>
    <x v="35"/>
    <x v="15"/>
    <x v="13"/>
    <x v="36"/>
    <x v="4"/>
    <x v="26"/>
    <x v="6"/>
    <x v="33"/>
    <x v="34"/>
    <x v="14"/>
    <x v="0"/>
    <x v="21"/>
    <x v="0"/>
    <x v="21"/>
    <x v="21"/>
    <x v="26"/>
    <x v="31"/>
    <x v="7"/>
    <x v="3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8"/>
    <x v="0"/>
    <x v="40"/>
    <x v="6"/>
    <x v="5"/>
    <x v="5"/>
    <x v="5"/>
    <x v="11"/>
    <x v="10"/>
    <x v="37"/>
    <x v="22"/>
    <x v="20"/>
    <x v="19"/>
    <x v="15"/>
  </r>
  <r>
    <x v="26"/>
    <x v="10"/>
    <x v="7"/>
    <x v="35"/>
    <x v="25"/>
    <x v="16"/>
    <x v="31"/>
    <x v="0"/>
    <x v="26"/>
    <x v="24"/>
    <x v="14"/>
    <x v="18"/>
    <x v="24"/>
    <x v="28"/>
    <x v="33"/>
    <x v="10"/>
    <x v="19"/>
    <x v="31"/>
    <x v="15"/>
    <x v="23"/>
    <x v="18"/>
    <x v="29"/>
    <x v="33"/>
    <x v="12"/>
    <x v="28"/>
    <x v="28"/>
    <x v="24"/>
    <x v="18"/>
    <x v="17"/>
    <x v="33"/>
    <x v="15"/>
    <x v="0"/>
    <x v="3"/>
    <x v="28"/>
    <x v="18"/>
    <x v="4"/>
    <x v="16"/>
    <x v="31"/>
    <x v="31"/>
    <x v="3"/>
    <x v="32"/>
    <x v="40"/>
    <x v="21"/>
    <x v="5"/>
    <x v="17"/>
    <x v="16"/>
    <x v="29"/>
    <x v="3"/>
    <x v="7"/>
    <x v="35"/>
    <x v="29"/>
    <x v="9"/>
    <x v="17"/>
    <x v="24"/>
    <x v="21"/>
    <x v="0"/>
    <x v="16"/>
    <x v="25"/>
    <x v="30"/>
    <x v="14"/>
    <x v="13"/>
    <x v="33"/>
    <x v="6"/>
    <x v="0"/>
    <x v="20"/>
    <x v="29"/>
    <x v="34"/>
    <x v="32"/>
    <x v="11"/>
    <x v="27"/>
    <x v="6"/>
    <x v="0"/>
    <x v="27"/>
    <x v="14"/>
    <x v="31"/>
    <x v="16"/>
    <x v="2"/>
    <x v="11"/>
    <x v="19"/>
    <x v="13"/>
    <x v="0"/>
    <x v="37"/>
    <x v="9"/>
    <x v="34"/>
    <x v="16"/>
    <x v="17"/>
    <x v="30"/>
    <x v="0"/>
    <x v="36"/>
    <x v="8"/>
    <x v="29"/>
    <x v="40"/>
    <x v="11"/>
    <x v="0"/>
    <x v="18"/>
    <x v="0"/>
    <x v="7"/>
    <x v="22"/>
    <x v="27"/>
    <x v="30"/>
    <x v="9"/>
    <x v="3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7"/>
    <x v="0"/>
    <x v="28"/>
    <x v="7"/>
    <x v="1"/>
    <x v="15"/>
    <x v="7"/>
    <x v="10"/>
    <x v="12"/>
    <x v="33"/>
    <x v="30"/>
    <x v="16"/>
    <x v="24"/>
    <x v="13"/>
  </r>
  <r>
    <x v="27"/>
    <x v="7"/>
    <x v="10"/>
    <x v="40"/>
    <x v="26"/>
    <x v="24"/>
    <x v="19"/>
    <x v="0"/>
    <x v="2"/>
    <x v="21"/>
    <x v="16"/>
    <x v="25"/>
    <x v="21"/>
    <x v="29"/>
    <x v="15"/>
    <x v="0"/>
    <x v="29"/>
    <x v="33"/>
    <x v="19"/>
    <x v="16"/>
    <x v="16"/>
    <x v="28"/>
    <x v="27"/>
    <x v="8"/>
    <x v="1"/>
    <x v="22"/>
    <x v="20"/>
    <x v="36"/>
    <x v="16"/>
    <x v="30"/>
    <x v="11"/>
    <x v="0"/>
    <x v="31"/>
    <x v="29"/>
    <x v="21"/>
    <x v="17"/>
    <x v="15"/>
    <x v="29"/>
    <x v="16"/>
    <x v="0"/>
    <x v="30"/>
    <x v="32"/>
    <x v="24"/>
    <x v="19"/>
    <x v="15"/>
    <x v="19"/>
    <x v="38"/>
    <x v="11"/>
    <x v="29"/>
    <x v="24"/>
    <x v="25"/>
    <x v="41"/>
    <x v="15"/>
    <x v="27"/>
    <x v="22"/>
    <x v="0"/>
    <x v="26"/>
    <x v="35"/>
    <x v="35"/>
    <x v="38"/>
    <x v="10"/>
    <x v="42"/>
    <x v="1"/>
    <x v="0"/>
    <x v="34"/>
    <x v="23"/>
    <x v="36"/>
    <x v="35"/>
    <x v="8"/>
    <x v="38"/>
    <x v="2"/>
    <x v="0"/>
    <x v="39"/>
    <x v="8"/>
    <x v="39"/>
    <x v="23"/>
    <x v="2"/>
    <x v="6"/>
    <x v="18"/>
    <x v="18"/>
    <x v="0"/>
    <x v="41"/>
    <x v="2"/>
    <x v="40"/>
    <x v="18"/>
    <x v="27"/>
    <x v="24"/>
    <x v="0"/>
    <x v="42"/>
    <x v="1"/>
    <x v="36"/>
    <x v="38"/>
    <x v="7"/>
    <x v="0"/>
    <x v="23"/>
    <x v="0"/>
    <x v="27"/>
    <x v="27"/>
    <x v="29"/>
    <x v="22"/>
    <x v="2"/>
    <x v="3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2"/>
    <x v="0"/>
    <x v="38"/>
    <x v="14"/>
    <x v="7"/>
    <x v="11"/>
    <x v="12"/>
    <x v="4"/>
    <x v="23"/>
    <x v="41"/>
    <x v="26"/>
    <x v="26"/>
    <x v="23"/>
    <x v="16"/>
  </r>
  <r>
    <x v="28"/>
    <x v="6"/>
    <x v="8"/>
    <x v="41"/>
    <x v="24"/>
    <x v="28"/>
    <x v="16"/>
    <x v="0"/>
    <x v="19"/>
    <x v="26"/>
    <x v="17"/>
    <x v="14"/>
    <x v="20"/>
    <x v="31"/>
    <x v="17"/>
    <x v="0"/>
    <x v="18"/>
    <x v="30"/>
    <x v="22"/>
    <x v="15"/>
    <x v="15"/>
    <x v="30"/>
    <x v="15"/>
    <x v="0"/>
    <x v="3"/>
    <x v="32"/>
    <x v="23"/>
    <x v="15"/>
    <x v="15"/>
    <x v="22"/>
    <x v="16"/>
    <x v="0"/>
    <x v="37"/>
    <x v="34"/>
    <x v="24"/>
    <x v="22"/>
    <x v="17"/>
    <x v="27"/>
    <x v="19"/>
    <x v="0"/>
    <x v="39"/>
    <x v="27"/>
    <x v="28"/>
    <x v="20"/>
    <x v="16"/>
    <x v="26"/>
    <x v="28"/>
    <x v="2"/>
    <x v="5"/>
    <x v="38"/>
    <x v="31"/>
    <x v="5"/>
    <x v="16"/>
    <x v="30"/>
    <x v="26"/>
    <x v="0"/>
    <x v="10"/>
    <x v="40"/>
    <x v="37"/>
    <x v="10"/>
    <x v="9"/>
    <x v="39"/>
    <x v="10"/>
    <x v="0"/>
    <x v="27"/>
    <x v="3"/>
    <x v="40"/>
    <x v="22"/>
    <x v="9"/>
    <x v="18"/>
    <x v="28"/>
    <x v="0"/>
    <x v="25"/>
    <x v="1"/>
    <x v="41"/>
    <x v="22"/>
    <x v="0"/>
    <x v="7"/>
    <x v="23"/>
    <x v="34"/>
    <x v="0"/>
    <x v="24"/>
    <x v="0"/>
    <x v="41"/>
    <x v="40"/>
    <x v="38"/>
    <x v="14"/>
    <x v="0"/>
    <x v="35"/>
    <x v="0"/>
    <x v="42"/>
    <x v="36"/>
    <x v="6"/>
    <x v="0"/>
    <x v="38"/>
    <x v="0"/>
    <x v="40"/>
    <x v="38"/>
    <x v="34"/>
    <x v="6"/>
    <x v="0"/>
    <x v="42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13"/>
    <x v="0"/>
    <x v="17"/>
    <x v="5"/>
    <x v="9"/>
    <x v="0"/>
    <x v="3"/>
    <x v="7"/>
    <x v="14"/>
    <x v="38"/>
    <x v="12"/>
    <x v="27"/>
    <x v="26"/>
    <x v="19"/>
  </r>
  <r>
    <x v="29"/>
    <x v="2"/>
    <x v="11"/>
    <x v="34"/>
    <x v="19"/>
    <x v="29"/>
    <x v="15"/>
    <x v="0"/>
    <x v="6"/>
    <x v="27"/>
    <x v="18"/>
    <x v="21"/>
    <x v="14"/>
    <x v="32"/>
    <x v="39"/>
    <x v="17"/>
    <x v="21"/>
    <x v="28"/>
    <x v="25"/>
    <x v="6"/>
    <x v="14"/>
    <x v="25"/>
    <x v="21"/>
    <x v="1"/>
    <x v="27"/>
    <x v="42"/>
    <x v="25"/>
    <x v="21"/>
    <x v="14"/>
    <x v="21"/>
    <x v="17"/>
    <x v="0"/>
    <x v="12"/>
    <x v="37"/>
    <x v="28"/>
    <x v="11"/>
    <x v="14"/>
    <x v="23"/>
    <x v="21"/>
    <x v="0"/>
    <x v="9"/>
    <x v="26"/>
    <x v="33"/>
    <x v="22"/>
    <x v="14"/>
    <x v="15"/>
    <x v="31"/>
    <x v="4"/>
    <x v="18"/>
    <x v="42"/>
    <x v="35"/>
    <x v="4"/>
    <x v="10"/>
    <x v="31"/>
    <x v="23"/>
    <x v="0"/>
    <x v="13"/>
    <x v="41"/>
    <x v="41"/>
    <x v="12"/>
    <x v="2"/>
    <x v="10"/>
    <x v="40"/>
    <x v="0"/>
    <x v="14"/>
    <x v="0"/>
    <x v="41"/>
    <x v="38"/>
    <x v="2"/>
    <x v="23"/>
    <x v="37"/>
    <x v="0"/>
    <x v="11"/>
    <x v="2"/>
    <x v="40"/>
    <x v="37"/>
    <x v="0"/>
    <x v="2"/>
    <x v="41"/>
    <x v="25"/>
    <x v="0"/>
    <x v="12"/>
    <x v="5"/>
    <x v="37"/>
    <x v="38"/>
    <x v="42"/>
    <x v="3"/>
    <x v="0"/>
    <x v="34"/>
    <x v="7"/>
    <x v="43"/>
    <x v="35"/>
    <x v="2"/>
    <x v="0"/>
    <x v="40"/>
    <x v="0"/>
    <x v="42"/>
    <x v="42"/>
    <x v="35"/>
    <x v="3"/>
    <x v="3"/>
    <x v="43"/>
    <x v="0"/>
    <x v="1"/>
    <x v="0"/>
    <x v="3"/>
    <x v="0"/>
    <x v="0"/>
    <x v="0"/>
    <x v="0"/>
    <x v="0"/>
    <x v="0"/>
    <x v="0"/>
    <x v="0"/>
    <x v="0"/>
    <x v="0"/>
    <x v="0"/>
    <x v="0"/>
    <x v="0"/>
    <x v="16"/>
    <x v="6"/>
    <x v="2"/>
    <x v="3"/>
    <x v="6"/>
    <x v="6"/>
    <x v="6"/>
    <x v="2"/>
    <x v="19"/>
    <x v="18"/>
    <x v="30"/>
    <x v="10"/>
    <x v="32"/>
    <x v="32"/>
    <x v="20"/>
  </r>
  <r>
    <x v="30"/>
    <x v="0"/>
    <x v="7"/>
    <x v="42"/>
    <x v="15"/>
    <x v="35"/>
    <x v="9"/>
    <x v="0"/>
    <x v="16"/>
    <x v="35"/>
    <x v="23"/>
    <x v="19"/>
    <x v="13"/>
    <x v="22"/>
    <x v="22"/>
    <x v="0"/>
    <x v="28"/>
    <x v="35"/>
    <x v="28"/>
    <x v="20"/>
    <x v="13"/>
    <x v="23"/>
    <x v="18"/>
    <x v="0"/>
    <x v="12"/>
    <x v="40"/>
    <x v="27"/>
    <x v="29"/>
    <x v="12"/>
    <x v="24"/>
    <x v="26"/>
    <x v="0"/>
    <x v="9"/>
    <x v="42"/>
    <x v="29"/>
    <x v="39"/>
    <x v="11"/>
    <x v="21"/>
    <x v="27"/>
    <x v="0"/>
    <x v="21"/>
    <x v="34"/>
    <x v="32"/>
    <x v="31"/>
    <x v="11"/>
    <x v="11"/>
    <x v="36"/>
    <x v="8"/>
    <x v="15"/>
    <x v="41"/>
    <x v="33"/>
    <x v="14"/>
    <x v="1"/>
    <x v="32"/>
    <x v="25"/>
    <x v="0"/>
    <x v="6"/>
    <x v="34"/>
    <x v="43"/>
    <x v="27"/>
    <x v="0"/>
    <x v="23"/>
    <x v="33"/>
    <x v="0"/>
    <x v="11"/>
    <x v="1"/>
    <x v="42"/>
    <x v="28"/>
    <x v="0"/>
    <x v="19"/>
    <x v="40"/>
    <x v="3"/>
    <x v="8"/>
    <x v="0"/>
    <x v="42"/>
    <x v="36"/>
    <x v="0"/>
    <x v="0"/>
    <x v="37"/>
    <x v="39"/>
    <x v="7"/>
    <x v="9"/>
    <x v="1"/>
    <x v="42"/>
    <x v="41"/>
    <x v="40"/>
    <x v="23"/>
    <x v="0"/>
    <x v="32"/>
    <x v="3"/>
    <x v="40"/>
    <x v="42"/>
    <x v="0"/>
    <x v="0"/>
    <x v="34"/>
    <x v="0"/>
    <x v="35"/>
    <x v="37"/>
    <x v="41"/>
    <x v="17"/>
    <x v="1"/>
    <x v="41"/>
    <x v="0"/>
    <x v="4"/>
    <x v="1"/>
    <x v="6"/>
    <x v="2"/>
    <x v="0"/>
    <x v="0"/>
    <x v="0"/>
    <x v="0"/>
    <x v="0"/>
    <x v="0"/>
    <x v="0"/>
    <x v="0"/>
    <x v="0"/>
    <x v="0"/>
    <x v="0"/>
    <x v="0"/>
    <x v="8"/>
    <x v="3"/>
    <x v="13"/>
    <x v="4"/>
    <x v="15"/>
    <x v="13"/>
    <x v="7"/>
    <x v="13"/>
    <x v="17"/>
    <x v="17"/>
    <x v="40"/>
    <x v="8"/>
    <x v="34"/>
    <x v="34"/>
    <x v="24"/>
  </r>
  <r>
    <x v="31"/>
    <x v="1"/>
    <x v="8"/>
    <x v="43"/>
    <x v="13"/>
    <x v="34"/>
    <x v="7"/>
    <x v="0"/>
    <x v="31"/>
    <x v="40"/>
    <x v="27"/>
    <x v="24"/>
    <x v="12"/>
    <x v="14"/>
    <x v="37"/>
    <x v="16"/>
    <x v="10"/>
    <x v="36"/>
    <x v="30"/>
    <x v="29"/>
    <x v="12"/>
    <x v="15"/>
    <x v="23"/>
    <x v="2"/>
    <x v="21"/>
    <x v="38"/>
    <x v="28"/>
    <x v="31"/>
    <x v="13"/>
    <x v="16"/>
    <x v="32"/>
    <x v="4"/>
    <x v="29"/>
    <x v="38"/>
    <x v="26"/>
    <x v="28"/>
    <x v="13"/>
    <x v="19"/>
    <x v="32"/>
    <x v="4"/>
    <x v="14"/>
    <x v="23"/>
    <x v="27"/>
    <x v="37"/>
    <x v="12"/>
    <x v="12"/>
    <x v="34"/>
    <x v="6"/>
    <x v="10"/>
    <x v="43"/>
    <x v="38"/>
    <x v="2"/>
    <x v="8"/>
    <x v="20"/>
    <x v="27"/>
    <x v="0"/>
    <x v="2"/>
    <x v="43"/>
    <x v="42"/>
    <x v="41"/>
    <x v="1"/>
    <x v="27"/>
    <x v="30"/>
    <x v="0"/>
    <x v="7"/>
    <x v="18"/>
    <x v="43"/>
    <x v="33"/>
    <x v="1"/>
    <x v="22"/>
    <x v="39"/>
    <x v="0"/>
    <x v="13"/>
    <x v="5"/>
    <x v="43"/>
    <x v="28"/>
    <x v="0"/>
    <x v="1"/>
    <x v="27"/>
    <x v="43"/>
    <x v="11"/>
    <x v="22"/>
    <x v="3"/>
    <x v="43"/>
    <x v="39"/>
    <x v="33"/>
    <x v="37"/>
    <x v="1"/>
    <x v="38"/>
    <x v="4"/>
    <x v="41"/>
    <x v="41"/>
    <x v="1"/>
    <x v="0"/>
    <x v="29"/>
    <x v="0"/>
    <x v="16"/>
    <x v="30"/>
    <x v="40"/>
    <x v="32"/>
    <x v="4"/>
    <x v="40"/>
    <x v="0"/>
    <x v="2"/>
    <x v="0"/>
    <x v="5"/>
    <x v="1"/>
    <x v="0"/>
    <x v="0"/>
    <x v="0"/>
    <x v="0"/>
    <x v="0"/>
    <x v="0"/>
    <x v="0"/>
    <x v="0"/>
    <x v="0"/>
    <x v="0"/>
    <x v="0"/>
    <x v="0"/>
    <x v="12"/>
    <x v="2"/>
    <x v="12"/>
    <x v="5"/>
    <x v="12"/>
    <x v="14"/>
    <x v="9"/>
    <x v="9"/>
    <x v="16"/>
    <x v="24"/>
    <x v="42"/>
    <x v="17"/>
    <x v="33"/>
    <x v="36"/>
    <x v="27"/>
  </r>
  <r>
    <x v="32"/>
    <x v="3"/>
    <x v="10"/>
    <x v="39"/>
    <x v="11"/>
    <x v="32"/>
    <x v="12"/>
    <x v="0"/>
    <x v="41"/>
    <x v="41"/>
    <x v="33"/>
    <x v="17"/>
    <x v="11"/>
    <x v="15"/>
    <x v="20"/>
    <x v="2"/>
    <x v="16"/>
    <x v="39"/>
    <x v="31"/>
    <x v="25"/>
    <x v="11"/>
    <x v="12"/>
    <x v="24"/>
    <x v="3"/>
    <x v="9"/>
    <x v="41"/>
    <x v="33"/>
    <x v="23"/>
    <x v="11"/>
    <x v="17"/>
    <x v="27"/>
    <x v="0"/>
    <x v="18"/>
    <x v="39"/>
    <x v="32"/>
    <x v="38"/>
    <x v="12"/>
    <x v="15"/>
    <x v="39"/>
    <x v="9"/>
    <x v="7"/>
    <x v="35"/>
    <x v="34"/>
    <x v="18"/>
    <x v="13"/>
    <x v="10"/>
    <x v="37"/>
    <x v="12"/>
    <x v="13"/>
    <x v="40"/>
    <x v="40"/>
    <x v="3"/>
    <x v="14"/>
    <x v="15"/>
    <x v="34"/>
    <x v="0"/>
    <x v="4"/>
    <x v="42"/>
    <x v="38"/>
    <x v="0"/>
    <x v="3"/>
    <x v="41"/>
    <x v="20"/>
    <x v="0"/>
    <x v="25"/>
    <x v="30"/>
    <x v="32"/>
    <x v="36"/>
    <x v="3"/>
    <x v="40"/>
    <x v="21"/>
    <x v="0"/>
    <x v="40"/>
    <x v="7"/>
    <x v="35"/>
    <x v="35"/>
    <x v="1"/>
    <x v="3"/>
    <x v="39"/>
    <x v="36"/>
    <x v="0"/>
    <x v="42"/>
    <x v="7"/>
    <x v="39"/>
    <x v="29"/>
    <x v="34"/>
    <x v="34"/>
    <x v="0"/>
    <x v="39"/>
    <x v="5"/>
    <x v="37"/>
    <x v="37"/>
    <x v="3"/>
    <x v="0"/>
    <x v="30"/>
    <x v="0"/>
    <x v="26"/>
    <x v="31"/>
    <x v="42"/>
    <x v="28"/>
    <x v="5"/>
    <x v="38"/>
    <x v="0"/>
    <x v="5"/>
    <x v="1"/>
    <x v="7"/>
    <x v="3"/>
    <x v="0"/>
    <x v="1"/>
    <x v="0"/>
    <x v="1"/>
    <x v="0"/>
    <x v="0"/>
    <x v="0"/>
    <x v="0"/>
    <x v="0"/>
    <x v="0"/>
    <x v="0"/>
    <x v="0"/>
    <x v="0"/>
    <x v="1"/>
    <x v="15"/>
    <x v="6"/>
    <x v="16"/>
    <x v="18"/>
    <x v="13"/>
    <x v="17"/>
    <x v="7"/>
    <x v="19"/>
    <x v="34"/>
    <x v="16"/>
    <x v="31"/>
    <x v="38"/>
    <x v="30"/>
  </r>
  <r>
    <x v="33"/>
    <x v="4"/>
    <x v="9"/>
    <x v="37"/>
    <x v="10"/>
    <x v="33"/>
    <x v="11"/>
    <x v="0"/>
    <x v="36"/>
    <x v="43"/>
    <x v="34"/>
    <x v="28"/>
    <x v="10"/>
    <x v="17"/>
    <x v="3"/>
    <x v="0"/>
    <x v="33"/>
    <x v="37"/>
    <x v="27"/>
    <x v="26"/>
    <x v="10"/>
    <x v="11"/>
    <x v="13"/>
    <x v="0"/>
    <x v="30"/>
    <x v="39"/>
    <x v="32"/>
    <x v="19"/>
    <x v="10"/>
    <x v="11"/>
    <x v="30"/>
    <x v="5"/>
    <x v="17"/>
    <x v="43"/>
    <x v="33"/>
    <x v="8"/>
    <x v="10"/>
    <x v="11"/>
    <x v="29"/>
    <x v="0"/>
    <x v="4"/>
    <x v="37"/>
    <x v="35"/>
    <x v="34"/>
    <x v="10"/>
    <x v="9"/>
    <x v="35"/>
    <x v="9"/>
    <x v="2"/>
    <x v="28"/>
    <x v="42"/>
    <x v="30"/>
    <x v="12"/>
    <x v="11"/>
    <x v="32"/>
    <x v="0"/>
    <x v="3"/>
    <x v="39"/>
    <x v="33"/>
    <x v="5"/>
    <x v="5"/>
    <x v="36"/>
    <x v="23"/>
    <x v="0"/>
    <x v="8"/>
    <x v="4"/>
    <x v="30"/>
    <x v="42"/>
    <x v="4"/>
    <x v="41"/>
    <x v="20"/>
    <x v="0"/>
    <x v="23"/>
    <x v="3"/>
    <x v="32"/>
    <x v="41"/>
    <x v="2"/>
    <x v="4"/>
    <x v="40"/>
    <x v="32"/>
    <x v="0"/>
    <x v="28"/>
    <x v="6"/>
    <x v="36"/>
    <x v="34"/>
    <x v="31"/>
    <x v="38"/>
    <x v="2"/>
    <x v="27"/>
    <x v="10"/>
    <x v="34"/>
    <x v="39"/>
    <x v="4"/>
    <x v="0"/>
    <x v="27"/>
    <x v="0"/>
    <x v="9"/>
    <x v="29"/>
    <x v="39"/>
    <x v="35"/>
    <x v="14"/>
    <x v="34"/>
    <x v="0"/>
    <x v="10"/>
    <x v="6"/>
    <x v="14"/>
    <x v="6"/>
    <x v="4"/>
    <x v="2"/>
    <x v="5"/>
    <x v="2"/>
    <x v="0"/>
    <x v="0"/>
    <x v="0"/>
    <x v="0"/>
    <x v="0"/>
    <x v="0"/>
    <x v="0"/>
    <x v="1"/>
    <x v="0"/>
    <x v="0"/>
    <x v="16"/>
    <x v="9"/>
    <x v="17"/>
    <x v="19"/>
    <x v="10"/>
    <x v="18"/>
    <x v="0"/>
    <x v="16"/>
    <x v="15"/>
    <x v="13"/>
    <x v="30"/>
    <x v="41"/>
    <x v="33"/>
  </r>
  <r>
    <x v="34"/>
    <x v="5"/>
    <x v="2"/>
    <x v="23"/>
    <x v="9"/>
    <x v="30"/>
    <x v="13"/>
    <x v="0"/>
    <x v="30"/>
    <x v="42"/>
    <x v="36"/>
    <x v="15"/>
    <x v="9"/>
    <x v="19"/>
    <x v="6"/>
    <x v="0"/>
    <x v="31"/>
    <x v="41"/>
    <x v="35"/>
    <x v="9"/>
    <x v="9"/>
    <x v="9"/>
    <x v="20"/>
    <x v="0"/>
    <x v="43"/>
    <x v="43"/>
    <x v="34"/>
    <x v="2"/>
    <x v="9"/>
    <x v="8"/>
    <x v="36"/>
    <x v="13"/>
    <x v="2"/>
    <x v="32"/>
    <x v="34"/>
    <x v="34"/>
    <x v="9"/>
    <x v="9"/>
    <x v="41"/>
    <x v="13"/>
    <x v="0"/>
    <x v="18"/>
    <x v="39"/>
    <x v="32"/>
    <x v="9"/>
    <x v="8"/>
    <x v="39"/>
    <x v="15"/>
    <x v="0"/>
    <x v="8"/>
    <x v="34"/>
    <x v="36"/>
    <x v="9"/>
    <x v="9"/>
    <x v="35"/>
    <x v="2"/>
    <x v="0"/>
    <x v="9"/>
    <x v="29"/>
    <x v="3"/>
    <x v="8"/>
    <x v="15"/>
    <x v="32"/>
    <x v="1"/>
    <x v="1"/>
    <x v="37"/>
    <x v="24"/>
    <x v="37"/>
    <x v="5"/>
    <x v="33"/>
    <x v="19"/>
    <x v="1"/>
    <x v="1"/>
    <x v="41"/>
    <x v="24"/>
    <x v="38"/>
    <x v="3"/>
    <x v="5"/>
    <x v="43"/>
    <x v="11"/>
    <x v="2"/>
    <x v="3"/>
    <x v="42"/>
    <x v="22"/>
    <x v="37"/>
    <x v="29"/>
    <x v="25"/>
    <x v="3"/>
    <x v="19"/>
    <x v="42"/>
    <x v="22"/>
    <x v="18"/>
    <x v="5"/>
    <x v="0"/>
    <x v="19"/>
    <x v="0"/>
    <x v="10"/>
    <x v="23"/>
    <x v="32"/>
    <x v="34"/>
    <x v="41"/>
    <x v="21"/>
    <x v="3"/>
    <x v="12"/>
    <x v="8"/>
    <x v="17"/>
    <x v="11"/>
    <x v="6"/>
    <x v="3"/>
    <x v="6"/>
    <x v="3"/>
    <x v="0"/>
    <x v="0"/>
    <x v="0"/>
    <x v="1"/>
    <x v="0"/>
    <x v="0"/>
    <x v="0"/>
    <x v="1"/>
    <x v="0"/>
    <x v="5"/>
    <x v="14"/>
    <x v="10"/>
    <x v="18"/>
    <x v="12"/>
    <x v="15"/>
    <x v="10"/>
    <x v="1"/>
    <x v="7"/>
    <x v="12"/>
    <x v="19"/>
    <x v="29"/>
    <x v="39"/>
    <x v="36"/>
  </r>
  <r>
    <x v="35"/>
    <x v="9"/>
    <x v="3"/>
    <x v="13"/>
    <x v="8"/>
    <x v="40"/>
    <x v="5"/>
    <x v="0"/>
    <x v="0"/>
    <x v="34"/>
    <x v="37"/>
    <x v="32"/>
    <x v="7"/>
    <x v="6"/>
    <x v="34"/>
    <x v="13"/>
    <x v="43"/>
    <x v="43"/>
    <x v="37"/>
    <x v="41"/>
    <x v="7"/>
    <x v="7"/>
    <x v="33"/>
    <x v="19"/>
    <x v="2"/>
    <x v="35"/>
    <x v="35"/>
    <x v="43"/>
    <x v="8"/>
    <x v="7"/>
    <x v="31"/>
    <x v="10"/>
    <x v="41"/>
    <x v="41"/>
    <x v="41"/>
    <x v="42"/>
    <x v="7"/>
    <x v="8"/>
    <x v="42"/>
    <x v="11"/>
    <x v="1"/>
    <x v="41"/>
    <x v="42"/>
    <x v="41"/>
    <x v="7"/>
    <x v="8"/>
    <x v="42"/>
    <x v="15"/>
    <x v="1"/>
    <x v="12"/>
    <x v="43"/>
    <x v="42"/>
    <x v="4"/>
    <x v="7"/>
    <x v="39"/>
    <x v="5"/>
    <x v="43"/>
    <x v="8"/>
    <x v="12"/>
    <x v="1"/>
    <x v="6"/>
    <x v="7"/>
    <x v="35"/>
    <x v="3"/>
    <x v="43"/>
    <x v="40"/>
    <x v="10"/>
    <x v="0"/>
    <x v="7"/>
    <x v="8"/>
    <x v="25"/>
    <x v="4"/>
    <x v="43"/>
    <x v="39"/>
    <x v="8"/>
    <x v="0"/>
    <x v="1"/>
    <x v="9"/>
    <x v="8"/>
    <x v="16"/>
    <x v="4"/>
    <x v="43"/>
    <x v="38"/>
    <x v="7"/>
    <x v="4"/>
    <x v="8"/>
    <x v="23"/>
    <x v="7"/>
    <x v="14"/>
    <x v="39"/>
    <x v="8"/>
    <x v="21"/>
    <x v="9"/>
    <x v="0"/>
    <x v="22"/>
    <x v="0"/>
    <x v="25"/>
    <x v="19"/>
    <x v="18"/>
    <x v="26"/>
    <x v="40"/>
    <x v="9"/>
    <x v="3"/>
    <x v="0"/>
    <x v="9"/>
    <x v="16"/>
    <x v="12"/>
    <x v="8"/>
    <x v="4"/>
    <x v="7"/>
    <x v="4"/>
    <x v="0"/>
    <x v="0"/>
    <x v="0"/>
    <x v="1"/>
    <x v="0"/>
    <x v="0"/>
    <x v="0"/>
    <x v="1"/>
    <x v="0"/>
    <x v="15"/>
    <x v="5"/>
    <x v="12"/>
    <x v="18"/>
    <x v="17"/>
    <x v="15"/>
    <x v="15"/>
    <x v="24"/>
    <x v="13"/>
    <x v="43"/>
    <x v="6"/>
    <x v="36"/>
    <x v="42"/>
    <x v="38"/>
  </r>
  <r>
    <x v="36"/>
    <x v="15"/>
    <x v="5"/>
    <x v="6"/>
    <x v="7"/>
    <x v="36"/>
    <x v="6"/>
    <x v="0"/>
    <x v="9"/>
    <x v="39"/>
    <x v="42"/>
    <x v="29"/>
    <x v="8"/>
    <x v="7"/>
    <x v="26"/>
    <x v="11"/>
    <x v="1"/>
    <x v="40"/>
    <x v="39"/>
    <x v="30"/>
    <x v="8"/>
    <x v="8"/>
    <x v="31"/>
    <x v="11"/>
    <x v="8"/>
    <x v="27"/>
    <x v="37"/>
    <x v="4"/>
    <x v="7"/>
    <x v="10"/>
    <x v="36"/>
    <x v="15"/>
    <x v="0"/>
    <x v="16"/>
    <x v="38"/>
    <x v="0"/>
    <x v="8"/>
    <x v="6"/>
    <x v="37"/>
    <x v="12"/>
    <x v="43"/>
    <x v="43"/>
    <x v="38"/>
    <x v="42"/>
    <x v="8"/>
    <x v="7"/>
    <x v="40"/>
    <x v="14"/>
    <x v="3"/>
    <x v="20"/>
    <x v="41"/>
    <x v="43"/>
    <x v="13"/>
    <x v="8"/>
    <x v="37"/>
    <x v="4"/>
    <x v="33"/>
    <x v="11"/>
    <x v="28"/>
    <x v="2"/>
    <x v="16"/>
    <x v="8"/>
    <x v="38"/>
    <x v="4"/>
    <x v="6"/>
    <x v="22"/>
    <x v="27"/>
    <x v="13"/>
    <x v="16"/>
    <x v="7"/>
    <x v="37"/>
    <x v="5"/>
    <x v="7"/>
    <x v="32"/>
    <x v="20"/>
    <x v="10"/>
    <x v="1"/>
    <x v="16"/>
    <x v="4"/>
    <x v="35"/>
    <x v="5"/>
    <x v="10"/>
    <x v="32"/>
    <x v="17"/>
    <x v="7"/>
    <x v="2"/>
    <x v="33"/>
    <x v="6"/>
    <x v="15"/>
    <x v="27"/>
    <x v="16"/>
    <x v="2"/>
    <x v="16"/>
    <x v="0"/>
    <x v="25"/>
    <x v="0"/>
    <x v="29"/>
    <x v="18"/>
    <x v="12"/>
    <x v="23"/>
    <x v="26"/>
    <x v="16"/>
    <x v="3"/>
    <x v="6"/>
    <x v="5"/>
    <x v="4"/>
    <x v="14"/>
    <x v="9"/>
    <x v="5"/>
    <x v="0"/>
    <x v="4"/>
    <x v="0"/>
    <x v="0"/>
    <x v="0"/>
    <x v="1"/>
    <x v="0"/>
    <x v="0"/>
    <x v="0"/>
    <x v="1"/>
    <x v="1"/>
    <x v="19"/>
    <x v="4"/>
    <x v="7"/>
    <x v="18"/>
    <x v="22"/>
    <x v="15"/>
    <x v="23"/>
    <x v="24"/>
    <x v="34"/>
    <x v="35"/>
    <x v="7"/>
    <x v="35"/>
    <x v="40"/>
    <x v="43"/>
  </r>
  <r>
    <x v="37"/>
    <x v="11"/>
    <x v="7"/>
    <x v="18"/>
    <x v="6"/>
    <x v="31"/>
    <x v="8"/>
    <x v="0"/>
    <x v="1"/>
    <x v="37"/>
    <x v="39"/>
    <x v="40"/>
    <x v="6"/>
    <x v="11"/>
    <x v="5"/>
    <x v="0"/>
    <x v="2"/>
    <x v="42"/>
    <x v="43"/>
    <x v="36"/>
    <x v="6"/>
    <x v="5"/>
    <x v="33"/>
    <x v="14"/>
    <x v="13"/>
    <x v="26"/>
    <x v="40"/>
    <x v="40"/>
    <x v="6"/>
    <x v="6"/>
    <x v="35"/>
    <x v="9"/>
    <x v="1"/>
    <x v="25"/>
    <x v="43"/>
    <x v="13"/>
    <x v="6"/>
    <x v="7"/>
    <x v="40"/>
    <x v="13"/>
    <x v="2"/>
    <x v="24"/>
    <x v="43"/>
    <x v="43"/>
    <x v="6"/>
    <x v="6"/>
    <x v="33"/>
    <x v="10"/>
    <x v="43"/>
    <x v="23"/>
    <x v="39"/>
    <x v="35"/>
    <x v="3"/>
    <x v="6"/>
    <x v="40"/>
    <x v="5"/>
    <x v="25"/>
    <x v="32"/>
    <x v="31"/>
    <x v="42"/>
    <x v="7"/>
    <x v="5"/>
    <x v="41"/>
    <x v="4"/>
    <x v="29"/>
    <x v="43"/>
    <x v="17"/>
    <x v="11"/>
    <x v="10"/>
    <x v="4"/>
    <x v="38"/>
    <x v="6"/>
    <x v="26"/>
    <x v="43"/>
    <x v="16"/>
    <x v="1"/>
    <x v="1"/>
    <x v="10"/>
    <x v="3"/>
    <x v="38"/>
    <x v="6"/>
    <x v="33"/>
    <x v="43"/>
    <x v="15"/>
    <x v="0"/>
    <x v="9"/>
    <x v="22"/>
    <x v="6"/>
    <x v="23"/>
    <x v="41"/>
    <x v="15"/>
    <x v="4"/>
    <x v="10"/>
    <x v="0"/>
    <x v="28"/>
    <x v="0"/>
    <x v="32"/>
    <x v="25"/>
    <x v="15"/>
    <x v="15"/>
    <x v="43"/>
    <x v="15"/>
    <x v="1"/>
    <x v="8"/>
    <x v="3"/>
    <x v="8"/>
    <x v="13"/>
    <x v="10"/>
    <x v="6"/>
    <x v="1"/>
    <x v="5"/>
    <x v="0"/>
    <x v="0"/>
    <x v="0"/>
    <x v="0"/>
    <x v="0"/>
    <x v="0"/>
    <x v="0"/>
    <x v="1"/>
    <x v="2"/>
    <x v="12"/>
    <x v="9"/>
    <x v="16"/>
    <x v="18"/>
    <x v="22"/>
    <x v="15"/>
    <x v="23"/>
    <x v="13"/>
    <x v="30"/>
    <x v="10"/>
    <x v="9"/>
    <x v="37"/>
    <x v="43"/>
    <x v="42"/>
  </r>
  <r>
    <x v="38"/>
    <x v="8"/>
    <x v="4"/>
    <x v="10"/>
    <x v="5"/>
    <x v="39"/>
    <x v="4"/>
    <x v="0"/>
    <x v="8"/>
    <x v="36"/>
    <x v="41"/>
    <x v="43"/>
    <x v="5"/>
    <x v="0"/>
    <x v="21"/>
    <x v="7"/>
    <x v="5"/>
    <x v="38"/>
    <x v="42"/>
    <x v="17"/>
    <x v="5"/>
    <x v="6"/>
    <x v="33"/>
    <x v="18"/>
    <x v="0"/>
    <x v="16"/>
    <x v="42"/>
    <x v="10"/>
    <x v="5"/>
    <x v="5"/>
    <x v="36"/>
    <x v="15"/>
    <x v="28"/>
    <x v="27"/>
    <x v="42"/>
    <x v="41"/>
    <x v="4"/>
    <x v="4"/>
    <x v="36"/>
    <x v="10"/>
    <x v="38"/>
    <x v="21"/>
    <x v="41"/>
    <x v="24"/>
    <x v="2"/>
    <x v="5"/>
    <x v="41"/>
    <x v="13"/>
    <x v="9"/>
    <x v="15"/>
    <x v="37"/>
    <x v="23"/>
    <x v="0"/>
    <x v="5"/>
    <x v="41"/>
    <x v="6"/>
    <x v="1"/>
    <x v="36"/>
    <x v="20"/>
    <x v="36"/>
    <x v="4"/>
    <x v="6"/>
    <x v="36"/>
    <x v="2"/>
    <x v="0"/>
    <x v="42"/>
    <x v="13"/>
    <x v="16"/>
    <x v="6"/>
    <x v="6"/>
    <x v="27"/>
    <x v="2"/>
    <x v="0"/>
    <x v="42"/>
    <x v="13"/>
    <x v="6"/>
    <x v="1"/>
    <x v="8"/>
    <x v="6"/>
    <x v="22"/>
    <x v="1"/>
    <x v="0"/>
    <x v="40"/>
    <x v="13"/>
    <x v="1"/>
    <x v="11"/>
    <x v="12"/>
    <x v="2"/>
    <x v="7"/>
    <x v="38"/>
    <x v="13"/>
    <x v="1"/>
    <x v="8"/>
    <x v="0"/>
    <x v="26"/>
    <x v="0"/>
    <x v="31"/>
    <x v="24"/>
    <x v="8"/>
    <x v="10"/>
    <x v="35"/>
    <x v="13"/>
    <x v="3"/>
    <x v="11"/>
    <x v="7"/>
    <x v="11"/>
    <x v="10"/>
    <x v="5"/>
    <x v="7"/>
    <x v="2"/>
    <x v="6"/>
    <x v="0"/>
    <x v="0"/>
    <x v="0"/>
    <x v="1"/>
    <x v="0"/>
    <x v="0"/>
    <x v="0"/>
    <x v="1"/>
    <x v="3"/>
    <x v="16"/>
    <x v="11"/>
    <x v="14"/>
    <x v="18"/>
    <x v="21"/>
    <x v="15"/>
    <x v="23"/>
    <x v="24"/>
    <x v="21"/>
    <x v="8"/>
    <x v="4"/>
    <x v="39"/>
    <x v="37"/>
    <x v="41"/>
  </r>
  <r>
    <x v="39"/>
    <x v="12"/>
    <x v="7"/>
    <x v="2"/>
    <x v="4"/>
    <x v="37"/>
    <x v="3"/>
    <x v="0"/>
    <x v="39"/>
    <x v="33"/>
    <x v="43"/>
    <x v="34"/>
    <x v="4"/>
    <x v="5"/>
    <x v="2"/>
    <x v="0"/>
    <x v="13"/>
    <x v="34"/>
    <x v="41"/>
    <x v="24"/>
    <x v="4"/>
    <x v="4"/>
    <x v="33"/>
    <x v="16"/>
    <x v="15"/>
    <x v="30"/>
    <x v="43"/>
    <x v="39"/>
    <x v="4"/>
    <x v="4"/>
    <x v="28"/>
    <x v="2"/>
    <x v="42"/>
    <x v="40"/>
    <x v="39"/>
    <x v="43"/>
    <x v="3"/>
    <x v="5"/>
    <x v="26"/>
    <x v="0"/>
    <x v="18"/>
    <x v="28"/>
    <x v="40"/>
    <x v="38"/>
    <x v="4"/>
    <x v="4"/>
    <x v="43"/>
    <x v="15"/>
    <x v="6"/>
    <x v="4"/>
    <x v="36"/>
    <x v="32"/>
    <x v="5"/>
    <x v="4"/>
    <x v="38"/>
    <x v="3"/>
    <x v="17"/>
    <x v="38"/>
    <x v="13"/>
    <x v="21"/>
    <x v="11"/>
    <x v="1"/>
    <x v="39"/>
    <x v="1"/>
    <x v="28"/>
    <x v="13"/>
    <x v="12"/>
    <x v="19"/>
    <x v="12"/>
    <x v="1"/>
    <x v="32"/>
    <x v="2"/>
    <x v="29"/>
    <x v="10"/>
    <x v="12"/>
    <x v="25"/>
    <x v="1"/>
    <x v="12"/>
    <x v="1"/>
    <x v="31"/>
    <x v="3"/>
    <x v="27"/>
    <x v="13"/>
    <x v="12"/>
    <x v="33"/>
    <x v="3"/>
    <x v="19"/>
    <x v="5"/>
    <x v="13"/>
    <x v="15"/>
    <x v="12"/>
    <x v="27"/>
    <x v="12"/>
    <x v="0"/>
    <x v="15"/>
    <x v="0"/>
    <x v="23"/>
    <x v="10"/>
    <x v="5"/>
    <x v="18"/>
    <x v="12"/>
    <x v="12"/>
    <x v="0"/>
    <x v="7"/>
    <x v="2"/>
    <x v="13"/>
    <x v="9"/>
    <x v="7"/>
    <x v="8"/>
    <x v="4"/>
    <x v="7"/>
    <x v="0"/>
    <x v="0"/>
    <x v="0"/>
    <x v="0"/>
    <x v="0"/>
    <x v="0"/>
    <x v="0"/>
    <x v="1"/>
    <x v="3"/>
    <x v="17"/>
    <x v="6"/>
    <x v="13"/>
    <x v="18"/>
    <x v="20"/>
    <x v="15"/>
    <x v="23"/>
    <x v="20"/>
    <x v="25"/>
    <x v="2"/>
    <x v="3"/>
    <x v="43"/>
    <x v="27"/>
    <x v="39"/>
  </r>
  <r>
    <x v="40"/>
    <x v="18"/>
    <x v="10"/>
    <x v="11"/>
    <x v="3"/>
    <x v="38"/>
    <x v="2"/>
    <x v="0"/>
    <x v="15"/>
    <x v="28"/>
    <x v="40"/>
    <x v="42"/>
    <x v="3"/>
    <x v="4"/>
    <x v="4"/>
    <x v="0"/>
    <x v="6"/>
    <x v="17"/>
    <x v="40"/>
    <x v="39"/>
    <x v="3"/>
    <x v="3"/>
    <x v="32"/>
    <x v="13"/>
    <x v="41"/>
    <x v="13"/>
    <x v="41"/>
    <x v="0"/>
    <x v="3"/>
    <x v="3"/>
    <x v="36"/>
    <x v="14"/>
    <x v="8"/>
    <x v="35"/>
    <x v="40"/>
    <x v="31"/>
    <x v="5"/>
    <x v="3"/>
    <x v="35"/>
    <x v="7"/>
    <x v="12"/>
    <x v="16"/>
    <x v="37"/>
    <x v="25"/>
    <x v="5"/>
    <x v="3"/>
    <x v="32"/>
    <x v="7"/>
    <x v="4"/>
    <x v="6"/>
    <x v="32"/>
    <x v="24"/>
    <x v="11"/>
    <x v="3"/>
    <x v="38"/>
    <x v="1"/>
    <x v="22"/>
    <x v="4"/>
    <x v="10"/>
    <x v="35"/>
    <x v="17"/>
    <x v="3"/>
    <x v="37"/>
    <x v="0"/>
    <x v="40"/>
    <x v="8"/>
    <x v="14"/>
    <x v="25"/>
    <x v="17"/>
    <x v="3"/>
    <x v="30"/>
    <x v="0"/>
    <x v="42"/>
    <x v="15"/>
    <x v="15"/>
    <x v="24"/>
    <x v="1"/>
    <x v="18"/>
    <x v="5"/>
    <x v="17"/>
    <x v="0"/>
    <x v="39"/>
    <x v="16"/>
    <x v="16"/>
    <x v="27"/>
    <x v="6"/>
    <x v="15"/>
    <x v="0"/>
    <x v="28"/>
    <x v="18"/>
    <x v="18"/>
    <x v="23"/>
    <x v="18"/>
    <x v="0"/>
    <x v="8"/>
    <x v="0"/>
    <x v="22"/>
    <x v="6"/>
    <x v="6"/>
    <x v="20"/>
    <x v="20"/>
    <x v="17"/>
    <x v="2"/>
    <x v="9"/>
    <x v="4"/>
    <x v="12"/>
    <x v="7"/>
    <x v="1"/>
    <x v="9"/>
    <x v="2"/>
    <x v="8"/>
    <x v="0"/>
    <x v="0"/>
    <x v="0"/>
    <x v="1"/>
    <x v="0"/>
    <x v="0"/>
    <x v="0"/>
    <x v="1"/>
    <x v="0"/>
    <x v="11"/>
    <x v="8"/>
    <x v="11"/>
    <x v="9"/>
    <x v="16"/>
    <x v="15"/>
    <x v="20"/>
    <x v="18"/>
    <x v="34"/>
    <x v="0"/>
    <x v="5"/>
    <x v="38"/>
    <x v="25"/>
    <x v="40"/>
  </r>
  <r>
    <x v="41"/>
    <x v="13"/>
    <x v="8"/>
    <x v="3"/>
    <x v="2"/>
    <x v="43"/>
    <x v="0"/>
    <x v="0"/>
    <x v="33"/>
    <x v="31"/>
    <x v="38"/>
    <x v="33"/>
    <x v="2"/>
    <x v="2"/>
    <x v="11"/>
    <x v="1"/>
    <x v="7"/>
    <x v="21"/>
    <x v="38"/>
    <x v="35"/>
    <x v="2"/>
    <x v="2"/>
    <x v="33"/>
    <x v="17"/>
    <x v="16"/>
    <x v="17"/>
    <x v="36"/>
    <x v="14"/>
    <x v="2"/>
    <x v="2"/>
    <x v="29"/>
    <x v="3"/>
    <x v="43"/>
    <x v="21"/>
    <x v="36"/>
    <x v="6"/>
    <x v="2"/>
    <x v="0"/>
    <x v="38"/>
    <x v="8"/>
    <x v="36"/>
    <x v="13"/>
    <x v="36"/>
    <x v="35"/>
    <x v="3"/>
    <x v="0"/>
    <x v="27"/>
    <x v="1"/>
    <x v="36"/>
    <x v="27"/>
    <x v="30"/>
    <x v="22"/>
    <x v="7"/>
    <x v="2"/>
    <x v="36"/>
    <x v="0"/>
    <x v="15"/>
    <x v="6"/>
    <x v="7"/>
    <x v="17"/>
    <x v="15"/>
    <x v="4"/>
    <x v="34"/>
    <x v="0"/>
    <x v="12"/>
    <x v="28"/>
    <x v="8"/>
    <x v="23"/>
    <x v="14"/>
    <x v="5"/>
    <x v="23"/>
    <x v="0"/>
    <x v="5"/>
    <x v="35"/>
    <x v="9"/>
    <x v="32"/>
    <x v="2"/>
    <x v="13"/>
    <x v="7"/>
    <x v="12"/>
    <x v="0"/>
    <x v="5"/>
    <x v="37"/>
    <x v="10"/>
    <x v="35"/>
    <x v="5"/>
    <x v="9"/>
    <x v="0"/>
    <x v="8"/>
    <x v="36"/>
    <x v="10"/>
    <x v="26"/>
    <x v="13"/>
    <x v="0"/>
    <x v="3"/>
    <x v="0"/>
    <x v="20"/>
    <x v="2"/>
    <x v="2"/>
    <x v="12"/>
    <x v="36"/>
    <x v="10"/>
    <x v="0"/>
    <x v="3"/>
    <x v="1"/>
    <x v="9"/>
    <x v="5"/>
    <x v="3"/>
    <x v="10"/>
    <x v="3"/>
    <x v="9"/>
    <x v="0"/>
    <x v="0"/>
    <x v="0"/>
    <x v="0"/>
    <x v="0"/>
    <x v="0"/>
    <x v="0"/>
    <x v="1"/>
    <x v="0"/>
    <x v="14"/>
    <x v="8"/>
    <x v="8"/>
    <x v="10"/>
    <x v="15"/>
    <x v="15"/>
    <x v="22"/>
    <x v="24"/>
    <x v="34"/>
    <x v="11"/>
    <x v="1"/>
    <x v="41"/>
    <x v="14"/>
    <x v="37"/>
  </r>
  <r>
    <x v="42"/>
    <x v="16"/>
    <x v="10"/>
    <x v="15"/>
    <x v="1"/>
    <x v="42"/>
    <x v="0"/>
    <x v="0"/>
    <x v="37"/>
    <x v="22"/>
    <x v="35"/>
    <x v="31"/>
    <x v="1"/>
    <x v="1"/>
    <x v="1"/>
    <x v="0"/>
    <x v="3"/>
    <x v="22"/>
    <x v="36"/>
    <x v="40"/>
    <x v="1"/>
    <x v="1"/>
    <x v="29"/>
    <x v="9"/>
    <x v="26"/>
    <x v="23"/>
    <x v="38"/>
    <x v="22"/>
    <x v="1"/>
    <x v="1"/>
    <x v="36"/>
    <x v="7"/>
    <x v="4"/>
    <x v="7"/>
    <x v="35"/>
    <x v="20"/>
    <x v="1"/>
    <x v="2"/>
    <x v="19"/>
    <x v="2"/>
    <x v="34"/>
    <x v="17"/>
    <x v="30"/>
    <x v="40"/>
    <x v="1"/>
    <x v="1"/>
    <x v="22"/>
    <x v="0"/>
    <x v="37"/>
    <x v="19"/>
    <x v="21"/>
    <x v="37"/>
    <x v="6"/>
    <x v="0"/>
    <x v="30"/>
    <x v="0"/>
    <x v="38"/>
    <x v="20"/>
    <x v="9"/>
    <x v="23"/>
    <x v="14"/>
    <x v="2"/>
    <x v="26"/>
    <x v="0"/>
    <x v="24"/>
    <x v="38"/>
    <x v="7"/>
    <x v="20"/>
    <x v="15"/>
    <x v="2"/>
    <x v="15"/>
    <x v="0"/>
    <x v="17"/>
    <x v="40"/>
    <x v="6"/>
    <x v="17"/>
    <x v="2"/>
    <x v="15"/>
    <x v="2"/>
    <x v="3"/>
    <x v="0"/>
    <x v="14"/>
    <x v="41"/>
    <x v="6"/>
    <x v="20"/>
    <x v="1"/>
    <x v="6"/>
    <x v="0"/>
    <x v="10"/>
    <x v="43"/>
    <x v="6"/>
    <x v="10"/>
    <x v="17"/>
    <x v="0"/>
    <x v="1"/>
    <x v="0"/>
    <x v="28"/>
    <x v="1"/>
    <x v="1"/>
    <x v="13"/>
    <x v="42"/>
    <x v="8"/>
    <x v="0"/>
    <x v="0"/>
    <x v="0"/>
    <x v="15"/>
    <x v="8"/>
    <x v="2"/>
    <x v="11"/>
    <x v="3"/>
    <x v="10"/>
    <x v="0"/>
    <x v="0"/>
    <x v="0"/>
    <x v="0"/>
    <x v="0"/>
    <x v="0"/>
    <x v="0"/>
    <x v="1"/>
    <x v="0"/>
    <x v="18"/>
    <x v="0"/>
    <x v="15"/>
    <x v="3"/>
    <x v="4"/>
    <x v="15"/>
    <x v="23"/>
    <x v="24"/>
    <x v="28"/>
    <x v="4"/>
    <x v="2"/>
    <x v="42"/>
    <x v="21"/>
    <x v="32"/>
  </r>
  <r>
    <x v="43"/>
    <x v="17"/>
    <x v="9"/>
    <x v="4"/>
    <x v="0"/>
    <x v="41"/>
    <x v="1"/>
    <x v="0"/>
    <x v="40"/>
    <x v="20"/>
    <x v="32"/>
    <x v="36"/>
    <x v="0"/>
    <x v="3"/>
    <x v="0"/>
    <x v="0"/>
    <x v="35"/>
    <x v="18"/>
    <x v="34"/>
    <x v="33"/>
    <x v="0"/>
    <x v="0"/>
    <x v="30"/>
    <x v="10"/>
    <x v="23"/>
    <x v="15"/>
    <x v="39"/>
    <x v="41"/>
    <x v="0"/>
    <x v="0"/>
    <x v="34"/>
    <x v="6"/>
    <x v="27"/>
    <x v="18"/>
    <x v="37"/>
    <x v="2"/>
    <x v="0"/>
    <x v="1"/>
    <x v="6"/>
    <x v="0"/>
    <x v="35"/>
    <x v="14"/>
    <x v="23"/>
    <x v="17"/>
    <x v="0"/>
    <x v="2"/>
    <x v="16"/>
    <x v="0"/>
    <x v="32"/>
    <x v="9"/>
    <x v="13"/>
    <x v="27"/>
    <x v="2"/>
    <x v="1"/>
    <x v="28"/>
    <x v="0"/>
    <x v="42"/>
    <x v="15"/>
    <x v="8"/>
    <x v="26"/>
    <x v="12"/>
    <x v="0"/>
    <x v="19"/>
    <x v="0"/>
    <x v="36"/>
    <x v="24"/>
    <x v="2"/>
    <x v="21"/>
    <x v="13"/>
    <x v="0"/>
    <x v="14"/>
    <x v="0"/>
    <x v="35"/>
    <x v="34"/>
    <x v="2"/>
    <x v="14"/>
    <x v="2"/>
    <x v="14"/>
    <x v="0"/>
    <x v="0"/>
    <x v="0"/>
    <x v="31"/>
    <x v="35"/>
    <x v="3"/>
    <x v="2"/>
    <x v="0"/>
    <x v="1"/>
    <x v="0"/>
    <x v="12"/>
    <x v="31"/>
    <x v="4"/>
    <x v="0"/>
    <x v="15"/>
    <x v="0"/>
    <x v="0"/>
    <x v="0"/>
    <x v="24"/>
    <x v="0"/>
    <x v="0"/>
    <x v="8"/>
    <x v="32"/>
    <x v="6"/>
    <x v="0"/>
    <x v="0"/>
    <x v="0"/>
    <x v="10"/>
    <x v="4"/>
    <x v="2"/>
    <x v="11"/>
    <x v="3"/>
    <x v="10"/>
    <x v="0"/>
    <x v="0"/>
    <x v="0"/>
    <x v="0"/>
    <x v="0"/>
    <x v="0"/>
    <x v="0"/>
    <x v="1"/>
    <x v="0"/>
    <x v="24"/>
    <x v="0"/>
    <x v="24"/>
    <x v="0"/>
    <x v="2"/>
    <x v="15"/>
    <x v="19"/>
    <x v="24"/>
    <x v="31"/>
    <x v="3"/>
    <x v="0"/>
    <x v="40"/>
    <x v="20"/>
    <x v="35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2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Tabella pivot1" cacheId="1" dataOnRows="0" dataCaption="Values" showError="0" showMissing="1" updatedVersion="0" minRefreshableVersion="0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0" rowGrandTotals="1" colGrandTotals="1" fieldPrintTitles="0" itemPrintTitles="1" mergeItem="0" showDropZones="1" createdVersion="0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0" r:id="rId1">
  <location ref="A1:W10" firstHeaderRow="1" firstDataRow="2" firstDataCol="1"/>
  <pivotFields count="140">
    <pivotField axis="axisRow" showDropDowns="1" compact="0" outline="0" subtotalTop="1" dragToRow="1" dragToCol="1" dragToPage="1" dragToData="1" dragOff="1" showAll="0" topAutoShow="1" itemPageCount="10" sortType="manual" defaultSubtotal="0">
      <items count="368"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ata" sd="1" x="60"/>
        <item t="data" sd="1" x="61"/>
        <item t="data" sd="1" x="62"/>
        <item t="data" sd="1" x="63"/>
        <item t="data" sd="1" x="64"/>
        <item t="data" sd="1" x="65"/>
        <item t="data" sd="1" x="66"/>
        <item t="data" sd="1" x="67"/>
        <item t="data" sd="1" x="68"/>
        <item t="data" sd="1" x="69"/>
        <item t="data" sd="1" x="70"/>
        <item t="data" sd="1" x="71"/>
        <item t="data" sd="1" x="72"/>
        <item t="data" sd="1" x="73"/>
        <item t="data" sd="1" x="74"/>
        <item t="data" sd="1" x="75"/>
        <item t="data" sd="1" x="76"/>
        <item t="data" sd="1" x="77"/>
        <item t="data" sd="1" x="78"/>
        <item t="data" sd="1" x="79"/>
        <item t="data" sd="1" x="80"/>
        <item t="data" sd="1" x="81"/>
        <item t="data" sd="1" x="82"/>
        <item t="data" sd="1" x="83"/>
        <item t="data" sd="1" x="84"/>
        <item t="data" sd="1" x="85"/>
        <item t="data" sd="1" x="86"/>
        <item t="data" sd="1" x="87"/>
        <item t="data" sd="1" x="88"/>
        <item t="data" sd="1" x="89"/>
        <item t="data" sd="1" x="90"/>
        <item t="data" sd="1" x="91"/>
        <item t="data" sd="1" x="92"/>
        <item t="data" sd="1" x="93"/>
        <item t="data" sd="1" x="94"/>
        <item t="data" sd="1" x="95"/>
        <item t="data" sd="1" x="96"/>
        <item t="data" sd="1" x="97"/>
        <item t="data" sd="1" x="98"/>
        <item t="data" sd="1" x="99"/>
        <item t="data" sd="1" x="100"/>
        <item t="data" sd="1" x="101"/>
        <item t="data" sd="1" x="102"/>
        <item t="data" sd="1" x="103"/>
        <item t="data" sd="1" x="104"/>
        <item t="data" sd="1" x="105"/>
        <item t="data" sd="1" x="106"/>
        <item t="data" sd="1" x="107"/>
        <item t="data" sd="1" x="108"/>
        <item t="data" sd="1" x="109"/>
        <item t="data" sd="1" x="110"/>
        <item t="data" sd="1" x="111"/>
        <item t="data" sd="1" x="112"/>
        <item t="data" sd="1" x="113"/>
        <item t="data" sd="1" x="114"/>
        <item t="data" sd="1" x="115"/>
        <item t="data" sd="1" x="116"/>
        <item t="data" sd="1" x="117"/>
        <item t="data" sd="1" x="118"/>
        <item t="data" sd="1" x="119"/>
        <item t="data" sd="1" x="120"/>
        <item t="data" sd="1" x="121"/>
        <item t="data" sd="1" x="122"/>
        <item t="data" sd="1" x="123"/>
        <item t="data" sd="1" x="124"/>
        <item t="data" sd="1" x="125"/>
        <item t="data" sd="1" x="126"/>
        <item t="data" sd="1" x="127"/>
        <item t="data" sd="1" x="128"/>
        <item t="data" sd="1" x="129"/>
        <item t="data" sd="1" x="130"/>
        <item t="data" sd="1" x="131"/>
        <item t="data" sd="1" x="132"/>
        <item t="data" sd="1" x="133"/>
        <item t="data" sd="1" x="134"/>
        <item t="data" sd="1" x="135"/>
        <item t="data" sd="1" x="136"/>
        <item t="data" sd="1" x="137"/>
        <item t="data" sd="1" x="138"/>
        <item t="data" sd="1" x="139"/>
        <item t="data" sd="1" x="140"/>
        <item t="data" sd="1" x="141"/>
        <item t="data" sd="1" x="142"/>
        <item t="data" sd="1" x="143"/>
        <item t="data" sd="1" x="144"/>
        <item t="data" sd="1" x="145"/>
        <item t="data" sd="1" x="146"/>
        <item t="data" sd="1" x="147"/>
        <item t="data" sd="1" x="148"/>
        <item t="data" sd="1" x="149"/>
        <item t="data" sd="1" x="150"/>
        <item t="data" sd="1" x="151"/>
        <item t="data" sd="1" x="152"/>
        <item t="data" sd="1" x="153"/>
        <item t="data" sd="1" x="154"/>
        <item t="data" sd="1" x="155"/>
        <item t="data" sd="1" x="156"/>
        <item t="data" sd="1" x="157"/>
        <item t="data" sd="1" x="158"/>
        <item t="data" sd="1" x="159"/>
        <item t="data" sd="1" x="160"/>
        <item t="data" sd="1" x="161"/>
        <item t="data" sd="1" x="162"/>
        <item t="data" sd="1" x="163"/>
        <item t="data" sd="1" x="164"/>
        <item t="data" sd="1" x="165"/>
        <item t="data" sd="1" x="166"/>
        <item t="data" sd="1" x="167"/>
        <item t="data" sd="1" x="168"/>
        <item t="data" sd="1" x="169"/>
        <item t="data" sd="1" x="170"/>
        <item t="data" sd="1" x="171"/>
        <item t="data" sd="1" x="172"/>
        <item t="data" sd="1" x="173"/>
        <item t="data" sd="1" x="174"/>
        <item t="data" sd="1" x="175"/>
        <item t="data" sd="1" x="176"/>
        <item t="data" sd="1" x="177"/>
        <item t="data" sd="1" x="178"/>
        <item t="data" sd="1" x="179"/>
        <item t="data" sd="1" x="180"/>
        <item t="data" sd="1" x="181"/>
        <item t="data" sd="1" x="182"/>
        <item t="data" sd="1" x="183"/>
        <item t="data" sd="1" x="184"/>
        <item t="data" sd="1" x="185"/>
        <item t="data" sd="1" x="186"/>
        <item t="data" sd="1" x="187"/>
        <item t="data" sd="1" x="188"/>
        <item t="data" sd="1" x="189"/>
        <item t="data" sd="1" x="190"/>
        <item t="data" sd="1" x="191"/>
        <item t="data" sd="1" x="192"/>
        <item t="data" sd="1" x="193"/>
        <item t="data" sd="1" x="194"/>
        <item t="data" sd="1" x="195"/>
        <item t="data" sd="1" x="196"/>
        <item t="data" sd="1" x="197"/>
        <item t="data" sd="1" x="198"/>
        <item t="data" sd="1" x="199"/>
        <item t="data" sd="1" x="200"/>
        <item t="data" sd="1" x="201"/>
        <item t="data" sd="1" x="202"/>
        <item t="data" sd="1" x="203"/>
        <item t="data" sd="1" x="204"/>
        <item t="data" sd="1" x="205"/>
        <item t="data" sd="1" x="206"/>
        <item t="data" sd="1" x="207"/>
        <item t="data" sd="1" x="208"/>
        <item t="data" sd="1" x="209"/>
        <item t="data" sd="1" x="210"/>
        <item t="data" sd="1" x="211"/>
        <item t="data" sd="1" x="212"/>
        <item t="data" sd="1" x="213"/>
        <item t="data" sd="1" x="214"/>
        <item t="data" sd="1" x="215"/>
        <item t="data" sd="1" x="216"/>
        <item t="data" sd="1" x="217"/>
        <item t="data" sd="1" x="218"/>
        <item t="data" sd="1" x="219"/>
        <item t="data" sd="1" x="220"/>
        <item t="data" sd="1" x="221"/>
        <item t="data" sd="1" x="222"/>
        <item t="data" sd="1" x="223"/>
        <item t="data" sd="1" x="224"/>
        <item t="data" sd="1" x="225"/>
        <item t="data" sd="1" x="226"/>
        <item t="data" sd="1" x="227"/>
        <item t="data" sd="1" x="228"/>
        <item t="data" sd="1" x="229"/>
        <item t="data" sd="1" x="230"/>
        <item t="data" sd="1" x="231"/>
        <item t="data" sd="1" x="232"/>
        <item t="data" sd="1" x="233"/>
        <item t="data" sd="1" x="234"/>
        <item t="data" sd="1" x="235"/>
        <item t="data" sd="1" x="236"/>
        <item t="data" sd="1" x="237"/>
        <item t="data" sd="1" x="238"/>
        <item t="data" sd="1" x="239"/>
        <item t="data" sd="1" x="240"/>
        <item t="data" sd="1" x="241"/>
        <item t="data" sd="1" x="242"/>
        <item t="data" sd="1" x="243"/>
        <item t="data" sd="1" x="244"/>
        <item t="data" sd="1" x="245"/>
        <item t="data" sd="1" x="246"/>
        <item t="data" sd="1" x="247"/>
        <item t="data" sd="1" x="248"/>
        <item t="data" sd="1" x="249"/>
        <item t="data" sd="1" x="250"/>
        <item t="data" sd="1" x="251"/>
        <item t="data" sd="1" x="252"/>
        <item t="data" sd="1" x="253"/>
        <item t="data" sd="1" x="254"/>
        <item t="data" sd="1" x="255"/>
        <item t="data" sd="1" x="256"/>
        <item t="data" sd="1" x="257"/>
        <item t="data" sd="1" x="258"/>
        <item t="data" sd="1" x="259"/>
        <item t="data" sd="1" x="260"/>
        <item t="data" sd="1" x="261"/>
        <item t="data" sd="1" x="262"/>
        <item t="data" sd="1" x="263"/>
        <item t="data" sd="1" x="264"/>
        <item t="data" sd="1" x="265"/>
        <item t="data" sd="1" x="266"/>
        <item t="data" sd="1" x="267"/>
        <item t="data" sd="1" x="268"/>
        <item t="data" sd="1" x="269"/>
        <item t="data" sd="1" x="270"/>
        <item t="data" sd="1" x="271"/>
        <item t="data" sd="1" x="272"/>
        <item t="data" sd="1" x="273"/>
        <item t="data" sd="1" x="274"/>
        <item t="data" sd="1" x="275"/>
        <item t="data" sd="1" x="276"/>
        <item t="data" sd="1" x="277"/>
        <item t="data" sd="1" x="278"/>
        <item t="data" sd="1" x="279"/>
        <item t="data" sd="1" x="280"/>
        <item t="data" sd="1" x="281"/>
        <item t="data" sd="1" x="282"/>
        <item t="data" sd="1" x="283"/>
        <item t="data" sd="1" x="284"/>
        <item t="data" sd="1" x="285"/>
        <item t="data" sd="1" x="286"/>
        <item t="data" sd="1" x="287"/>
        <item t="data" sd="1" x="288"/>
        <item t="data" sd="1" x="289"/>
        <item t="data" sd="1" x="290"/>
        <item t="data" sd="1" x="291"/>
        <item t="data" sd="1" x="292"/>
        <item t="data" sd="1" x="293"/>
        <item t="data" sd="1" x="294"/>
        <item t="data" sd="1" x="295"/>
        <item t="data" sd="1" x="296"/>
        <item t="data" sd="1" x="297"/>
        <item t="data" sd="1" x="298"/>
        <item t="data" sd="1" x="299"/>
        <item t="data" sd="1" x="300"/>
        <item t="data" sd="1" x="301"/>
        <item t="data" sd="1" x="302"/>
        <item t="data" sd="1" x="303"/>
        <item t="data" sd="1" x="304"/>
        <item t="data" sd="1" x="305"/>
        <item t="data" sd="1" x="306"/>
        <item t="data" sd="1" x="307"/>
        <item t="data" sd="1" x="308"/>
        <item t="data" sd="1" x="309"/>
        <item t="data" sd="1" x="310"/>
        <item t="data" sd="1" x="311"/>
        <item t="data" sd="1" x="312"/>
        <item t="data" sd="1" x="313"/>
        <item t="data" sd="1" x="314"/>
        <item t="data" sd="1" x="315"/>
        <item t="data" sd="1" x="316"/>
        <item t="data" sd="1" x="317"/>
        <item t="data" sd="1" x="318"/>
        <item t="data" sd="1" x="319"/>
        <item t="data" sd="1" x="320"/>
        <item t="data" sd="1" x="321"/>
        <item t="data" sd="1" x="322"/>
        <item t="data" sd="1" x="323"/>
        <item t="data" sd="1" x="324"/>
        <item t="data" sd="1" x="325"/>
        <item t="data" sd="1" x="326"/>
        <item t="data" sd="1" x="327"/>
        <item t="data" sd="1" x="328"/>
        <item t="data" sd="1" x="329"/>
        <item t="data" sd="1" x="330"/>
        <item t="data" sd="1" x="331"/>
        <item t="data" sd="1" x="332"/>
        <item t="data" sd="1" x="333"/>
        <item t="data" sd="1" x="334"/>
        <item t="data" sd="1" x="335"/>
        <item t="data" sd="1" x="336"/>
        <item t="data" sd="1" x="337"/>
        <item t="data" sd="1" x="338"/>
        <item t="data" sd="1" x="339"/>
        <item t="data" sd="1" x="340"/>
        <item t="data" sd="1" x="341"/>
        <item t="data" sd="1" x="342"/>
        <item t="data" sd="1" x="343"/>
        <item t="data" sd="1" x="344"/>
        <item t="data" sd="1" x="345"/>
        <item t="data" sd="1" x="346"/>
        <item t="data" sd="1" x="347"/>
        <item t="data" sd="1" x="348"/>
        <item t="data" sd="1" x="349"/>
        <item t="data" sd="1" x="350"/>
        <item t="data" sd="1" x="351"/>
        <item t="data" sd="1" x="352"/>
        <item t="data" sd="1" x="353"/>
        <item t="data" sd="1" x="354"/>
        <item t="data" sd="1" x="355"/>
        <item t="data" sd="1" x="356"/>
        <item t="data" sd="1" x="357"/>
        <item t="data" sd="1" x="358"/>
        <item t="data" sd="1" x="359"/>
        <item t="data" sd="1" x="360"/>
        <item t="data" sd="1" x="361"/>
        <item t="data" sd="1" x="362"/>
        <item t="data" sd="1" x="363"/>
        <item t="data" sd="1" x="364"/>
        <item t="data" sd="1" x="365"/>
        <item t="data" sd="1" x="366"/>
        <item t="data" sd="1" x="0"/>
        <item t="data" sd="1" x="367"/>
      </items>
    </pivotField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</pivotFields>
  <rowFields count="1">
    <field x="0"/>
  </rowFields>
  <colFields count="1">
    <field x="-2"/>
  </colFields>
  <dataFields count="22">
    <dataField name="Max di TMP - 2_m_above_ground" fld="97" subtotal="max" showDataAs="normal" baseField="-1" baseItem="1048832" numFmtId="164"/>
    <dataField name="Max di TMP - 2_m_above_ground" fld="97" subtotal="min" showDataAs="normal" baseField="-1" baseItem="1048832" numFmtId="164"/>
    <dataField name="Max di TMP - 2_m_above_ground" fld="97" subtotal="average" showDataAs="normal" baseField="-1" baseItem="1048832" numFmtId="164"/>
    <dataField name="Media di RH - 2_m_above_ground" fld="99" subtotal="average" showDataAs="normal" baseField="-1" baseItem="1048832" numFmtId="164"/>
    <dataField name="Media di DPT - 2_m_above_ground" fld="98" subtotal="average" showDataAs="normal" baseField="-1" baseItem="1048832" numFmtId="164"/>
    <dataField name="Media di UGRD - 10_m_above_ground" fld="100" subtotal="average" showDataAs="normal" baseField="-1" baseItem="1048832" numFmtId="164"/>
    <dataField name="Media di VGRD - 10_m_above_ground" fld="101" subtotal="average" showDataAs="normal" baseField="-1" baseItem="1048832" numFmtId="164"/>
    <dataField name="Media di LCDC - low_cloud_layer2" fld="124" subtotal="average" showDataAs="normal" baseField="-1" baseItem="1048832" numFmtId="164"/>
    <dataField name="Media di MCDC - middle_cloud_layer2" fld="126" subtotal="average" showDataAs="normal" baseField="-1" baseItem="1048832" numFmtId="164"/>
    <dataField name="Max di PRATE - surface" fld="104" subtotal="max" showDataAs="normal" baseField="-1" baseItem="1048832" numFmtId="167"/>
    <dataField name="Max di CRAIN - surface2" fld="118" subtotal="max" showDataAs="normal" baseField="-1" baseItem="1048832" numFmtId="164"/>
    <dataField name="Max di CSNOW - surface" fld="111" subtotal="max" showDataAs="normal" baseField="-1" baseItem="1048832" numFmtId="164"/>
    <dataField name="Max di CRAIN - surface" fld="114" subtotal="max" showDataAs="normal" baseField="-1" baseItem="1048832" numFmtId="164"/>
    <dataField name="Media di HCDC - high_cloud_layer2" fld="128" subtotal="average" showDataAs="normal" baseField="-1" baseItem="1048832" numFmtId="164"/>
    <dataField name="Max di PRATE - surface2" fld="106" subtotal="max" showDataAs="normal" baseField="-1" baseItem="1048832" numFmtId="167"/>
    <dataField name="Media di RH - 2_m_above_ground" fld="99" subtotal="min" showDataAs="normal" baseField="-1" baseItem="1048832" numFmtId="164"/>
    <dataField name="Media di RH - 2_m_above_ground" fld="99" subtotal="max" showDataAs="normal" baseField="-1" baseItem="1048832" numFmtId="164"/>
    <dataField name="Media di LCDC - low_cloud_layer2" fld="124" subtotal="max" showDataAs="normal" baseField="-1" baseItem="1048832" numFmtId="164"/>
    <dataField name="Media di MCDC - middle_cloud_layer2" fld="126" subtotal="max" showDataAs="normal" baseField="-1" baseItem="1048832" numFmtId="164"/>
    <dataField name="Media di HCDC - high_cloud_layer2" fld="128" subtotal="max" showDataAs="normal" baseField="-1" baseItem="1048832" numFmtId="164"/>
    <dataField name="Media di UGRD - 10_m_above_ground" fld="100" subtotal="max" showDataAs="normal" baseField="-1" baseItem="1048832" numFmtId="164"/>
    <dataField name="Media di VGRD - 10_m_above_ground" fld="101" subtotal="max" showDataAs="normal" baseField="-1" baseItem="1048832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DataPilot1" cacheId="2" dataOnRows="0" dataCaption="Values" showError="0" showMissing="1" updatedVersion="0" minRefreshableVersion="0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0" rowGrandTotals="1" colGrandTotals="1" fieldPrintTitles="0" itemPrintTitles="1" mergeItem="0" showDropZones="1" createdVersion="0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0" r:id="rId1">
  <location ref="A1:H10" firstHeaderRow="1" firstDataRow="2" firstDataCol="1"/>
  <pivotFields count="134">
    <pivotField axis="axisRow" showDropDowns="1" compact="0" outline="0" subtotalTop="1" dragToRow="1" dragToCol="1" dragToPage="1" dragToData="1" dragOff="1" showAll="0" topAutoShow="1" itemPageCount="10" sortType="manual" defaultSubtotal="1">
      <items count="369"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ata" sd="1" x="60"/>
        <item t="data" sd="1" x="61"/>
        <item t="data" sd="1" x="62"/>
        <item t="data" sd="1" x="63"/>
        <item t="data" sd="1" x="64"/>
        <item t="data" sd="1" x="65"/>
        <item t="data" sd="1" x="66"/>
        <item t="data" sd="1" x="67"/>
        <item t="data" sd="1" x="68"/>
        <item t="data" sd="1" x="69"/>
        <item t="data" sd="1" x="70"/>
        <item t="data" sd="1" x="71"/>
        <item t="data" sd="1" x="72"/>
        <item t="data" sd="1" x="73"/>
        <item t="data" sd="1" x="74"/>
        <item t="data" sd="1" x="75"/>
        <item t="data" sd="1" x="76"/>
        <item t="data" sd="1" x="77"/>
        <item t="data" sd="1" x="78"/>
        <item t="data" sd="1" x="79"/>
        <item t="data" sd="1" x="80"/>
        <item t="data" sd="1" x="81"/>
        <item t="data" sd="1" x="82"/>
        <item t="data" sd="1" x="83"/>
        <item t="data" sd="1" x="84"/>
        <item t="data" sd="1" x="85"/>
        <item t="data" sd="1" x="86"/>
        <item t="data" sd="1" x="87"/>
        <item t="data" sd="1" x="88"/>
        <item t="data" sd="1" x="89"/>
        <item t="data" sd="1" x="90"/>
        <item t="data" sd="1" x="91"/>
        <item t="data" sd="1" x="92"/>
        <item t="data" sd="1" x="93"/>
        <item t="data" sd="1" x="94"/>
        <item t="data" sd="1" x="95"/>
        <item t="data" sd="1" x="96"/>
        <item t="data" sd="1" x="97"/>
        <item t="data" sd="1" x="98"/>
        <item t="data" sd="1" x="99"/>
        <item t="data" sd="1" x="100"/>
        <item t="data" sd="1" x="101"/>
        <item t="data" sd="1" x="102"/>
        <item t="data" sd="1" x="103"/>
        <item t="data" sd="1" x="104"/>
        <item t="data" sd="1" x="105"/>
        <item t="data" sd="1" x="106"/>
        <item t="data" sd="1" x="107"/>
        <item t="data" sd="1" x="108"/>
        <item t="data" sd="1" x="109"/>
        <item t="data" sd="1" x="110"/>
        <item t="data" sd="1" x="111"/>
        <item t="data" sd="1" x="112"/>
        <item t="data" sd="1" x="113"/>
        <item t="data" sd="1" x="114"/>
        <item t="data" sd="1" x="115"/>
        <item t="data" sd="1" x="116"/>
        <item t="data" sd="1" x="117"/>
        <item t="data" sd="1" x="118"/>
        <item t="data" sd="1" x="119"/>
        <item t="data" sd="1" x="120"/>
        <item t="data" sd="1" x="121"/>
        <item t="data" sd="1" x="122"/>
        <item t="data" sd="1" x="123"/>
        <item t="data" sd="1" x="124"/>
        <item t="data" sd="1" x="125"/>
        <item t="data" sd="1" x="126"/>
        <item t="data" sd="1" x="127"/>
        <item t="data" sd="1" x="128"/>
        <item t="data" sd="1" x="129"/>
        <item t="data" sd="1" x="130"/>
        <item t="data" sd="1" x="131"/>
        <item t="data" sd="1" x="132"/>
        <item t="data" sd="1" x="133"/>
        <item t="data" sd="1" x="134"/>
        <item t="data" sd="1" x="135"/>
        <item t="data" sd="1" x="136"/>
        <item t="data" sd="1" x="137"/>
        <item t="data" sd="1" x="138"/>
        <item t="data" sd="1" x="139"/>
        <item t="data" sd="1" x="140"/>
        <item t="data" sd="1" x="141"/>
        <item t="data" sd="1" x="142"/>
        <item t="data" sd="1" x="143"/>
        <item t="data" sd="1" x="144"/>
        <item t="data" sd="1" x="145"/>
        <item t="data" sd="1" x="146"/>
        <item t="data" sd="1" x="147"/>
        <item t="data" sd="1" x="148"/>
        <item t="data" sd="1" x="149"/>
        <item t="data" sd="1" x="150"/>
        <item t="data" sd="1" x="151"/>
        <item t="data" sd="1" x="152"/>
        <item t="data" sd="1" x="153"/>
        <item t="data" sd="1" x="154"/>
        <item t="data" sd="1" x="155"/>
        <item t="data" sd="1" x="156"/>
        <item t="data" sd="1" x="157"/>
        <item t="data" sd="1" x="158"/>
        <item t="data" sd="1" x="159"/>
        <item t="data" sd="1" x="160"/>
        <item t="data" sd="1" x="161"/>
        <item t="data" sd="1" x="162"/>
        <item t="data" sd="1" x="163"/>
        <item t="data" sd="1" x="164"/>
        <item t="data" sd="1" x="165"/>
        <item t="data" sd="1" x="166"/>
        <item t="data" sd="1" x="167"/>
        <item t="data" sd="1" x="168"/>
        <item t="data" sd="1" x="169"/>
        <item t="data" sd="1" x="170"/>
        <item t="data" sd="1" x="171"/>
        <item t="data" sd="1" x="172"/>
        <item t="data" sd="1" x="173"/>
        <item t="data" sd="1" x="174"/>
        <item t="data" sd="1" x="175"/>
        <item t="data" sd="1" x="176"/>
        <item t="data" sd="1" x="177"/>
        <item t="data" sd="1" x="178"/>
        <item t="data" sd="1" x="179"/>
        <item t="data" sd="1" x="180"/>
        <item t="data" sd="1" x="181"/>
        <item t="data" sd="1" x="182"/>
        <item t="data" sd="1" x="183"/>
        <item t="data" sd="1" x="184"/>
        <item t="data" sd="1" x="185"/>
        <item t="data" sd="1" x="186"/>
        <item t="data" sd="1" x="187"/>
        <item t="data" sd="1" x="188"/>
        <item t="data" sd="1" x="189"/>
        <item t="data" sd="1" x="190"/>
        <item t="data" sd="1" x="191"/>
        <item t="data" sd="1" x="192"/>
        <item t="data" sd="1" x="193"/>
        <item t="data" sd="1" x="194"/>
        <item t="data" sd="1" x="195"/>
        <item t="data" sd="1" x="196"/>
        <item t="data" sd="1" x="197"/>
        <item t="data" sd="1" x="198"/>
        <item t="data" sd="1" x="199"/>
        <item t="data" sd="1" x="200"/>
        <item t="data" sd="1" x="201"/>
        <item t="data" sd="1" x="202"/>
        <item t="data" sd="1" x="203"/>
        <item t="data" sd="1" x="204"/>
        <item t="data" sd="1" x="205"/>
        <item t="data" sd="1" x="206"/>
        <item t="data" sd="1" x="207"/>
        <item t="data" sd="1" x="208"/>
        <item t="data" sd="1" x="209"/>
        <item t="data" sd="1" x="210"/>
        <item t="data" sd="1" x="211"/>
        <item t="data" sd="1" x="212"/>
        <item t="data" sd="1" x="213"/>
        <item t="data" sd="1" x="214"/>
        <item t="data" sd="1" x="215"/>
        <item t="data" sd="1" x="216"/>
        <item t="data" sd="1" x="217"/>
        <item t="data" sd="1" x="218"/>
        <item t="data" sd="1" x="219"/>
        <item t="data" sd="1" x="220"/>
        <item t="data" sd="1" x="221"/>
        <item t="data" sd="1" x="222"/>
        <item t="data" sd="1" x="223"/>
        <item t="data" sd="1" x="224"/>
        <item t="data" sd="1" x="225"/>
        <item t="data" sd="1" x="226"/>
        <item t="data" sd="1" x="227"/>
        <item t="data" sd="1" x="228"/>
        <item t="data" sd="1" x="229"/>
        <item t="data" sd="1" x="230"/>
        <item t="data" sd="1" x="231"/>
        <item t="data" sd="1" x="232"/>
        <item t="data" sd="1" x="233"/>
        <item t="data" sd="1" x="234"/>
        <item t="data" sd="1" x="235"/>
        <item t="data" sd="1" x="236"/>
        <item t="data" sd="1" x="237"/>
        <item t="data" sd="1" x="238"/>
        <item t="data" sd="1" x="239"/>
        <item t="data" sd="1" x="240"/>
        <item t="data" sd="1" x="241"/>
        <item t="data" sd="1" x="242"/>
        <item t="data" sd="1" x="243"/>
        <item t="data" sd="1" x="244"/>
        <item t="data" sd="1" x="245"/>
        <item t="data" sd="1" x="246"/>
        <item t="data" sd="1" x="247"/>
        <item t="data" sd="1" x="248"/>
        <item t="data" sd="1" x="249"/>
        <item t="data" sd="1" x="250"/>
        <item t="data" sd="1" x="251"/>
        <item t="data" sd="1" x="252"/>
        <item t="data" sd="1" x="253"/>
        <item t="data" sd="1" x="254"/>
        <item t="data" sd="1" x="255"/>
        <item t="data" sd="1" x="256"/>
        <item t="data" sd="1" x="257"/>
        <item t="data" sd="1" x="258"/>
        <item t="data" sd="1" x="259"/>
        <item t="data" sd="1" x="260"/>
        <item t="data" sd="1" x="261"/>
        <item t="data" sd="1" x="262"/>
        <item t="data" sd="1" x="263"/>
        <item t="data" sd="1" x="264"/>
        <item t="data" sd="1" x="265"/>
        <item t="data" sd="1" x="266"/>
        <item t="data" sd="1" x="267"/>
        <item t="data" sd="1" x="268"/>
        <item t="data" sd="1" x="269"/>
        <item t="data" sd="1" x="270"/>
        <item t="data" sd="1" x="271"/>
        <item t="data" sd="1" x="272"/>
        <item t="data" sd="1" x="273"/>
        <item t="data" sd="1" x="274"/>
        <item t="data" sd="1" x="275"/>
        <item t="data" sd="1" x="276"/>
        <item t="data" sd="1" x="277"/>
        <item t="data" sd="1" x="278"/>
        <item t="data" sd="1" x="279"/>
        <item t="data" sd="1" x="280"/>
        <item t="data" sd="1" x="281"/>
        <item t="data" sd="1" x="282"/>
        <item t="data" sd="1" x="283"/>
        <item t="data" sd="1" x="284"/>
        <item t="data" sd="1" x="285"/>
        <item t="data" sd="1" x="286"/>
        <item t="data" sd="1" x="287"/>
        <item t="data" sd="1" x="288"/>
        <item t="data" sd="1" x="289"/>
        <item t="data" sd="1" x="290"/>
        <item t="data" sd="1" x="291"/>
        <item t="data" sd="1" x="292"/>
        <item t="data" sd="1" x="293"/>
        <item t="data" sd="1" x="294"/>
        <item t="data" sd="1" x="295"/>
        <item t="data" sd="1" x="296"/>
        <item t="data" sd="1" x="297"/>
        <item t="data" sd="1" x="298"/>
        <item t="data" sd="1" x="299"/>
        <item t="data" sd="1" x="300"/>
        <item t="data" sd="1" x="301"/>
        <item t="data" sd="1" x="302"/>
        <item t="data" sd="1" x="303"/>
        <item t="data" sd="1" x="304"/>
        <item t="data" sd="1" x="305"/>
        <item t="data" sd="1" x="306"/>
        <item t="data" sd="1" x="307"/>
        <item t="data" sd="1" x="308"/>
        <item t="data" sd="1" x="309"/>
        <item t="data" sd="1" x="310"/>
        <item t="data" sd="1" x="311"/>
        <item t="data" sd="1" x="312"/>
        <item t="data" sd="1" x="313"/>
        <item t="data" sd="1" x="314"/>
        <item t="data" sd="1" x="315"/>
        <item t="data" sd="1" x="316"/>
        <item t="data" sd="1" x="317"/>
        <item t="data" sd="1" x="318"/>
        <item t="data" sd="1" x="319"/>
        <item t="data" sd="1" x="320"/>
        <item t="data" sd="1" x="321"/>
        <item t="data" sd="1" x="322"/>
        <item t="data" sd="1" x="323"/>
        <item t="data" sd="1" x="324"/>
        <item t="data" sd="1" x="325"/>
        <item t="data" sd="1" x="326"/>
        <item t="data" sd="1" x="327"/>
        <item t="data" sd="1" x="328"/>
        <item t="data" sd="1" x="329"/>
        <item t="data" sd="1" x="330"/>
        <item t="data" sd="1" x="331"/>
        <item t="data" sd="1" x="332"/>
        <item t="data" sd="1" x="333"/>
        <item t="data" sd="1" x="334"/>
        <item t="data" sd="1" x="335"/>
        <item t="data" sd="1" x="336"/>
        <item t="data" sd="1" x="337"/>
        <item t="data" sd="1" x="338"/>
        <item t="data" sd="1" x="339"/>
        <item t="data" sd="1" x="340"/>
        <item t="data" sd="1" x="341"/>
        <item t="data" sd="1" x="342"/>
        <item t="data" sd="1" x="343"/>
        <item t="data" sd="1" x="344"/>
        <item t="data" sd="1" x="345"/>
        <item t="data" sd="1" x="346"/>
        <item t="data" sd="1" x="347"/>
        <item t="data" sd="1" x="348"/>
        <item t="data" sd="1" x="349"/>
        <item t="data" sd="1" x="350"/>
        <item t="data" sd="1" x="351"/>
        <item t="data" sd="1" x="352"/>
        <item t="data" sd="1" x="353"/>
        <item t="data" sd="1" x="354"/>
        <item t="data" sd="1" x="355"/>
        <item t="data" sd="1" x="356"/>
        <item t="data" sd="1" x="357"/>
        <item t="data" sd="1" x="358"/>
        <item t="data" sd="1" x="359"/>
        <item t="data" sd="1" x="360"/>
        <item t="data" sd="1" x="361"/>
        <item t="data" sd="1" x="362"/>
        <item t="data" sd="1" x="363"/>
        <item t="data" sd="1" x="364"/>
        <item t="data" sd="1" x="365"/>
        <item t="data" sd="1" x="366"/>
        <item t="data" sd="1" x="0"/>
        <item t="data" sd="1" x="367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</pivotFields>
  <rowFields count="1">
    <field x="0"/>
  </rowFields>
  <colFields count="1">
    <field x="-2"/>
  </colFields>
  <dataFields count="7">
    <dataField name="Min - TMP - 850_mb" fld="53" subtotal="min" showDataAs="normal" baseField="-1" baseItem="1048832" numFmtId="164"/>
    <dataField name="Average - RH - 850_mb" fld="54" subtotal="average" showDataAs="normal" baseField="-1" baseItem="1048832" numFmtId="164"/>
    <dataField name="Average - RH - 700_mb" fld="46" subtotal="average" showDataAs="normal" baseField="-1" baseItem="1048832" numFmtId="164"/>
    <dataField name="Average - UGRD - 850_mb" fld="57" subtotal="average" showDataAs="normal" baseField="-1" baseItem="1048832" numFmtId="164"/>
    <dataField name="Average - VGRD - 850_mb" fld="58" subtotal="average" showDataAs="normal" baseField="-1" baseItem="1048832" numFmtId="164"/>
    <dataField name="Average - UGRD - 1000_mb" fld="89" subtotal="average" showDataAs="normal" baseField="-1" baseItem="1048832" numFmtId="164"/>
    <dataField name="Average - VGRD - 1000_mb" fld="90" subtotal="average" showDataAs="normal" baseField="-1" baseItem="1048832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Tema di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_rels/sheet4.xml.rels><Relationships xmlns="http://schemas.openxmlformats.org/package/2006/relationships"><Relationship Type="http://schemas.openxmlformats.org/officeDocument/2006/relationships/pivotTable" Target="/xl/pivotTables/pivotTable2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I48"/>
  <sheetViews>
    <sheetView showFormulas="0" showGridLines="1" showRowColHeaders="1" showZeros="1" rightToLeft="0" tabSelected="0" showOutlineSymbols="1" defaultGridColor="1" view="normal" topLeftCell="A10" colorId="64" zoomScale="100" zoomScaleNormal="100" zoomScalePageLayoutView="100" workbookViewId="0">
      <selection pane="topLeft" activeCell="G30" activeCellId="0" sqref="G30"/>
    </sheetView>
  </sheetViews>
  <sheetFormatPr baseColWidth="8" defaultColWidth="8.66796875" defaultRowHeight="14.25" zeroHeight="0" outlineLevelRow="0"/>
  <cols>
    <col width="20" customWidth="1" style="89" min="1" max="1"/>
    <col width="11.11" customWidth="1" style="90" min="136" max="136"/>
  </cols>
  <sheetData>
    <row r="1" ht="14.25" customHeight="1" s="91">
      <c r="A1" s="89" t="inlineStr">
        <is>
          <t>TE -</t>
        </is>
      </c>
      <c r="B1" s="90" t="inlineStr">
        <is>
          <t>PRMSL - mean_sea_level</t>
        </is>
      </c>
      <c r="C1" s="90" t="inlineStr">
        <is>
          <t>VIS - surface</t>
        </is>
      </c>
      <c r="D1" s="90" t="inlineStr">
        <is>
          <t>GUST - surface</t>
        </is>
      </c>
      <c r="E1" s="90" t="inlineStr">
        <is>
          <t>HGT - 200_mb</t>
        </is>
      </c>
      <c r="F1" s="90" t="inlineStr">
        <is>
          <t>TMP - 200_mb</t>
        </is>
      </c>
      <c r="G1" s="90" t="inlineStr">
        <is>
          <t>RH - 200_mb</t>
        </is>
      </c>
      <c r="H1" s="90" t="inlineStr">
        <is>
          <t>TCDC - 200_mb</t>
        </is>
      </c>
      <c r="I1" s="90" t="inlineStr">
        <is>
          <t>VVEL - 200_mb</t>
        </is>
      </c>
      <c r="J1" s="90" t="inlineStr">
        <is>
          <t>UGRD - 200_mb</t>
        </is>
      </c>
      <c r="K1" s="90" t="inlineStr">
        <is>
          <t>VGRD - 200_mb</t>
        </is>
      </c>
      <c r="L1" s="90" t="inlineStr">
        <is>
          <t>ABSV - 200_mb</t>
        </is>
      </c>
      <c r="M1" s="90" t="inlineStr">
        <is>
          <t>HGT - 300_mb</t>
        </is>
      </c>
      <c r="N1" s="90" t="inlineStr">
        <is>
          <t>TMP - 300_mb</t>
        </is>
      </c>
      <c r="O1" s="90" t="inlineStr">
        <is>
          <t>RH - 300_mb</t>
        </is>
      </c>
      <c r="P1" s="90" t="inlineStr">
        <is>
          <t>TCDC - 300_mb</t>
        </is>
      </c>
      <c r="Q1" s="90" t="inlineStr">
        <is>
          <t>VVEL - 300_mb</t>
        </is>
      </c>
      <c r="R1" s="90" t="inlineStr">
        <is>
          <t>UGRD - 300_mb</t>
        </is>
      </c>
      <c r="S1" s="90" t="inlineStr">
        <is>
          <t>VGRD - 300_mb</t>
        </is>
      </c>
      <c r="T1" s="90" t="inlineStr">
        <is>
          <t>ABSV - 300_mb</t>
        </is>
      </c>
      <c r="U1" s="90" t="inlineStr">
        <is>
          <t>HGT - 400_mb</t>
        </is>
      </c>
      <c r="V1" s="90" t="inlineStr">
        <is>
          <t>TMP - 400_mb</t>
        </is>
      </c>
      <c r="W1" s="90" t="inlineStr">
        <is>
          <t>RH - 400_mb</t>
        </is>
      </c>
      <c r="X1" s="90" t="inlineStr">
        <is>
          <t>TCDC - 400_mb</t>
        </is>
      </c>
      <c r="Y1" s="90" t="inlineStr">
        <is>
          <t>VVEL - 400_mb</t>
        </is>
      </c>
      <c r="Z1" s="90" t="inlineStr">
        <is>
          <t>UGRD - 400_mb</t>
        </is>
      </c>
      <c r="AA1" s="90" t="inlineStr">
        <is>
          <t>VGRD - 400_mb</t>
        </is>
      </c>
      <c r="AB1" s="90" t="inlineStr">
        <is>
          <t>ABSV - 400_mb</t>
        </is>
      </c>
      <c r="AC1" s="90" t="inlineStr">
        <is>
          <t>HGT - 500_mb</t>
        </is>
      </c>
      <c r="AD1" s="90" t="inlineStr">
        <is>
          <t>TMP - 500_mb</t>
        </is>
      </c>
      <c r="AE1" s="90" t="inlineStr">
        <is>
          <t>RH - 500_mb</t>
        </is>
      </c>
      <c r="AF1" s="90" t="inlineStr">
        <is>
          <t>TCDC - 500_mb</t>
        </is>
      </c>
      <c r="AG1" s="90" t="inlineStr">
        <is>
          <t>VVEL - 500_mb</t>
        </is>
      </c>
      <c r="AH1" s="90" t="inlineStr">
        <is>
          <t>UGRD - 500_mb</t>
        </is>
      </c>
      <c r="AI1" s="90" t="inlineStr">
        <is>
          <t>VGRD - 500_mb</t>
        </is>
      </c>
      <c r="AJ1" s="90" t="inlineStr">
        <is>
          <t>ABSV - 500_mb</t>
        </is>
      </c>
      <c r="AK1" s="90" t="inlineStr">
        <is>
          <t>HGT - 600_mb</t>
        </is>
      </c>
      <c r="AL1" s="90" t="inlineStr">
        <is>
          <t>TMP - 600_mb</t>
        </is>
      </c>
      <c r="AM1" s="90" t="inlineStr">
        <is>
          <t>RH - 600_mb</t>
        </is>
      </c>
      <c r="AN1" s="90" t="inlineStr">
        <is>
          <t>TCDC - 600_mb</t>
        </is>
      </c>
      <c r="AO1" s="90" t="inlineStr">
        <is>
          <t>VVEL - 600_mb</t>
        </is>
      </c>
      <c r="AP1" s="90" t="inlineStr">
        <is>
          <t>UGRD - 600_mb</t>
        </is>
      </c>
      <c r="AQ1" s="90" t="inlineStr">
        <is>
          <t>VGRD - 600_mb</t>
        </is>
      </c>
      <c r="AR1" s="90" t="inlineStr">
        <is>
          <t>ABSV - 600_mb</t>
        </is>
      </c>
      <c r="AS1" s="90" t="inlineStr">
        <is>
          <t>HGT - 700_mb</t>
        </is>
      </c>
      <c r="AT1" s="90" t="inlineStr">
        <is>
          <t>TMP - 700_mb</t>
        </is>
      </c>
      <c r="AU1" s="90" t="inlineStr">
        <is>
          <t>RH - 700_mb</t>
        </is>
      </c>
      <c r="AV1" s="90" t="inlineStr">
        <is>
          <t>TCDC - 700_mb</t>
        </is>
      </c>
      <c r="AW1" s="90" t="inlineStr">
        <is>
          <t>VVEL - 700_mb</t>
        </is>
      </c>
      <c r="AX1" s="90" t="inlineStr">
        <is>
          <t>UGRD - 700_mb</t>
        </is>
      </c>
      <c r="AY1" s="90" t="inlineStr">
        <is>
          <t>VGRD - 700_mb</t>
        </is>
      </c>
      <c r="AZ1" s="90" t="inlineStr">
        <is>
          <t>ABSV - 700_mb</t>
        </is>
      </c>
      <c r="BA1" s="90" t="inlineStr">
        <is>
          <t>HGT - 850_mb</t>
        </is>
      </c>
      <c r="BB1" s="90" t="inlineStr">
        <is>
          <t>TMP - 850_mb</t>
        </is>
      </c>
      <c r="BC1" s="90" t="inlineStr">
        <is>
          <t>RH - 850_mb</t>
        </is>
      </c>
      <c r="BD1" s="90" t="inlineStr">
        <is>
          <t>TCDC - 850_mb</t>
        </is>
      </c>
      <c r="BE1" s="90" t="inlineStr">
        <is>
          <t>VVEL - 850_mb</t>
        </is>
      </c>
      <c r="BF1" s="90" t="inlineStr">
        <is>
          <t>UGRD - 850_mb</t>
        </is>
      </c>
      <c r="BG1" s="90" t="inlineStr">
        <is>
          <t>VGRD - 850_mb</t>
        </is>
      </c>
      <c r="BH1" s="90" t="inlineStr">
        <is>
          <t>ABSV - 850_mb</t>
        </is>
      </c>
      <c r="BI1" s="90" t="inlineStr">
        <is>
          <t>HGT - 925_mb</t>
        </is>
      </c>
      <c r="BJ1" s="90" t="inlineStr">
        <is>
          <t>TMP - 925_mb</t>
        </is>
      </c>
      <c r="BK1" s="90" t="inlineStr">
        <is>
          <t>RH - 925_mb</t>
        </is>
      </c>
      <c r="BL1" s="90" t="inlineStr">
        <is>
          <t>TCDC - 925_mb</t>
        </is>
      </c>
      <c r="BM1" s="90" t="inlineStr">
        <is>
          <t>VVEL - 925_mb</t>
        </is>
      </c>
      <c r="BN1" s="90" t="inlineStr">
        <is>
          <t>UGRD - 925_mb</t>
        </is>
      </c>
      <c r="BO1" s="90" t="inlineStr">
        <is>
          <t>VGRD - 925_mb</t>
        </is>
      </c>
      <c r="BP1" s="90" t="inlineStr">
        <is>
          <t>ABSV - 925_mb</t>
        </is>
      </c>
      <c r="BQ1" s="90" t="inlineStr">
        <is>
          <t>HGT - 950_mb</t>
        </is>
      </c>
      <c r="BR1" s="90" t="inlineStr">
        <is>
          <t>TMP - 950_mb</t>
        </is>
      </c>
      <c r="BS1" s="90" t="inlineStr">
        <is>
          <t>RH - 950_mb</t>
        </is>
      </c>
      <c r="BT1" s="90" t="inlineStr">
        <is>
          <t>TCDC - 950_mb</t>
        </is>
      </c>
      <c r="BU1" s="90" t="inlineStr">
        <is>
          <t>VVEL - 950_mb</t>
        </is>
      </c>
      <c r="BV1" s="90" t="inlineStr">
        <is>
          <t>UGRD - 950_mb</t>
        </is>
      </c>
      <c r="BW1" s="90" t="inlineStr">
        <is>
          <t>VGRD - 950_mb</t>
        </is>
      </c>
      <c r="BX1" s="90" t="inlineStr">
        <is>
          <t>ABSV - 950_mb</t>
        </is>
      </c>
      <c r="BY1" s="90" t="inlineStr">
        <is>
          <t>HINDEX - surface</t>
        </is>
      </c>
      <c r="BZ1" s="90" t="inlineStr">
        <is>
          <t>HGT - 975_mb</t>
        </is>
      </c>
      <c r="CA1" s="90" t="inlineStr">
        <is>
          <t>TMP - 975_mb</t>
        </is>
      </c>
      <c r="CB1" s="90" t="inlineStr">
        <is>
          <t>RH - 975_mb</t>
        </is>
      </c>
      <c r="CC1" s="90" t="inlineStr">
        <is>
          <t>TCDC - 975_mb</t>
        </is>
      </c>
      <c r="CD1" s="90" t="inlineStr">
        <is>
          <t>VVEL - 975_mb</t>
        </is>
      </c>
      <c r="CE1" s="90" t="inlineStr">
        <is>
          <t>UGRD - 975_mb</t>
        </is>
      </c>
      <c r="CF1" s="90" t="inlineStr">
        <is>
          <t>VGRD - 975_mb</t>
        </is>
      </c>
      <c r="CG1" s="90" t="inlineStr">
        <is>
          <t>ABSV - 975_mb</t>
        </is>
      </c>
      <c r="CH1" s="90" t="inlineStr">
        <is>
          <t>TMP - 1000_mb</t>
        </is>
      </c>
      <c r="CI1" s="90" t="inlineStr">
        <is>
          <t>RH - 1000_mb</t>
        </is>
      </c>
      <c r="CJ1" s="90" t="inlineStr">
        <is>
          <t>TCDC - 1000_mb</t>
        </is>
      </c>
      <c r="CK1" s="90" t="inlineStr">
        <is>
          <t>VVEL - 1000_mb</t>
        </is>
      </c>
      <c r="CL1" s="90" t="inlineStr">
        <is>
          <t>UGRD - 1000_mb</t>
        </is>
      </c>
      <c r="CM1" s="90" t="inlineStr">
        <is>
          <t>VGRD - 1000_mb</t>
        </is>
      </c>
      <c r="CN1" s="90" t="inlineStr">
        <is>
          <t>ABSV - 1000_mb</t>
        </is>
      </c>
      <c r="CO1" s="90" t="inlineStr">
        <is>
          <t>HGT - 1000_mb</t>
        </is>
      </c>
      <c r="CP1" s="90" t="inlineStr">
        <is>
          <t>HGT - surface</t>
        </is>
      </c>
      <c r="CQ1" s="90" t="inlineStr">
        <is>
          <t>TMP - surface</t>
        </is>
      </c>
      <c r="CR1" s="90" t="inlineStr">
        <is>
          <t>SNOD - surface</t>
        </is>
      </c>
      <c r="CS1" s="90" t="inlineStr">
        <is>
          <t>PEVPR - surface</t>
        </is>
      </c>
      <c r="CT1" s="90" t="inlineStr">
        <is>
          <t>TMP - 2_m_above_ground</t>
        </is>
      </c>
      <c r="CU1" s="90" t="inlineStr">
        <is>
          <t>DPT - 2_m_above_ground</t>
        </is>
      </c>
      <c r="CV1" s="90" t="inlineStr">
        <is>
          <t>RH - 2_m_above_ground</t>
        </is>
      </c>
      <c r="CW1" s="90" t="inlineStr">
        <is>
          <t>UGRD - 10_m_above_ground</t>
        </is>
      </c>
      <c r="CX1" s="90" t="inlineStr">
        <is>
          <t>VGRD - 10_m_above_ground</t>
        </is>
      </c>
      <c r="CY1" s="90" t="inlineStr">
        <is>
          <t>CPOFP - surface</t>
        </is>
      </c>
      <c r="CZ1" s="90" t="inlineStr">
        <is>
          <t>CPRAT - surface</t>
        </is>
      </c>
      <c r="DA1" s="90" t="inlineStr">
        <is>
          <t>PRATE - surface</t>
        </is>
      </c>
      <c r="DB1" s="90" t="inlineStr">
        <is>
          <t>CPRAT - surface</t>
        </is>
      </c>
      <c r="DC1" s="90" t="inlineStr">
        <is>
          <t>PRATE - surface</t>
        </is>
      </c>
      <c r="DD1" s="90" t="inlineStr">
        <is>
          <t>APCP - surface</t>
        </is>
      </c>
      <c r="DE1" s="90" t="inlineStr">
        <is>
          <t>APCP - surface</t>
        </is>
      </c>
      <c r="DF1" s="90" t="inlineStr">
        <is>
          <t>ACPCP - surface</t>
        </is>
      </c>
      <c r="DG1" s="90" t="inlineStr">
        <is>
          <t>ACPCP - surface</t>
        </is>
      </c>
      <c r="DH1" s="90" t="inlineStr">
        <is>
          <t>CSNOW - surface</t>
        </is>
      </c>
      <c r="DI1" s="90" t="inlineStr">
        <is>
          <t>CICEP - surface</t>
        </is>
      </c>
      <c r="DJ1" s="90" t="inlineStr">
        <is>
          <t>CFRZR - surface</t>
        </is>
      </c>
      <c r="DK1" s="90" t="inlineStr">
        <is>
          <t>CRAIN - surface</t>
        </is>
      </c>
      <c r="DL1" s="90" t="inlineStr">
        <is>
          <t>CSNOW - surface</t>
        </is>
      </c>
      <c r="DM1" s="90" t="inlineStr">
        <is>
          <t>CICEP - surface</t>
        </is>
      </c>
      <c r="DN1" s="90" t="inlineStr">
        <is>
          <t>CFRZR - surface</t>
        </is>
      </c>
      <c r="DO1" s="90" t="inlineStr">
        <is>
          <t>CRAIN - surface</t>
        </is>
      </c>
      <c r="DP1" s="90" t="inlineStr">
        <is>
          <t>SUNSD - surface</t>
        </is>
      </c>
      <c r="DQ1" s="90" t="inlineStr">
        <is>
          <t>LFTX - surface</t>
        </is>
      </c>
      <c r="DR1" s="90" t="inlineStr">
        <is>
          <t>CAPE - surface</t>
        </is>
      </c>
      <c r="DS1" s="90" t="inlineStr">
        <is>
          <t>CIN - surface</t>
        </is>
      </c>
      <c r="DT1" s="90" t="inlineStr">
        <is>
          <t>LCDC - low_cloud_layer</t>
        </is>
      </c>
      <c r="DU1" s="90" t="inlineStr">
        <is>
          <t>LCDC - low_cloud_layer</t>
        </is>
      </c>
      <c r="DV1" s="90" t="inlineStr">
        <is>
          <t>MCDC - middle_cloud_layer</t>
        </is>
      </c>
      <c r="DW1" s="90" t="inlineStr">
        <is>
          <t>MCDC - middle_cloud_layer</t>
        </is>
      </c>
      <c r="DX1" s="90" t="inlineStr">
        <is>
          <t>HCDC - high_cloud_layer</t>
        </is>
      </c>
      <c r="DY1" s="90" t="inlineStr">
        <is>
          <t>HCDC - high_cloud_layer</t>
        </is>
      </c>
      <c r="DZ1" s="90" t="inlineStr">
        <is>
          <t>HLCY - 3000-0_m_above_ground</t>
        </is>
      </c>
      <c r="EA1" s="90" t="inlineStr">
        <is>
          <t>HGT - tropopause</t>
        </is>
      </c>
      <c r="EB1" s="90" t="inlineStr">
        <is>
          <t>TMP - tropopause</t>
        </is>
      </c>
      <c r="EC1" s="90" t="inlineStr">
        <is>
          <t>UGRD - tropopause</t>
        </is>
      </c>
      <c r="ED1" s="90" t="inlineStr">
        <is>
          <t>VGRD - tropopause</t>
        </is>
      </c>
      <c r="EE1" s="90" t="inlineStr">
        <is>
          <t>VWSH - tropopause</t>
        </is>
      </c>
      <c r="EF1" s="90" t="inlineStr">
        <is>
          <t>HGT - 0C_isotherm</t>
        </is>
      </c>
      <c r="EG1" s="90" t="inlineStr">
        <is>
          <t>RH - 0C_isotherm</t>
        </is>
      </c>
      <c r="EH1" s="90" t="inlineStr">
        <is>
          <t>ICEC - surface</t>
        </is>
      </c>
      <c r="EI1" s="90" t="inlineStr">
        <is>
          <t xml:space="preserve"> 1</t>
        </is>
      </c>
    </row>
    <row r="2" ht="14.25" customHeight="1" s="91">
      <c r="A2" s="92" t="inlineStr">
        <is>
          <t>2025-01-26 09:00</t>
        </is>
      </c>
      <c r="B2" s="90" t="inlineStr">
        <is>
          <t>102100</t>
        </is>
      </c>
      <c r="C2" s="90" t="inlineStr">
        <is>
          <t>24135.1</t>
        </is>
      </c>
      <c r="D2" s="90" t="inlineStr">
        <is>
          <t>9.71325</t>
        </is>
      </c>
      <c r="E2" s="90" t="inlineStr">
        <is>
          <t>11881.7</t>
        </is>
      </c>
      <c r="F2" s="90" t="inlineStr">
        <is>
          <t>212.867</t>
        </is>
      </c>
      <c r="G2" s="90" t="inlineStr">
        <is>
          <t>39.3</t>
        </is>
      </c>
      <c r="H2" s="90" t="inlineStr">
        <is>
          <t>0</t>
        </is>
      </c>
      <c r="I2" s="90" t="inlineStr">
        <is>
          <t>-0.0879668</t>
        </is>
      </c>
      <c r="J2" s="90" t="inlineStr">
        <is>
          <t>14.9425</t>
        </is>
      </c>
      <c r="K2" s="90" t="inlineStr">
        <is>
          <t>8.61763</t>
        </is>
      </c>
      <c r="L2" s="93" t="inlineStr">
        <is>
          <t>8.55106e-05</t>
        </is>
      </c>
      <c r="M2" s="90" t="inlineStr">
        <is>
          <t>9289.02</t>
        </is>
      </c>
      <c r="N2" s="90" t="inlineStr">
        <is>
          <t>226.865</t>
        </is>
      </c>
      <c r="O2" s="90" t="inlineStr">
        <is>
          <t>99</t>
        </is>
      </c>
      <c r="P2" s="90" t="inlineStr">
        <is>
          <t>69.6</t>
        </is>
      </c>
      <c r="Q2" s="90" t="inlineStr">
        <is>
          <t>-0.0197871</t>
        </is>
      </c>
      <c r="R2" s="90" t="inlineStr">
        <is>
          <t>4.19844</t>
        </is>
      </c>
      <c r="S2" s="90" t="inlineStr">
        <is>
          <t>13.6996</t>
        </is>
      </c>
      <c r="T2" s="93" t="inlineStr">
        <is>
          <t>0.000112646</t>
        </is>
      </c>
      <c r="U2" s="90" t="inlineStr">
        <is>
          <t>7317.6</t>
        </is>
      </c>
      <c r="V2" s="90" t="inlineStr">
        <is>
          <t>241.355</t>
        </is>
      </c>
      <c r="W2" s="90" t="inlineStr">
        <is>
          <t>100</t>
        </is>
      </c>
      <c r="X2" s="90" t="inlineStr">
        <is>
          <t>100</t>
        </is>
      </c>
      <c r="Y2" s="90" t="inlineStr">
        <is>
          <t>-0.104689</t>
        </is>
      </c>
      <c r="Z2" s="90" t="inlineStr">
        <is>
          <t>7.50323</t>
        </is>
      </c>
      <c r="AA2" s="90" t="inlineStr">
        <is>
          <t>12.757</t>
        </is>
      </c>
      <c r="AB2" s="93" t="inlineStr">
        <is>
          <t>4.99862e-05</t>
        </is>
      </c>
      <c r="AC2" s="90" t="inlineStr">
        <is>
          <t>5696.28</t>
        </is>
      </c>
      <c r="AD2" s="90" t="inlineStr">
        <is>
          <t>254.347</t>
        </is>
      </c>
      <c r="AE2" s="90" t="inlineStr">
        <is>
          <t>98.6</t>
        </is>
      </c>
      <c r="AF2" s="90" t="inlineStr">
        <is>
          <t>93.4</t>
        </is>
      </c>
      <c r="AG2" s="90" t="inlineStr">
        <is>
          <t>-0.133658</t>
        </is>
      </c>
      <c r="AH2" s="90" t="inlineStr">
        <is>
          <t>3.49256</t>
        </is>
      </c>
      <c r="AI2" s="90" t="inlineStr">
        <is>
          <t>12.284</t>
        </is>
      </c>
      <c r="AJ2" s="93" t="inlineStr">
        <is>
          <t>6.97269e-05</t>
        </is>
      </c>
      <c r="AK2" s="90" t="inlineStr">
        <is>
          <t>4323.35</t>
        </is>
      </c>
      <c r="AL2" s="90" t="inlineStr">
        <is>
          <t>262.526</t>
        </is>
      </c>
      <c r="AM2" s="90" t="inlineStr">
        <is>
          <t>22.8</t>
        </is>
      </c>
      <c r="AN2" s="90" t="inlineStr">
        <is>
          <t>0</t>
        </is>
      </c>
      <c r="AO2" s="90" t="inlineStr">
        <is>
          <t>-0.349201</t>
        </is>
      </c>
      <c r="AP2" s="90" t="inlineStr">
        <is>
          <t>4.57995</t>
        </is>
      </c>
      <c r="AQ2" s="90" t="inlineStr">
        <is>
          <t>4.16237</t>
        </is>
      </c>
      <c r="AR2" s="93" t="inlineStr">
        <is>
          <t>-7.04536e-05</t>
        </is>
      </c>
      <c r="AS2" s="90" t="inlineStr">
        <is>
          <t>3115.45</t>
        </is>
      </c>
      <c r="AT2" s="90" t="inlineStr">
        <is>
          <t>272.627</t>
        </is>
      </c>
      <c r="AU2" s="90" t="inlineStr">
        <is>
          <t>9.9</t>
        </is>
      </c>
      <c r="AV2" s="90" t="inlineStr">
        <is>
          <t>0</t>
        </is>
      </c>
      <c r="AW2" s="90" t="inlineStr">
        <is>
          <t>-0.37584</t>
        </is>
      </c>
      <c r="AX2" s="90" t="inlineStr">
        <is>
          <t>5.71881</t>
        </is>
      </c>
      <c r="AY2" s="90" t="inlineStr">
        <is>
          <t>5.05263</t>
        </is>
      </c>
      <c r="AZ2" s="93" t="inlineStr">
        <is>
          <t>5.88979e-05</t>
        </is>
      </c>
      <c r="BA2" s="90" t="inlineStr">
        <is>
          <t>1532.81</t>
        </is>
      </c>
      <c r="BB2" s="90" t="inlineStr">
        <is>
          <t>282.845</t>
        </is>
      </c>
      <c r="BC2" s="90" t="inlineStr">
        <is>
          <t>20.5</t>
        </is>
      </c>
      <c r="BD2" s="90" t="inlineStr">
        <is>
          <t>0</t>
        </is>
      </c>
      <c r="BE2" s="90" t="inlineStr">
        <is>
          <t>-0.166372</t>
        </is>
      </c>
      <c r="BF2" s="90" t="inlineStr">
        <is>
          <t>3.08551</t>
        </is>
      </c>
      <c r="BG2" s="90" t="inlineStr">
        <is>
          <t>7.97814</t>
        </is>
      </c>
      <c r="BH2" s="93" t="inlineStr">
        <is>
          <t>0.000155877</t>
        </is>
      </c>
      <c r="BI2" s="90" t="inlineStr">
        <is>
          <t>829.135</t>
        </is>
      </c>
      <c r="BJ2" s="90" t="inlineStr">
        <is>
          <t>284.28</t>
        </is>
      </c>
      <c r="BK2" s="90" t="inlineStr">
        <is>
          <t>56.4</t>
        </is>
      </c>
      <c r="BL2" s="90" t="inlineStr">
        <is>
          <t>0</t>
        </is>
      </c>
      <c r="BM2" s="90" t="inlineStr">
        <is>
          <t>-0.0487979</t>
        </is>
      </c>
      <c r="BN2" s="90" t="inlineStr">
        <is>
          <t>1.22838</t>
        </is>
      </c>
      <c r="BO2" s="90" t="inlineStr">
        <is>
          <t>10.7091</t>
        </is>
      </c>
      <c r="BP2" s="93" t="inlineStr">
        <is>
          <t>0.000123201</t>
        </is>
      </c>
      <c r="BQ2" s="90" t="inlineStr">
        <is>
          <t>606.323</t>
        </is>
      </c>
      <c r="BR2" s="90" t="inlineStr">
        <is>
          <t>284.697</t>
        </is>
      </c>
      <c r="BS2" s="90" t="inlineStr">
        <is>
          <t>70.5</t>
        </is>
      </c>
      <c r="BT2" s="90" t="inlineStr">
        <is>
          <t>0</t>
        </is>
      </c>
      <c r="BU2" s="90" t="inlineStr">
        <is>
          <t>0.0521851</t>
        </is>
      </c>
      <c r="BV2" s="90" t="inlineStr">
        <is>
          <t>0.743806</t>
        </is>
      </c>
      <c r="BW2" s="90" t="inlineStr">
        <is>
          <t>11.2156</t>
        </is>
      </c>
      <c r="BX2" s="93" t="inlineStr">
        <is>
          <t>0.000105521</t>
        </is>
      </c>
      <c r="BY2" s="90" t="inlineStr">
        <is>
          <t>3</t>
        </is>
      </c>
      <c r="BZ2" s="90" t="inlineStr">
        <is>
          <t>388.71</t>
        </is>
      </c>
      <c r="CA2" s="90" t="inlineStr">
        <is>
          <t>285.26</t>
        </is>
      </c>
      <c r="CB2" s="90" t="inlineStr">
        <is>
          <t>82</t>
        </is>
      </c>
      <c r="CC2" s="90" t="inlineStr">
        <is>
          <t>0</t>
        </is>
      </c>
      <c r="CD2" s="90" t="inlineStr">
        <is>
          <t>0.124709</t>
        </is>
      </c>
      <c r="CE2" s="90" t="inlineStr">
        <is>
          <t>-0.747825</t>
        </is>
      </c>
      <c r="CF2" s="90" t="inlineStr">
        <is>
          <t>10.3243</t>
        </is>
      </c>
      <c r="CG2" s="93" t="inlineStr">
        <is>
          <t>8.69659e-05</t>
        </is>
      </c>
      <c r="CH2" s="90" t="inlineStr">
        <is>
          <t>286.858</t>
        </is>
      </c>
      <c r="CI2" s="90" t="inlineStr">
        <is>
          <t>79</t>
        </is>
      </c>
      <c r="CJ2" s="90" t="inlineStr">
        <is>
          <t>0</t>
        </is>
      </c>
      <c r="CK2" s="90" t="inlineStr">
        <is>
          <t>0.127726</t>
        </is>
      </c>
      <c r="CL2" s="90" t="inlineStr">
        <is>
          <t>-1.61523</t>
        </is>
      </c>
      <c r="CM2" s="90" t="inlineStr">
        <is>
          <t>7.88679</t>
        </is>
      </c>
      <c r="CN2" s="93" t="inlineStr">
        <is>
          <t>0.000145488</t>
        </is>
      </c>
      <c r="CO2" s="90" t="inlineStr">
        <is>
          <t>175.846</t>
        </is>
      </c>
      <c r="CP2" s="90" t="inlineStr">
        <is>
          <t>55.5794</t>
        </is>
      </c>
      <c r="CQ2" s="90" t="inlineStr">
        <is>
          <t>288.544</t>
        </is>
      </c>
      <c r="CR2" s="90" t="inlineStr">
        <is>
          <t>0</t>
        </is>
      </c>
      <c r="CS2" s="90" t="inlineStr">
        <is>
          <t>109.685</t>
        </is>
      </c>
      <c r="CT2" s="90" t="inlineStr">
        <is>
          <t>288.091</t>
        </is>
      </c>
      <c r="CU2" s="90" t="inlineStr">
        <is>
          <t>284.295</t>
        </is>
      </c>
      <c r="CV2" s="90" t="inlineStr">
        <is>
          <t>77.7</t>
        </is>
      </c>
      <c r="CW2" s="90" t="inlineStr">
        <is>
          <t>-1.33977</t>
        </is>
      </c>
      <c r="CX2" s="90" t="inlineStr">
        <is>
          <t>5.31999</t>
        </is>
      </c>
      <c r="CY2" s="93" t="inlineStr">
        <is>
          <t>-50</t>
        </is>
      </c>
      <c r="CZ2" s="93" t="inlineStr">
        <is>
          <t>0</t>
        </is>
      </c>
      <c r="DA2" s="93" t="inlineStr">
        <is>
          <t>0</t>
        </is>
      </c>
      <c r="DB2" s="93" t="inlineStr">
        <is>
          <t>0</t>
        </is>
      </c>
      <c r="DC2" s="93" t="inlineStr">
        <is>
          <t>0</t>
        </is>
      </c>
      <c r="DD2" s="90" t="inlineStr">
        <is>
          <t>0</t>
        </is>
      </c>
      <c r="DE2" s="90" t="inlineStr">
        <is>
          <t>0</t>
        </is>
      </c>
      <c r="DF2" s="90" t="inlineStr">
        <is>
          <t>0</t>
        </is>
      </c>
      <c r="DG2" s="90" t="inlineStr">
        <is>
          <t>0</t>
        </is>
      </c>
      <c r="DH2" s="90" t="inlineStr">
        <is>
          <t>0</t>
        </is>
      </c>
      <c r="DI2" s="90" t="inlineStr">
        <is>
          <t>0</t>
        </is>
      </c>
      <c r="DJ2" s="90" t="inlineStr">
        <is>
          <t>0</t>
        </is>
      </c>
      <c r="DK2" s="90" t="inlineStr">
        <is>
          <t>0</t>
        </is>
      </c>
      <c r="DL2" s="90" t="inlineStr">
        <is>
          <t>0</t>
        </is>
      </c>
      <c r="DM2" s="90" t="inlineStr">
        <is>
          <t>0</t>
        </is>
      </c>
      <c r="DN2" s="90" t="inlineStr">
        <is>
          <t>0</t>
        </is>
      </c>
      <c r="DO2" s="90" t="inlineStr">
        <is>
          <t>0</t>
        </is>
      </c>
      <c r="DP2" s="90" t="inlineStr">
        <is>
          <t>10471</t>
        </is>
      </c>
      <c r="DQ2" s="90" t="inlineStr">
        <is>
          <t>3.6043</t>
        </is>
      </c>
      <c r="DR2" s="90" t="inlineStr">
        <is>
          <t>3</t>
        </is>
      </c>
      <c r="DS2" s="90" t="inlineStr">
        <is>
          <t>-440.088</t>
        </is>
      </c>
      <c r="DT2" s="90" t="inlineStr">
        <is>
          <t>0</t>
        </is>
      </c>
      <c r="DU2" s="90" t="inlineStr">
        <is>
          <t>0</t>
        </is>
      </c>
      <c r="DV2" s="90" t="inlineStr">
        <is>
          <t>100</t>
        </is>
      </c>
      <c r="DW2" s="90" t="inlineStr">
        <is>
          <t>100</t>
        </is>
      </c>
      <c r="DX2" s="90" t="inlineStr">
        <is>
          <t>100</t>
        </is>
      </c>
      <c r="DY2" s="90" t="inlineStr">
        <is>
          <t>100</t>
        </is>
      </c>
      <c r="DZ2" s="90" t="inlineStr">
        <is>
          <t>70.1283</t>
        </is>
      </c>
      <c r="EA2" s="90" t="inlineStr">
        <is>
          <t>11736.5</t>
        </is>
      </c>
      <c r="EB2" s="90" t="inlineStr">
        <is>
          <t>213.038</t>
        </is>
      </c>
      <c r="EC2" s="90" t="inlineStr">
        <is>
          <t>14.9562</t>
        </is>
      </c>
      <c r="ED2" s="90" t="inlineStr">
        <is>
          <t>9.20652</t>
        </is>
      </c>
      <c r="EE2" s="90" t="inlineStr">
        <is>
          <t>-0.00184027</t>
        </is>
      </c>
      <c r="EF2" s="90" t="inlineStr">
        <is>
          <t>3052</t>
        </is>
      </c>
      <c r="EG2" s="90" t="inlineStr">
        <is>
          <t>10</t>
        </is>
      </c>
      <c r="EH2" s="90" t="inlineStr">
        <is>
          <t>0</t>
        </is>
      </c>
      <c r="EI2" s="90" t="inlineStr">
        <is>
          <t xml:space="preserve"> 2</t>
        </is>
      </c>
    </row>
    <row r="3" ht="14.25" customHeight="1" s="91">
      <c r="A3" s="92" t="inlineStr">
        <is>
          <t>2025-01-26 12:00</t>
        </is>
      </c>
      <c r="B3" s="90" t="inlineStr">
        <is>
          <t>102025</t>
        </is>
      </c>
      <c r="C3" s="90" t="inlineStr">
        <is>
          <t>24135.1</t>
        </is>
      </c>
      <c r="D3" s="90" t="inlineStr">
        <is>
          <t>9.80259</t>
        </is>
      </c>
      <c r="E3" s="90" t="inlineStr">
        <is>
          <t>11864.7</t>
        </is>
      </c>
      <c r="F3" s="90" t="inlineStr">
        <is>
          <t>214.452</t>
        </is>
      </c>
      <c r="G3" s="90" t="inlineStr">
        <is>
          <t>35</t>
        </is>
      </c>
      <c r="H3" s="90" t="inlineStr">
        <is>
          <t>0</t>
        </is>
      </c>
      <c r="I3" s="90" t="inlineStr">
        <is>
          <t>-0.100535</t>
        </is>
      </c>
      <c r="J3" s="90" t="inlineStr">
        <is>
          <t>18.6034</t>
        </is>
      </c>
      <c r="K3" s="90" t="inlineStr">
        <is>
          <t>8.70183</t>
        </is>
      </c>
      <c r="L3" s="93" t="inlineStr">
        <is>
          <t>0.000152788</t>
        </is>
      </c>
      <c r="M3" s="90" t="inlineStr">
        <is>
          <t>9275.94</t>
        </is>
      </c>
      <c r="N3" s="90" t="inlineStr">
        <is>
          <t>225.354</t>
        </is>
      </c>
      <c r="O3" s="90" t="inlineStr">
        <is>
          <t>100</t>
        </is>
      </c>
      <c r="P3" s="90" t="inlineStr">
        <is>
          <t>100</t>
        </is>
      </c>
      <c r="Q3" s="90" t="inlineStr">
        <is>
          <t>-0.197408</t>
        </is>
      </c>
      <c r="R3" s="90" t="inlineStr">
        <is>
          <t>7.82341</t>
        </is>
      </c>
      <c r="S3" s="90" t="inlineStr">
        <is>
          <t>8.229</t>
        </is>
      </c>
      <c r="T3" s="93" t="inlineStr">
        <is>
          <t>0.000100117</t>
        </is>
      </c>
      <c r="U3" s="90" t="inlineStr">
        <is>
          <t>7308.76</t>
        </is>
      </c>
      <c r="V3" s="90" t="inlineStr">
        <is>
          <t>241.797</t>
        </is>
      </c>
      <c r="W3" s="90" t="inlineStr">
        <is>
          <t>100</t>
        </is>
      </c>
      <c r="X3" s="90" t="inlineStr">
        <is>
          <t>99.7</t>
        </is>
      </c>
      <c r="Y3" s="90" t="inlineStr">
        <is>
          <t>-0.163676</t>
        </is>
      </c>
      <c r="Z3" s="90" t="inlineStr">
        <is>
          <t>8.44629</t>
        </is>
      </c>
      <c r="AA3" s="90" t="inlineStr">
        <is>
          <t>3.51321</t>
        </is>
      </c>
      <c r="AB3" s="93" t="inlineStr">
        <is>
          <t>0.00012952</t>
        </is>
      </c>
      <c r="AC3" s="90" t="inlineStr">
        <is>
          <t>5689.62</t>
        </is>
      </c>
      <c r="AD3" s="90" t="inlineStr">
        <is>
          <t>252.706</t>
        </is>
      </c>
      <c r="AE3" s="90" t="inlineStr">
        <is>
          <t>100</t>
        </is>
      </c>
      <c r="AF3" s="90" t="inlineStr">
        <is>
          <t>84.5</t>
        </is>
      </c>
      <c r="AG3" s="90" t="inlineStr">
        <is>
          <t>0.0226875</t>
        </is>
      </c>
      <c r="AH3" s="90" t="inlineStr">
        <is>
          <t>7.03154</t>
        </is>
      </c>
      <c r="AI3" s="90" t="inlineStr">
        <is>
          <t>7.33198</t>
        </is>
      </c>
      <c r="AJ3" s="93" t="inlineStr">
        <is>
          <t>1.73896e-05</t>
        </is>
      </c>
      <c r="AK3" s="90" t="inlineStr">
        <is>
          <t>4318.53</t>
        </is>
      </c>
      <c r="AL3" s="90" t="inlineStr">
        <is>
          <t>262.287</t>
        </is>
      </c>
      <c r="AM3" s="90" t="inlineStr">
        <is>
          <t>55.1</t>
        </is>
      </c>
      <c r="AN3" s="90" t="inlineStr">
        <is>
          <t>0</t>
        </is>
      </c>
      <c r="AO3" s="90" t="inlineStr">
        <is>
          <t>0.73991</t>
        </is>
      </c>
      <c r="AP3" s="90" t="inlineStr">
        <is>
          <t>7.07798</t>
        </is>
      </c>
      <c r="AQ3" s="90" t="inlineStr">
        <is>
          <t>6.32814</t>
        </is>
      </c>
      <c r="AR3" s="93" t="inlineStr">
        <is>
          <t>-0.000203647</t>
        </is>
      </c>
      <c r="AS3" s="90" t="inlineStr">
        <is>
          <t>3110.24</t>
        </is>
      </c>
      <c r="AT3" s="90" t="inlineStr">
        <is>
          <t>272.041</t>
        </is>
      </c>
      <c r="AU3" s="90" t="inlineStr">
        <is>
          <t>26.3</t>
        </is>
      </c>
      <c r="AV3" s="90" t="inlineStr">
        <is>
          <t>0</t>
        </is>
      </c>
      <c r="AW3" s="90" t="inlineStr">
        <is>
          <t>-0.31457</t>
        </is>
      </c>
      <c r="AX3" s="90" t="inlineStr">
        <is>
          <t>9.10792</t>
        </is>
      </c>
      <c r="AY3" s="90" t="inlineStr">
        <is>
          <t>4.9185</t>
        </is>
      </c>
      <c r="AZ3" s="93" t="inlineStr">
        <is>
          <t>8.92556e-05</t>
        </is>
      </c>
      <c r="BA3" s="90" t="inlineStr">
        <is>
          <t>1528.37</t>
        </is>
      </c>
      <c r="BB3" s="90" t="inlineStr">
        <is>
          <t>283.708</t>
        </is>
      </c>
      <c r="BC3" s="90" t="inlineStr">
        <is>
          <t>16.5</t>
        </is>
      </c>
      <c r="BD3" s="90" t="inlineStr">
        <is>
          <t>0</t>
        </is>
      </c>
      <c r="BE3" s="90" t="inlineStr">
        <is>
          <t>-0.00586035</t>
        </is>
      </c>
      <c r="BF3" s="90" t="inlineStr">
        <is>
          <t>6.34124</t>
        </is>
      </c>
      <c r="BG3" s="90" t="inlineStr">
        <is>
          <t>6.86563</t>
        </is>
      </c>
      <c r="BH3" s="93" t="inlineStr">
        <is>
          <t>0.000199367</t>
        </is>
      </c>
      <c r="BI3" s="90" t="inlineStr">
        <is>
          <t>824.226</t>
        </is>
      </c>
      <c r="BJ3" s="90" t="inlineStr">
        <is>
          <t>283.579</t>
        </is>
      </c>
      <c r="BK3" s="90" t="inlineStr">
        <is>
          <t>64.2</t>
        </is>
      </c>
      <c r="BL3" s="90" t="inlineStr">
        <is>
          <t>0</t>
        </is>
      </c>
      <c r="BM3" s="90" t="inlineStr">
        <is>
          <t>-0.0304185</t>
        </is>
      </c>
      <c r="BN3" s="90" t="inlineStr">
        <is>
          <t>1.86812</t>
        </is>
      </c>
      <c r="BO3" s="90" t="inlineStr">
        <is>
          <t>11.3322</t>
        </is>
      </c>
      <c r="BP3" s="93" t="inlineStr">
        <is>
          <t>0.000133003</t>
        </is>
      </c>
      <c r="BQ3" s="90" t="inlineStr">
        <is>
          <t>602.012</t>
        </is>
      </c>
      <c r="BR3" s="90" t="inlineStr">
        <is>
          <t>284.24</t>
        </is>
      </c>
      <c r="BS3" s="90" t="inlineStr">
        <is>
          <t>83.3</t>
        </is>
      </c>
      <c r="BT3" s="90" t="inlineStr">
        <is>
          <t>0</t>
        </is>
      </c>
      <c r="BU3" s="90" t="inlineStr">
        <is>
          <t>0.005771</t>
        </is>
      </c>
      <c r="BV3" s="90" t="inlineStr">
        <is>
          <t>-0.0487549</t>
        </is>
      </c>
      <c r="BW3" s="90" t="inlineStr">
        <is>
          <t>10.8576</t>
        </is>
      </c>
      <c r="BX3" s="93" t="inlineStr">
        <is>
          <t>0.000107464</t>
        </is>
      </c>
      <c r="BY3" s="90" t="inlineStr">
        <is>
          <t>2</t>
        </is>
      </c>
      <c r="BZ3" s="90" t="inlineStr">
        <is>
          <t>384.198</t>
        </is>
      </c>
      <c r="CA3" s="90" t="inlineStr">
        <is>
          <t>286.24</t>
        </is>
      </c>
      <c r="CB3" s="90" t="inlineStr">
        <is>
          <t>76.2</t>
        </is>
      </c>
      <c r="CC3" s="90" t="inlineStr">
        <is>
          <t>0</t>
        </is>
      </c>
      <c r="CD3" s="90" t="inlineStr">
        <is>
          <t>0.0331699</t>
        </is>
      </c>
      <c r="CE3" s="90" t="inlineStr">
        <is>
          <t>-0.457546</t>
        </is>
      </c>
      <c r="CF3" s="90" t="inlineStr">
        <is>
          <t>10.8365</t>
        </is>
      </c>
      <c r="CG3" s="93" t="inlineStr">
        <is>
          <t>0.000109098</t>
        </is>
      </c>
      <c r="CH3" s="90" t="inlineStr">
        <is>
          <t>288.276</t>
        </is>
      </c>
      <c r="CI3" s="90" t="inlineStr">
        <is>
          <t>69.5</t>
        </is>
      </c>
      <c r="CJ3" s="90" t="inlineStr">
        <is>
          <t>0</t>
        </is>
      </c>
      <c r="CK3" s="90" t="inlineStr">
        <is>
          <t>0.152828</t>
        </is>
      </c>
      <c r="CL3" s="90" t="inlineStr">
        <is>
          <t>-0.663135</t>
        </is>
      </c>
      <c r="CM3" s="90" t="inlineStr">
        <is>
          <t>10.3513</t>
        </is>
      </c>
      <c r="CN3" s="93" t="inlineStr">
        <is>
          <t>0.000118701</t>
        </is>
      </c>
      <c r="CO3" s="90" t="inlineStr">
        <is>
          <t>170.382</t>
        </is>
      </c>
      <c r="CP3" s="90" t="inlineStr">
        <is>
          <t>55.5794</t>
        </is>
      </c>
      <c r="CQ3" s="90" t="inlineStr">
        <is>
          <t>290.673</t>
        </is>
      </c>
      <c r="CR3" s="90" t="inlineStr">
        <is>
          <t>0</t>
        </is>
      </c>
      <c r="CS3" s="90" t="inlineStr">
        <is>
          <t>226.984</t>
        </is>
      </c>
      <c r="CT3" s="90" t="inlineStr">
        <is>
          <t>289.702</t>
        </is>
      </c>
      <c r="CU3" s="90" t="inlineStr">
        <is>
          <t>283.922</t>
        </is>
      </c>
      <c r="CV3" s="90" t="inlineStr">
        <is>
          <t>68.6</t>
        </is>
      </c>
      <c r="CW3" s="90" t="inlineStr">
        <is>
          <t>-0.645852</t>
        </is>
      </c>
      <c r="CX3" s="90" t="inlineStr">
        <is>
          <t>7.63505</t>
        </is>
      </c>
      <c r="CY3" s="90" t="inlineStr">
        <is>
          <t>-50</t>
        </is>
      </c>
      <c r="CZ3" s="93" t="inlineStr">
        <is>
          <t>0</t>
        </is>
      </c>
      <c r="DA3" s="93" t="inlineStr">
        <is>
          <t>0</t>
        </is>
      </c>
      <c r="DB3" s="93" t="inlineStr">
        <is>
          <t>0</t>
        </is>
      </c>
      <c r="DC3" s="93" t="inlineStr">
        <is>
          <t>0</t>
        </is>
      </c>
      <c r="DD3" s="90" t="inlineStr">
        <is>
          <t>0</t>
        </is>
      </c>
      <c r="DE3" s="90" t="inlineStr">
        <is>
          <t>0</t>
        </is>
      </c>
      <c r="DF3" s="90" t="inlineStr">
        <is>
          <t>0</t>
        </is>
      </c>
      <c r="DG3" s="90" t="inlineStr">
        <is>
          <t>0</t>
        </is>
      </c>
      <c r="DH3" s="90" t="inlineStr">
        <is>
          <t>0</t>
        </is>
      </c>
      <c r="DI3" s="90" t="inlineStr">
        <is>
          <t>0</t>
        </is>
      </c>
      <c r="DJ3" s="90" t="inlineStr">
        <is>
          <t>0</t>
        </is>
      </c>
      <c r="DK3" s="90" t="inlineStr">
        <is>
          <t>0</t>
        </is>
      </c>
      <c r="DL3" s="90" t="inlineStr">
        <is>
          <t>0</t>
        </is>
      </c>
      <c r="DM3" s="90" t="inlineStr">
        <is>
          <t>0</t>
        </is>
      </c>
      <c r="DN3" s="90" t="inlineStr">
        <is>
          <t>0</t>
        </is>
      </c>
      <c r="DO3" s="90" t="inlineStr">
        <is>
          <t>0</t>
        </is>
      </c>
      <c r="DP3" s="90" t="inlineStr">
        <is>
          <t>21271</t>
        </is>
      </c>
      <c r="DQ3" s="90" t="inlineStr">
        <is>
          <t>1.32474</t>
        </is>
      </c>
      <c r="DR3" s="90" t="inlineStr">
        <is>
          <t>3</t>
        </is>
      </c>
      <c r="DS3" s="90" t="inlineStr">
        <is>
          <t>-267.082</t>
        </is>
      </c>
      <c r="DT3" s="90" t="inlineStr">
        <is>
          <t>0</t>
        </is>
      </c>
      <c r="DU3" s="90" t="inlineStr">
        <is>
          <t>0</t>
        </is>
      </c>
      <c r="DV3" s="90" t="inlineStr">
        <is>
          <t>100</t>
        </is>
      </c>
      <c r="DW3" s="90" t="inlineStr">
        <is>
          <t>100</t>
        </is>
      </c>
      <c r="DX3" s="90" t="inlineStr">
        <is>
          <t>100</t>
        </is>
      </c>
      <c r="DY3" s="90" t="inlineStr">
        <is>
          <t>100</t>
        </is>
      </c>
      <c r="DZ3" s="90" t="inlineStr">
        <is>
          <t>99.5112</t>
        </is>
      </c>
      <c r="EA3" s="90" t="inlineStr">
        <is>
          <t>11465.2</t>
        </is>
      </c>
      <c r="EB3" s="90" t="inlineStr">
        <is>
          <t>214.582</t>
        </is>
      </c>
      <c r="EC3" s="90" t="inlineStr">
        <is>
          <t>15.0781</t>
        </is>
      </c>
      <c r="ED3" s="90" t="inlineStr">
        <is>
          <t>12.6803</t>
        </is>
      </c>
      <c r="EE3" s="90" t="inlineStr">
        <is>
          <t>0.00377504</t>
        </is>
      </c>
      <c r="EF3" s="90" t="inlineStr">
        <is>
          <t>2961.76</t>
        </is>
      </c>
      <c r="EG3" s="90" t="inlineStr">
        <is>
          <t>16.9</t>
        </is>
      </c>
      <c r="EH3" s="90" t="inlineStr">
        <is>
          <t>0</t>
        </is>
      </c>
      <c r="EI3" s="90" t="inlineStr">
        <is>
          <t xml:space="preserve"> 3</t>
        </is>
      </c>
    </row>
    <row r="4" ht="14.25" customHeight="1" s="91">
      <c r="A4" s="92" t="inlineStr">
        <is>
          <t>2025-01-26 15:00</t>
        </is>
      </c>
      <c r="B4" s="90" t="inlineStr">
        <is>
          <t>101951</t>
        </is>
      </c>
      <c r="C4" s="90" t="inlineStr">
        <is>
          <t>24135.1</t>
        </is>
      </c>
      <c r="D4" s="90" t="inlineStr">
        <is>
          <t>12.9106</t>
        </is>
      </c>
      <c r="E4" s="90" t="inlineStr">
        <is>
          <t>11850.2</t>
        </is>
      </c>
      <c r="F4" s="90" t="inlineStr">
        <is>
          <t>214.524</t>
        </is>
      </c>
      <c r="G4" s="90" t="inlineStr">
        <is>
          <t>19.4</t>
        </is>
      </c>
      <c r="H4" s="90" t="inlineStr">
        <is>
          <t>0</t>
        </is>
      </c>
      <c r="I4" s="90" t="inlineStr">
        <is>
          <t>0.00695898</t>
        </is>
      </c>
      <c r="J4" s="90" t="inlineStr">
        <is>
          <t>16.4671</t>
        </is>
      </c>
      <c r="K4" s="90" t="inlineStr">
        <is>
          <t>5.57082</t>
        </is>
      </c>
      <c r="L4" s="93" t="inlineStr">
        <is>
          <t>8.24679e-05</t>
        </is>
      </c>
      <c r="M4" s="90" t="inlineStr">
        <is>
          <t>9270.04</t>
        </is>
      </c>
      <c r="N4" s="90" t="inlineStr">
        <is>
          <t>225.325</t>
        </is>
      </c>
      <c r="O4" s="90" t="inlineStr">
        <is>
          <t>85.4</t>
        </is>
      </c>
      <c r="P4" s="90" t="inlineStr">
        <is>
          <t>8.5</t>
        </is>
      </c>
      <c r="Q4" s="90" t="inlineStr">
        <is>
          <t>-0.0637109</t>
        </is>
      </c>
      <c r="R4" s="90" t="inlineStr">
        <is>
          <t>16.8141</t>
        </is>
      </c>
      <c r="S4" s="90" t="inlineStr">
        <is>
          <t>4.17953</t>
        </is>
      </c>
      <c r="T4" s="93" t="inlineStr">
        <is>
          <t>1.6491e-05</t>
        </is>
      </c>
      <c r="U4" s="90" t="inlineStr">
        <is>
          <t>7301.37</t>
        </is>
      </c>
      <c r="V4" s="90" t="inlineStr">
        <is>
          <t>241.106</t>
        </is>
      </c>
      <c r="W4" s="90" t="inlineStr">
        <is>
          <t>90.8</t>
        </is>
      </c>
      <c r="X4" s="90" t="inlineStr">
        <is>
          <t>22.3</t>
        </is>
      </c>
      <c r="Y4" s="90" t="inlineStr">
        <is>
          <t>0.382621</t>
        </is>
      </c>
      <c r="Z4" s="90" t="inlineStr">
        <is>
          <t>6.5119</t>
        </is>
      </c>
      <c r="AA4" s="90" t="inlineStr">
        <is>
          <t>4.45016</t>
        </is>
      </c>
      <c r="AB4" s="93" t="inlineStr">
        <is>
          <t>4.16698e-05</t>
        </is>
      </c>
      <c r="AC4" s="90" t="inlineStr">
        <is>
          <t>5686.24</t>
        </is>
      </c>
      <c r="AD4" s="90" t="inlineStr">
        <is>
          <t>252.754</t>
        </is>
      </c>
      <c r="AE4" s="90" t="inlineStr">
        <is>
          <t>99.7</t>
        </is>
      </c>
      <c r="AF4" s="90" t="inlineStr">
        <is>
          <t>88.9</t>
        </is>
      </c>
      <c r="AG4" s="90" t="inlineStr">
        <is>
          <t>-0.271746</t>
        </is>
      </c>
      <c r="AH4" s="90" t="inlineStr">
        <is>
          <t>10.8349</t>
        </is>
      </c>
      <c r="AI4" s="90" t="inlineStr">
        <is>
          <t>1.84239</t>
        </is>
      </c>
      <c r="AJ4" s="93" t="inlineStr">
        <is>
          <t>0.000154245</t>
        </is>
      </c>
      <c r="AK4" s="90" t="inlineStr">
        <is>
          <t>4316.57</t>
        </is>
      </c>
      <c r="AL4" s="90" t="inlineStr">
        <is>
          <t>260.995</t>
        </is>
      </c>
      <c r="AM4" s="90" t="inlineStr">
        <is>
          <t>59.3</t>
        </is>
      </c>
      <c r="AN4" s="90" t="inlineStr">
        <is>
          <t>1.3</t>
        </is>
      </c>
      <c r="AO4" s="90" t="inlineStr">
        <is>
          <t>1.20683</t>
        </is>
      </c>
      <c r="AP4" s="90" t="inlineStr">
        <is>
          <t>11.6285</t>
        </is>
      </c>
      <c r="AQ4" s="90" t="inlineStr">
        <is>
          <t>3.99085</t>
        </is>
      </c>
      <c r="AR4" s="93" t="inlineStr">
        <is>
          <t>-4.78624e-05</t>
        </is>
      </c>
      <c r="AS4" s="90" t="inlineStr">
        <is>
          <t>3112.02</t>
        </is>
      </c>
      <c r="AT4" s="90" t="inlineStr">
        <is>
          <t>272.478</t>
        </is>
      </c>
      <c r="AU4" s="90" t="inlineStr">
        <is>
          <t>27.2</t>
        </is>
      </c>
      <c r="AV4" s="90" t="inlineStr">
        <is>
          <t>0</t>
        </is>
      </c>
      <c r="AW4" s="90" t="inlineStr">
        <is>
          <t>0.910652</t>
        </is>
      </c>
      <c r="AX4" s="90" t="inlineStr">
        <is>
          <t>6.07641</t>
        </is>
      </c>
      <c r="AY4" s="90" t="inlineStr">
        <is>
          <t>6.01175</t>
        </is>
      </c>
      <c r="AZ4" s="93" t="inlineStr">
        <is>
          <t>6.22598e-05</t>
        </is>
      </c>
      <c r="BA4" s="90" t="inlineStr">
        <is>
          <t>1524.35</t>
        </is>
      </c>
      <c r="BB4" s="90" t="inlineStr">
        <is>
          <t>284.173</t>
        </is>
      </c>
      <c r="BC4" s="90" t="inlineStr">
        <is>
          <t>15.4</t>
        </is>
      </c>
      <c r="BD4" s="90" t="inlineStr">
        <is>
          <t>0</t>
        </is>
      </c>
      <c r="BE4" s="90" t="inlineStr">
        <is>
          <t>-1.49983</t>
        </is>
      </c>
      <c r="BF4" s="90" t="inlineStr">
        <is>
          <t>3.81819</t>
        </is>
      </c>
      <c r="BG4" s="90" t="inlineStr">
        <is>
          <t>6.29803</t>
        </is>
      </c>
      <c r="BH4" s="93" t="inlineStr">
        <is>
          <t>1.5725e-05</t>
        </is>
      </c>
      <c r="BI4" s="90" t="inlineStr">
        <is>
          <t>817.647</t>
        </is>
      </c>
      <c r="BJ4" s="90" t="inlineStr">
        <is>
          <t>285.266</t>
        </is>
      </c>
      <c r="BK4" s="90" t="inlineStr">
        <is>
          <t>38</t>
        </is>
      </c>
      <c r="BL4" s="90" t="inlineStr">
        <is>
          <t>0</t>
        </is>
      </c>
      <c r="BM4" s="90" t="inlineStr">
        <is>
          <t>-1.22356</t>
        </is>
      </c>
      <c r="BN4" s="90" t="inlineStr">
        <is>
          <t>1.89087</t>
        </is>
      </c>
      <c r="BO4" s="90" t="inlineStr">
        <is>
          <t>13.6517</t>
        </is>
      </c>
      <c r="BP4" s="93" t="inlineStr">
        <is>
          <t>8.29171e-05</t>
        </is>
      </c>
      <c r="BQ4" s="90" t="inlineStr">
        <is>
          <t>594.567</t>
        </is>
      </c>
      <c r="BR4" s="90" t="inlineStr">
        <is>
          <t>284.805</t>
        </is>
      </c>
      <c r="BS4" s="90" t="inlineStr">
        <is>
          <t>61.7</t>
        </is>
      </c>
      <c r="BT4" s="90" t="inlineStr">
        <is>
          <t>0</t>
        </is>
      </c>
      <c r="BU4" s="90" t="inlineStr">
        <is>
          <t>-0.878232</t>
        </is>
      </c>
      <c r="BV4" s="90" t="inlineStr">
        <is>
          <t>0.240754</t>
        </is>
      </c>
      <c r="BW4" s="90" t="inlineStr">
        <is>
          <t>15.1871</t>
        </is>
      </c>
      <c r="BX4" s="93" t="inlineStr">
        <is>
          <t>0.000106033</t>
        </is>
      </c>
      <c r="BY4" s="90" t="inlineStr">
        <is>
          <t>3</t>
        </is>
      </c>
      <c r="BZ4" s="90" t="inlineStr">
        <is>
          <t>377.026</t>
        </is>
      </c>
      <c r="CA4" s="90" t="inlineStr">
        <is>
          <t>285.465</t>
        </is>
      </c>
      <c r="CB4" s="90" t="inlineStr">
        <is>
          <t>88.4</t>
        </is>
      </c>
      <c r="CC4" s="90" t="inlineStr">
        <is>
          <t>0</t>
        </is>
      </c>
      <c r="CD4" s="90" t="inlineStr">
        <is>
          <t>-0.452626</t>
        </is>
      </c>
      <c r="CE4" s="90" t="inlineStr">
        <is>
          <t>-1.12522</t>
        </is>
      </c>
      <c r="CF4" s="90" t="inlineStr">
        <is>
          <t>13.5127</t>
        </is>
      </c>
      <c r="CG4" s="93" t="inlineStr">
        <is>
          <t>0.000126654</t>
        </is>
      </c>
      <c r="CH4" s="90" t="inlineStr">
        <is>
          <t>287.358</t>
        </is>
      </c>
      <c r="CI4" s="90" t="inlineStr">
        <is>
          <t>83.2</t>
        </is>
      </c>
      <c r="CJ4" s="90" t="inlineStr">
        <is>
          <t>0</t>
        </is>
      </c>
      <c r="CK4" s="90" t="inlineStr">
        <is>
          <t>0.0346521</t>
        </is>
      </c>
      <c r="CL4" s="90" t="inlineStr">
        <is>
          <t>-1.02147</t>
        </is>
      </c>
      <c r="CM4" s="90" t="inlineStr">
        <is>
          <t>11.2819</t>
        </is>
      </c>
      <c r="CN4" s="93" t="inlineStr">
        <is>
          <t>0.00013858</t>
        </is>
      </c>
      <c r="CO4" s="90" t="inlineStr">
        <is>
          <t>163.724</t>
        </is>
      </c>
      <c r="CP4" s="90" t="inlineStr">
        <is>
          <t>55.5794</t>
        </is>
      </c>
      <c r="CQ4" s="90" t="inlineStr">
        <is>
          <t>287.24</t>
        </is>
      </c>
      <c r="CR4" s="90" t="inlineStr">
        <is>
          <t>0</t>
        </is>
      </c>
      <c r="CS4" s="90" t="inlineStr">
        <is>
          <t>60.4184</t>
        </is>
      </c>
      <c r="CT4" s="90" t="inlineStr">
        <is>
          <t>287.993</t>
        </is>
      </c>
      <c r="CU4" s="90" t="inlineStr">
        <is>
          <t>285.118</t>
        </is>
      </c>
      <c r="CV4" s="90" t="inlineStr">
        <is>
          <t>82.9</t>
        </is>
      </c>
      <c r="CW4" s="90" t="inlineStr">
        <is>
          <t>-0.498967</t>
        </is>
      </c>
      <c r="CX4" s="90" t="inlineStr">
        <is>
          <t>7.46969</t>
        </is>
      </c>
      <c r="CY4" s="90" t="inlineStr">
        <is>
          <t>-50</t>
        </is>
      </c>
      <c r="CZ4" s="93" t="inlineStr">
        <is>
          <t>0</t>
        </is>
      </c>
      <c r="DA4" s="93" t="inlineStr">
        <is>
          <t>0</t>
        </is>
      </c>
      <c r="DB4" s="93" t="inlineStr">
        <is>
          <t>0</t>
        </is>
      </c>
      <c r="DC4" s="93" t="inlineStr">
        <is>
          <t>0</t>
        </is>
      </c>
      <c r="DD4" s="90" t="inlineStr">
        <is>
          <t>0</t>
        </is>
      </c>
      <c r="DE4" s="90" t="inlineStr">
        <is>
          <t>0</t>
        </is>
      </c>
      <c r="DF4" s="90" t="inlineStr">
        <is>
          <t>0</t>
        </is>
      </c>
      <c r="DG4" s="90" t="inlineStr">
        <is>
          <t>0</t>
        </is>
      </c>
      <c r="DH4" s="90" t="inlineStr">
        <is>
          <t>0</t>
        </is>
      </c>
      <c r="DI4" s="90" t="inlineStr">
        <is>
          <t>0</t>
        </is>
      </c>
      <c r="DJ4" s="90" t="inlineStr">
        <is>
          <t>0</t>
        </is>
      </c>
      <c r="DK4" s="90" t="inlineStr">
        <is>
          <t>0</t>
        </is>
      </c>
      <c r="DL4" s="90" t="inlineStr">
        <is>
          <t>0</t>
        </is>
      </c>
      <c r="DM4" s="90" t="inlineStr">
        <is>
          <t>0</t>
        </is>
      </c>
      <c r="DN4" s="90" t="inlineStr">
        <is>
          <t>0</t>
        </is>
      </c>
      <c r="DO4" s="90" t="inlineStr">
        <is>
          <t>0</t>
        </is>
      </c>
      <c r="DP4" s="90" t="inlineStr">
        <is>
          <t>10800</t>
        </is>
      </c>
      <c r="DQ4" s="90" t="inlineStr">
        <is>
          <t>0.834129</t>
        </is>
      </c>
      <c r="DR4" s="90" t="inlineStr">
        <is>
          <t>47</t>
        </is>
      </c>
      <c r="DS4" s="90" t="inlineStr">
        <is>
          <t>-361.817</t>
        </is>
      </c>
      <c r="DT4" s="90" t="inlineStr">
        <is>
          <t>0</t>
        </is>
      </c>
      <c r="DU4" s="90" t="inlineStr">
        <is>
          <t>0</t>
        </is>
      </c>
      <c r="DV4" s="90" t="inlineStr">
        <is>
          <t>95.3</t>
        </is>
      </c>
      <c r="DW4" s="90" t="inlineStr">
        <is>
          <t>100</t>
        </is>
      </c>
      <c r="DX4" s="90" t="inlineStr">
        <is>
          <t>9.7</t>
        </is>
      </c>
      <c r="DY4" s="90" t="inlineStr">
        <is>
          <t>100</t>
        </is>
      </c>
      <c r="DZ4" s="90" t="inlineStr">
        <is>
          <t>83.6924</t>
        </is>
      </c>
      <c r="EA4" s="90" t="inlineStr">
        <is>
          <t>11277.1</t>
        </is>
      </c>
      <c r="EB4" s="90" t="inlineStr">
        <is>
          <t>214.127</t>
        </is>
      </c>
      <c r="EC4" s="90" t="inlineStr">
        <is>
          <t>16.6201</t>
        </is>
      </c>
      <c r="ED4" s="90" t="inlineStr">
        <is>
          <t>7.92775</t>
        </is>
      </c>
      <c r="EE4" s="90" t="inlineStr">
        <is>
          <t>0.0020541</t>
        </is>
      </c>
      <c r="EF4" s="90" t="inlineStr">
        <is>
          <t>3042.4</t>
        </is>
      </c>
      <c r="EG4" s="90" t="inlineStr">
        <is>
          <t>26.2</t>
        </is>
      </c>
      <c r="EH4" s="90" t="inlineStr">
        <is>
          <t>0</t>
        </is>
      </c>
      <c r="EI4" s="90" t="inlineStr">
        <is>
          <t xml:space="preserve"> 4</t>
        </is>
      </c>
    </row>
    <row r="5" ht="14.25" customHeight="1" s="91">
      <c r="A5" s="92" t="inlineStr">
        <is>
          <t>2025-01-26 18:00</t>
        </is>
      </c>
      <c r="B5" s="90" t="inlineStr">
        <is>
          <t>102124</t>
        </is>
      </c>
      <c r="C5" s="90" t="inlineStr">
        <is>
          <t>24134.9</t>
        </is>
      </c>
      <c r="D5" s="90" t="inlineStr">
        <is>
          <t>11.3066</t>
        </is>
      </c>
      <c r="E5" s="90" t="inlineStr">
        <is>
          <t>11843.9</t>
        </is>
      </c>
      <c r="F5" s="90" t="inlineStr">
        <is>
          <t>215.715</t>
        </is>
      </c>
      <c r="G5" s="90" t="inlineStr">
        <is>
          <t>12.6</t>
        </is>
      </c>
      <c r="H5" s="90" t="inlineStr">
        <is>
          <t>0</t>
        </is>
      </c>
      <c r="I5" s="90" t="inlineStr">
        <is>
          <t>-0.0279414</t>
        </is>
      </c>
      <c r="J5" s="90" t="inlineStr">
        <is>
          <t>18.0466</t>
        </is>
      </c>
      <c r="K5" s="90" t="inlineStr">
        <is>
          <t>3.14756</t>
        </is>
      </c>
      <c r="L5" s="93" t="inlineStr">
        <is>
          <t>0.000122091</t>
        </is>
      </c>
      <c r="M5" s="90" t="inlineStr">
        <is>
          <t>9266.09</t>
        </is>
      </c>
      <c r="N5" s="90" t="inlineStr">
        <is>
          <t>224.968</t>
        </is>
      </c>
      <c r="O5" s="90" t="inlineStr">
        <is>
          <t>93.5</t>
        </is>
      </c>
      <c r="P5" s="90" t="inlineStr">
        <is>
          <t>14.2</t>
        </is>
      </c>
      <c r="Q5" s="90" t="inlineStr">
        <is>
          <t>-0.0100566</t>
        </is>
      </c>
      <c r="R5" s="90" t="inlineStr">
        <is>
          <t>11.6362</t>
        </is>
      </c>
      <c r="S5" s="90" t="inlineStr">
        <is>
          <t>9.66864</t>
        </is>
      </c>
      <c r="T5" s="93" t="inlineStr">
        <is>
          <t>5.26477e-06</t>
        </is>
      </c>
      <c r="U5" s="90" t="inlineStr">
        <is>
          <t>7305.93</t>
        </is>
      </c>
      <c r="V5" s="90" t="inlineStr">
        <is>
          <t>241.092</t>
        </is>
      </c>
      <c r="W5" s="90" t="inlineStr">
        <is>
          <t>100</t>
        </is>
      </c>
      <c r="X5" s="90" t="inlineStr">
        <is>
          <t>96</t>
        </is>
      </c>
      <c r="Y5" s="90" t="inlineStr">
        <is>
          <t>-0.260303</t>
        </is>
      </c>
      <c r="Z5" s="90" t="inlineStr">
        <is>
          <t>8.84445</t>
        </is>
      </c>
      <c r="AA5" s="90" t="inlineStr">
        <is>
          <t>4.22015</t>
        </is>
      </c>
      <c r="AB5" s="93" t="inlineStr">
        <is>
          <t>-3.5963e-05</t>
        </is>
      </c>
      <c r="AC5" s="90" t="inlineStr">
        <is>
          <t>5693.72</t>
        </is>
      </c>
      <c r="AD5" s="90" t="inlineStr">
        <is>
          <t>251.825</t>
        </is>
      </c>
      <c r="AE5" s="90" t="inlineStr">
        <is>
          <t>30.6</t>
        </is>
      </c>
      <c r="AF5" s="90" t="inlineStr">
        <is>
          <t>0</t>
        </is>
      </c>
      <c r="AG5" s="90" t="inlineStr">
        <is>
          <t>0.212225</t>
        </is>
      </c>
      <c r="AH5" s="90" t="inlineStr">
        <is>
          <t>7.85498</t>
        </is>
      </c>
      <c r="AI5" s="90" t="inlineStr">
        <is>
          <t>-6.66173</t>
        </is>
      </c>
      <c r="AJ5" s="93" t="inlineStr">
        <is>
          <t>0.0001019</t>
        </is>
      </c>
      <c r="AK5" s="90" t="inlineStr">
        <is>
          <t>4321.72</t>
        </is>
      </c>
      <c r="AL5" s="90" t="inlineStr">
        <is>
          <t>261.778</t>
        </is>
      </c>
      <c r="AM5" s="90" t="inlineStr">
        <is>
          <t>53</t>
        </is>
      </c>
      <c r="AN5" s="90" t="inlineStr">
        <is>
          <t>0</t>
        </is>
      </c>
      <c r="AO5" s="90" t="inlineStr">
        <is>
          <t>0.465574</t>
        </is>
      </c>
      <c r="AP5" s="90" t="inlineStr">
        <is>
          <t>8.32236</t>
        </is>
      </c>
      <c r="AQ5" s="90" t="inlineStr">
        <is>
          <t>1.09429</t>
        </is>
      </c>
      <c r="AR5" s="93" t="inlineStr">
        <is>
          <t>3.73926e-05</t>
        </is>
      </c>
      <c r="AS5" s="90" t="inlineStr">
        <is>
          <t>3115.44</t>
        </is>
      </c>
      <c r="AT5" s="90" t="inlineStr">
        <is>
          <t>272.406</t>
        </is>
      </c>
      <c r="AU5" s="90" t="inlineStr">
        <is>
          <t>14.3</t>
        </is>
      </c>
      <c r="AV5" s="90" t="inlineStr">
        <is>
          <t>0</t>
        </is>
      </c>
      <c r="AW5" s="90" t="inlineStr">
        <is>
          <t>-0.0996211</t>
        </is>
      </c>
      <c r="AX5" s="90" t="inlineStr">
        <is>
          <t>7.80323</t>
        </is>
      </c>
      <c r="AY5" s="90" t="inlineStr">
        <is>
          <t>3.64558</t>
        </is>
      </c>
      <c r="AZ5" s="93" t="inlineStr">
        <is>
          <t>3.52742e-05</t>
        </is>
      </c>
      <c r="BA5" s="90" t="inlineStr">
        <is>
          <t>1535.56</t>
        </is>
      </c>
      <c r="BB5" s="90" t="inlineStr">
        <is>
          <t>282.572</t>
        </is>
      </c>
      <c r="BC5" s="90" t="inlineStr">
        <is>
          <t>21.9</t>
        </is>
      </c>
      <c r="BD5" s="90" t="inlineStr">
        <is>
          <t>0</t>
        </is>
      </c>
      <c r="BE5" s="90" t="inlineStr">
        <is>
          <t>-0.155923</t>
        </is>
      </c>
      <c r="BF5" s="90" t="inlineStr">
        <is>
          <t>6.90588</t>
        </is>
      </c>
      <c r="BG5" s="90" t="inlineStr">
        <is>
          <t>3.66953</t>
        </is>
      </c>
      <c r="BH5" s="93" t="inlineStr">
        <is>
          <t>0.000185574</t>
        </is>
      </c>
      <c r="BI5" s="90" t="inlineStr">
        <is>
          <t>831.399</t>
        </is>
      </c>
      <c r="BJ5" s="90" t="inlineStr">
        <is>
          <t>285.365</t>
        </is>
      </c>
      <c r="BK5" s="90" t="inlineStr">
        <is>
          <t>33.4</t>
        </is>
      </c>
      <c r="BL5" s="90" t="inlineStr">
        <is>
          <t>0</t>
        </is>
      </c>
      <c r="BM5" s="90" t="inlineStr">
        <is>
          <t>0.0238521</t>
        </is>
      </c>
      <c r="BN5" s="90" t="inlineStr">
        <is>
          <t>3.96327</t>
        </is>
      </c>
      <c r="BO5" s="90" t="inlineStr">
        <is>
          <t>9.12925</t>
        </is>
      </c>
      <c r="BP5" s="93" t="inlineStr">
        <is>
          <t>0.000181484</t>
        </is>
      </c>
      <c r="BQ5" s="90" t="inlineStr">
        <is>
          <t>608.061</t>
        </is>
      </c>
      <c r="BR5" s="90" t="inlineStr">
        <is>
          <t>285.43</t>
        </is>
      </c>
      <c r="BS5" s="90" t="inlineStr">
        <is>
          <t>49.7</t>
        </is>
      </c>
      <c r="BT5" s="90" t="inlineStr">
        <is>
          <t>0</t>
        </is>
      </c>
      <c r="BU5" s="90" t="inlineStr">
        <is>
          <t>0.172422</t>
        </is>
      </c>
      <c r="BV5" s="90" t="inlineStr">
        <is>
          <t>1.81635</t>
        </is>
      </c>
      <c r="BW5" s="90" t="inlineStr">
        <is>
          <t>11.1156</t>
        </is>
      </c>
      <c r="BX5" s="93" t="inlineStr">
        <is>
          <t>0.000141874</t>
        </is>
      </c>
      <c r="BY5" s="90" t="inlineStr">
        <is>
          <t>4</t>
        </is>
      </c>
      <c r="BZ5" s="90" t="inlineStr">
        <is>
          <t>390.292</t>
        </is>
      </c>
      <c r="CA5" s="90" t="inlineStr">
        <is>
          <t>285.519</t>
        </is>
      </c>
      <c r="CB5" s="90" t="inlineStr">
        <is>
          <t>78.2</t>
        </is>
      </c>
      <c r="CC5" s="90" t="inlineStr">
        <is>
          <t>0</t>
        </is>
      </c>
      <c r="CD5" s="90" t="inlineStr">
        <is>
          <t>0.242134</t>
        </is>
      </c>
      <c r="CE5" s="90" t="inlineStr">
        <is>
          <t>-0.164309</t>
        </is>
      </c>
      <c r="CF5" s="90" t="inlineStr">
        <is>
          <t>12.4781</t>
        </is>
      </c>
      <c r="CG5" s="93" t="inlineStr">
        <is>
          <t>0.000109983</t>
        </is>
      </c>
      <c r="CH5" s="90" t="inlineStr">
        <is>
          <t>286.398</t>
        </is>
      </c>
      <c r="CI5" s="90" t="inlineStr">
        <is>
          <t>89.9</t>
        </is>
      </c>
      <c r="CJ5" s="90" t="inlineStr">
        <is>
          <t>0</t>
        </is>
      </c>
      <c r="CK5" s="90" t="inlineStr">
        <is>
          <t>0.222134</t>
        </is>
      </c>
      <c r="CL5" s="90" t="inlineStr">
        <is>
          <t>-2.3184</t>
        </is>
      </c>
      <c r="CM5" s="90" t="inlineStr">
        <is>
          <t>9.79657</t>
        </is>
      </c>
      <c r="CN5" s="93" t="inlineStr">
        <is>
          <t>0.000137266</t>
        </is>
      </c>
      <c r="CO5" s="90" t="inlineStr">
        <is>
          <t>177.367</t>
        </is>
      </c>
      <c r="CP5" s="90" t="inlineStr">
        <is>
          <t>55.5794</t>
        </is>
      </c>
      <c r="CQ5" s="90" t="inlineStr">
        <is>
          <t>285.674</t>
        </is>
      </c>
      <c r="CR5" s="90" t="inlineStr">
        <is>
          <t>0</t>
        </is>
      </c>
      <c r="CS5" s="90" t="inlineStr">
        <is>
          <t>12.2234</t>
        </is>
      </c>
      <c r="CT5" s="90" t="inlineStr">
        <is>
          <t>286.632</t>
        </is>
      </c>
      <c r="CU5" s="90" t="inlineStr">
        <is>
          <t>285.141</t>
        </is>
      </c>
      <c r="CV5" s="90" t="inlineStr">
        <is>
          <t>90.7</t>
        </is>
      </c>
      <c r="CW5" s="90" t="inlineStr">
        <is>
          <t>-1.9091</t>
        </is>
      </c>
      <c r="CX5" s="90" t="inlineStr">
        <is>
          <t>5.92271</t>
        </is>
      </c>
      <c r="CY5" s="93" t="inlineStr">
        <is>
          <t>-50</t>
        </is>
      </c>
      <c r="CZ5" s="93" t="inlineStr">
        <is>
          <t>0</t>
        </is>
      </c>
      <c r="DA5" s="93" t="inlineStr">
        <is>
          <t>0</t>
        </is>
      </c>
      <c r="DB5" s="93" t="inlineStr">
        <is>
          <t>2e-08</t>
        </is>
      </c>
      <c r="DC5" s="93" t="inlineStr">
        <is>
          <t>0</t>
        </is>
      </c>
      <c r="DD5" s="90" t="inlineStr">
        <is>
          <t>0</t>
        </is>
      </c>
      <c r="DE5" s="90" t="inlineStr">
        <is>
          <t>0</t>
        </is>
      </c>
      <c r="DF5" s="90" t="inlineStr">
        <is>
          <t>0</t>
        </is>
      </c>
      <c r="DG5" s="90" t="inlineStr">
        <is>
          <t>0</t>
        </is>
      </c>
      <c r="DH5" s="90" t="inlineStr">
        <is>
          <t>0</t>
        </is>
      </c>
      <c r="DI5" s="90" t="inlineStr">
        <is>
          <t>0</t>
        </is>
      </c>
      <c r="DJ5" s="90" t="inlineStr">
        <is>
          <t>0</t>
        </is>
      </c>
      <c r="DK5" s="90" t="inlineStr">
        <is>
          <t>0</t>
        </is>
      </c>
      <c r="DL5" s="90" t="inlineStr">
        <is>
          <t>0</t>
        </is>
      </c>
      <c r="DM5" s="90" t="inlineStr">
        <is>
          <t>0</t>
        </is>
      </c>
      <c r="DN5" s="90" t="inlineStr">
        <is>
          <t>0</t>
        </is>
      </c>
      <c r="DO5" s="90" t="inlineStr">
        <is>
          <t>0</t>
        </is>
      </c>
      <c r="DP5" s="90" t="inlineStr">
        <is>
          <t>13991</t>
        </is>
      </c>
      <c r="DQ5" s="90" t="inlineStr">
        <is>
          <t>0.751042</t>
        </is>
      </c>
      <c r="DR5" s="90" t="inlineStr">
        <is>
          <t>0</t>
        </is>
      </c>
      <c r="DS5" s="90" t="inlineStr">
        <is>
          <t>-0.441162</t>
        </is>
      </c>
      <c r="DT5" s="90" t="inlineStr">
        <is>
          <t>0</t>
        </is>
      </c>
      <c r="DU5" s="90" t="inlineStr">
        <is>
          <t>0</t>
        </is>
      </c>
      <c r="DV5" s="90" t="inlineStr">
        <is>
          <t>99.8</t>
        </is>
      </c>
      <c r="DW5" s="90" t="inlineStr">
        <is>
          <t>90.3</t>
        </is>
      </c>
      <c r="DX5" s="90" t="inlineStr">
        <is>
          <t>89.6</t>
        </is>
      </c>
      <c r="DY5" s="90" t="inlineStr">
        <is>
          <t>86</t>
        </is>
      </c>
      <c r="DZ5" s="90" t="inlineStr">
        <is>
          <t>135.216</t>
        </is>
      </c>
      <c r="EA5" s="90" t="inlineStr">
        <is>
          <t>10939.6</t>
        </is>
      </c>
      <c r="EB5" s="90" t="inlineStr">
        <is>
          <t>213.678</t>
        </is>
      </c>
      <c r="EC5" s="90" t="inlineStr">
        <is>
          <t>20.047</t>
        </is>
      </c>
      <c r="ED5" s="90" t="inlineStr">
        <is>
          <t>6.27512</t>
        </is>
      </c>
      <c r="EE5" s="90" t="inlineStr">
        <is>
          <t>0.00370349</t>
        </is>
      </c>
      <c r="EF5" s="90" t="inlineStr">
        <is>
          <t>3017.44</t>
        </is>
      </c>
      <c r="EG5" s="90" t="inlineStr">
        <is>
          <t>13.9</t>
        </is>
      </c>
      <c r="EH5" s="90" t="inlineStr">
        <is>
          <t>0</t>
        </is>
      </c>
      <c r="EI5" s="90" t="inlineStr">
        <is>
          <t xml:space="preserve"> 5</t>
        </is>
      </c>
    </row>
    <row r="6" ht="14.25" customHeight="1" s="91">
      <c r="A6" s="92" t="inlineStr">
        <is>
          <t>2025-01-26 21:00</t>
        </is>
      </c>
      <c r="B6" s="90" t="inlineStr">
        <is>
          <t>102175</t>
        </is>
      </c>
      <c r="C6" s="90" t="inlineStr">
        <is>
          <t>24135.1</t>
        </is>
      </c>
      <c r="D6" s="90" t="inlineStr">
        <is>
          <t>11.1113</t>
        </is>
      </c>
      <c r="E6" s="90" t="inlineStr">
        <is>
          <t>11834.1</t>
        </is>
      </c>
      <c r="F6" s="90" t="inlineStr">
        <is>
          <t>215.811</t>
        </is>
      </c>
      <c r="G6" s="90" t="inlineStr">
        <is>
          <t>11.7</t>
        </is>
      </c>
      <c r="H6" s="90" t="inlineStr">
        <is>
          <t>0</t>
        </is>
      </c>
      <c r="I6" s="90" t="inlineStr">
        <is>
          <t>0.0252891</t>
        </is>
      </c>
      <c r="J6" s="90" t="inlineStr">
        <is>
          <t>11.9406</t>
        </is>
      </c>
      <c r="K6" s="90" t="inlineStr">
        <is>
          <t>3.87057</t>
        </is>
      </c>
      <c r="L6" s="93" t="inlineStr">
        <is>
          <t>0.000150496</t>
        </is>
      </c>
      <c r="M6" s="90" t="inlineStr">
        <is>
          <t>9270.03</t>
        </is>
      </c>
      <c r="N6" s="90" t="inlineStr">
        <is>
          <t>224.633</t>
        </is>
      </c>
      <c r="O6" s="90" t="inlineStr">
        <is>
          <t>100</t>
        </is>
      </c>
      <c r="P6" s="90" t="inlineStr">
        <is>
          <t>100</t>
        </is>
      </c>
      <c r="Q6" s="90" t="inlineStr">
        <is>
          <t>-0.331207</t>
        </is>
      </c>
      <c r="R6" s="90" t="inlineStr">
        <is>
          <t>15.6261</t>
        </is>
      </c>
      <c r="S6" s="90" t="inlineStr">
        <is>
          <t>5.21807</t>
        </is>
      </c>
      <c r="T6" s="93" t="inlineStr">
        <is>
          <t>8.56345e-05</t>
        </is>
      </c>
      <c r="U6" s="90" t="inlineStr">
        <is>
          <t>7310.54</t>
        </is>
      </c>
      <c r="V6" s="90" t="inlineStr">
        <is>
          <t>240.326</t>
        </is>
      </c>
      <c r="W6" s="90" t="inlineStr">
        <is>
          <t>52</t>
        </is>
      </c>
      <c r="X6" s="90" t="inlineStr">
        <is>
          <t>0.1</t>
        </is>
      </c>
      <c r="Y6" s="90" t="inlineStr">
        <is>
          <t>0.0941914</t>
        </is>
      </c>
      <c r="Z6" s="90" t="inlineStr">
        <is>
          <t>9.59459</t>
        </is>
      </c>
      <c r="AA6" s="90" t="inlineStr">
        <is>
          <t>-1.05934</t>
        </is>
      </c>
      <c r="AB6" s="93" t="inlineStr">
        <is>
          <t>0.000193136</t>
        </is>
      </c>
      <c r="AC6" s="90" t="inlineStr">
        <is>
          <t>5700.25</t>
        </is>
      </c>
      <c r="AD6" s="90" t="inlineStr">
        <is>
          <t>252.585</t>
        </is>
      </c>
      <c r="AE6" s="90" t="inlineStr">
        <is>
          <t>14.5</t>
        </is>
      </c>
      <c r="AF6" s="90" t="inlineStr">
        <is>
          <t>0</t>
        </is>
      </c>
      <c r="AG6" s="90" t="inlineStr">
        <is>
          <t>0.288355</t>
        </is>
      </c>
      <c r="AH6" s="90" t="inlineStr">
        <is>
          <t>12.4361</t>
        </is>
      </c>
      <c r="AI6" s="90" t="inlineStr">
        <is>
          <t>-6.45976</t>
        </is>
      </c>
      <c r="AJ6" s="93" t="inlineStr">
        <is>
          <t>8.39927e-05</t>
        </is>
      </c>
      <c r="AK6" s="90" t="inlineStr">
        <is>
          <t>4325.83</t>
        </is>
      </c>
      <c r="AL6" s="90" t="inlineStr">
        <is>
          <t>262.413</t>
        </is>
      </c>
      <c r="AM6" s="90" t="inlineStr">
        <is>
          <t>25.2</t>
        </is>
      </c>
      <c r="AN6" s="90" t="inlineStr">
        <is>
          <t>0</t>
        </is>
      </c>
      <c r="AO6" s="90" t="inlineStr">
        <is>
          <t>0.558123</t>
        </is>
      </c>
      <c r="AP6" s="90" t="inlineStr">
        <is>
          <t>9.16161</t>
        </is>
      </c>
      <c r="AQ6" s="90" t="inlineStr">
        <is>
          <t>0.275945</t>
        </is>
      </c>
      <c r="AR6" s="93" t="inlineStr">
        <is>
          <t>9.58273e-05</t>
        </is>
      </c>
      <c r="AS6" s="90" t="inlineStr">
        <is>
          <t>3119.81</t>
        </is>
      </c>
      <c r="AT6" s="90" t="inlineStr">
        <is>
          <t>272.051</t>
        </is>
      </c>
      <c r="AU6" s="90" t="inlineStr">
        <is>
          <t>23.1</t>
        </is>
      </c>
      <c r="AV6" s="90" t="inlineStr">
        <is>
          <t>0</t>
        </is>
      </c>
      <c r="AW6" s="90" t="inlineStr">
        <is>
          <t>0.181137</t>
        </is>
      </c>
      <c r="AX6" s="90" t="inlineStr">
        <is>
          <t>9.31826</t>
        </is>
      </c>
      <c r="AY6" s="90" t="inlineStr">
        <is>
          <t>1.64883</t>
        </is>
      </c>
      <c r="AZ6" s="93" t="inlineStr">
        <is>
          <t>9.8671e-05</t>
        </is>
      </c>
      <c r="BA6" s="90" t="inlineStr">
        <is>
          <t>1540.48</t>
        </is>
      </c>
      <c r="BB6" s="90" t="inlineStr">
        <is>
          <t>283.02</t>
        </is>
      </c>
      <c r="BC6" s="90" t="inlineStr">
        <is>
          <t>29.5</t>
        </is>
      </c>
      <c r="BD6" s="90" t="inlineStr">
        <is>
          <t>0</t>
        </is>
      </c>
      <c r="BE6" s="90" t="inlineStr">
        <is>
          <t>-0.210666</t>
        </is>
      </c>
      <c r="BF6" s="90" t="inlineStr">
        <is>
          <t>5.05088</t>
        </is>
      </c>
      <c r="BG6" s="90" t="inlineStr">
        <is>
          <t>0.787949</t>
        </is>
      </c>
      <c r="BH6" s="93" t="inlineStr">
        <is>
          <t>0.000143881</t>
        </is>
      </c>
      <c r="BI6" s="90" t="inlineStr">
        <is>
          <t>835.443</t>
        </is>
      </c>
      <c r="BJ6" s="90" t="inlineStr">
        <is>
          <t>285.454</t>
        </is>
      </c>
      <c r="BK6" s="90" t="inlineStr">
        <is>
          <t>34</t>
        </is>
      </c>
      <c r="BL6" s="90" t="inlineStr">
        <is>
          <t>0</t>
        </is>
      </c>
      <c r="BM6" s="90" t="inlineStr">
        <is>
          <t>-0.0710791</t>
        </is>
      </c>
      <c r="BN6" s="90" t="inlineStr">
        <is>
          <t>2.28046</t>
        </is>
      </c>
      <c r="BO6" s="90" t="inlineStr">
        <is>
          <t>6.7621</t>
        </is>
      </c>
      <c r="BP6" s="93" t="inlineStr">
        <is>
          <t>0.000196796</t>
        </is>
      </c>
      <c r="BQ6" s="90" t="inlineStr">
        <is>
          <t>611.978</t>
        </is>
      </c>
      <c r="BR6" s="90" t="inlineStr">
        <is>
          <t>285.625</t>
        </is>
      </c>
      <c r="BS6" s="90" t="inlineStr">
        <is>
          <t>48.6</t>
        </is>
      </c>
      <c r="BT6" s="90" t="inlineStr">
        <is>
          <t>0</t>
        </is>
      </c>
      <c r="BU6" s="90" t="inlineStr">
        <is>
          <t>0.0512124</t>
        </is>
      </c>
      <c r="BV6" s="90" t="inlineStr">
        <is>
          <t>1.15929</t>
        </is>
      </c>
      <c r="BW6" s="90" t="inlineStr">
        <is>
          <t>9.55386</t>
        </is>
      </c>
      <c r="BX6" s="93" t="inlineStr">
        <is>
          <t>0.000188481</t>
        </is>
      </c>
      <c r="BY6" s="90" t="inlineStr">
        <is>
          <t>4</t>
        </is>
      </c>
      <c r="BZ6" s="90" t="inlineStr">
        <is>
          <t>394.119</t>
        </is>
      </c>
      <c r="CA6" s="90" t="inlineStr">
        <is>
          <t>285.575</t>
        </is>
      </c>
      <c r="CB6" s="90" t="inlineStr">
        <is>
          <t>73.7</t>
        </is>
      </c>
      <c r="CC6" s="90" t="inlineStr">
        <is>
          <t>0</t>
        </is>
      </c>
      <c r="CD6" s="90" t="inlineStr">
        <is>
          <t>0.186212</t>
        </is>
      </c>
      <c r="CE6" s="90" t="inlineStr">
        <is>
          <t>-0.213223</t>
        </is>
      </c>
      <c r="CF6" s="90" t="inlineStr">
        <is>
          <t>11.8828</t>
        </is>
      </c>
      <c r="CG6" s="93" t="inlineStr">
        <is>
          <t>0.000126411</t>
        </is>
      </c>
      <c r="CH6" s="90" t="inlineStr">
        <is>
          <t>286.106</t>
        </is>
      </c>
      <c r="CI6" s="90" t="inlineStr">
        <is>
          <t>89.6</t>
        </is>
      </c>
      <c r="CJ6" s="90" t="inlineStr">
        <is>
          <t>0</t>
        </is>
      </c>
      <c r="CK6" s="90" t="inlineStr">
        <is>
          <t>0.229212</t>
        </is>
      </c>
      <c r="CL6" s="90" t="inlineStr">
        <is>
          <t>-1.65469</t>
        </is>
      </c>
      <c r="CM6" s="90" t="inlineStr">
        <is>
          <t>9.62455</t>
        </is>
      </c>
      <c r="CN6" s="93" t="inlineStr">
        <is>
          <t>0.00013771</t>
        </is>
      </c>
      <c r="CO6" s="90" t="inlineStr">
        <is>
          <t>181.292</t>
        </is>
      </c>
      <c r="CP6" s="90" t="inlineStr">
        <is>
          <t>55.5794</t>
        </is>
      </c>
      <c r="CQ6" s="90" t="inlineStr">
        <is>
          <t>284.548</t>
        </is>
      </c>
      <c r="CR6" s="90" t="inlineStr">
        <is>
          <t>0</t>
        </is>
      </c>
      <c r="CS6" s="90" t="inlineStr">
        <is>
          <t>-2.14139</t>
        </is>
      </c>
      <c r="CT6" s="90" t="inlineStr">
        <is>
          <t>286.017</t>
        </is>
      </c>
      <c r="CU6" s="90" t="inlineStr">
        <is>
          <t>284.712</t>
        </is>
      </c>
      <c r="CV6" s="90" t="inlineStr">
        <is>
          <t>91.8</t>
        </is>
      </c>
      <c r="CW6" s="90" t="inlineStr">
        <is>
          <t>-1.12628</t>
        </is>
      </c>
      <c r="CX6" s="90" t="inlineStr">
        <is>
          <t>5.51541</t>
        </is>
      </c>
      <c r="CY6" s="90" t="inlineStr">
        <is>
          <t>-50</t>
        </is>
      </c>
      <c r="CZ6" s="93" t="inlineStr">
        <is>
          <t>0</t>
        </is>
      </c>
      <c r="DA6" s="90" t="inlineStr">
        <is>
          <t>0</t>
        </is>
      </c>
      <c r="DB6" s="93" t="inlineStr">
        <is>
          <t>0</t>
        </is>
      </c>
      <c r="DC6" s="93" t="inlineStr">
        <is>
          <t>0</t>
        </is>
      </c>
      <c r="DD6" s="90" t="inlineStr">
        <is>
          <t>0</t>
        </is>
      </c>
      <c r="DE6" s="90" t="inlineStr">
        <is>
          <t>0</t>
        </is>
      </c>
      <c r="DF6" s="90" t="inlineStr">
        <is>
          <t>0</t>
        </is>
      </c>
      <c r="DG6" s="90" t="inlineStr">
        <is>
          <t>0</t>
        </is>
      </c>
      <c r="DH6" s="90" t="inlineStr">
        <is>
          <t>0</t>
        </is>
      </c>
      <c r="DI6" s="90" t="inlineStr">
        <is>
          <t>0</t>
        </is>
      </c>
      <c r="DJ6" s="90" t="inlineStr">
        <is>
          <t>0</t>
        </is>
      </c>
      <c r="DK6" s="90" t="inlineStr">
        <is>
          <t>0</t>
        </is>
      </c>
      <c r="DL6" s="90" t="inlineStr">
        <is>
          <t>0</t>
        </is>
      </c>
      <c r="DM6" s="90" t="inlineStr">
        <is>
          <t>0</t>
        </is>
      </c>
      <c r="DN6" s="90" t="inlineStr">
        <is>
          <t>0</t>
        </is>
      </c>
      <c r="DO6" s="90" t="inlineStr">
        <is>
          <t>0</t>
        </is>
      </c>
      <c r="DP6" s="90" t="inlineStr">
        <is>
          <t>0</t>
        </is>
      </c>
      <c r="DQ6" s="90" t="inlineStr">
        <is>
          <t>2.2779</t>
        </is>
      </c>
      <c r="DR6" s="90" t="inlineStr">
        <is>
          <t>0</t>
        </is>
      </c>
      <c r="DS6" s="90" t="inlineStr">
        <is>
          <t>-0.329712</t>
        </is>
      </c>
      <c r="DT6" s="90" t="inlineStr">
        <is>
          <t>0</t>
        </is>
      </c>
      <c r="DU6" s="90" t="inlineStr">
        <is>
          <t>0</t>
        </is>
      </c>
      <c r="DV6" s="90" t="inlineStr">
        <is>
          <t>11</t>
        </is>
      </c>
      <c r="DW6" s="90" t="inlineStr">
        <is>
          <t>35.3</t>
        </is>
      </c>
      <c r="DX6" s="90" t="inlineStr">
        <is>
          <t>100</t>
        </is>
      </c>
      <c r="DY6" s="90" t="inlineStr">
        <is>
          <t>100</t>
        </is>
      </c>
      <c r="DZ6" s="90" t="inlineStr">
        <is>
          <t>84.314</t>
        </is>
      </c>
      <c r="EA6" s="90" t="inlineStr">
        <is>
          <t>10870.9</t>
        </is>
      </c>
      <c r="EB6" s="90" t="inlineStr">
        <is>
          <t>212.066</t>
        </is>
      </c>
      <c r="EC6" s="90" t="inlineStr">
        <is>
          <t>17.0176</t>
        </is>
      </c>
      <c r="ED6" s="90" t="inlineStr">
        <is>
          <t>4.77927</t>
        </is>
      </c>
      <c r="EE6" s="90" t="inlineStr">
        <is>
          <t>0.0038382</t>
        </is>
      </c>
      <c r="EF6" s="90" t="inlineStr">
        <is>
          <t>2960.64</t>
        </is>
      </c>
      <c r="EG6" s="90" t="inlineStr">
        <is>
          <t>25.7</t>
        </is>
      </c>
      <c r="EH6" s="90" t="inlineStr">
        <is>
          <t>0</t>
        </is>
      </c>
      <c r="EI6" s="90" t="inlineStr">
        <is>
          <t xml:space="preserve"> 6</t>
        </is>
      </c>
    </row>
    <row r="7" ht="14.25" customHeight="1" s="91">
      <c r="A7" s="92" t="inlineStr">
        <is>
          <t>2025-01-27 00:00</t>
        </is>
      </c>
      <c r="B7" s="90" t="inlineStr">
        <is>
          <t>102225</t>
        </is>
      </c>
      <c r="C7" s="90" t="inlineStr">
        <is>
          <t>24135</t>
        </is>
      </c>
      <c r="D7" s="90" t="inlineStr">
        <is>
          <t>7.50004</t>
        </is>
      </c>
      <c r="E7" s="90" t="inlineStr">
        <is>
          <t>11826.2</t>
        </is>
      </c>
      <c r="F7" s="90" t="inlineStr">
        <is>
          <t>214.838</t>
        </is>
      </c>
      <c r="G7" s="90" t="inlineStr">
        <is>
          <t>12.8</t>
        </is>
      </c>
      <c r="H7" s="90" t="inlineStr">
        <is>
          <t>0</t>
        </is>
      </c>
      <c r="I7" s="90" t="inlineStr">
        <is>
          <t>0.123625</t>
        </is>
      </c>
      <c r="J7" s="90" t="inlineStr">
        <is>
          <t>11.758</t>
        </is>
      </c>
      <c r="K7" s="90" t="inlineStr">
        <is>
          <t>-1.23693</t>
        </is>
      </c>
      <c r="L7" s="93" t="inlineStr">
        <is>
          <t>9.30488e-05</t>
        </is>
      </c>
      <c r="M7" s="90" t="inlineStr">
        <is>
          <t>9260.68</t>
        </is>
      </c>
      <c r="N7" s="90" t="inlineStr">
        <is>
          <t>223.077</t>
        </is>
      </c>
      <c r="O7" s="90" t="inlineStr">
        <is>
          <t>52.4</t>
        </is>
      </c>
      <c r="P7" s="90" t="inlineStr">
        <is>
          <t>0</t>
        </is>
      </c>
      <c r="Q7" s="90" t="inlineStr">
        <is>
          <t>-0.00605078</t>
        </is>
      </c>
      <c r="R7" s="90" t="inlineStr">
        <is>
          <t>7.3173</t>
        </is>
      </c>
      <c r="S7" s="90" t="inlineStr">
        <is>
          <t>0.28902</t>
        </is>
      </c>
      <c r="T7" s="93" t="inlineStr">
        <is>
          <t>0.000388474</t>
        </is>
      </c>
      <c r="U7" s="90" t="inlineStr">
        <is>
          <t>7312.99</t>
        </is>
      </c>
      <c r="V7" s="90" t="inlineStr">
        <is>
          <t>240.029</t>
        </is>
      </c>
      <c r="W7" s="90" t="inlineStr">
        <is>
          <t>35.8</t>
        </is>
      </c>
      <c r="X7" s="90" t="inlineStr">
        <is>
          <t>0</t>
        </is>
      </c>
      <c r="Y7" s="90" t="inlineStr">
        <is>
          <t>0.324988</t>
        </is>
      </c>
      <c r="Z7" s="90" t="inlineStr">
        <is>
          <t>9.95474</t>
        </is>
      </c>
      <c r="AA7" s="90" t="inlineStr">
        <is>
          <t>-8.2789</t>
        </is>
      </c>
      <c r="AB7" s="93" t="inlineStr">
        <is>
          <t>6.29468e-05</t>
        </is>
      </c>
      <c r="AC7" s="90" t="inlineStr">
        <is>
          <t>5700.83</t>
        </is>
      </c>
      <c r="AD7" s="90" t="inlineStr">
        <is>
          <t>253.192</t>
        </is>
      </c>
      <c r="AE7" s="90" t="inlineStr">
        <is>
          <t>50.5</t>
        </is>
      </c>
      <c r="AF7" s="90" t="inlineStr">
        <is>
          <t>0</t>
        </is>
      </c>
      <c r="AG7" s="90" t="inlineStr">
        <is>
          <t>0.229607</t>
        </is>
      </c>
      <c r="AH7" s="90" t="inlineStr">
        <is>
          <t>13.5136</t>
        </is>
      </c>
      <c r="AI7" s="90" t="inlineStr">
        <is>
          <t>-6.47449</t>
        </is>
      </c>
      <c r="AJ7" s="90" t="inlineStr">
        <is>
          <t>0.000118494</t>
        </is>
      </c>
      <c r="AK7" s="90" t="inlineStr">
        <is>
          <t>4323.26</t>
        </is>
      </c>
      <c r="AL7" s="90" t="inlineStr">
        <is>
          <t>263.571</t>
        </is>
      </c>
      <c r="AM7" s="90" t="inlineStr">
        <is>
          <t>19.7</t>
        </is>
      </c>
      <c r="AN7" s="90" t="inlineStr">
        <is>
          <t>0</t>
        </is>
      </c>
      <c r="AO7" s="90" t="inlineStr">
        <is>
          <t>-0.134697</t>
        </is>
      </c>
      <c r="AP7" s="90" t="inlineStr">
        <is>
          <t>10.5117</t>
        </is>
      </c>
      <c r="AQ7" s="90" t="inlineStr">
        <is>
          <t>-6.16645</t>
        </is>
      </c>
      <c r="AR7" s="93" t="inlineStr">
        <is>
          <t>3.96233e-05</t>
        </is>
      </c>
      <c r="AS7" s="90" t="inlineStr">
        <is>
          <t>3113.56</t>
        </is>
      </c>
      <c r="AT7" s="90" t="inlineStr">
        <is>
          <t>271.899</t>
        </is>
      </c>
      <c r="AU7" s="90" t="inlineStr">
        <is>
          <t>8.8</t>
        </is>
      </c>
      <c r="AV7" s="90" t="inlineStr">
        <is>
          <t>0</t>
        </is>
      </c>
      <c r="AW7" s="90" t="inlineStr">
        <is>
          <t>0.385178</t>
        </is>
      </c>
      <c r="AX7" s="90" t="inlineStr">
        <is>
          <t>9.35123</t>
        </is>
      </c>
      <c r="AY7" s="90" t="inlineStr">
        <is>
          <t>2.54375</t>
        </is>
      </c>
      <c r="AZ7" s="93" t="inlineStr">
        <is>
          <t>5.24552e-05</t>
        </is>
      </c>
      <c r="BA7" s="90" t="inlineStr">
        <is>
          <t>1540.31</t>
        </is>
      </c>
      <c r="BB7" s="90" t="inlineStr">
        <is>
          <t>281.368</t>
        </is>
      </c>
      <c r="BC7" s="90" t="inlineStr">
        <is>
          <t>34.8</t>
        </is>
      </c>
      <c r="BD7" s="90" t="inlineStr">
        <is>
          <t>0</t>
        </is>
      </c>
      <c r="BE7" s="90" t="inlineStr">
        <is>
          <t>-0.434898</t>
        </is>
      </c>
      <c r="BF7" s="90" t="inlineStr">
        <is>
          <t>4.54378</t>
        </is>
      </c>
      <c r="BG7" s="90" t="inlineStr">
        <is>
          <t>-1.21201</t>
        </is>
      </c>
      <c r="BH7" s="93" t="inlineStr">
        <is>
          <t>0.000118079</t>
        </is>
      </c>
      <c r="BI7" s="90" t="inlineStr">
        <is>
          <t>838.567</t>
        </is>
      </c>
      <c r="BJ7" s="90" t="inlineStr">
        <is>
          <t>284.245</t>
        </is>
      </c>
      <c r="BK7" s="90" t="inlineStr">
        <is>
          <t>43.4</t>
        </is>
      </c>
      <c r="BL7" s="90" t="inlineStr">
        <is>
          <t>0</t>
        </is>
      </c>
      <c r="BM7" s="90" t="inlineStr">
        <is>
          <t>-0.367551</t>
        </is>
      </c>
      <c r="BN7" s="90" t="inlineStr">
        <is>
          <t>3.80958</t>
        </is>
      </c>
      <c r="BO7" s="90" t="inlineStr">
        <is>
          <t>4.27779</t>
        </is>
      </c>
      <c r="BP7" s="93" t="inlineStr">
        <is>
          <t>0.000189595</t>
        </is>
      </c>
      <c r="BQ7" s="90" t="inlineStr">
        <is>
          <t>615.749</t>
        </is>
      </c>
      <c r="BR7" s="90" t="inlineStr">
        <is>
          <t>285.205</t>
        </is>
      </c>
      <c r="BS7" s="90" t="inlineStr">
        <is>
          <t>50.2</t>
        </is>
      </c>
      <c r="BT7" s="90" t="inlineStr">
        <is>
          <t>0</t>
        </is>
      </c>
      <c r="BU7" s="90" t="inlineStr">
        <is>
          <t>-0.223767</t>
        </is>
      </c>
      <c r="BV7" s="90" t="inlineStr">
        <is>
          <t>3.20365</t>
        </is>
      </c>
      <c r="BW7" s="90" t="inlineStr">
        <is>
          <t>6.15537</t>
        </is>
      </c>
      <c r="BX7" s="93" t="inlineStr">
        <is>
          <t>0.000180323</t>
        </is>
      </c>
      <c r="BY7" s="90" t="inlineStr">
        <is>
          <t>5</t>
        </is>
      </c>
      <c r="BZ7" s="90" t="inlineStr">
        <is>
          <t>397.975</t>
        </is>
      </c>
      <c r="CA7" s="90" t="inlineStr">
        <is>
          <t>285.653</t>
        </is>
      </c>
      <c r="CB7" s="90" t="inlineStr">
        <is>
          <t>71.5</t>
        </is>
      </c>
      <c r="CC7" s="90" t="inlineStr">
        <is>
          <t>0</t>
        </is>
      </c>
      <c r="CD7" s="90" t="inlineStr">
        <is>
          <t>-0.0207456</t>
        </is>
      </c>
      <c r="CE7" s="90" t="inlineStr">
        <is>
          <t>1.61797</t>
        </is>
      </c>
      <c r="CF7" s="90" t="inlineStr">
        <is>
          <t>8.18648</t>
        </is>
      </c>
      <c r="CG7" s="93" t="inlineStr">
        <is>
          <t>0.000105318</t>
        </is>
      </c>
      <c r="CH7" s="90" t="inlineStr">
        <is>
          <t>286.183</t>
        </is>
      </c>
      <c r="CI7" s="90" t="inlineStr">
        <is>
          <t>90.1</t>
        </is>
      </c>
      <c r="CJ7" s="90" t="inlineStr">
        <is>
          <t>0</t>
        </is>
      </c>
      <c r="CK7" s="90" t="inlineStr">
        <is>
          <t>0.152814</t>
        </is>
      </c>
      <c r="CL7" s="90" t="inlineStr">
        <is>
          <t>-0.0201245</t>
        </is>
      </c>
      <c r="CM7" s="90" t="inlineStr">
        <is>
          <t>7.94195</t>
        </is>
      </c>
      <c r="CN7" s="93" t="inlineStr">
        <is>
          <t>7.31293e-05</t>
        </is>
      </c>
      <c r="CO7" s="90" t="inlineStr">
        <is>
          <t>185.06</t>
        </is>
      </c>
      <c r="CP7" s="90" t="inlineStr">
        <is>
          <t>55.5794</t>
        </is>
      </c>
      <c r="CQ7" s="90" t="inlineStr">
        <is>
          <t>283.576</t>
        </is>
      </c>
      <c r="CR7" s="90" t="inlineStr">
        <is>
          <t>0</t>
        </is>
      </c>
      <c r="CS7" s="90" t="inlineStr">
        <is>
          <t>-18.8806</t>
        </is>
      </c>
      <c r="CT7" s="90" t="inlineStr">
        <is>
          <t>285.021</t>
        </is>
      </c>
      <c r="CU7" s="90" t="inlineStr">
        <is>
          <t>284.225</t>
        </is>
      </c>
      <c r="CV7" s="90" t="inlineStr">
        <is>
          <t>94.9</t>
        </is>
      </c>
      <c r="CW7" s="90" t="inlineStr">
        <is>
          <t>-0.672788</t>
        </is>
      </c>
      <c r="CX7" s="90" t="inlineStr">
        <is>
          <t>3.53424</t>
        </is>
      </c>
      <c r="CY7" s="90" t="inlineStr">
        <is>
          <t>-50</t>
        </is>
      </c>
      <c r="CZ7" s="93" t="inlineStr">
        <is>
          <t>0</t>
        </is>
      </c>
      <c r="DA7" s="93" t="inlineStr">
        <is>
          <t>0</t>
        </is>
      </c>
      <c r="DB7" s="93" t="inlineStr">
        <is>
          <t>0</t>
        </is>
      </c>
      <c r="DC7" s="93" t="inlineStr">
        <is>
          <t>0</t>
        </is>
      </c>
      <c r="DD7" s="90" t="inlineStr">
        <is>
          <t>0</t>
        </is>
      </c>
      <c r="DE7" s="90" t="inlineStr">
        <is>
          <t>0</t>
        </is>
      </c>
      <c r="DF7" s="90" t="inlineStr">
        <is>
          <t>0</t>
        </is>
      </c>
      <c r="DG7" s="90" t="inlineStr">
        <is>
          <t>0</t>
        </is>
      </c>
      <c r="DH7" s="90" t="inlineStr">
        <is>
          <t>0</t>
        </is>
      </c>
      <c r="DI7" s="90" t="inlineStr">
        <is>
          <t>0</t>
        </is>
      </c>
      <c r="DJ7" s="90" t="inlineStr">
        <is>
          <t>0</t>
        </is>
      </c>
      <c r="DK7" s="90" t="inlineStr">
        <is>
          <t>0</t>
        </is>
      </c>
      <c r="DL7" s="90" t="inlineStr">
        <is>
          <t>0</t>
        </is>
      </c>
      <c r="DM7" s="90" t="inlineStr">
        <is>
          <t>0</t>
        </is>
      </c>
      <c r="DN7" s="90" t="inlineStr">
        <is>
          <t>0</t>
        </is>
      </c>
      <c r="DO7" s="90" t="inlineStr">
        <is>
          <t>0</t>
        </is>
      </c>
      <c r="DP7" s="90" t="inlineStr">
        <is>
          <t>0</t>
        </is>
      </c>
      <c r="DQ7" s="90" t="inlineStr">
        <is>
          <t>3.80667</t>
        </is>
      </c>
      <c r="DR7" s="90" t="inlineStr">
        <is>
          <t>0</t>
        </is>
      </c>
      <c r="DS7" s="90" t="inlineStr">
        <is>
          <t>0.0142578</t>
        </is>
      </c>
      <c r="DT7" s="90" t="inlineStr">
        <is>
          <t>0</t>
        </is>
      </c>
      <c r="DU7" s="90" t="inlineStr">
        <is>
          <t>0</t>
        </is>
      </c>
      <c r="DV7" s="90" t="inlineStr">
        <is>
          <t>0</t>
        </is>
      </c>
      <c r="DW7" s="90" t="inlineStr">
        <is>
          <t>17.6</t>
        </is>
      </c>
      <c r="DX7" s="90" t="inlineStr">
        <is>
          <t>1.6</t>
        </is>
      </c>
      <c r="DY7" s="90" t="inlineStr">
        <is>
          <t>97.4</t>
        </is>
      </c>
      <c r="DZ7" s="90" t="inlineStr">
        <is>
          <t>82.9332</t>
        </is>
      </c>
      <c r="EA7" s="90" t="inlineStr">
        <is>
          <t>10960.6</t>
        </is>
      </c>
      <c r="EB7" s="90" t="inlineStr">
        <is>
          <t>213.29</t>
        </is>
      </c>
      <c r="EC7" s="90" t="inlineStr">
        <is>
          <t>9.95458</t>
        </is>
      </c>
      <c r="ED7" s="90" t="inlineStr">
        <is>
          <t>-2.1431</t>
        </is>
      </c>
      <c r="EE7" s="90" t="inlineStr">
        <is>
          <t>-0.00218629</t>
        </is>
      </c>
      <c r="EF7" s="90" t="inlineStr">
        <is>
          <t>2914.4</t>
        </is>
      </c>
      <c r="EG7" s="90" t="inlineStr">
        <is>
          <t>8.5</t>
        </is>
      </c>
      <c r="EH7" s="90" t="inlineStr">
        <is>
          <t>0</t>
        </is>
      </c>
      <c r="EI7" s="90" t="inlineStr">
        <is>
          <t xml:space="preserve"> 7</t>
        </is>
      </c>
    </row>
    <row r="8" ht="14.25" customHeight="1" s="91">
      <c r="A8" s="92" t="inlineStr">
        <is>
          <t>2025-01-27 03:00</t>
        </is>
      </c>
      <c r="B8" s="90" t="inlineStr">
        <is>
          <t>102134</t>
        </is>
      </c>
      <c r="C8" s="90" t="inlineStr">
        <is>
          <t>24134.9</t>
        </is>
      </c>
      <c r="D8" s="90" t="inlineStr">
        <is>
          <t>6.80093</t>
        </is>
      </c>
      <c r="E8" s="90" t="inlineStr">
        <is>
          <t>11824.3</t>
        </is>
      </c>
      <c r="F8" s="90" t="inlineStr">
        <is>
          <t>213.32</t>
        </is>
      </c>
      <c r="G8" s="90" t="inlineStr">
        <is>
          <t>23</t>
        </is>
      </c>
      <c r="H8" s="90" t="inlineStr">
        <is>
          <t>0</t>
        </is>
      </c>
      <c r="I8" s="90" t="inlineStr">
        <is>
          <t>-0.174817</t>
        </is>
      </c>
      <c r="J8" s="90" t="inlineStr">
        <is>
          <t>6.21012</t>
        </is>
      </c>
      <c r="K8" s="90" t="inlineStr">
        <is>
          <t>-6.60485</t>
        </is>
      </c>
      <c r="L8" s="93" t="inlineStr">
        <is>
          <t>0.000143251</t>
        </is>
      </c>
      <c r="M8" s="90" t="inlineStr">
        <is>
          <t>9262.8</t>
        </is>
      </c>
      <c r="N8" s="90" t="inlineStr">
        <is>
          <t>222.945</t>
        </is>
      </c>
      <c r="O8" s="90" t="inlineStr">
        <is>
          <t>54</t>
        </is>
      </c>
      <c r="P8" s="90" t="inlineStr">
        <is>
          <t>0</t>
        </is>
      </c>
      <c r="Q8" s="90" t="inlineStr">
        <is>
          <t>-0.117813</t>
        </is>
      </c>
      <c r="R8" s="90" t="inlineStr">
        <is>
          <t>2.38824</t>
        </is>
      </c>
      <c r="S8" s="90" t="inlineStr">
        <is>
          <t>-13.6936</t>
        </is>
      </c>
      <c r="T8" s="93" t="inlineStr">
        <is>
          <t>7.66182e-05</t>
        </is>
      </c>
      <c r="U8" s="90" t="inlineStr">
        <is>
          <t>7310.42</t>
        </is>
      </c>
      <c r="V8" s="90" t="inlineStr">
        <is>
          <t>240.754</t>
        </is>
      </c>
      <c r="W8" s="90" t="inlineStr">
        <is>
          <t>20.3</t>
        </is>
      </c>
      <c r="X8" s="90" t="inlineStr">
        <is>
          <t>0</t>
        </is>
      </c>
      <c r="Y8" s="90" t="inlineStr">
        <is>
          <t>-0.487982</t>
        </is>
      </c>
      <c r="Z8" s="90" t="inlineStr">
        <is>
          <t>4.39298</t>
        </is>
      </c>
      <c r="AA8" s="90" t="inlineStr">
        <is>
          <t>-11.5231</t>
        </is>
      </c>
      <c r="AB8" s="93" t="inlineStr">
        <is>
          <t>0.000137534</t>
        </is>
      </c>
      <c r="AC8" s="90" t="inlineStr">
        <is>
          <t>5695.95</t>
        </is>
      </c>
      <c r="AD8" s="90" t="inlineStr">
        <is>
          <t>253.245</t>
        </is>
      </c>
      <c r="AE8" s="90" t="inlineStr">
        <is>
          <t>58.6</t>
        </is>
      </c>
      <c r="AF8" s="90" t="inlineStr">
        <is>
          <t>0</t>
        </is>
      </c>
      <c r="AG8" s="90" t="inlineStr">
        <is>
          <t>0.0703809</t>
        </is>
      </c>
      <c r="AH8" s="90" t="inlineStr">
        <is>
          <t>8.54828</t>
        </is>
      </c>
      <c r="AI8" s="90" t="inlineStr">
        <is>
          <t>-7.82312</t>
        </is>
      </c>
      <c r="AJ8" s="93" t="inlineStr">
        <is>
          <t>0.00013979</t>
        </is>
      </c>
      <c r="AK8" s="90" t="inlineStr">
        <is>
          <t>4318.23</t>
        </is>
      </c>
      <c r="AL8" s="90" t="inlineStr">
        <is>
          <t>263.125</t>
        </is>
      </c>
      <c r="AM8" s="90" t="inlineStr">
        <is>
          <t>16.4</t>
        </is>
      </c>
      <c r="AN8" s="90" t="inlineStr">
        <is>
          <t>0</t>
        </is>
      </c>
      <c r="AO8" s="90" t="inlineStr">
        <is>
          <t>0.517176</t>
        </is>
      </c>
      <c r="AP8" s="90" t="inlineStr">
        <is>
          <t>10.7536</t>
        </is>
      </c>
      <c r="AQ8" s="90" t="inlineStr">
        <is>
          <t>-5.86096</t>
        </is>
      </c>
      <c r="AR8" s="93" t="inlineStr">
        <is>
          <t>0.000122815</t>
        </is>
      </c>
      <c r="AS8" s="90" t="inlineStr">
        <is>
          <t>3108.83</t>
        </is>
      </c>
      <c r="AT8" s="90" t="inlineStr">
        <is>
          <t>272.552</t>
        </is>
      </c>
      <c r="AU8" s="90" t="inlineStr">
        <is>
          <t>12.3</t>
        </is>
      </c>
      <c r="AV8" s="90" t="inlineStr">
        <is>
          <t>0</t>
        </is>
      </c>
      <c r="AW8" s="90" t="inlineStr">
        <is>
          <t>-0.276017</t>
        </is>
      </c>
      <c r="AX8" s="90" t="inlineStr">
        <is>
          <t>10.7582</t>
        </is>
      </c>
      <c r="AY8" s="90" t="inlineStr">
        <is>
          <t>-3.28661</t>
        </is>
      </c>
      <c r="AZ8" s="93" t="inlineStr">
        <is>
          <t>4.57838e-05</t>
        </is>
      </c>
      <c r="BA8" s="90" t="inlineStr">
        <is>
          <t>1532.69</t>
        </is>
      </c>
      <c r="BB8" s="90" t="inlineStr">
        <is>
          <t>281.445</t>
        </is>
      </c>
      <c r="BC8" s="90" t="inlineStr">
        <is>
          <t>32.4</t>
        </is>
      </c>
      <c r="BD8" s="90" t="inlineStr">
        <is>
          <t>0</t>
        </is>
      </c>
      <c r="BE8" s="90" t="inlineStr">
        <is>
          <t>0.0466699</t>
        </is>
      </c>
      <c r="BF8" s="90" t="inlineStr">
        <is>
          <t>1.81599</t>
        </is>
      </c>
      <c r="BG8" s="90" t="inlineStr">
        <is>
          <t>0.261914</t>
        </is>
      </c>
      <c r="BH8" s="93" t="inlineStr">
        <is>
          <t>1.00781e-06</t>
        </is>
      </c>
      <c r="BI8" s="90" t="inlineStr">
        <is>
          <t>830.796</t>
        </is>
      </c>
      <c r="BJ8" s="90" t="inlineStr">
        <is>
          <t>284.15</t>
        </is>
      </c>
      <c r="BK8" s="90" t="inlineStr">
        <is>
          <t>45.3</t>
        </is>
      </c>
      <c r="BL8" s="90" t="inlineStr">
        <is>
          <t>0</t>
        </is>
      </c>
      <c r="BM8" s="90" t="inlineStr">
        <is>
          <t>-0.210103</t>
        </is>
      </c>
      <c r="BN8" s="90" t="inlineStr">
        <is>
          <t>0.824873</t>
        </is>
      </c>
      <c r="BO8" s="90" t="inlineStr">
        <is>
          <t>3.32887</t>
        </is>
      </c>
      <c r="BP8" s="93" t="inlineStr">
        <is>
          <t>0.000144888</t>
        </is>
      </c>
      <c r="BQ8" s="90" t="inlineStr">
        <is>
          <t>608.004</t>
        </is>
      </c>
      <c r="BR8" s="90" t="inlineStr">
        <is>
          <t>285.21</t>
        </is>
      </c>
      <c r="BS8" s="90" t="inlineStr">
        <is>
          <t>51.6</t>
        </is>
      </c>
      <c r="BT8" s="90" t="inlineStr">
        <is>
          <t>0</t>
        </is>
      </c>
      <c r="BU8" s="90" t="inlineStr">
        <is>
          <t>-0.217292</t>
        </is>
      </c>
      <c r="BV8" s="90" t="inlineStr">
        <is>
          <t>0.512285</t>
        </is>
      </c>
      <c r="BW8" s="90" t="inlineStr">
        <is>
          <t>5.22358</t>
        </is>
      </c>
      <c r="BX8" s="93" t="inlineStr">
        <is>
          <t>0.00014656</t>
        </is>
      </c>
      <c r="BY8" s="90" t="inlineStr">
        <is>
          <t>5</t>
        </is>
      </c>
      <c r="BZ8" s="90" t="inlineStr">
        <is>
          <t>390.209</t>
        </is>
      </c>
      <c r="CA8" s="90" t="inlineStr">
        <is>
          <t>285.592</t>
        </is>
      </c>
      <c r="CB8" s="90" t="inlineStr">
        <is>
          <t>73.6</t>
        </is>
      </c>
      <c r="CC8" s="90" t="inlineStr">
        <is>
          <t>0</t>
        </is>
      </c>
      <c r="CD8" s="90" t="inlineStr">
        <is>
          <t>-0.0656533</t>
        </is>
      </c>
      <c r="CE8" s="90" t="inlineStr">
        <is>
          <t>-0.696853</t>
        </is>
      </c>
      <c r="CF8" s="90" t="inlineStr">
        <is>
          <t>7.18936</t>
        </is>
      </c>
      <c r="CG8" s="93" t="inlineStr">
        <is>
          <t>0.00011951</t>
        </is>
      </c>
      <c r="CH8" s="90" t="inlineStr">
        <is>
          <t>285.997</t>
        </is>
      </c>
      <c r="CI8" s="90" t="inlineStr">
        <is>
          <t>90.9</t>
        </is>
      </c>
      <c r="CJ8" s="90" t="inlineStr">
        <is>
          <t>0.1</t>
        </is>
      </c>
      <c r="CK8" s="90" t="inlineStr">
        <is>
          <t>0.115709</t>
        </is>
      </c>
      <c r="CL8" s="90" t="inlineStr">
        <is>
          <t>-1.6352</t>
        </is>
      </c>
      <c r="CM8" s="90" t="inlineStr">
        <is>
          <t>7.22598</t>
        </is>
      </c>
      <c r="CN8" s="93" t="inlineStr">
        <is>
          <t>0.000115138</t>
        </is>
      </c>
      <c r="CO8" s="90" t="inlineStr">
        <is>
          <t>177.386</t>
        </is>
      </c>
      <c r="CP8" s="90" t="inlineStr">
        <is>
          <t>55.5794</t>
        </is>
      </c>
      <c r="CQ8" s="90" t="inlineStr">
        <is>
          <t>283.068</t>
        </is>
      </c>
      <c r="CR8" s="90" t="inlineStr">
        <is>
          <t>0</t>
        </is>
      </c>
      <c r="CS8" s="90" t="inlineStr">
        <is>
          <t>-20.2059</t>
        </is>
      </c>
      <c r="CT8" s="90" t="inlineStr">
        <is>
          <t>284.707</t>
        </is>
      </c>
      <c r="CU8" s="90" t="inlineStr">
        <is>
          <t>283.967</t>
        </is>
      </c>
      <c r="CV8" s="90" t="inlineStr">
        <is>
          <t>95.5</t>
        </is>
      </c>
      <c r="CW8" s="90" t="inlineStr">
        <is>
          <t>-1.02347</t>
        </is>
      </c>
      <c r="CX8" s="90" t="inlineStr">
        <is>
          <t>3.33314</t>
        </is>
      </c>
      <c r="CY8" s="90" t="inlineStr">
        <is>
          <t>-50</t>
        </is>
      </c>
      <c r="CZ8" s="93" t="inlineStr">
        <is>
          <t>0</t>
        </is>
      </c>
      <c r="DA8" s="93" t="inlineStr">
        <is>
          <t>0</t>
        </is>
      </c>
      <c r="DB8" s="93" t="inlineStr">
        <is>
          <t>0</t>
        </is>
      </c>
      <c r="DC8" s="93" t="inlineStr">
        <is>
          <t>0</t>
        </is>
      </c>
      <c r="DD8" s="90" t="inlineStr">
        <is>
          <t>0</t>
        </is>
      </c>
      <c r="DE8" s="90" t="inlineStr">
        <is>
          <t>0</t>
        </is>
      </c>
      <c r="DF8" s="90" t="inlineStr">
        <is>
          <t>0</t>
        </is>
      </c>
      <c r="DG8" s="90" t="inlineStr">
        <is>
          <t>0</t>
        </is>
      </c>
      <c r="DH8" s="90" t="inlineStr">
        <is>
          <t>0</t>
        </is>
      </c>
      <c r="DI8" s="90" t="inlineStr">
        <is>
          <t>0</t>
        </is>
      </c>
      <c r="DJ8" s="90" t="inlineStr">
        <is>
          <t>0</t>
        </is>
      </c>
      <c r="DK8" s="90" t="inlineStr">
        <is>
          <t>0</t>
        </is>
      </c>
      <c r="DL8" s="90" t="inlineStr">
        <is>
          <t>0</t>
        </is>
      </c>
      <c r="DM8" s="90" t="inlineStr">
        <is>
          <t>0</t>
        </is>
      </c>
      <c r="DN8" s="90" t="inlineStr">
        <is>
          <t>0</t>
        </is>
      </c>
      <c r="DO8" s="90" t="inlineStr">
        <is>
          <t>0</t>
        </is>
      </c>
      <c r="DP8" s="90" t="inlineStr">
        <is>
          <t>0</t>
        </is>
      </c>
      <c r="DQ8" s="90" t="inlineStr">
        <is>
          <t>4.15719</t>
        </is>
      </c>
      <c r="DR8" s="90" t="inlineStr">
        <is>
          <t>0</t>
        </is>
      </c>
      <c r="DS8" s="90" t="inlineStr">
        <is>
          <t>-0.100342</t>
        </is>
      </c>
      <c r="DT8" s="90" t="inlineStr">
        <is>
          <t>0.6</t>
        </is>
      </c>
      <c r="DU8" s="90" t="inlineStr">
        <is>
          <t>0</t>
        </is>
      </c>
      <c r="DV8" s="90" t="inlineStr">
        <is>
          <t>0</t>
        </is>
      </c>
      <c r="DW8" s="90" t="inlineStr">
        <is>
          <t>0</t>
        </is>
      </c>
      <c r="DX8" s="90" t="inlineStr">
        <is>
          <t>1.2</t>
        </is>
      </c>
      <c r="DY8" s="90" t="inlineStr">
        <is>
          <t>0.5</t>
        </is>
      </c>
      <c r="DZ8" s="90" t="inlineStr">
        <is>
          <t>102.108</t>
        </is>
      </c>
      <c r="EA8" s="90" t="inlineStr">
        <is>
          <t>10886.7</t>
        </is>
      </c>
      <c r="EB8" s="90" t="inlineStr">
        <is>
          <t>213.552</t>
        </is>
      </c>
      <c r="EC8" s="90" t="inlineStr">
        <is>
          <t>7.02311</t>
        </is>
      </c>
      <c r="ED8" s="90" t="inlineStr">
        <is>
          <t>-13.8393</t>
        </is>
      </c>
      <c r="EE8" s="90" t="inlineStr">
        <is>
          <t>0.00615991</t>
        </is>
      </c>
      <c r="EF8" s="90" t="inlineStr">
        <is>
          <t>3016.16</t>
        </is>
      </c>
      <c r="EG8" s="90" t="inlineStr">
        <is>
          <t>12</t>
        </is>
      </c>
      <c r="EH8" s="90" t="inlineStr">
        <is>
          <t>0</t>
        </is>
      </c>
      <c r="EI8" s="90" t="inlineStr">
        <is>
          <t xml:space="preserve"> 8</t>
        </is>
      </c>
    </row>
    <row r="9" ht="14.25" customHeight="1" s="91">
      <c r="A9" s="92" t="inlineStr">
        <is>
          <t>2025-01-27 06:00</t>
        </is>
      </c>
      <c r="B9" s="90" t="inlineStr">
        <is>
          <t>102123</t>
        </is>
      </c>
      <c r="C9" s="90" t="inlineStr">
        <is>
          <t>24135</t>
        </is>
      </c>
      <c r="D9" s="90" t="inlineStr">
        <is>
          <t>5.50217</t>
        </is>
      </c>
      <c r="E9" s="90" t="inlineStr">
        <is>
          <t>11833.5</t>
        </is>
      </c>
      <c r="F9" s="90" t="inlineStr">
        <is>
          <t>213.098</t>
        </is>
      </c>
      <c r="G9" s="90" t="inlineStr">
        <is>
          <t>31.6</t>
        </is>
      </c>
      <c r="H9" s="90" t="inlineStr">
        <is>
          <t>0</t>
        </is>
      </c>
      <c r="I9" s="90" t="inlineStr">
        <is>
          <t>-0.0252021</t>
        </is>
      </c>
      <c r="J9" s="90" t="inlineStr">
        <is>
          <t>2.8305</t>
        </is>
      </c>
      <c r="K9" s="90" t="inlineStr">
        <is>
          <t>-8.53958</t>
        </is>
      </c>
      <c r="L9" s="93" t="inlineStr">
        <is>
          <t>0.00011119</t>
        </is>
      </c>
      <c r="M9" s="90" t="inlineStr">
        <is>
          <t>9275.54</t>
        </is>
      </c>
      <c r="N9" s="90" t="inlineStr">
        <is>
          <t>223.925</t>
        </is>
      </c>
      <c r="O9" s="90" t="inlineStr">
        <is>
          <t>61.8</t>
        </is>
      </c>
      <c r="P9" s="90" t="inlineStr">
        <is>
          <t>0</t>
        </is>
      </c>
      <c r="Q9" s="90" t="inlineStr">
        <is>
          <t>0.100252</t>
        </is>
      </c>
      <c r="R9" s="90" t="inlineStr">
        <is>
          <t>-2.6274</t>
        </is>
      </c>
      <c r="S9" s="90" t="inlineStr">
        <is>
          <t>-14.1471</t>
        </is>
      </c>
      <c r="T9" s="93" t="inlineStr">
        <is>
          <t>0.000146193</t>
        </is>
      </c>
      <c r="U9" s="90" t="inlineStr">
        <is>
          <t>7320.16</t>
        </is>
      </c>
      <c r="V9" s="90" t="inlineStr">
        <is>
          <t>241.16</t>
        </is>
      </c>
      <c r="W9" s="90" t="inlineStr">
        <is>
          <t>31</t>
        </is>
      </c>
      <c r="X9" s="90" t="inlineStr">
        <is>
          <t>0</t>
        </is>
      </c>
      <c r="Y9" s="90" t="inlineStr">
        <is>
          <t>-0.104613</t>
        </is>
      </c>
      <c r="Z9" s="90" t="inlineStr">
        <is>
          <t>0.0795197</t>
        </is>
      </c>
      <c r="AA9" s="90" t="inlineStr">
        <is>
          <t>-12.8947</t>
        </is>
      </c>
      <c r="AB9" s="93" t="inlineStr">
        <is>
          <t>0.000103024</t>
        </is>
      </c>
      <c r="AC9" s="90" t="inlineStr">
        <is>
          <t>5700.07</t>
        </is>
      </c>
      <c r="AD9" s="90" t="inlineStr">
        <is>
          <t>254.4</t>
        </is>
      </c>
      <c r="AE9" s="90" t="inlineStr">
        <is>
          <t>48.6</t>
        </is>
      </c>
      <c r="AF9" s="90" t="inlineStr">
        <is>
          <t>0</t>
        </is>
      </c>
      <c r="AG9" s="90" t="inlineStr">
        <is>
          <t>-0.0197266</t>
        </is>
      </c>
      <c r="AH9" s="90" t="inlineStr">
        <is>
          <t>4.63255</t>
        </is>
      </c>
      <c r="AI9" s="90" t="inlineStr">
        <is>
          <t>-10.4495</t>
        </is>
      </c>
      <c r="AJ9" s="93" t="inlineStr">
        <is>
          <t>8.5026e-05</t>
        </is>
      </c>
      <c r="AK9" s="90" t="inlineStr">
        <is>
          <t>4316.15</t>
        </is>
      </c>
      <c r="AL9" s="90" t="inlineStr">
        <is>
          <t>263.457</t>
        </is>
      </c>
      <c r="AM9" s="90" t="inlineStr">
        <is>
          <t>33.4</t>
        </is>
      </c>
      <c r="AN9" s="90" t="inlineStr">
        <is>
          <t>0</t>
        </is>
      </c>
      <c r="AO9" s="90" t="inlineStr">
        <is>
          <t>0.0547266</t>
        </is>
      </c>
      <c r="AP9" s="90" t="inlineStr">
        <is>
          <t>8.95475</t>
        </is>
      </c>
      <c r="AQ9" s="90" t="inlineStr">
        <is>
          <t>-8.7776</t>
        </is>
      </c>
      <c r="AR9" s="93" t="inlineStr">
        <is>
          <t>0.000123155</t>
        </is>
      </c>
      <c r="AS9" s="90" t="inlineStr">
        <is>
          <t>3107.55</t>
        </is>
      </c>
      <c r="AT9" s="90" t="inlineStr">
        <is>
          <t>272.431</t>
        </is>
      </c>
      <c r="AU9" s="90" t="inlineStr">
        <is>
          <t>7.8</t>
        </is>
      </c>
      <c r="AV9" s="90" t="inlineStr">
        <is>
          <t>0</t>
        </is>
      </c>
      <c r="AW9" s="90" t="inlineStr">
        <is>
          <t>0.249653</t>
        </is>
      </c>
      <c r="AX9" s="90" t="inlineStr">
        <is>
          <t>9.21809</t>
        </is>
      </c>
      <c r="AY9" s="90" t="inlineStr">
        <is>
          <t>-3.51785</t>
        </is>
      </c>
      <c r="AZ9" s="93" t="inlineStr">
        <is>
          <t>0.000100353</t>
        </is>
      </c>
      <c r="BA9" s="90" t="inlineStr">
        <is>
          <t>1529.57</t>
        </is>
      </c>
      <c r="BB9" s="90" t="inlineStr">
        <is>
          <t>282.001</t>
        </is>
      </c>
      <c r="BC9" s="90" t="inlineStr">
        <is>
          <t>28.2</t>
        </is>
      </c>
      <c r="BD9" s="90" t="inlineStr">
        <is>
          <t>0</t>
        </is>
      </c>
      <c r="BE9" s="90" t="inlineStr">
        <is>
          <t>0.1034</t>
        </is>
      </c>
      <c r="BF9" s="90" t="inlineStr">
        <is>
          <t>1.98396</t>
        </is>
      </c>
      <c r="BG9" s="90" t="inlineStr">
        <is>
          <t>3.73096</t>
        </is>
      </c>
      <c r="BH9" s="93" t="inlineStr">
        <is>
          <t>7.04482e-05</t>
        </is>
      </c>
      <c r="BI9" s="90" t="inlineStr">
        <is>
          <t>828.331</t>
        </is>
      </c>
      <c r="BJ9" s="90" t="inlineStr">
        <is>
          <t>283.547</t>
        </is>
      </c>
      <c r="BK9" s="90" t="inlineStr">
        <is>
          <t>51.6</t>
        </is>
      </c>
      <c r="BL9" s="90" t="inlineStr">
        <is>
          <t>0</t>
        </is>
      </c>
      <c r="BM9" s="90" t="inlineStr">
        <is>
          <t>-0.212948</t>
        </is>
      </c>
      <c r="BN9" s="90" t="inlineStr">
        <is>
          <t>-0.400825</t>
        </is>
      </c>
      <c r="BO9" s="90" t="inlineStr">
        <is>
          <t>4.67104</t>
        </is>
      </c>
      <c r="BP9" s="93" t="inlineStr">
        <is>
          <t>0.000122469</t>
        </is>
      </c>
      <c r="BQ9" s="90" t="inlineStr">
        <is>
          <t>606.113</t>
        </is>
      </c>
      <c r="BR9" s="90" t="inlineStr">
        <is>
          <t>284.077</t>
        </is>
      </c>
      <c r="BS9" s="90" t="inlineStr">
        <is>
          <t>67.7</t>
        </is>
      </c>
      <c r="BT9" s="90" t="inlineStr">
        <is>
          <t>0</t>
        </is>
      </c>
      <c r="BU9" s="90" t="inlineStr">
        <is>
          <t>-0.163121</t>
        </is>
      </c>
      <c r="BV9" s="90" t="inlineStr">
        <is>
          <t>-0.778755</t>
        </is>
      </c>
      <c r="BW9" s="90" t="inlineStr">
        <is>
          <t>6.25815</t>
        </is>
      </c>
      <c r="BX9" s="93" t="inlineStr">
        <is>
          <t>0.000124756</t>
        </is>
      </c>
      <c r="BY9" s="90" t="inlineStr">
        <is>
          <t>3</t>
        </is>
      </c>
      <c r="BZ9" s="90" t="inlineStr">
        <is>
          <t>388.987</t>
        </is>
      </c>
      <c r="CA9" s="90" t="inlineStr">
        <is>
          <t>284.837</t>
        </is>
      </c>
      <c r="CB9" s="90" t="inlineStr">
        <is>
          <t>86.9</t>
        </is>
      </c>
      <c r="CC9" s="90" t="inlineStr">
        <is>
          <t>0</t>
        </is>
      </c>
      <c r="CD9" s="90" t="inlineStr">
        <is>
          <t>-0.0062207</t>
        </is>
      </c>
      <c r="CE9" s="90" t="inlineStr">
        <is>
          <t>-1.28178</t>
        </is>
      </c>
      <c r="CF9" s="90" t="inlineStr">
        <is>
          <t>7.32725</t>
        </is>
      </c>
      <c r="CG9" s="93" t="inlineStr">
        <is>
          <t>0.000126433</t>
        </is>
      </c>
      <c r="CH9" s="90" t="inlineStr">
        <is>
          <t>285.71</t>
        </is>
      </c>
      <c r="CI9" s="90" t="inlineStr">
        <is>
          <t>94.3</t>
        </is>
      </c>
      <c r="CJ9" s="90" t="inlineStr">
        <is>
          <t>0.8</t>
        </is>
      </c>
      <c r="CK9" s="90" t="inlineStr">
        <is>
          <t>0.148779</t>
        </is>
      </c>
      <c r="CL9" s="90" t="inlineStr">
        <is>
          <t>-1.55228</t>
        </is>
      </c>
      <c r="CM9" s="90" t="inlineStr">
        <is>
          <t>6.65316</t>
        </is>
      </c>
      <c r="CN9" s="93" t="inlineStr">
        <is>
          <t>0.000131624</t>
        </is>
      </c>
      <c r="CO9" s="90" t="inlineStr">
        <is>
          <t>176.448</t>
        </is>
      </c>
      <c r="CP9" s="90" t="inlineStr">
        <is>
          <t>55.5794</t>
        </is>
      </c>
      <c r="CQ9" s="90" t="inlineStr">
        <is>
          <t>282.758</t>
        </is>
      </c>
      <c r="CR9" s="90" t="inlineStr">
        <is>
          <t>0</t>
        </is>
      </c>
      <c r="CS9" s="90" t="inlineStr">
        <is>
          <t>-22.1527</t>
        </is>
      </c>
      <c r="CT9" s="90" t="inlineStr">
        <is>
          <t>284.48</t>
        </is>
      </c>
      <c r="CU9" s="90" t="inlineStr">
        <is>
          <t>283.859</t>
        </is>
      </c>
      <c r="CV9" s="90" t="inlineStr">
        <is>
          <t>96.3</t>
        </is>
      </c>
      <c r="CW9" s="90" t="inlineStr">
        <is>
          <t>-0.872283</t>
        </is>
      </c>
      <c r="CX9" s="90" t="inlineStr">
        <is>
          <t>3.06961</t>
        </is>
      </c>
      <c r="CY9" s="90" t="inlineStr">
        <is>
          <t>-50</t>
        </is>
      </c>
      <c r="CZ9" s="93" t="inlineStr">
        <is>
          <t>0</t>
        </is>
      </c>
      <c r="DA9" s="93" t="inlineStr">
        <is>
          <t>0</t>
        </is>
      </c>
      <c r="DB9" s="93" t="inlineStr">
        <is>
          <t>0</t>
        </is>
      </c>
      <c r="DC9" s="93" t="inlineStr">
        <is>
          <t>0</t>
        </is>
      </c>
      <c r="DD9" s="90" t="inlineStr">
        <is>
          <t>0</t>
        </is>
      </c>
      <c r="DE9" s="90" t="inlineStr">
        <is>
          <t>0</t>
        </is>
      </c>
      <c r="DF9" s="90" t="inlineStr">
        <is>
          <t>0</t>
        </is>
      </c>
      <c r="DG9" s="90" t="inlineStr">
        <is>
          <t>0</t>
        </is>
      </c>
      <c r="DH9" s="90" t="inlineStr">
        <is>
          <t>0</t>
        </is>
      </c>
      <c r="DI9" s="90" t="inlineStr">
        <is>
          <t>0</t>
        </is>
      </c>
      <c r="DJ9" s="90" t="inlineStr">
        <is>
          <t>0</t>
        </is>
      </c>
      <c r="DK9" s="90" t="inlineStr">
        <is>
          <t>0</t>
        </is>
      </c>
      <c r="DL9" s="90" t="inlineStr">
        <is>
          <t>0</t>
        </is>
      </c>
      <c r="DM9" s="90" t="inlineStr">
        <is>
          <t>0</t>
        </is>
      </c>
      <c r="DN9" s="90" t="inlineStr">
        <is>
          <t>0</t>
        </is>
      </c>
      <c r="DO9" s="90" t="inlineStr">
        <is>
          <t>0</t>
        </is>
      </c>
      <c r="DP9" s="90" t="inlineStr">
        <is>
          <t>0</t>
        </is>
      </c>
      <c r="DQ9" s="90" t="inlineStr">
        <is>
          <t>5.3602</t>
        </is>
      </c>
      <c r="DR9" s="90" t="inlineStr">
        <is>
          <t>0</t>
        </is>
      </c>
      <c r="DS9" s="90" t="inlineStr">
        <is>
          <t>0.317017</t>
        </is>
      </c>
      <c r="DT9" s="90" t="inlineStr">
        <is>
          <t>2.7</t>
        </is>
      </c>
      <c r="DU9" s="90" t="inlineStr">
        <is>
          <t>0</t>
        </is>
      </c>
      <c r="DV9" s="90" t="inlineStr">
        <is>
          <t>0</t>
        </is>
      </c>
      <c r="DW9" s="90" t="inlineStr">
        <is>
          <t>0</t>
        </is>
      </c>
      <c r="DX9" s="90" t="inlineStr">
        <is>
          <t>5</t>
        </is>
      </c>
      <c r="DY9" s="90" t="inlineStr">
        <is>
          <t>7.3</t>
        </is>
      </c>
      <c r="DZ9" s="90" t="inlineStr">
        <is>
          <t>119.838</t>
        </is>
      </c>
      <c r="EA9" s="90" t="inlineStr">
        <is>
          <t>11011.5</t>
        </is>
      </c>
      <c r="EB9" s="90" t="inlineStr">
        <is>
          <t>211.949</t>
        </is>
      </c>
      <c r="EC9" s="90" t="inlineStr">
        <is>
          <t>4.4144</t>
        </is>
      </c>
      <c r="ED9" s="90" t="inlineStr">
        <is>
          <t>-20.8281</t>
        </is>
      </c>
      <c r="EE9" s="90" t="inlineStr">
        <is>
          <t>-0.000265755</t>
        </is>
      </c>
      <c r="EF9" s="90" t="inlineStr">
        <is>
          <t>3002.4</t>
        </is>
      </c>
      <c r="EG9" s="90" t="inlineStr">
        <is>
          <t>7.7</t>
        </is>
      </c>
      <c r="EH9" s="90" t="inlineStr">
        <is>
          <t>0</t>
        </is>
      </c>
      <c r="EI9" s="90" t="inlineStr">
        <is>
          <t xml:space="preserve"> 9</t>
        </is>
      </c>
    </row>
    <row r="10" ht="14.25" customHeight="1" s="91">
      <c r="A10" s="92" t="inlineStr">
        <is>
          <t>2025-01-27 09:00</t>
        </is>
      </c>
      <c r="B10" s="90" t="inlineStr">
        <is>
          <t>102181</t>
        </is>
      </c>
      <c r="C10" s="90" t="inlineStr">
        <is>
          <t>24135.1</t>
        </is>
      </c>
      <c r="D10" s="90" t="inlineStr">
        <is>
          <t>6.11299</t>
        </is>
      </c>
      <c r="E10" s="90" t="inlineStr">
        <is>
          <t>11851</t>
        </is>
      </c>
      <c r="F10" s="90" t="inlineStr">
        <is>
          <t>212.032</t>
        </is>
      </c>
      <c r="G10" s="90" t="inlineStr">
        <is>
          <t>46.4</t>
        </is>
      </c>
      <c r="H10" s="90" t="inlineStr">
        <is>
          <t>0</t>
        </is>
      </c>
      <c r="I10" s="90" t="inlineStr">
        <is>
          <t>0.0380957</t>
        </is>
      </c>
      <c r="J10" s="90" t="inlineStr">
        <is>
          <t>0.204636</t>
        </is>
      </c>
      <c r="K10" s="90" t="inlineStr">
        <is>
          <t>-12.8766</t>
        </is>
      </c>
      <c r="L10" s="93" t="inlineStr">
        <is>
          <t>0.000149601</t>
        </is>
      </c>
      <c r="M10" s="90" t="inlineStr">
        <is>
          <t>9294.85</t>
        </is>
      </c>
      <c r="N10" s="90" t="inlineStr">
        <is>
          <t>224.543</t>
        </is>
      </c>
      <c r="O10" s="90" t="inlineStr">
        <is>
          <t>37.1</t>
        </is>
      </c>
      <c r="P10" s="90" t="inlineStr">
        <is>
          <t>0</t>
        </is>
      </c>
      <c r="Q10" s="90" t="inlineStr">
        <is>
          <t>-0.0589824</t>
        </is>
      </c>
      <c r="R10" s="90" t="inlineStr">
        <is>
          <t>-1.53993</t>
        </is>
      </c>
      <c r="S10" s="90" t="inlineStr">
        <is>
          <t>-13.0263</t>
        </is>
      </c>
      <c r="T10" s="93" t="inlineStr">
        <is>
          <t>2.73828e-06</t>
        </is>
      </c>
      <c r="U10" s="90" t="inlineStr">
        <is>
          <t>7333.3</t>
        </is>
      </c>
      <c r="V10" s="90" t="inlineStr">
        <is>
          <t>241.358</t>
        </is>
      </c>
      <c r="W10" s="90" t="inlineStr">
        <is>
          <t>39</t>
        </is>
      </c>
      <c r="X10" s="90" t="inlineStr">
        <is>
          <t>0</t>
        </is>
      </c>
      <c r="Y10" s="90" t="inlineStr">
        <is>
          <t>-0.112137</t>
        </is>
      </c>
      <c r="Z10" s="90" t="inlineStr">
        <is>
          <t>1.19753</t>
        </is>
      </c>
      <c r="AA10" s="90" t="inlineStr">
        <is>
          <t>-11.1375</t>
        </is>
      </c>
      <c r="AB10" s="93" t="inlineStr">
        <is>
          <t>5.48564e-05</t>
        </is>
      </c>
      <c r="AC10" s="90" t="inlineStr">
        <is>
          <t>5712.74</t>
        </is>
      </c>
      <c r="AD10" s="90" t="inlineStr">
        <is>
          <t>254.814</t>
        </is>
      </c>
      <c r="AE10" s="90" t="inlineStr">
        <is>
          <t>48.5</t>
        </is>
      </c>
      <c r="AF10" s="90" t="inlineStr">
        <is>
          <t>0</t>
        </is>
      </c>
      <c r="AG10" s="90" t="inlineStr">
        <is>
          <t>0.0924512</t>
        </is>
      </c>
      <c r="AH10" s="90" t="inlineStr">
        <is>
          <t>3.97299</t>
        </is>
      </c>
      <c r="AI10" s="90" t="inlineStr">
        <is>
          <t>-7.34291</t>
        </is>
      </c>
      <c r="AJ10" s="93" t="inlineStr">
        <is>
          <t>6.96338e-05</t>
        </is>
      </c>
      <c r="AK10" s="90" t="inlineStr">
        <is>
          <t>4325.9</t>
        </is>
      </c>
      <c r="AL10" s="90" t="inlineStr">
        <is>
          <t>264.456</t>
        </is>
      </c>
      <c r="AM10" s="90" t="inlineStr">
        <is>
          <t>22.4</t>
        </is>
      </c>
      <c r="AN10" s="90" t="inlineStr">
        <is>
          <t>0</t>
        </is>
      </c>
      <c r="AO10" s="90" t="inlineStr">
        <is>
          <t>-0.0795996</t>
        </is>
      </c>
      <c r="AP10" s="90" t="inlineStr">
        <is>
          <t>6.81134</t>
        </is>
      </c>
      <c r="AQ10" s="90" t="inlineStr">
        <is>
          <t>-5.34242</t>
        </is>
      </c>
      <c r="AR10" s="93" t="inlineStr">
        <is>
          <t>5.48392e-05</t>
        </is>
      </c>
      <c r="AS10" s="90" t="inlineStr">
        <is>
          <t>3115.53</t>
        </is>
      </c>
      <c r="AT10" s="90" t="inlineStr">
        <is>
          <t>272.041</t>
        </is>
      </c>
      <c r="AU10" s="90" t="inlineStr">
        <is>
          <t>9.7</t>
        </is>
      </c>
      <c r="AV10" s="90" t="inlineStr">
        <is>
          <t>0</t>
        </is>
      </c>
      <c r="AW10" s="90" t="inlineStr">
        <is>
          <t>-0.395</t>
        </is>
      </c>
      <c r="AX10" s="90" t="inlineStr">
        <is>
          <t>8.99164</t>
        </is>
      </c>
      <c r="AY10" s="90" t="inlineStr">
        <is>
          <t>-4.62056</t>
        </is>
      </c>
      <c r="AZ10" s="93" t="inlineStr">
        <is>
          <t>5.86473e-05</t>
        </is>
      </c>
      <c r="BA10" s="90" t="inlineStr">
        <is>
          <t>1538.51</t>
        </is>
      </c>
      <c r="BB10" s="90" t="inlineStr">
        <is>
          <t>282.812</t>
        </is>
      </c>
      <c r="BC10" s="90" t="inlineStr">
        <is>
          <t>13.2</t>
        </is>
      </c>
      <c r="BD10" s="90" t="inlineStr">
        <is>
          <t>0</t>
        </is>
      </c>
      <c r="BE10" s="90" t="inlineStr">
        <is>
          <t>0.205219</t>
        </is>
      </c>
      <c r="BF10" s="90" t="inlineStr">
        <is>
          <t>3.84205</t>
        </is>
      </c>
      <c r="BG10" s="90" t="inlineStr">
        <is>
          <t>-0.324751</t>
        </is>
      </c>
      <c r="BH10" s="93" t="inlineStr">
        <is>
          <t>0.000177692</t>
        </is>
      </c>
      <c r="BI10" s="90" t="inlineStr">
        <is>
          <t>835.028</t>
        </is>
      </c>
      <c r="BJ10" s="90" t="inlineStr">
        <is>
          <t>284.063</t>
        </is>
      </c>
      <c r="BK10" s="90" t="inlineStr">
        <is>
          <t>49.3</t>
        </is>
      </c>
      <c r="BL10" s="90" t="inlineStr">
        <is>
          <t>0</t>
        </is>
      </c>
      <c r="BM10" s="90" t="inlineStr">
        <is>
          <t>0.212607</t>
        </is>
      </c>
      <c r="BN10" s="90" t="inlineStr">
        <is>
          <t>0.0530859</t>
        </is>
      </c>
      <c r="BO10" s="90" t="inlineStr">
        <is>
          <t>5.58297</t>
        </is>
      </c>
      <c r="BP10" s="93" t="inlineStr">
        <is>
          <t>0.00015541</t>
        </is>
      </c>
      <c r="BQ10" s="90" t="inlineStr">
        <is>
          <t>612.928</t>
        </is>
      </c>
      <c r="BR10" s="90" t="inlineStr">
        <is>
          <t>283.293</t>
        </is>
      </c>
      <c r="BS10" s="90" t="inlineStr">
        <is>
          <t>92.1</t>
        </is>
      </c>
      <c r="BT10" s="90" t="inlineStr">
        <is>
          <t>0</t>
        </is>
      </c>
      <c r="BU10" s="90" t="inlineStr">
        <is>
          <t>0.195702</t>
        </is>
      </c>
      <c r="BV10" s="90" t="inlineStr">
        <is>
          <t>-0.53873</t>
        </is>
      </c>
      <c r="BW10" s="90" t="inlineStr">
        <is>
          <t>6.64817</t>
        </is>
      </c>
      <c r="BX10" s="93" t="inlineStr">
        <is>
          <t>0.000123734</t>
        </is>
      </c>
      <c r="BY10" s="90" t="inlineStr">
        <is>
          <t>2</t>
        </is>
      </c>
      <c r="BZ10" s="90" t="inlineStr">
        <is>
          <t>395.854</t>
        </is>
      </c>
      <c r="CA10" s="90" t="inlineStr">
        <is>
          <t>285.136</t>
        </is>
      </c>
      <c r="CB10" s="90" t="inlineStr">
        <is>
          <t>87.3</t>
        </is>
      </c>
      <c r="CC10" s="90" t="inlineStr">
        <is>
          <t>0</t>
        </is>
      </c>
      <c r="CD10" s="90" t="inlineStr">
        <is>
          <t>0.153979</t>
        </is>
      </c>
      <c r="CE10" s="90" t="inlineStr">
        <is>
          <t>-0.652373</t>
        </is>
      </c>
      <c r="CF10" s="90" t="inlineStr">
        <is>
          <t>6.80943</t>
        </is>
      </c>
      <c r="CG10" s="93" t="inlineStr">
        <is>
          <t>0.000116434</t>
        </is>
      </c>
      <c r="CH10" s="90" t="inlineStr">
        <is>
          <t>287.162</t>
        </is>
      </c>
      <c r="CI10" s="90" t="inlineStr">
        <is>
          <t>79.6</t>
        </is>
      </c>
      <c r="CJ10" s="90" t="inlineStr">
        <is>
          <t>0</t>
        </is>
      </c>
      <c r="CK10" s="90" t="inlineStr">
        <is>
          <t>0.145979</t>
        </is>
      </c>
      <c r="CL10" s="90" t="inlineStr">
        <is>
          <t>-0.674485</t>
        </is>
      </c>
      <c r="CM10" s="90" t="inlineStr">
        <is>
          <t>6.56028</t>
        </is>
      </c>
      <c r="CN10" s="93" t="inlineStr">
        <is>
          <t>0.000118502</t>
        </is>
      </c>
      <c r="CO10" s="90" t="inlineStr">
        <is>
          <t>182.815</t>
        </is>
      </c>
      <c r="CP10" s="90" t="inlineStr">
        <is>
          <t>55.5794</t>
        </is>
      </c>
      <c r="CQ10" s="90" t="inlineStr">
        <is>
          <t>290.732</t>
        </is>
      </c>
      <c r="CR10" s="90" t="inlineStr">
        <is>
          <t>0</t>
        </is>
      </c>
      <c r="CS10" s="90" t="inlineStr">
        <is>
          <t>167.95</t>
        </is>
      </c>
      <c r="CT10" s="90" t="inlineStr">
        <is>
          <t>288.914</t>
        </is>
      </c>
      <c r="CU10" s="90" t="inlineStr">
        <is>
          <t>284.719</t>
        </is>
      </c>
      <c r="CV10" s="90" t="inlineStr">
        <is>
          <t>76.1</t>
        </is>
      </c>
      <c r="CW10" s="90" t="inlineStr">
        <is>
          <t>-0.567942</t>
        </is>
      </c>
      <c r="CX10" s="90" t="inlineStr">
        <is>
          <t>4.99639</t>
        </is>
      </c>
      <c r="CY10" s="90" t="inlineStr">
        <is>
          <t>-50</t>
        </is>
      </c>
      <c r="CZ10" s="93" t="inlineStr">
        <is>
          <t>0</t>
        </is>
      </c>
      <c r="DA10" s="93" t="inlineStr">
        <is>
          <t>0</t>
        </is>
      </c>
      <c r="DB10" s="93" t="inlineStr">
        <is>
          <t>0</t>
        </is>
      </c>
      <c r="DC10" s="93" t="inlineStr">
        <is>
          <t>0</t>
        </is>
      </c>
      <c r="DD10" s="90" t="inlineStr">
        <is>
          <t>0</t>
        </is>
      </c>
      <c r="DE10" s="90" t="inlineStr">
        <is>
          <t>0</t>
        </is>
      </c>
      <c r="DF10" s="90" t="inlineStr">
        <is>
          <t>0</t>
        </is>
      </c>
      <c r="DG10" s="90" t="inlineStr">
        <is>
          <t>0</t>
        </is>
      </c>
      <c r="DH10" s="90" t="inlineStr">
        <is>
          <t>0</t>
        </is>
      </c>
      <c r="DI10" s="90" t="inlineStr">
        <is>
          <t>0</t>
        </is>
      </c>
      <c r="DJ10" s="90" t="inlineStr">
        <is>
          <t>0</t>
        </is>
      </c>
      <c r="DK10" s="90" t="inlineStr">
        <is>
          <t>0</t>
        </is>
      </c>
      <c r="DL10" s="90" t="inlineStr">
        <is>
          <t>0</t>
        </is>
      </c>
      <c r="DM10" s="90" t="inlineStr">
        <is>
          <t>0</t>
        </is>
      </c>
      <c r="DN10" s="90" t="inlineStr">
        <is>
          <t>0</t>
        </is>
      </c>
      <c r="DO10" s="90" t="inlineStr">
        <is>
          <t>0</t>
        </is>
      </c>
      <c r="DP10" s="90" t="inlineStr">
        <is>
          <t>10500</t>
        </is>
      </c>
      <c r="DQ10" s="90" t="inlineStr">
        <is>
          <t>3.4515</t>
        </is>
      </c>
      <c r="DR10" s="90" t="inlineStr">
        <is>
          <t>1</t>
        </is>
      </c>
      <c r="DS10" s="90" t="inlineStr">
        <is>
          <t>-0.203796</t>
        </is>
      </c>
      <c r="DT10" s="90" t="inlineStr">
        <is>
          <t>0</t>
        </is>
      </c>
      <c r="DU10" s="90" t="inlineStr">
        <is>
          <t>1.2</t>
        </is>
      </c>
      <c r="DV10" s="90" t="inlineStr">
        <is>
          <t>0</t>
        </is>
      </c>
      <c r="DW10" s="90" t="inlineStr">
        <is>
          <t>0</t>
        </is>
      </c>
      <c r="DX10" s="90" t="inlineStr">
        <is>
          <t>39.5</t>
        </is>
      </c>
      <c r="DY10" s="90" t="inlineStr">
        <is>
          <t>6.5</t>
        </is>
      </c>
      <c r="DZ10" s="90" t="inlineStr">
        <is>
          <t>80.485</t>
        </is>
      </c>
      <c r="EA10" s="90" t="inlineStr">
        <is>
          <t>11010.9</t>
        </is>
      </c>
      <c r="EB10" s="90" t="inlineStr">
        <is>
          <t>210.952</t>
        </is>
      </c>
      <c r="EC10" s="90" t="inlineStr">
        <is>
          <t>1.92346</t>
        </is>
      </c>
      <c r="ED10" s="90" t="inlineStr">
        <is>
          <t>-19.4964</t>
        </is>
      </c>
      <c r="EE10" s="90" t="inlineStr">
        <is>
          <t>-0.00722749</t>
        </is>
      </c>
      <c r="EF10" s="90" t="inlineStr">
        <is>
          <t>2939.36</t>
        </is>
      </c>
      <c r="EG10" s="90" t="inlineStr">
        <is>
          <t>9.6</t>
        </is>
      </c>
      <c r="EH10" s="90" t="inlineStr">
        <is>
          <t>0</t>
        </is>
      </c>
      <c r="EI10" s="90" t="inlineStr">
        <is>
          <t xml:space="preserve"> 10</t>
        </is>
      </c>
    </row>
    <row r="11" ht="14.25" customHeight="1" s="91">
      <c r="A11" s="92" t="inlineStr">
        <is>
          <t>2025-01-27 12:00</t>
        </is>
      </c>
      <c r="B11" s="90" t="inlineStr">
        <is>
          <t>102012</t>
        </is>
      </c>
      <c r="C11" s="90" t="inlineStr">
        <is>
          <t>24135.2</t>
        </is>
      </c>
      <c r="D11" s="90" t="inlineStr">
        <is>
          <t>5.60931</t>
        </is>
      </c>
      <c r="E11" s="90" t="inlineStr">
        <is>
          <t>11855</t>
        </is>
      </c>
      <c r="F11" s="90" t="inlineStr">
        <is>
          <t>210.535</t>
        </is>
      </c>
      <c r="G11" s="90" t="inlineStr">
        <is>
          <t>62.5</t>
        </is>
      </c>
      <c r="H11" s="90" t="inlineStr">
        <is>
          <t>0</t>
        </is>
      </c>
      <c r="I11" s="90" t="inlineStr">
        <is>
          <t>0.012293</t>
        </is>
      </c>
      <c r="J11" s="90" t="inlineStr">
        <is>
          <t>2.8339</t>
        </is>
      </c>
      <c r="K11" s="90" t="inlineStr">
        <is>
          <t>-14.0469</t>
        </is>
      </c>
      <c r="L11" s="93" t="inlineStr">
        <is>
          <t>7.35191e-05</t>
        </is>
      </c>
      <c r="M11" s="90" t="inlineStr">
        <is>
          <t>9298.43</t>
        </is>
      </c>
      <c r="N11" s="90" t="inlineStr">
        <is>
          <t>224.878</t>
        </is>
      </c>
      <c r="O11" s="90" t="inlineStr">
        <is>
          <t>67.4</t>
        </is>
      </c>
      <c r="P11" s="90" t="inlineStr">
        <is>
          <t>0.5</t>
        </is>
      </c>
      <c r="Q11" s="90" t="inlineStr">
        <is>
          <t>0.250905</t>
        </is>
      </c>
      <c r="R11" s="90" t="inlineStr">
        <is>
          <t>0.538644</t>
        </is>
      </c>
      <c r="S11" s="90" t="inlineStr">
        <is>
          <t>-11.6054</t>
        </is>
      </c>
      <c r="T11" s="93" t="inlineStr">
        <is>
          <t>-6.65149e-05</t>
        </is>
      </c>
      <c r="U11" s="90" t="inlineStr">
        <is>
          <t>7334.43</t>
        </is>
      </c>
      <c r="V11" s="90" t="inlineStr">
        <is>
          <t>242.13</t>
        </is>
      </c>
      <c r="W11" s="90" t="inlineStr">
        <is>
          <t>31.8</t>
        </is>
      </c>
      <c r="X11" s="90" t="inlineStr">
        <is>
          <t>0</t>
        </is>
      </c>
      <c r="Y11" s="90" t="inlineStr">
        <is>
          <t>0.159449</t>
        </is>
      </c>
      <c r="Z11" s="90" t="inlineStr">
        <is>
          <t>1.64471</t>
        </is>
      </c>
      <c r="AA11" s="90" t="inlineStr">
        <is>
          <t>-8.6013</t>
        </is>
      </c>
      <c r="AB11" s="93" t="inlineStr">
        <is>
          <t>3.12593e-05</t>
        </is>
      </c>
      <c r="AC11" s="90" t="inlineStr">
        <is>
          <t>5708.88</t>
        </is>
      </c>
      <c r="AD11" s="90" t="inlineStr">
        <is>
          <t>255.378</t>
        </is>
      </c>
      <c r="AE11" s="90" t="inlineStr">
        <is>
          <t>40.2</t>
        </is>
      </c>
      <c r="AF11" s="90" t="inlineStr">
        <is>
          <t>0</t>
        </is>
      </c>
      <c r="AG11" s="90" t="inlineStr">
        <is>
          <t>-0.120822</t>
        </is>
      </c>
      <c r="AH11" s="90" t="inlineStr">
        <is>
          <t>3.75704</t>
        </is>
      </c>
      <c r="AI11" s="90" t="inlineStr">
        <is>
          <t>-5.92056</t>
        </is>
      </c>
      <c r="AJ11" s="93" t="inlineStr">
        <is>
          <t>0.000122935</t>
        </is>
      </c>
      <c r="AK11" s="90" t="inlineStr">
        <is>
          <t>4320.75</t>
        </is>
      </c>
      <c r="AL11" s="90" t="inlineStr">
        <is>
          <t>264.664</t>
        </is>
      </c>
      <c r="AM11" s="90" t="inlineStr">
        <is>
          <t>11.2</t>
        </is>
      </c>
      <c r="AN11" s="90" t="inlineStr">
        <is>
          <t>0</t>
        </is>
      </c>
      <c r="AO11" s="90" t="inlineStr">
        <is>
          <t>0.0856738</t>
        </is>
      </c>
      <c r="AP11" s="90" t="inlineStr">
        <is>
          <t>8.05278</t>
        </is>
      </c>
      <c r="AQ11" s="90" t="inlineStr">
        <is>
          <t>-4.4519</t>
        </is>
      </c>
      <c r="AR11" s="93" t="inlineStr">
        <is>
          <t>7.8727e-05</t>
        </is>
      </c>
      <c r="AS11" s="90" t="inlineStr">
        <is>
          <t>3109.14</t>
        </is>
      </c>
      <c r="AT11" s="90" t="inlineStr">
        <is>
          <t>272.541</t>
        </is>
      </c>
      <c r="AU11" s="90" t="inlineStr">
        <is>
          <t>6</t>
        </is>
      </c>
      <c r="AV11" s="90" t="inlineStr">
        <is>
          <t>0</t>
        </is>
      </c>
      <c r="AW11" s="90" t="inlineStr">
        <is>
          <t>-0.00256055</t>
        </is>
      </c>
      <c r="AX11" s="90" t="inlineStr">
        <is>
          <t>10.0803</t>
        </is>
      </c>
      <c r="AY11" s="90" t="inlineStr">
        <is>
          <t>-3.53673</t>
        </is>
      </c>
      <c r="AZ11" s="93" t="inlineStr">
        <is>
          <t>8.43793e-05</t>
        </is>
      </c>
      <c r="BA11" s="90" t="inlineStr">
        <is>
          <t>1530.03</t>
        </is>
      </c>
      <c r="BB11" s="90" t="inlineStr">
        <is>
          <t>283.018</t>
        </is>
      </c>
      <c r="BC11" s="90" t="inlineStr">
        <is>
          <t>8.5</t>
        </is>
      </c>
      <c r="BD11" s="90" t="inlineStr">
        <is>
          <t>0</t>
        </is>
      </c>
      <c r="BE11" s="90" t="inlineStr">
        <is>
          <t>0.202894</t>
        </is>
      </c>
      <c r="BF11" s="90" t="inlineStr">
        <is>
          <t>3.17799</t>
        </is>
      </c>
      <c r="BG11" s="90" t="inlineStr">
        <is>
          <t>0.39739</t>
        </is>
      </c>
      <c r="BH11" s="93" t="inlineStr">
        <is>
          <t>7.20856e-05</t>
        </is>
      </c>
      <c r="BI11" s="90" t="inlineStr">
        <is>
          <t>825.272</t>
        </is>
      </c>
      <c r="BJ11" s="90" t="inlineStr">
        <is>
          <t>283.927</t>
        </is>
      </c>
      <c r="BK11" s="90" t="inlineStr">
        <is>
          <t>60.2</t>
        </is>
      </c>
      <c r="BL11" s="90" t="inlineStr">
        <is>
          <t>0</t>
        </is>
      </c>
      <c r="BM11" s="90" t="inlineStr">
        <is>
          <t>-0.0808955</t>
        </is>
      </c>
      <c r="BN11" s="90" t="inlineStr">
        <is>
          <t>2.87362</t>
        </is>
      </c>
      <c r="BO11" s="90" t="inlineStr">
        <is>
          <t>4.90025</t>
        </is>
      </c>
      <c r="BP11" s="93" t="inlineStr">
        <is>
          <t>0.000193306</t>
        </is>
      </c>
      <c r="BQ11" s="90" t="inlineStr">
        <is>
          <t>602.517</t>
        </is>
      </c>
      <c r="BR11" s="90" t="inlineStr">
        <is>
          <t>285.13</t>
        </is>
      </c>
      <c r="BS11" s="90" t="inlineStr">
        <is>
          <t>71.3</t>
        </is>
      </c>
      <c r="BT11" s="90" t="inlineStr">
        <is>
          <t>0</t>
        </is>
      </c>
      <c r="BU11" s="90" t="inlineStr">
        <is>
          <t>-0.0960811</t>
        </is>
      </c>
      <c r="BV11" s="90" t="inlineStr">
        <is>
          <t>2.1224</t>
        </is>
      </c>
      <c r="BW11" s="90" t="inlineStr">
        <is>
          <t>5.81067</t>
        </is>
      </c>
      <c r="BX11" s="93" t="inlineStr">
        <is>
          <t>0.000148393</t>
        </is>
      </c>
      <c r="BY11" s="90" t="inlineStr">
        <is>
          <t>2</t>
        </is>
      </c>
      <c r="BZ11" s="90" t="inlineStr">
        <is>
          <t>384.121</t>
        </is>
      </c>
      <c r="CA11" s="90" t="inlineStr">
        <is>
          <t>287.13</t>
        </is>
      </c>
      <c r="CB11" s="90" t="inlineStr">
        <is>
          <t>65.9</t>
        </is>
      </c>
      <c r="CC11" s="90" t="inlineStr">
        <is>
          <t>0</t>
        </is>
      </c>
      <c r="CD11" s="90" t="inlineStr">
        <is>
          <t>-0.093876</t>
        </is>
      </c>
      <c r="CE11" s="90" t="inlineStr">
        <is>
          <t>2.03263</t>
        </is>
      </c>
      <c r="CF11" s="90" t="inlineStr">
        <is>
          <t>6.13369</t>
        </is>
      </c>
      <c r="CG11" s="93" t="inlineStr">
        <is>
          <t>0.000130608</t>
        </is>
      </c>
      <c r="CH11" s="90" t="inlineStr">
        <is>
          <t>289.202</t>
        </is>
      </c>
      <c r="CI11" s="90" t="inlineStr">
        <is>
          <t>60.4</t>
        </is>
      </c>
      <c r="CJ11" s="90" t="inlineStr">
        <is>
          <t>0</t>
        </is>
      </c>
      <c r="CK11" s="90" t="inlineStr">
        <is>
          <t>0.0290505</t>
        </is>
      </c>
      <c r="CL11" s="90" t="inlineStr">
        <is>
          <t>2.02924</t>
        </is>
      </c>
      <c r="CM11" s="90" t="inlineStr">
        <is>
          <t>6.08242</t>
        </is>
      </c>
      <c r="CN11" s="93" t="inlineStr">
        <is>
          <t>0.000130586</t>
        </is>
      </c>
      <c r="CO11" s="90" t="inlineStr">
        <is>
          <t>169.735</t>
        </is>
      </c>
      <c r="CP11" s="90" t="inlineStr">
        <is>
          <t>55.5794</t>
        </is>
      </c>
      <c r="CQ11" s="90" t="inlineStr">
        <is>
          <t>293.204</t>
        </is>
      </c>
      <c r="CR11" s="90" t="inlineStr">
        <is>
          <t>0</t>
        </is>
      </c>
      <c r="CS11" s="90" t="inlineStr">
        <is>
          <t>289.462</t>
        </is>
      </c>
      <c r="CT11" s="90" t="inlineStr">
        <is>
          <t>290.938</t>
        </is>
      </c>
      <c r="CU11" s="90" t="inlineStr">
        <is>
          <t>282.994</t>
        </is>
      </c>
      <c r="CV11" s="90" t="inlineStr">
        <is>
          <t>59.5</t>
        </is>
      </c>
      <c r="CW11" s="90" t="inlineStr">
        <is>
          <t>1.65748</t>
        </is>
      </c>
      <c r="CX11" s="90" t="inlineStr">
        <is>
          <t>4.96293</t>
        </is>
      </c>
      <c r="CY11" s="90" t="inlineStr">
        <is>
          <t>-50</t>
        </is>
      </c>
      <c r="CZ11" s="90" t="inlineStr">
        <is>
          <t>0</t>
        </is>
      </c>
      <c r="DA11" s="90" t="inlineStr">
        <is>
          <t>0</t>
        </is>
      </c>
      <c r="DB11" s="93" t="inlineStr">
        <is>
          <t>0</t>
        </is>
      </c>
      <c r="DC11" s="93" t="inlineStr">
        <is>
          <t>0</t>
        </is>
      </c>
      <c r="DD11" s="90" t="inlineStr">
        <is>
          <t>0</t>
        </is>
      </c>
      <c r="DE11" s="90" t="inlineStr">
        <is>
          <t>0</t>
        </is>
      </c>
      <c r="DF11" s="90" t="inlineStr">
        <is>
          <t>0</t>
        </is>
      </c>
      <c r="DG11" s="90" t="inlineStr">
        <is>
          <t>0</t>
        </is>
      </c>
      <c r="DH11" s="90" t="inlineStr">
        <is>
          <t>0</t>
        </is>
      </c>
      <c r="DI11" s="90" t="inlineStr">
        <is>
          <t>0</t>
        </is>
      </c>
      <c r="DJ11" s="90" t="inlineStr">
        <is>
          <t>0</t>
        </is>
      </c>
      <c r="DK11" s="90" t="inlineStr">
        <is>
          <t>0</t>
        </is>
      </c>
      <c r="DL11" s="90" t="inlineStr">
        <is>
          <t>0</t>
        </is>
      </c>
      <c r="DM11" s="90" t="inlineStr">
        <is>
          <t>0</t>
        </is>
      </c>
      <c r="DN11" s="90" t="inlineStr">
        <is>
          <t>0</t>
        </is>
      </c>
      <c r="DO11" s="90" t="inlineStr">
        <is>
          <t>0</t>
        </is>
      </c>
      <c r="DP11" s="90" t="inlineStr">
        <is>
          <t>21300</t>
        </is>
      </c>
      <c r="DQ11" s="90" t="inlineStr">
        <is>
          <t>4.37548</t>
        </is>
      </c>
      <c r="DR11" s="90" t="inlineStr">
        <is>
          <t>0</t>
        </is>
      </c>
      <c r="DS11" s="90" t="inlineStr">
        <is>
          <t>0.352417</t>
        </is>
      </c>
      <c r="DT11" s="90" t="inlineStr">
        <is>
          <t>0</t>
        </is>
      </c>
      <c r="DU11" s="90" t="inlineStr">
        <is>
          <t>0.6</t>
        </is>
      </c>
      <c r="DV11" s="90" t="inlineStr">
        <is>
          <t>0</t>
        </is>
      </c>
      <c r="DW11" s="90" t="inlineStr">
        <is>
          <t>0</t>
        </is>
      </c>
      <c r="DX11" s="90" t="inlineStr">
        <is>
          <t>7</t>
        </is>
      </c>
      <c r="DY11" s="90" t="inlineStr">
        <is>
          <t>37.4</t>
        </is>
      </c>
      <c r="DZ11" s="90" t="inlineStr">
        <is>
          <t>39.6287</t>
        </is>
      </c>
      <c r="EA11" s="90" t="inlineStr">
        <is>
          <t>11251</t>
        </is>
      </c>
      <c r="EB11" s="90" t="inlineStr">
        <is>
          <t>211.399</t>
        </is>
      </c>
      <c r="EC11" s="90" t="inlineStr">
        <is>
          <t>4.55664</t>
        </is>
      </c>
      <c r="ED11" s="90" t="inlineStr">
        <is>
          <t>-14.2539</t>
        </is>
      </c>
      <c r="EE11" s="90" t="inlineStr">
        <is>
          <t>0.00424708</t>
        </is>
      </c>
      <c r="EF11" s="90" t="inlineStr">
        <is>
          <t>3021.76</t>
        </is>
      </c>
      <c r="EG11" s="90" t="inlineStr">
        <is>
          <t>6</t>
        </is>
      </c>
      <c r="EH11" s="90" t="inlineStr">
        <is>
          <t>0</t>
        </is>
      </c>
      <c r="EI11" s="90" t="inlineStr">
        <is>
          <t xml:space="preserve"> 11</t>
        </is>
      </c>
    </row>
    <row r="12" ht="14.25" customHeight="1" s="91">
      <c r="A12" s="92" t="inlineStr">
        <is>
          <t>2025-01-27 15:00</t>
        </is>
      </c>
      <c r="B12" s="90" t="inlineStr">
        <is>
          <t>101920</t>
        </is>
      </c>
      <c r="C12" s="90" t="inlineStr">
        <is>
          <t>24134.9</t>
        </is>
      </c>
      <c r="D12" s="90" t="inlineStr">
        <is>
          <t>4.62212</t>
        </is>
      </c>
      <c r="E12" s="90" t="inlineStr">
        <is>
          <t>11861.5</t>
        </is>
      </c>
      <c r="F12" s="90" t="inlineStr">
        <is>
          <t>210.615</t>
        </is>
      </c>
      <c r="G12" s="90" t="inlineStr">
        <is>
          <t>59.5</t>
        </is>
      </c>
      <c r="H12" s="90" t="inlineStr">
        <is>
          <t>0</t>
        </is>
      </c>
      <c r="I12" s="90" t="inlineStr">
        <is>
          <t>0.0360625</t>
        </is>
      </c>
      <c r="J12" s="90" t="inlineStr">
        <is>
          <t>4.13788</t>
        </is>
      </c>
      <c r="K12" s="90" t="inlineStr">
        <is>
          <t>-10.3073</t>
        </is>
      </c>
      <c r="L12" s="93" t="inlineStr">
        <is>
          <t>5.9881e-05</t>
        </is>
      </c>
      <c r="M12" s="90" t="inlineStr">
        <is>
          <t>9301.98</t>
        </is>
      </c>
      <c r="N12" s="90" t="inlineStr">
        <is>
          <t>226.096</t>
        </is>
      </c>
      <c r="O12" s="90" t="inlineStr">
        <is>
          <t>71.6</t>
        </is>
      </c>
      <c r="P12" s="90" t="inlineStr">
        <is>
          <t>1.8</t>
        </is>
      </c>
      <c r="Q12" s="90" t="inlineStr">
        <is>
          <t>0.137291</t>
        </is>
      </c>
      <c r="R12" s="90" t="inlineStr">
        <is>
          <t>6.45265</t>
        </is>
      </c>
      <c r="S12" s="90" t="inlineStr">
        <is>
          <t>-11.589</t>
        </is>
      </c>
      <c r="T12" s="93" t="inlineStr">
        <is>
          <t>4.3072e-05</t>
        </is>
      </c>
      <c r="U12" s="90" t="inlineStr">
        <is>
          <t>7333.75</t>
        </is>
      </c>
      <c r="V12" s="90" t="inlineStr">
        <is>
          <t>242.61</t>
        </is>
      </c>
      <c r="W12" s="90" t="inlineStr">
        <is>
          <t>17.1</t>
        </is>
      </c>
      <c r="X12" s="90" t="inlineStr">
        <is>
          <t>0</t>
        </is>
      </c>
      <c r="Y12" s="90" t="inlineStr">
        <is>
          <t>0.219963</t>
        </is>
      </c>
      <c r="Z12" s="90" t="inlineStr">
        <is>
          <t>3.68728</t>
        </is>
      </c>
      <c r="AA12" s="90" t="inlineStr">
        <is>
          <t>-3.25143</t>
        </is>
      </c>
      <c r="AB12" s="93" t="inlineStr">
        <is>
          <t>6.74542e-05</t>
        </is>
      </c>
      <c r="AC12" s="90" t="inlineStr">
        <is>
          <t>5704.5</t>
        </is>
      </c>
      <c r="AD12" s="90" t="inlineStr">
        <is>
          <t>255.564</t>
        </is>
      </c>
      <c r="AE12" s="90" t="inlineStr">
        <is>
          <t>42.6</t>
        </is>
      </c>
      <c r="AF12" s="90" t="inlineStr">
        <is>
          <t>0</t>
        </is>
      </c>
      <c r="AG12" s="90" t="inlineStr">
        <is>
          <t>-0.0977227</t>
        </is>
      </c>
      <c r="AH12" s="90" t="inlineStr">
        <is>
          <t>5.23209</t>
        </is>
      </c>
      <c r="AI12" s="90" t="inlineStr">
        <is>
          <t>-2.87228</t>
        </is>
      </c>
      <c r="AJ12" s="93" t="inlineStr">
        <is>
          <t>0.000127964</t>
        </is>
      </c>
      <c r="AK12" s="90" t="inlineStr">
        <is>
          <t>4314.02</t>
        </is>
      </c>
      <c r="AL12" s="90" t="inlineStr">
        <is>
          <t>265.003</t>
        </is>
      </c>
      <c r="AM12" s="90" t="inlineStr">
        <is>
          <t>2.9</t>
        </is>
      </c>
      <c r="AN12" s="90" t="inlineStr">
        <is>
          <t>0</t>
        </is>
      </c>
      <c r="AO12" s="90" t="inlineStr">
        <is>
          <t>-0.133809</t>
        </is>
      </c>
      <c r="AP12" s="90" t="inlineStr">
        <is>
          <t>9.08596</t>
        </is>
      </c>
      <c r="AQ12" s="90" t="inlineStr">
        <is>
          <t>-2.70708</t>
        </is>
      </c>
      <c r="AR12" s="93" t="inlineStr">
        <is>
          <t>0.000100725</t>
        </is>
      </c>
      <c r="AS12" s="90" t="inlineStr">
        <is>
          <t>3100.89</t>
        </is>
      </c>
      <c r="AT12" s="90" t="inlineStr">
        <is>
          <t>272.43</t>
        </is>
      </c>
      <c r="AU12" s="90" t="inlineStr">
        <is>
          <t>5</t>
        </is>
      </c>
      <c r="AV12" s="90" t="inlineStr">
        <is>
          <t>0</t>
        </is>
      </c>
      <c r="AW12" s="90" t="inlineStr">
        <is>
          <t>0.0887637</t>
        </is>
      </c>
      <c r="AX12" s="90" t="inlineStr">
        <is>
          <t>10.4375</t>
        </is>
      </c>
      <c r="AY12" s="90" t="inlineStr">
        <is>
          <t>-2.43933</t>
        </is>
      </c>
      <c r="AZ12" s="93" t="inlineStr">
        <is>
          <t>5.03142e-05</t>
        </is>
      </c>
      <c r="BA12" s="90" t="inlineStr">
        <is>
          <t>1521.43</t>
        </is>
      </c>
      <c r="BB12" s="90" t="inlineStr">
        <is>
          <t>283.224</t>
        </is>
      </c>
      <c r="BC12" s="90" t="inlineStr">
        <is>
          <t>8.2</t>
        </is>
      </c>
      <c r="BD12" s="90" t="inlineStr">
        <is>
          <t>0</t>
        </is>
      </c>
      <c r="BE12" s="90" t="inlineStr">
        <is>
          <t>0.0715801</t>
        </is>
      </c>
      <c r="BF12" s="90" t="inlineStr">
        <is>
          <t>4.48632</t>
        </is>
      </c>
      <c r="BG12" s="90" t="inlineStr">
        <is>
          <t>1.63163</t>
        </is>
      </c>
      <c r="BH12" s="93" t="inlineStr">
        <is>
          <t>7.68467e-05</t>
        </is>
      </c>
      <c r="BI12" s="90" t="inlineStr">
        <is>
          <t>816.478</t>
        </is>
      </c>
      <c r="BJ12" s="90" t="inlineStr">
        <is>
          <t>285.011</t>
        </is>
      </c>
      <c r="BK12" s="90" t="inlineStr">
        <is>
          <t>36.5</t>
        </is>
      </c>
      <c r="BL12" s="90" t="inlineStr">
        <is>
          <t>0</t>
        </is>
      </c>
      <c r="BM12" s="90" t="inlineStr">
        <is>
          <t>0.0403438</t>
        </is>
      </c>
      <c r="BN12" s="90" t="inlineStr">
        <is>
          <t>3.1358</t>
        </is>
      </c>
      <c r="BO12" s="90" t="inlineStr">
        <is>
          <t>3.547</t>
        </is>
      </c>
      <c r="BP12" s="93" t="inlineStr">
        <is>
          <t>-4.5166e-09</t>
        </is>
      </c>
      <c r="BQ12" s="90" t="inlineStr">
        <is>
          <t>593.46</t>
        </is>
      </c>
      <c r="BR12" s="90" t="inlineStr">
        <is>
          <t>285.06</t>
        </is>
      </c>
      <c r="BS12" s="90" t="inlineStr">
        <is>
          <t>60.7</t>
        </is>
      </c>
      <c r="BT12" s="90" t="inlineStr">
        <is>
          <t>0</t>
        </is>
      </c>
      <c r="BU12" s="90" t="inlineStr">
        <is>
          <t>-0.0388379</t>
        </is>
      </c>
      <c r="BV12" s="90" t="inlineStr">
        <is>
          <t>0.83178</t>
        </is>
      </c>
      <c r="BW12" s="90" t="inlineStr">
        <is>
          <t>4.0862</t>
        </is>
      </c>
      <c r="BX12" s="93" t="inlineStr">
        <is>
          <t>4.51371e-05</t>
        </is>
      </c>
      <c r="BY12" s="90" t="inlineStr">
        <is>
          <t>3</t>
        </is>
      </c>
      <c r="BZ12" s="90" t="inlineStr">
        <is>
          <t>375.382</t>
        </is>
      </c>
      <c r="CA12" s="90" t="inlineStr">
        <is>
          <t>286.62</t>
        </is>
      </c>
      <c r="CB12" s="90" t="inlineStr">
        <is>
          <t>63</t>
        </is>
      </c>
      <c r="CC12" s="90" t="inlineStr">
        <is>
          <t>0</t>
        </is>
      </c>
      <c r="CD12" s="90" t="inlineStr">
        <is>
          <t>-0.114561</t>
        </is>
      </c>
      <c r="CE12" s="90" t="inlineStr">
        <is>
          <t>0.0305566</t>
        </is>
      </c>
      <c r="CF12" s="90" t="inlineStr">
        <is>
          <t>4.92341</t>
        </is>
      </c>
      <c r="CG12" s="93" t="inlineStr">
        <is>
          <t>0.000103531</t>
        </is>
      </c>
      <c r="CH12" s="90" t="inlineStr">
        <is>
          <t>288.45</t>
        </is>
      </c>
      <c r="CI12" s="90" t="inlineStr">
        <is>
          <t>59.6</t>
        </is>
      </c>
      <c r="CJ12" s="90" t="inlineStr">
        <is>
          <t>0</t>
        </is>
      </c>
      <c r="CK12" s="90" t="inlineStr">
        <is>
          <t>-0.0109014</t>
        </is>
      </c>
      <c r="CL12" s="90" t="inlineStr">
        <is>
          <t>0.205273</t>
        </is>
      </c>
      <c r="CM12" s="90" t="inlineStr">
        <is>
          <t>4.66931</t>
        </is>
      </c>
      <c r="CN12" s="93" t="inlineStr">
        <is>
          <t>0.000145075</t>
        </is>
      </c>
      <c r="CO12" s="90" t="inlineStr">
        <is>
          <t>161.487</t>
        </is>
      </c>
      <c r="CP12" s="90" t="inlineStr">
        <is>
          <t>55.5794</t>
        </is>
      </c>
      <c r="CQ12" s="90" t="inlineStr">
        <is>
          <t>287.928</t>
        </is>
      </c>
      <c r="CR12" s="90" t="inlineStr">
        <is>
          <t>0</t>
        </is>
      </c>
      <c r="CS12" s="90" t="inlineStr">
        <is>
          <t>57.4243</t>
        </is>
      </c>
      <c r="CT12" s="90" t="inlineStr">
        <is>
          <t>288.792</t>
        </is>
      </c>
      <c r="CU12" s="90" t="inlineStr">
        <is>
          <t>282.41</t>
        </is>
      </c>
      <c r="CV12" s="90" t="inlineStr">
        <is>
          <t>65.7</t>
        </is>
      </c>
      <c r="CW12" s="90" t="inlineStr">
        <is>
          <t>0.185176</t>
        </is>
      </c>
      <c r="CX12" s="90" t="inlineStr">
        <is>
          <t>3.11009</t>
        </is>
      </c>
      <c r="CY12" s="90" t="inlineStr">
        <is>
          <t>-50</t>
        </is>
      </c>
      <c r="CZ12" s="93" t="inlineStr">
        <is>
          <t>0</t>
        </is>
      </c>
      <c r="DA12" s="93" t="inlineStr">
        <is>
          <t>0</t>
        </is>
      </c>
      <c r="DB12" s="93" t="inlineStr">
        <is>
          <t>0</t>
        </is>
      </c>
      <c r="DC12" s="90" t="inlineStr">
        <is>
          <t>0</t>
        </is>
      </c>
      <c r="DD12" s="90" t="inlineStr">
        <is>
          <t>0</t>
        </is>
      </c>
      <c r="DE12" s="90" t="inlineStr">
        <is>
          <t>0</t>
        </is>
      </c>
      <c r="DF12" s="90" t="inlineStr">
        <is>
          <t>0</t>
        </is>
      </c>
      <c r="DG12" s="90" t="inlineStr">
        <is>
          <t>0</t>
        </is>
      </c>
      <c r="DH12" s="90" t="inlineStr">
        <is>
          <t>0</t>
        </is>
      </c>
      <c r="DI12" s="90" t="inlineStr">
        <is>
          <t>0</t>
        </is>
      </c>
      <c r="DJ12" s="90" t="inlineStr">
        <is>
          <t>0</t>
        </is>
      </c>
      <c r="DK12" s="90" t="inlineStr">
        <is>
          <t>0</t>
        </is>
      </c>
      <c r="DL12" s="90" t="inlineStr">
        <is>
          <t>0</t>
        </is>
      </c>
      <c r="DM12" s="90" t="inlineStr">
        <is>
          <t>0</t>
        </is>
      </c>
      <c r="DN12" s="90" t="inlineStr">
        <is>
          <t>0</t>
        </is>
      </c>
      <c r="DO12" s="90" t="inlineStr">
        <is>
          <t>0</t>
        </is>
      </c>
      <c r="DP12" s="90" t="inlineStr">
        <is>
          <t>10800</t>
        </is>
      </c>
      <c r="DQ12" s="90" t="inlineStr">
        <is>
          <t>5.8219</t>
        </is>
      </c>
      <c r="DR12" s="90" t="inlineStr">
        <is>
          <t>0</t>
        </is>
      </c>
      <c r="DS12" s="90" t="inlineStr">
        <is>
          <t>-0.1427</t>
        </is>
      </c>
      <c r="DT12" s="90" t="inlineStr">
        <is>
          <t>0</t>
        </is>
      </c>
      <c r="DU12" s="90" t="inlineStr">
        <is>
          <t>0</t>
        </is>
      </c>
      <c r="DV12" s="90" t="inlineStr">
        <is>
          <t>0</t>
        </is>
      </c>
      <c r="DW12" s="90" t="inlineStr">
        <is>
          <t>0</t>
        </is>
      </c>
      <c r="DX12" s="90" t="inlineStr">
        <is>
          <t>1.9</t>
        </is>
      </c>
      <c r="DY12" s="90" t="inlineStr">
        <is>
          <t>38</t>
        </is>
      </c>
      <c r="DZ12" s="90" t="inlineStr">
        <is>
          <t>74.2446</t>
        </is>
      </c>
      <c r="EA12" s="90" t="inlineStr">
        <is>
          <t>11365.7</t>
        </is>
      </c>
      <c r="EB12" s="90" t="inlineStr">
        <is>
          <t>210.488</t>
        </is>
      </c>
      <c r="EC12" s="90" t="inlineStr">
        <is>
          <t>4.34147</t>
        </is>
      </c>
      <c r="ED12" s="90" t="inlineStr">
        <is>
          <t>-11.1203</t>
        </is>
      </c>
      <c r="EE12" s="93" t="inlineStr">
        <is>
          <t>-0.000885765</t>
        </is>
      </c>
      <c r="EF12" s="90" t="inlineStr">
        <is>
          <t>2989.28</t>
        </is>
      </c>
      <c r="EG12" s="90" t="inlineStr">
        <is>
          <t>5</t>
        </is>
      </c>
      <c r="EH12" s="90" t="inlineStr">
        <is>
          <t>0</t>
        </is>
      </c>
      <c r="EI12" s="90" t="inlineStr">
        <is>
          <t xml:space="preserve"> 12</t>
        </is>
      </c>
    </row>
    <row r="13" ht="14.25" customHeight="1" s="91">
      <c r="A13" s="92" t="inlineStr">
        <is>
          <t>2025-01-27 18:00</t>
        </is>
      </c>
      <c r="B13" s="90" t="inlineStr">
        <is>
          <t>101975</t>
        </is>
      </c>
      <c r="C13" s="90" t="inlineStr">
        <is>
          <t>24135.1</t>
        </is>
      </c>
      <c r="D13" s="90" t="inlineStr">
        <is>
          <t>7.90786</t>
        </is>
      </c>
      <c r="E13" s="90" t="inlineStr">
        <is>
          <t>11872.4</t>
        </is>
      </c>
      <c r="F13" s="90" t="inlineStr">
        <is>
          <t>211.47</t>
        </is>
      </c>
      <c r="G13" s="90" t="inlineStr">
        <is>
          <t>49.6</t>
        </is>
      </c>
      <c r="H13" s="90" t="inlineStr">
        <is>
          <t>0</t>
        </is>
      </c>
      <c r="I13" s="90" t="inlineStr">
        <is>
          <t>0.0446729</t>
        </is>
      </c>
      <c r="J13" s="90" t="inlineStr">
        <is>
          <t>5.6091</t>
        </is>
      </c>
      <c r="K13" s="90" t="inlineStr">
        <is>
          <t>-7.02424</t>
        </is>
      </c>
      <c r="L13" s="93" t="inlineStr">
        <is>
          <t>8.68386e-05</t>
        </is>
      </c>
      <c r="M13" s="90" t="inlineStr">
        <is>
          <t>9308.56</t>
        </is>
      </c>
      <c r="N13" s="90" t="inlineStr">
        <is>
          <t>225.83</t>
        </is>
      </c>
      <c r="O13" s="90" t="inlineStr">
        <is>
          <t>72.5</t>
        </is>
      </c>
      <c r="P13" s="90" t="inlineStr">
        <is>
          <t>1.1</t>
        </is>
      </c>
      <c r="Q13" s="90" t="inlineStr">
        <is>
          <t>-0.0188242</t>
        </is>
      </c>
      <c r="R13" s="90" t="inlineStr">
        <is>
          <t>6.83453</t>
        </is>
      </c>
      <c r="S13" s="90" t="inlineStr">
        <is>
          <t>-7.05391</t>
        </is>
      </c>
      <c r="T13" s="93" t="inlineStr">
        <is>
          <t>1.75875e-05</t>
        </is>
      </c>
      <c r="U13" s="90" t="inlineStr">
        <is>
          <t>7338.03</t>
        </is>
      </c>
      <c r="V13" s="90" t="inlineStr">
        <is>
          <t>242.967</t>
        </is>
      </c>
      <c r="W13" s="90" t="inlineStr">
        <is>
          <t>27.1</t>
        </is>
      </c>
      <c r="X13" s="90" t="inlineStr">
        <is>
          <t>0</t>
        </is>
      </c>
      <c r="Y13" s="90" t="inlineStr">
        <is>
          <t>0.364045</t>
        </is>
      </c>
      <c r="Z13" s="90" t="inlineStr">
        <is>
          <t>8.12333</t>
        </is>
      </c>
      <c r="AA13" s="90" t="inlineStr">
        <is>
          <t>-2.17551</t>
        </is>
      </c>
      <c r="AB13" s="93" t="inlineStr">
        <is>
          <t>-5.09473e-05</t>
        </is>
      </c>
      <c r="AC13" s="90" t="inlineStr">
        <is>
          <t>5705.78</t>
        </is>
      </c>
      <c r="AD13" s="90" t="inlineStr">
        <is>
          <t>255.764</t>
        </is>
      </c>
      <c r="AE13" s="90" t="inlineStr">
        <is>
          <t>38.9</t>
        </is>
      </c>
      <c r="AF13" s="90" t="inlineStr">
        <is>
          <t>0</t>
        </is>
      </c>
      <c r="AG13" s="90" t="inlineStr">
        <is>
          <t>0.251049</t>
        </is>
      </c>
      <c r="AH13" s="90" t="inlineStr">
        <is>
          <t>7.96747</t>
        </is>
      </c>
      <c r="AI13" s="90" t="inlineStr">
        <is>
          <t>1.20156</t>
        </is>
      </c>
      <c r="AJ13" s="93" t="inlineStr">
        <is>
          <t>6.21848e-05</t>
        </is>
      </c>
      <c r="AK13" s="90" t="inlineStr">
        <is>
          <t>4314.11</t>
        </is>
      </c>
      <c r="AL13" s="90" t="inlineStr">
        <is>
          <t>265.199</t>
        </is>
      </c>
      <c r="AM13" s="90" t="inlineStr">
        <is>
          <t>3.3</t>
        </is>
      </c>
      <c r="AN13" s="90" t="inlineStr">
        <is>
          <t>0</t>
        </is>
      </c>
      <c r="AO13" s="90" t="inlineStr">
        <is>
          <t>-0.215699</t>
        </is>
      </c>
      <c r="AP13" s="90" t="inlineStr">
        <is>
          <t>10.3608</t>
        </is>
      </c>
      <c r="AQ13" s="90" t="inlineStr">
        <is>
          <t>-1.13526</t>
        </is>
      </c>
      <c r="AR13" s="93" t="inlineStr">
        <is>
          <t>6.42954e-05</t>
        </is>
      </c>
      <c r="AS13" s="90" t="inlineStr">
        <is>
          <t>3101.98</t>
        </is>
      </c>
      <c r="AT13" s="90" t="inlineStr">
        <is>
          <t>272.245</t>
        </is>
      </c>
      <c r="AU13" s="90" t="inlineStr">
        <is>
          <t>5.7</t>
        </is>
      </c>
      <c r="AV13" s="90" t="inlineStr">
        <is>
          <t>0</t>
        </is>
      </c>
      <c r="AW13" s="90" t="inlineStr">
        <is>
          <t>0.270061</t>
        </is>
      </c>
      <c r="AX13" s="90" t="inlineStr">
        <is>
          <t>8.39388</t>
        </is>
      </c>
      <c r="AY13" s="90" t="inlineStr">
        <is>
          <t>-1.50061</t>
        </is>
      </c>
      <c r="AZ13" s="93" t="inlineStr">
        <is>
          <t>8.20826e-05</t>
        </is>
      </c>
      <c r="BA13" s="90" t="inlineStr">
        <is>
          <t>1523.33</t>
        </is>
      </c>
      <c r="BB13" s="90" t="inlineStr">
        <is>
          <t>283.118</t>
        </is>
      </c>
      <c r="BC13" s="90" t="inlineStr">
        <is>
          <t>9.3</t>
        </is>
      </c>
      <c r="BD13" s="90" t="inlineStr">
        <is>
          <t>0</t>
        </is>
      </c>
      <c r="BE13" s="90" t="inlineStr">
        <is>
          <t>0.0540313</t>
        </is>
      </c>
      <c r="BF13" s="90" t="inlineStr">
        <is>
          <t>4.56292</t>
        </is>
      </c>
      <c r="BG13" s="90" t="inlineStr">
        <is>
          <t>1.7233</t>
        </is>
      </c>
      <c r="BH13" s="93" t="inlineStr">
        <is>
          <t>7.87976e-05</t>
        </is>
      </c>
      <c r="BI13" s="90" t="inlineStr">
        <is>
          <t>818.993</t>
        </is>
      </c>
      <c r="BJ13" s="90" t="inlineStr">
        <is>
          <t>285.351</t>
        </is>
      </c>
      <c r="BK13" s="90" t="inlineStr">
        <is>
          <t>31.9</t>
        </is>
      </c>
      <c r="BL13" s="90" t="inlineStr">
        <is>
          <t>0</t>
        </is>
      </c>
      <c r="BM13" s="90" t="inlineStr">
        <is>
          <t>0.0727939</t>
        </is>
      </c>
      <c r="BN13" s="90" t="inlineStr">
        <is>
          <t>2.30167</t>
        </is>
      </c>
      <c r="BO13" s="90" t="inlineStr">
        <is>
          <t>3.65069</t>
        </is>
      </c>
      <c r="BP13" s="93" t="inlineStr">
        <is>
          <t>2.94502e-05</t>
        </is>
      </c>
      <c r="BQ13" s="90" t="inlineStr">
        <is>
          <t>595.476</t>
        </is>
      </c>
      <c r="BR13" s="90" t="inlineStr">
        <is>
          <t>285.954</t>
        </is>
      </c>
      <c r="BS13" s="90" t="inlineStr">
        <is>
          <t>44.4</t>
        </is>
      </c>
      <c r="BT13" s="90" t="inlineStr">
        <is>
          <t>0</t>
        </is>
      </c>
      <c r="BU13" s="90" t="inlineStr">
        <is>
          <t>0.177803</t>
        </is>
      </c>
      <c r="BV13" s="90" t="inlineStr">
        <is>
          <t>0.171577</t>
        </is>
      </c>
      <c r="BW13" s="90" t="inlineStr">
        <is>
          <t>5.57684</t>
        </is>
      </c>
      <c r="BX13" s="93" t="inlineStr">
        <is>
          <t>8.25306e-05</t>
        </is>
      </c>
      <c r="BY13" s="90" t="inlineStr">
        <is>
          <t>4</t>
        </is>
      </c>
      <c r="BZ13" s="90" t="inlineStr">
        <is>
          <t>377.382</t>
        </is>
      </c>
      <c r="CA13" s="90" t="inlineStr">
        <is>
          <t>285.747</t>
        </is>
      </c>
      <c r="CB13" s="90" t="inlineStr">
        <is>
          <t>74.9</t>
        </is>
      </c>
      <c r="CC13" s="90" t="inlineStr">
        <is>
          <t>0</t>
        </is>
      </c>
      <c r="CD13" s="90" t="inlineStr">
        <is>
          <t>0.255711</t>
        </is>
      </c>
      <c r="CE13" s="90" t="inlineStr">
        <is>
          <t>-1.43377</t>
        </is>
      </c>
      <c r="CF13" s="90" t="inlineStr">
        <is>
          <t>7.765</t>
        </is>
      </c>
      <c r="CG13" s="93" t="inlineStr">
        <is>
          <t>8.67133e-05</t>
        </is>
      </c>
      <c r="CH13" s="90" t="inlineStr">
        <is>
          <t>286.15</t>
        </is>
      </c>
      <c r="CI13" s="90" t="inlineStr">
        <is>
          <t>91.8</t>
        </is>
      </c>
      <c r="CJ13" s="90" t="inlineStr">
        <is>
          <t>2</t>
        </is>
      </c>
      <c r="CK13" s="90" t="inlineStr">
        <is>
          <t>0.231711</t>
        </is>
      </c>
      <c r="CL13" s="90" t="inlineStr">
        <is>
          <t>-2.00061</t>
        </is>
      </c>
      <c r="CM13" s="90" t="inlineStr">
        <is>
          <t>7.52649</t>
        </is>
      </c>
      <c r="CN13" s="93" t="inlineStr">
        <is>
          <t>9.39021e-05</t>
        </is>
      </c>
      <c r="CO13" s="90" t="inlineStr">
        <is>
          <t>164.461</t>
        </is>
      </c>
      <c r="CP13" s="90" t="inlineStr">
        <is>
          <t>55.5794</t>
        </is>
      </c>
      <c r="CQ13" s="90" t="inlineStr">
        <is>
          <t>283.83</t>
        </is>
      </c>
      <c r="CR13" s="90" t="inlineStr">
        <is>
          <t>0</t>
        </is>
      </c>
      <c r="CS13" s="90" t="inlineStr">
        <is>
          <t>-13.1104</t>
        </is>
      </c>
      <c r="CT13" s="90" t="inlineStr">
        <is>
          <t>285.227</t>
        </is>
      </c>
      <c r="CU13" s="90" t="inlineStr">
        <is>
          <t>284.46</t>
        </is>
      </c>
      <c r="CV13" s="90" t="inlineStr">
        <is>
          <t>95.1</t>
        </is>
      </c>
      <c r="CW13" s="90" t="inlineStr">
        <is>
          <t>-1.22652</t>
        </is>
      </c>
      <c r="CX13" s="90" t="inlineStr">
        <is>
          <t>3.75898</t>
        </is>
      </c>
      <c r="CY13" s="90" t="inlineStr">
        <is>
          <t>-50</t>
        </is>
      </c>
      <c r="CZ13" s="93" t="inlineStr">
        <is>
          <t>0</t>
        </is>
      </c>
      <c r="DA13" s="93" t="inlineStr">
        <is>
          <t>0</t>
        </is>
      </c>
      <c r="DB13" s="93" t="inlineStr">
        <is>
          <t>0</t>
        </is>
      </c>
      <c r="DC13" s="93" t="inlineStr">
        <is>
          <t>0</t>
        </is>
      </c>
      <c r="DD13" s="90" t="inlineStr">
        <is>
          <t>0</t>
        </is>
      </c>
      <c r="DE13" s="90" t="inlineStr">
        <is>
          <t>0</t>
        </is>
      </c>
      <c r="DF13" s="90" t="inlineStr">
        <is>
          <t>0</t>
        </is>
      </c>
      <c r="DG13" s="90" t="inlineStr">
        <is>
          <t>0</t>
        </is>
      </c>
      <c r="DH13" s="90" t="inlineStr">
        <is>
          <t>0</t>
        </is>
      </c>
      <c r="DI13" s="90" t="inlineStr">
        <is>
          <t>0</t>
        </is>
      </c>
      <c r="DJ13" s="90" t="inlineStr">
        <is>
          <t>0</t>
        </is>
      </c>
      <c r="DK13" s="90" t="inlineStr">
        <is>
          <t>0</t>
        </is>
      </c>
      <c r="DL13" s="90" t="inlineStr">
        <is>
          <t>0</t>
        </is>
      </c>
      <c r="DM13" s="90" t="inlineStr">
        <is>
          <t>0</t>
        </is>
      </c>
      <c r="DN13" s="90" t="inlineStr">
        <is>
          <t>0</t>
        </is>
      </c>
      <c r="DO13" s="90" t="inlineStr">
        <is>
          <t>0</t>
        </is>
      </c>
      <c r="DP13" s="90" t="inlineStr">
        <is>
          <t>14100</t>
        </is>
      </c>
      <c r="DQ13" s="90" t="inlineStr">
        <is>
          <t>5.91968</t>
        </is>
      </c>
      <c r="DR13" s="90" t="inlineStr">
        <is>
          <t>0</t>
        </is>
      </c>
      <c r="DS13" s="90" t="inlineStr">
        <is>
          <t>-0.33667</t>
        </is>
      </c>
      <c r="DT13" s="90" t="inlineStr">
        <is>
          <t>4.2</t>
        </is>
      </c>
      <c r="DU13" s="90" t="inlineStr">
        <is>
          <t>0</t>
        </is>
      </c>
      <c r="DV13" s="90" t="inlineStr">
        <is>
          <t>0</t>
        </is>
      </c>
      <c r="DW13" s="90" t="inlineStr">
        <is>
          <t>0</t>
        </is>
      </c>
      <c r="DX13" s="90" t="inlineStr">
        <is>
          <t>100</t>
        </is>
      </c>
      <c r="DY13" s="90" t="inlineStr">
        <is>
          <t>21.5</t>
        </is>
      </c>
      <c r="DZ13" s="90" t="inlineStr">
        <is>
          <t>92.488</t>
        </is>
      </c>
      <c r="EA13" s="90" t="inlineStr">
        <is>
          <t>11228.2</t>
        </is>
      </c>
      <c r="EB13" s="90" t="inlineStr">
        <is>
          <t>211.49</t>
        </is>
      </c>
      <c r="EC13" s="90" t="inlineStr">
        <is>
          <t>7.29775</t>
        </is>
      </c>
      <c r="ED13" s="90" t="inlineStr">
        <is>
          <t>-7.94146</t>
        </is>
      </c>
      <c r="EE13" s="90" t="inlineStr">
        <is>
          <t>-0.00302243</t>
        </is>
      </c>
      <c r="EF13" s="90" t="inlineStr">
        <is>
          <t>2970.4</t>
        </is>
      </c>
      <c r="EG13" s="90" t="inlineStr">
        <is>
          <t>5.7</t>
        </is>
      </c>
      <c r="EH13" s="90" t="inlineStr">
        <is>
          <t>0</t>
        </is>
      </c>
      <c r="EI13" s="90" t="inlineStr">
        <is>
          <t xml:space="preserve"> 13</t>
        </is>
      </c>
    </row>
    <row r="14" ht="14.25" customHeight="1" s="91">
      <c r="A14" s="92" t="inlineStr">
        <is>
          <t>2025-01-27 21:00</t>
        </is>
      </c>
      <c r="B14" s="90" t="inlineStr">
        <is>
          <t>101957</t>
        </is>
      </c>
      <c r="C14" s="90" t="inlineStr">
        <is>
          <t>24135.1</t>
        </is>
      </c>
      <c r="D14" s="90" t="inlineStr">
        <is>
          <t>8.50442</t>
        </is>
      </c>
      <c r="E14" s="90" t="inlineStr">
        <is>
          <t>11872.8</t>
        </is>
      </c>
      <c r="F14" s="90" t="inlineStr">
        <is>
          <t>211.005</t>
        </is>
      </c>
      <c r="G14" s="90" t="inlineStr">
        <is>
          <t>55.8</t>
        </is>
      </c>
      <c r="H14" s="90" t="inlineStr">
        <is>
          <t>0</t>
        </is>
      </c>
      <c r="I14" s="90" t="inlineStr">
        <is>
          <t>0.138938</t>
        </is>
      </c>
      <c r="J14" s="90" t="inlineStr">
        <is>
          <t>9.43527</t>
        </is>
      </c>
      <c r="K14" s="90" t="inlineStr">
        <is>
          <t>-8.08792</t>
        </is>
      </c>
      <c r="L14" s="93" t="inlineStr">
        <is>
          <t>9.86049e-05</t>
        </is>
      </c>
      <c r="M14" s="90" t="inlineStr">
        <is>
          <t>9304.52</t>
        </is>
      </c>
      <c r="N14" s="90" t="inlineStr">
        <is>
          <t>226.014</t>
        </is>
      </c>
      <c r="O14" s="90" t="inlineStr">
        <is>
          <t>71.8</t>
        </is>
      </c>
      <c r="P14" s="90" t="inlineStr">
        <is>
          <t>0.7</t>
        </is>
      </c>
      <c r="Q14" s="90" t="inlineStr">
        <is>
          <t>0.110305</t>
        </is>
      </c>
      <c r="R14" s="90" t="inlineStr">
        <is>
          <t>7.40378</t>
        </is>
      </c>
      <c r="S14" s="90" t="inlineStr">
        <is>
          <t>-1.154</t>
        </is>
      </c>
      <c r="T14" s="93" t="inlineStr">
        <is>
          <t>6.84592e-05</t>
        </is>
      </c>
      <c r="U14" s="90" t="inlineStr">
        <is>
          <t>7333.81</t>
        </is>
      </c>
      <c r="V14" s="90" t="inlineStr">
        <is>
          <t>242.672</t>
        </is>
      </c>
      <c r="W14" s="90" t="inlineStr">
        <is>
          <t>27.3</t>
        </is>
      </c>
      <c r="X14" s="90" t="inlineStr">
        <is>
          <t>0</t>
        </is>
      </c>
      <c r="Y14" s="90" t="inlineStr">
        <is>
          <t>0.104613</t>
        </is>
      </c>
      <c r="Z14" s="90" t="inlineStr">
        <is>
          <t>7.47738</t>
        </is>
      </c>
      <c r="AA14" s="90" t="inlineStr">
        <is>
          <t>3.95784</t>
        </is>
      </c>
      <c r="AB14" s="93" t="inlineStr">
        <is>
          <t>1.46558e-05</t>
        </is>
      </c>
      <c r="AC14" s="90" t="inlineStr">
        <is>
          <t>5703.68</t>
        </is>
      </c>
      <c r="AD14" s="90" t="inlineStr">
        <is>
          <t>256.391</t>
        </is>
      </c>
      <c r="AE14" s="90" t="inlineStr">
        <is>
          <t>28.7</t>
        </is>
      </c>
      <c r="AF14" s="90" t="inlineStr">
        <is>
          <t>0</t>
        </is>
      </c>
      <c r="AG14" s="90" t="inlineStr">
        <is>
          <t>0.1469</t>
        </is>
      </c>
      <c r="AH14" s="90" t="inlineStr">
        <is>
          <t>11.1359</t>
        </is>
      </c>
      <c r="AI14" s="90" t="inlineStr">
        <is>
          <t>1.63702</t>
        </is>
      </c>
      <c r="AJ14" s="93" t="inlineStr">
        <is>
          <t>5.89537e-05</t>
        </is>
      </c>
      <c r="AK14" s="90" t="inlineStr">
        <is>
          <t>4310.93</t>
        </is>
      </c>
      <c r="AL14" s="90" t="inlineStr">
        <is>
          <t>264.88</t>
        </is>
      </c>
      <c r="AM14" s="90" t="inlineStr">
        <is>
          <t>15.1</t>
        </is>
      </c>
      <c r="AN14" s="90" t="inlineStr">
        <is>
          <t>0</t>
        </is>
      </c>
      <c r="AO14" s="90" t="inlineStr">
        <is>
          <t>-0.0336406</t>
        </is>
      </c>
      <c r="AP14" s="90" t="inlineStr">
        <is>
          <t>11.3992</t>
        </is>
      </c>
      <c r="AQ14" s="90" t="inlineStr">
        <is>
          <t>0.485688</t>
        </is>
      </c>
      <c r="AR14" s="93" t="inlineStr">
        <is>
          <t>5.60793e-05</t>
        </is>
      </c>
      <c r="AS14" s="90" t="inlineStr">
        <is>
          <t>3100.19</t>
        </is>
      </c>
      <c r="AT14" s="90" t="inlineStr">
        <is>
          <t>271.979</t>
        </is>
      </c>
      <c r="AU14" s="90" t="inlineStr">
        <is>
          <t>7.2</t>
        </is>
      </c>
      <c r="AV14" s="90" t="inlineStr">
        <is>
          <t>0</t>
        </is>
      </c>
      <c r="AW14" s="90" t="inlineStr">
        <is>
          <t>-0.207964</t>
        </is>
      </c>
      <c r="AX14" s="90" t="inlineStr">
        <is>
          <t>7.27054</t>
        </is>
      </c>
      <c r="AY14" s="90" t="inlineStr">
        <is>
          <t>-1.27005</t>
        </is>
      </c>
      <c r="AZ14" s="93" t="inlineStr">
        <is>
          <t>6.61393e-05</t>
        </is>
      </c>
      <c r="BA14" s="90" t="inlineStr">
        <is>
          <t>1521.53</t>
        </is>
      </c>
      <c r="BB14" s="90" t="inlineStr">
        <is>
          <t>283.002</t>
        </is>
      </c>
      <c r="BC14" s="90" t="inlineStr">
        <is>
          <t>9.4</t>
        </is>
      </c>
      <c r="BD14" s="90" t="inlineStr">
        <is>
          <t>0</t>
        </is>
      </c>
      <c r="BE14" s="90" t="inlineStr">
        <is>
          <t>0.0965391</t>
        </is>
      </c>
      <c r="BF14" s="90" t="inlineStr">
        <is>
          <t>3.4936</t>
        </is>
      </c>
      <c r="BG14" s="90" t="inlineStr">
        <is>
          <t>4.07636</t>
        </is>
      </c>
      <c r="BH14" s="93" t="inlineStr">
        <is>
          <t>7.21285e-05</t>
        </is>
      </c>
      <c r="BI14" s="90" t="inlineStr">
        <is>
          <t>816.891</t>
        </is>
      </c>
      <c r="BJ14" s="90" t="inlineStr">
        <is>
          <t>285.876</t>
        </is>
      </c>
      <c r="BK14" s="90" t="inlineStr">
        <is>
          <t>27.8</t>
        </is>
      </c>
      <c r="BL14" s="90" t="inlineStr">
        <is>
          <t>0</t>
        </is>
      </c>
      <c r="BM14" s="90" t="inlineStr">
        <is>
          <t>0.106601</t>
        </is>
      </c>
      <c r="BN14" s="90" t="inlineStr">
        <is>
          <t>1.34177</t>
        </is>
      </c>
      <c r="BO14" s="90" t="inlineStr">
        <is>
          <t>5.74334</t>
        </is>
      </c>
      <c r="BP14" s="93" t="inlineStr">
        <is>
          <t>0.00014817</t>
        </is>
      </c>
      <c r="BQ14" s="90" t="inlineStr">
        <is>
          <t>593.273</t>
        </is>
      </c>
      <c r="BR14" s="90" t="inlineStr">
        <is>
          <t>285.707</t>
        </is>
      </c>
      <c r="BS14" s="90" t="inlineStr">
        <is>
          <t>44.4</t>
        </is>
      </c>
      <c r="BT14" s="90" t="inlineStr">
        <is>
          <t>0</t>
        </is>
      </c>
      <c r="BU14" s="90" t="inlineStr">
        <is>
          <t>0.178537</t>
        </is>
      </c>
      <c r="BV14" s="90" t="inlineStr">
        <is>
          <t>0.87821</t>
        </is>
      </c>
      <c r="BW14" s="90" t="inlineStr">
        <is>
          <t>7.57573</t>
        </is>
      </c>
      <c r="BX14" s="93" t="inlineStr">
        <is>
          <t>0.000170818</t>
        </is>
      </c>
      <c r="BY14" s="90" t="inlineStr">
        <is>
          <t>4</t>
        </is>
      </c>
      <c r="BZ14" s="90" t="inlineStr">
        <is>
          <t>375.405</t>
        </is>
      </c>
      <c r="CA14" s="90" t="inlineStr">
        <is>
          <t>285.735</t>
        </is>
      </c>
      <c r="CB14" s="90" t="inlineStr">
        <is>
          <t>61</t>
        </is>
      </c>
      <c r="CC14" s="90" t="inlineStr">
        <is>
          <t>0</t>
        </is>
      </c>
      <c r="CD14" s="90" t="inlineStr">
        <is>
          <t>0.265463</t>
        </is>
      </c>
      <c r="CE14" s="90" t="inlineStr">
        <is>
          <t>0.613389</t>
        </is>
      </c>
      <c r="CF14" s="90" t="inlineStr">
        <is>
          <t>8.89194</t>
        </is>
      </c>
      <c r="CG14" s="93" t="inlineStr">
        <is>
          <t>0.00014262</t>
        </is>
      </c>
      <c r="CH14" s="90" t="inlineStr">
        <is>
          <t>286.007</t>
        </is>
      </c>
      <c r="CI14" s="90" t="inlineStr">
        <is>
          <t>74.3</t>
        </is>
      </c>
      <c r="CJ14" s="90" t="inlineStr">
        <is>
          <t>0</t>
        </is>
      </c>
      <c r="CK14" s="90" t="inlineStr">
        <is>
          <t>0.269463</t>
        </is>
      </c>
      <c r="CL14" s="90" t="inlineStr">
        <is>
          <t>-0.426858</t>
        </is>
      </c>
      <c r="CM14" s="90" t="inlineStr">
        <is>
          <t>8.43052</t>
        </is>
      </c>
      <c r="CN14" s="93" t="inlineStr">
        <is>
          <t>0.000121827</t>
        </is>
      </c>
      <c r="CO14" s="90" t="inlineStr">
        <is>
          <t>162.669</t>
        </is>
      </c>
      <c r="CP14" s="90" t="inlineStr">
        <is>
          <t>55.5794</t>
        </is>
      </c>
      <c r="CQ14" s="90" t="inlineStr">
        <is>
          <t>283.105</t>
        </is>
      </c>
      <c r="CR14" s="90" t="inlineStr">
        <is>
          <t>0</t>
        </is>
      </c>
      <c r="CS14" s="90" t="inlineStr">
        <is>
          <t>2.40122</t>
        </is>
      </c>
      <c r="CT14" s="90" t="inlineStr">
        <is>
          <t>284.713</t>
        </is>
      </c>
      <c r="CU14" s="90" t="inlineStr">
        <is>
          <t>282.881</t>
        </is>
      </c>
      <c r="CV14" s="90" t="inlineStr">
        <is>
          <t>88.5</t>
        </is>
      </c>
      <c r="CW14" s="90" t="inlineStr">
        <is>
          <t>-0.721772</t>
        </is>
      </c>
      <c r="CX14" s="90" t="inlineStr">
        <is>
          <t>4.29515</t>
        </is>
      </c>
      <c r="CY14" s="90" t="inlineStr">
        <is>
          <t>-50</t>
        </is>
      </c>
      <c r="CZ14" s="93" t="inlineStr">
        <is>
          <t>0</t>
        </is>
      </c>
      <c r="DA14" s="93" t="inlineStr">
        <is>
          <t>0</t>
        </is>
      </c>
      <c r="DB14" s="93" t="inlineStr">
        <is>
          <t>0</t>
        </is>
      </c>
      <c r="DC14" s="93" t="inlineStr">
        <is>
          <t>0</t>
        </is>
      </c>
      <c r="DD14" s="90" t="inlineStr">
        <is>
          <t>0</t>
        </is>
      </c>
      <c r="DE14" s="90" t="inlineStr">
        <is>
          <t>0</t>
        </is>
      </c>
      <c r="DF14" s="90" t="inlineStr">
        <is>
          <t>0</t>
        </is>
      </c>
      <c r="DG14" s="90" t="inlineStr">
        <is>
          <t>0</t>
        </is>
      </c>
      <c r="DH14" s="90" t="inlineStr">
        <is>
          <t>0</t>
        </is>
      </c>
      <c r="DI14" s="90" t="inlineStr">
        <is>
          <t>0</t>
        </is>
      </c>
      <c r="DJ14" s="90" t="inlineStr">
        <is>
          <t>0</t>
        </is>
      </c>
      <c r="DK14" s="90" t="inlineStr">
        <is>
          <t>0</t>
        </is>
      </c>
      <c r="DL14" s="90" t="inlineStr">
        <is>
          <t>0</t>
        </is>
      </c>
      <c r="DM14" s="90" t="inlineStr">
        <is>
          <t>0</t>
        </is>
      </c>
      <c r="DN14" s="90" t="inlineStr">
        <is>
          <t>0</t>
        </is>
      </c>
      <c r="DO14" s="90" t="inlineStr">
        <is>
          <t>0</t>
        </is>
      </c>
      <c r="DP14" s="90" t="inlineStr">
        <is>
          <t>0</t>
        </is>
      </c>
      <c r="DQ14" s="90" t="inlineStr">
        <is>
          <t>8.62655</t>
        </is>
      </c>
      <c r="DR14" s="90" t="inlineStr">
        <is>
          <t>0</t>
        </is>
      </c>
      <c r="DS14" s="90" t="inlineStr">
        <is>
          <t>-0.181763</t>
        </is>
      </c>
      <c r="DT14" s="90" t="inlineStr">
        <is>
          <t>0</t>
        </is>
      </c>
      <c r="DU14" s="90" t="inlineStr">
        <is>
          <t>0.3</t>
        </is>
      </c>
      <c r="DV14" s="90" t="inlineStr">
        <is>
          <t>1.2</t>
        </is>
      </c>
      <c r="DW14" s="90" t="inlineStr">
        <is>
          <t>0</t>
        </is>
      </c>
      <c r="DX14" s="90" t="inlineStr">
        <is>
          <t>22.4</t>
        </is>
      </c>
      <c r="DY14" s="90" t="inlineStr">
        <is>
          <t>90.3</t>
        </is>
      </c>
      <c r="DZ14" s="90" t="inlineStr">
        <is>
          <t>83.3835</t>
        </is>
      </c>
      <c r="EA14" s="90" t="inlineStr">
        <is>
          <t>11408.2</t>
        </is>
      </c>
      <c r="EB14" s="90" t="inlineStr">
        <is>
          <t>210.873</t>
        </is>
      </c>
      <c r="EC14" s="90" t="inlineStr">
        <is>
          <t>7.1879</t>
        </is>
      </c>
      <c r="ED14" s="90" t="inlineStr">
        <is>
          <t>-6.20562</t>
        </is>
      </c>
      <c r="EE14" s="90" t="inlineStr">
        <is>
          <t>0.00888989</t>
        </is>
      </c>
      <c r="EF14" s="90" t="inlineStr">
        <is>
          <t>2933.28</t>
        </is>
      </c>
      <c r="EG14" s="90" t="inlineStr">
        <is>
          <t>7.3</t>
        </is>
      </c>
      <c r="EH14" s="90" t="inlineStr">
        <is>
          <t>0</t>
        </is>
      </c>
      <c r="EI14" s="90" t="inlineStr">
        <is>
          <t xml:space="preserve"> 14</t>
        </is>
      </c>
    </row>
    <row r="15" ht="14.25" customHeight="1" s="91">
      <c r="A15" s="92" t="inlineStr">
        <is>
          <t>2025-01-28 00:00</t>
        </is>
      </c>
      <c r="B15" s="90" t="inlineStr">
        <is>
          <t>101847</t>
        </is>
      </c>
      <c r="C15" s="90" t="inlineStr">
        <is>
          <t>24135.1</t>
        </is>
      </c>
      <c r="D15" s="90" t="inlineStr">
        <is>
          <t>10.2056</t>
        </is>
      </c>
      <c r="E15" s="90" t="inlineStr">
        <is>
          <t>11865.6</t>
        </is>
      </c>
      <c r="F15" s="90" t="inlineStr">
        <is>
          <t>210.666</t>
        </is>
      </c>
      <c r="G15" s="90" t="inlineStr">
        <is>
          <t>69.7</t>
        </is>
      </c>
      <c r="H15" s="90" t="inlineStr">
        <is>
          <t>0.5</t>
        </is>
      </c>
      <c r="I15" s="90" t="inlineStr">
        <is>
          <t>-0.130484</t>
        </is>
      </c>
      <c r="J15" s="90" t="inlineStr">
        <is>
          <t>9.95353</t>
        </is>
      </c>
      <c r="K15" s="90" t="inlineStr">
        <is>
          <t>-2.7277</t>
        </is>
      </c>
      <c r="L15" s="93" t="inlineStr">
        <is>
          <t>8.68616e-05</t>
        </is>
      </c>
      <c r="M15" s="90" t="inlineStr">
        <is>
          <t>9291.66</t>
        </is>
      </c>
      <c r="N15" s="90" t="inlineStr">
        <is>
          <t>226.011</t>
        </is>
      </c>
      <c r="O15" s="90" t="inlineStr">
        <is>
          <t>99.2</t>
        </is>
      </c>
      <c r="P15" s="90" t="inlineStr">
        <is>
          <t>64.1</t>
        </is>
      </c>
      <c r="Q15" s="90" t="inlineStr">
        <is>
          <t>0.141063</t>
        </is>
      </c>
      <c r="R15" s="90" t="inlineStr">
        <is>
          <t>9.82854</t>
        </is>
      </c>
      <c r="S15" s="90" t="inlineStr">
        <is>
          <t>-3.9675</t>
        </is>
      </c>
      <c r="T15" s="93" t="inlineStr">
        <is>
          <t>-9.20166e-07</t>
        </is>
      </c>
      <c r="U15" s="90" t="inlineStr">
        <is>
          <t>7319.72</t>
        </is>
      </c>
      <c r="V15" s="90" t="inlineStr">
        <is>
          <t>242.598</t>
        </is>
      </c>
      <c r="W15" s="90" t="inlineStr">
        <is>
          <t>88.8</t>
        </is>
      </c>
      <c r="X15" s="90" t="inlineStr">
        <is>
          <t>6.4</t>
        </is>
      </c>
      <c r="Y15" s="90" t="inlineStr">
        <is>
          <t>0.0472227</t>
        </is>
      </c>
      <c r="Z15" s="90" t="inlineStr">
        <is>
          <t>8.26404</t>
        </is>
      </c>
      <c r="AA15" s="90" t="inlineStr">
        <is>
          <t>4.42509</t>
        </is>
      </c>
      <c r="AB15" s="93" t="inlineStr">
        <is>
          <t>9.42831e-05</t>
        </is>
      </c>
      <c r="AC15" s="90" t="inlineStr">
        <is>
          <t>5691</t>
        </is>
      </c>
      <c r="AD15" s="90" t="inlineStr">
        <is>
          <t>255.379</t>
        </is>
      </c>
      <c r="AE15" s="90" t="inlineStr">
        <is>
          <t>87.5</t>
        </is>
      </c>
      <c r="AF15" s="90" t="inlineStr">
        <is>
          <t>4.9</t>
        </is>
      </c>
      <c r="AG15" s="90" t="inlineStr">
        <is>
          <t>0.0438887</t>
        </is>
      </c>
      <c r="AH15" s="90" t="inlineStr">
        <is>
          <t>9.98803</t>
        </is>
      </c>
      <c r="AI15" s="90" t="inlineStr">
        <is>
          <t>-0.419257</t>
        </is>
      </c>
      <c r="AJ15" s="93" t="inlineStr">
        <is>
          <t>0.000130122</t>
        </is>
      </c>
      <c r="AK15" s="90" t="inlineStr">
        <is>
          <t>4302.97</t>
        </is>
      </c>
      <c r="AL15" s="90" t="inlineStr">
        <is>
          <t>263.712</t>
        </is>
      </c>
      <c r="AM15" s="90" t="inlineStr">
        <is>
          <t>58.8</t>
        </is>
      </c>
      <c r="AN15" s="90" t="inlineStr">
        <is>
          <t>0</t>
        </is>
      </c>
      <c r="AO15" s="90" t="inlineStr">
        <is>
          <t>0.0239824</t>
        </is>
      </c>
      <c r="AP15" s="90" t="inlineStr">
        <is>
          <t>12.2008</t>
        </is>
      </c>
      <c r="AQ15" s="90" t="inlineStr">
        <is>
          <t>-0.549297</t>
        </is>
      </c>
      <c r="AR15" s="93" t="inlineStr">
        <is>
          <t>-1.34216e-06</t>
        </is>
      </c>
      <c r="AS15" s="90" t="inlineStr">
        <is>
          <t>3092.42</t>
        </is>
      </c>
      <c r="AT15" s="90" t="inlineStr">
        <is>
          <t>272.631</t>
        </is>
      </c>
      <c r="AU15" s="90" t="inlineStr">
        <is>
          <t>11.1</t>
        </is>
      </c>
      <c r="AV15" s="90" t="inlineStr">
        <is>
          <t>0</t>
        </is>
      </c>
      <c r="AW15" s="90" t="inlineStr">
        <is>
          <t>-0.120842</t>
        </is>
      </c>
      <c r="AX15" s="90" t="inlineStr">
        <is>
          <t>8.33852</t>
        </is>
      </c>
      <c r="AY15" s="90" t="inlineStr">
        <is>
          <t>0.672644</t>
        </is>
      </c>
      <c r="AZ15" s="93" t="inlineStr">
        <is>
          <t>9.36343e-05</t>
        </is>
      </c>
      <c r="BA15" s="90" t="inlineStr">
        <is>
          <t>1512.37</t>
        </is>
      </c>
      <c r="BB15" s="90" t="inlineStr">
        <is>
          <t>283.188</t>
        </is>
      </c>
      <c r="BC15" s="90" t="inlineStr">
        <is>
          <t>10.4</t>
        </is>
      </c>
      <c r="BD15" s="90" t="inlineStr">
        <is>
          <t>0</t>
        </is>
      </c>
      <c r="BE15" s="90" t="inlineStr">
        <is>
          <t>-0.393495</t>
        </is>
      </c>
      <c r="BF15" s="90" t="inlineStr">
        <is>
          <t>2.95009</t>
        </is>
      </c>
      <c r="BG15" s="90" t="inlineStr">
        <is>
          <t>5.5346</t>
        </is>
      </c>
      <c r="BH15" s="93" t="inlineStr">
        <is>
          <t>0.000140213</t>
        </is>
      </c>
      <c r="BI15" s="90" t="inlineStr">
        <is>
          <t>806.344</t>
        </is>
      </c>
      <c r="BJ15" s="90" t="inlineStr">
        <is>
          <t>285.352</t>
        </is>
      </c>
      <c r="BK15" s="90" t="inlineStr">
        <is>
          <t>29.8</t>
        </is>
      </c>
      <c r="BL15" s="90" t="inlineStr">
        <is>
          <t>0</t>
        </is>
      </c>
      <c r="BM15" s="90" t="inlineStr">
        <is>
          <t>-0.350814</t>
        </is>
      </c>
      <c r="BN15" s="90" t="inlineStr">
        <is>
          <t>1.31198</t>
        </is>
      </c>
      <c r="BO15" s="90" t="inlineStr">
        <is>
          <t>8.51378</t>
        </is>
      </c>
      <c r="BP15" s="93" t="inlineStr">
        <is>
          <t>0.000160674</t>
        </is>
      </c>
      <c r="BQ15" s="90" t="inlineStr">
        <is>
          <t>583.418</t>
        </is>
      </c>
      <c r="BR15" s="90" t="inlineStr">
        <is>
          <t>284.745</t>
        </is>
      </c>
      <c r="BS15" s="90" t="inlineStr">
        <is>
          <t>52.6</t>
        </is>
      </c>
      <c r="BT15" s="90" t="inlineStr">
        <is>
          <t>0</t>
        </is>
      </c>
      <c r="BU15" s="90" t="inlineStr">
        <is>
          <t>-0.140616</t>
        </is>
      </c>
      <c r="BV15" s="90" t="inlineStr">
        <is>
          <t>1.61424</t>
        </is>
      </c>
      <c r="BW15" s="90" t="inlineStr">
        <is>
          <t>10.5971</t>
        </is>
      </c>
      <c r="BX15" s="93" t="inlineStr">
        <is>
          <t>0.000109694</t>
        </is>
      </c>
      <c r="BY15" s="90" t="inlineStr">
        <is>
          <t>4</t>
        </is>
      </c>
      <c r="BZ15" s="90" t="inlineStr">
        <is>
          <t>366.009</t>
        </is>
      </c>
      <c r="CA15" s="90" t="inlineStr">
        <is>
          <t>285.345</t>
        </is>
      </c>
      <c r="CB15" s="90" t="inlineStr">
        <is>
          <t>68.3</t>
        </is>
      </c>
      <c r="CC15" s="90" t="inlineStr">
        <is>
          <t>0</t>
        </is>
      </c>
      <c r="CD15" s="90" t="inlineStr">
        <is>
          <t>0.0603384</t>
        </is>
      </c>
      <c r="CE15" s="90" t="inlineStr">
        <is>
          <t>1.37652</t>
        </is>
      </c>
      <c r="CF15" s="90" t="inlineStr">
        <is>
          <t>11.2973</t>
        </is>
      </c>
      <c r="CG15" s="93" t="inlineStr">
        <is>
          <t>5.66948e-05</t>
        </is>
      </c>
      <c r="CH15" s="90" t="inlineStr">
        <is>
          <t>285.489</t>
        </is>
      </c>
      <c r="CI15" s="90" t="inlineStr">
        <is>
          <t>83</t>
        </is>
      </c>
      <c r="CJ15" s="90" t="inlineStr">
        <is>
          <t>0</t>
        </is>
      </c>
      <c r="CK15" s="90" t="inlineStr">
        <is>
          <t>0.181338</t>
        </is>
      </c>
      <c r="CL15" s="90" t="inlineStr">
        <is>
          <t>-0.511748</t>
        </is>
      </c>
      <c r="CM15" s="90" t="inlineStr">
        <is>
          <t>8.70281</t>
        </is>
      </c>
      <c r="CN15" s="93" t="inlineStr">
        <is>
          <t>9.21843e-05</t>
        </is>
      </c>
      <c r="CO15" s="90" t="inlineStr">
        <is>
          <t>153.443</t>
        </is>
      </c>
      <c r="CP15" s="90" t="inlineStr">
        <is>
          <t>55.5794</t>
        </is>
      </c>
      <c r="CQ15" s="90" t="inlineStr">
        <is>
          <t>282.883</t>
        </is>
      </c>
      <c r="CR15" s="90" t="inlineStr">
        <is>
          <t>0</t>
        </is>
      </c>
      <c r="CS15" s="90" t="inlineStr">
        <is>
          <t>-6.06209</t>
        </is>
      </c>
      <c r="CT15" s="90" t="inlineStr">
        <is>
          <t>284.342</t>
        </is>
      </c>
      <c r="CU15" s="90" t="inlineStr">
        <is>
          <t>282.936</t>
        </is>
      </c>
      <c r="CV15" s="90" t="inlineStr">
        <is>
          <t>91.1</t>
        </is>
      </c>
      <c r="CW15" s="90" t="inlineStr">
        <is>
          <t>-0.548342</t>
        </is>
      </c>
      <c r="CX15" s="90" t="inlineStr">
        <is>
          <t>4.37189</t>
        </is>
      </c>
      <c r="CY15" s="90" t="inlineStr">
        <is>
          <t>-50</t>
        </is>
      </c>
      <c r="CZ15" s="93" t="inlineStr">
        <is>
          <t>0</t>
        </is>
      </c>
      <c r="DA15" s="93" t="inlineStr">
        <is>
          <t>0</t>
        </is>
      </c>
      <c r="DB15" s="93" t="inlineStr">
        <is>
          <t>0</t>
        </is>
      </c>
      <c r="DC15" s="93" t="inlineStr">
        <is>
          <t>0</t>
        </is>
      </c>
      <c r="DD15" s="90" t="inlineStr">
        <is>
          <t>0</t>
        </is>
      </c>
      <c r="DE15" s="90" t="inlineStr">
        <is>
          <t>0</t>
        </is>
      </c>
      <c r="DF15" s="90" t="inlineStr">
        <is>
          <t>0</t>
        </is>
      </c>
      <c r="DG15" s="90" t="inlineStr">
        <is>
          <t>0</t>
        </is>
      </c>
      <c r="DH15" s="90" t="inlineStr">
        <is>
          <t>0</t>
        </is>
      </c>
      <c r="DI15" s="90" t="inlineStr">
        <is>
          <t>0</t>
        </is>
      </c>
      <c r="DJ15" s="90" t="inlineStr">
        <is>
          <t>0</t>
        </is>
      </c>
      <c r="DK15" s="90" t="inlineStr">
        <is>
          <t>0</t>
        </is>
      </c>
      <c r="DL15" s="90" t="inlineStr">
        <is>
          <t>0</t>
        </is>
      </c>
      <c r="DM15" s="90" t="inlineStr">
        <is>
          <t>0</t>
        </is>
      </c>
      <c r="DN15" s="90" t="inlineStr">
        <is>
          <t>0</t>
        </is>
      </c>
      <c r="DO15" s="90" t="inlineStr">
        <is>
          <t>0</t>
        </is>
      </c>
      <c r="DP15" s="90" t="inlineStr">
        <is>
          <t>0</t>
        </is>
      </c>
      <c r="DQ15" s="90" t="inlineStr">
        <is>
          <t>7.6554</t>
        </is>
      </c>
      <c r="DR15" s="90" t="inlineStr">
        <is>
          <t>0</t>
        </is>
      </c>
      <c r="DS15" s="90" t="inlineStr">
        <is>
          <t>-0.435913</t>
        </is>
      </c>
      <c r="DT15" s="90" t="inlineStr">
        <is>
          <t>0</t>
        </is>
      </c>
      <c r="DU15" s="90" t="inlineStr">
        <is>
          <t>0.2</t>
        </is>
      </c>
      <c r="DV15" s="90" t="inlineStr">
        <is>
          <t>8.4</t>
        </is>
      </c>
      <c r="DW15" s="90" t="inlineStr">
        <is>
          <t>1.6</t>
        </is>
      </c>
      <c r="DX15" s="90" t="inlineStr">
        <is>
          <t>64.7</t>
        </is>
      </c>
      <c r="DY15" s="90" t="inlineStr">
        <is>
          <t>63.3</t>
        </is>
      </c>
      <c r="DZ15" s="90" t="inlineStr">
        <is>
          <t>74.1096</t>
        </is>
      </c>
      <c r="EA15" s="90" t="inlineStr">
        <is>
          <t>11774.9</t>
        </is>
      </c>
      <c r="EB15" s="90" t="inlineStr">
        <is>
          <t>210.83</t>
        </is>
      </c>
      <c r="EC15" s="90" t="inlineStr">
        <is>
          <t>9.77246</t>
        </is>
      </c>
      <c r="ED15" s="90" t="inlineStr">
        <is>
          <t>-3.06591</t>
        </is>
      </c>
      <c r="EE15" s="90" t="inlineStr">
        <is>
          <t>0.000499641</t>
        </is>
      </c>
      <c r="EF15" s="90" t="inlineStr">
        <is>
          <t>3012.16</t>
        </is>
      </c>
      <c r="EG15" s="90" t="inlineStr">
        <is>
          <t>10.2</t>
        </is>
      </c>
      <c r="EH15" s="90" t="inlineStr">
        <is>
          <t>0</t>
        </is>
      </c>
      <c r="EI15" s="90" t="inlineStr">
        <is>
          <t xml:space="preserve"> 15</t>
        </is>
      </c>
    </row>
    <row r="16" ht="14.25" customHeight="1" s="91">
      <c r="A16" s="92" t="inlineStr">
        <is>
          <t>2025-01-28 03:00</t>
        </is>
      </c>
      <c r="B16" s="90" t="inlineStr">
        <is>
          <t>101706</t>
        </is>
      </c>
      <c r="C16" s="90" t="inlineStr">
        <is>
          <t>24134.8</t>
        </is>
      </c>
      <c r="D16" s="90" t="inlineStr">
        <is>
          <t>11.3047</t>
        </is>
      </c>
      <c r="E16" s="90" t="inlineStr">
        <is>
          <t>11847.6</t>
        </is>
      </c>
      <c r="F16" s="90" t="inlineStr">
        <is>
          <t>212.675</t>
        </is>
      </c>
      <c r="G16" s="90" t="inlineStr">
        <is>
          <t>45.9</t>
        </is>
      </c>
      <c r="H16" s="90" t="inlineStr">
        <is>
          <t>0</t>
        </is>
      </c>
      <c r="I16" s="90" t="inlineStr">
        <is>
          <t>0.00220117</t>
        </is>
      </c>
      <c r="J16" s="90" t="inlineStr">
        <is>
          <t>10.1749</t>
        </is>
      </c>
      <c r="K16" s="90" t="inlineStr">
        <is>
          <t>-0.76662</t>
        </is>
      </c>
      <c r="L16" s="93" t="inlineStr">
        <is>
          <t>0.000111926</t>
        </is>
      </c>
      <c r="M16" s="90" t="inlineStr">
        <is>
          <t>9274.15</t>
        </is>
      </c>
      <c r="N16" s="90" t="inlineStr">
        <is>
          <t>226.198</t>
        </is>
      </c>
      <c r="O16" s="90" t="inlineStr">
        <is>
          <t>78.8</t>
        </is>
      </c>
      <c r="P16" s="90" t="inlineStr">
        <is>
          <t>4</t>
        </is>
      </c>
      <c r="Q16" s="90" t="inlineStr">
        <is>
          <t>0.193865</t>
        </is>
      </c>
      <c r="R16" s="90" t="inlineStr">
        <is>
          <t>10.7</t>
        </is>
      </c>
      <c r="S16" s="90" t="inlineStr">
        <is>
          <t>-0.639429</t>
        </is>
      </c>
      <c r="T16" s="93" t="inlineStr">
        <is>
          <t>0.000126631</t>
        </is>
      </c>
      <c r="U16" s="90" t="inlineStr">
        <is>
          <t>7300.38</t>
        </is>
      </c>
      <c r="V16" s="90" t="inlineStr">
        <is>
          <t>242.706</t>
        </is>
      </c>
      <c r="W16" s="90" t="inlineStr">
        <is>
          <t>85.4</t>
        </is>
      </c>
      <c r="X16" s="90" t="inlineStr">
        <is>
          <t>4.8</t>
        </is>
      </c>
      <c r="Y16" s="90" t="inlineStr">
        <is>
          <t>0.191039</t>
        </is>
      </c>
      <c r="Z16" s="90" t="inlineStr">
        <is>
          <t>9.19261</t>
        </is>
      </c>
      <c r="AA16" s="90" t="inlineStr">
        <is>
          <t>4.0782</t>
        </is>
      </c>
      <c r="AB16" s="93" t="inlineStr">
        <is>
          <t>0.000114181</t>
        </is>
      </c>
      <c r="AC16" s="90" t="inlineStr">
        <is>
          <t>5674.03</t>
        </is>
      </c>
      <c r="AD16" s="90" t="inlineStr">
        <is>
          <t>254.927</t>
        </is>
      </c>
      <c r="AE16" s="90" t="inlineStr">
        <is>
          <t>65.1</t>
        </is>
      </c>
      <c r="AF16" s="90" t="inlineStr">
        <is>
          <t>0</t>
        </is>
      </c>
      <c r="AG16" s="90" t="inlineStr">
        <is>
          <t>-0.0613398</t>
        </is>
      </c>
      <c r="AH16" s="90" t="inlineStr">
        <is>
          <t>11.1222</t>
        </is>
      </c>
      <c r="AI16" s="90" t="inlineStr">
        <is>
          <t>0.75325</t>
        </is>
      </c>
      <c r="AJ16" s="93" t="inlineStr">
        <is>
          <t>7.17952e-05</t>
        </is>
      </c>
      <c r="AK16" s="90" t="inlineStr">
        <is>
          <t>4288.1</t>
        </is>
      </c>
      <c r="AL16" s="90" t="inlineStr">
        <is>
          <t>263.931</t>
        </is>
      </c>
      <c r="AM16" s="90" t="inlineStr">
        <is>
          <t>63.3</t>
        </is>
      </c>
      <c r="AN16" s="90" t="inlineStr">
        <is>
          <t>0</t>
        </is>
      </c>
      <c r="AO16" s="90" t="inlineStr">
        <is>
          <t>0.116742</t>
        </is>
      </c>
      <c r="AP16" s="90" t="inlineStr">
        <is>
          <t>13.229</t>
        </is>
      </c>
      <c r="AQ16" s="90" t="inlineStr">
        <is>
          <t>1.97279</t>
        </is>
      </c>
      <c r="AR16" s="93" t="inlineStr">
        <is>
          <t>3.43682e-05</t>
        </is>
      </c>
      <c r="AS16" s="90" t="inlineStr">
        <is>
          <t>3077.92</t>
        </is>
      </c>
      <c r="AT16" s="90" t="inlineStr">
        <is>
          <t>272.036</t>
        </is>
      </c>
      <c r="AU16" s="90" t="inlineStr">
        <is>
          <t>11.7</t>
        </is>
      </c>
      <c r="AV16" s="90" t="inlineStr">
        <is>
          <t>0</t>
        </is>
      </c>
      <c r="AW16" s="90" t="inlineStr">
        <is>
          <t>-0.170963</t>
        </is>
      </c>
      <c r="AX16" s="90" t="inlineStr">
        <is>
          <t>6.32558</t>
        </is>
      </c>
      <c r="AY16" s="90" t="inlineStr">
        <is>
          <t>3.48491</t>
        </is>
      </c>
      <c r="AZ16" s="93" t="inlineStr">
        <is>
          <t>-6.71548e-05</t>
        </is>
      </c>
      <c r="BA16" s="90" t="inlineStr">
        <is>
          <t>1498.67</t>
        </is>
      </c>
      <c r="BB16" s="90" t="inlineStr">
        <is>
          <t>283.058</t>
        </is>
      </c>
      <c r="BC16" s="90" t="inlineStr">
        <is>
          <t>15.1</t>
        </is>
      </c>
      <c r="BD16" s="90" t="inlineStr">
        <is>
          <t>0</t>
        </is>
      </c>
      <c r="BE16" s="90" t="inlineStr">
        <is>
          <t>0.0174365</t>
        </is>
      </c>
      <c r="BF16" s="90" t="inlineStr">
        <is>
          <t>4.87914</t>
        </is>
      </c>
      <c r="BG16" s="90" t="inlineStr">
        <is>
          <t>3.40099</t>
        </is>
      </c>
      <c r="BH16" s="93" t="inlineStr">
        <is>
          <t>0.000154031</t>
        </is>
      </c>
      <c r="BI16" s="90" t="inlineStr">
        <is>
          <t>793.901</t>
        </is>
      </c>
      <c r="BJ16" s="90" t="inlineStr">
        <is>
          <t>284.488</t>
        </is>
      </c>
      <c r="BK16" s="90" t="inlineStr">
        <is>
          <t>39.9</t>
        </is>
      </c>
      <c r="BL16" s="90" t="inlineStr">
        <is>
          <t>0</t>
        </is>
      </c>
      <c r="BM16" s="90" t="inlineStr">
        <is>
          <t>-0.0337402</t>
        </is>
      </c>
      <c r="BN16" s="90" t="inlineStr">
        <is>
          <t>2.98972</t>
        </is>
      </c>
      <c r="BO16" s="90" t="inlineStr">
        <is>
          <t>8.44501</t>
        </is>
      </c>
      <c r="BP16" s="93" t="inlineStr">
        <is>
          <t>0.000221978</t>
        </is>
      </c>
      <c r="BQ16" s="90" t="inlineStr">
        <is>
          <t>571.335</t>
        </is>
      </c>
      <c r="BR16" s="90" t="inlineStr">
        <is>
          <t>284.376</t>
        </is>
      </c>
      <c r="BS16" s="90" t="inlineStr">
        <is>
          <t>59.3</t>
        </is>
      </c>
      <c r="BT16" s="90" t="inlineStr">
        <is>
          <t>0</t>
        </is>
      </c>
      <c r="BU16" s="90" t="inlineStr">
        <is>
          <t>0.123044</t>
        </is>
      </c>
      <c r="BV16" s="90" t="inlineStr">
        <is>
          <t>1.14433</t>
        </is>
      </c>
      <c r="BW16" s="90" t="inlineStr">
        <is>
          <t>11.1404</t>
        </is>
      </c>
      <c r="BX16" s="93" t="inlineStr">
        <is>
          <t>0.000130668</t>
        </is>
      </c>
      <c r="BY16" s="90" t="inlineStr">
        <is>
          <t>3</t>
        </is>
      </c>
      <c r="BZ16" s="90" t="inlineStr">
        <is>
          <t>354.12</t>
        </is>
      </c>
      <c r="CA16" s="90" t="inlineStr">
        <is>
          <t>285.016</t>
        </is>
      </c>
      <c r="CB16" s="90" t="inlineStr">
        <is>
          <t>73.7</t>
        </is>
      </c>
      <c r="CC16" s="90" t="inlineStr">
        <is>
          <t>0</t>
        </is>
      </c>
      <c r="CD16" s="90" t="inlineStr">
        <is>
          <t>0.250525</t>
        </is>
      </c>
      <c r="CE16" s="90" t="inlineStr">
        <is>
          <t>-1.22154</t>
        </is>
      </c>
      <c r="CF16" s="90" t="inlineStr">
        <is>
          <t>12.203</t>
        </is>
      </c>
      <c r="CG16" s="93" t="inlineStr">
        <is>
          <t>4.85725e-05</t>
        </is>
      </c>
      <c r="CH16" s="90" t="inlineStr">
        <is>
          <t>285.288</t>
        </is>
      </c>
      <c r="CI16" s="90" t="inlineStr">
        <is>
          <t>82</t>
        </is>
      </c>
      <c r="CJ16" s="90" t="inlineStr">
        <is>
          <t>0</t>
        </is>
      </c>
      <c r="CK16" s="90" t="inlineStr">
        <is>
          <t>0.229443</t>
        </is>
      </c>
      <c r="CL16" s="90" t="inlineStr">
        <is>
          <t>-2.63942</t>
        </is>
      </c>
      <c r="CM16" s="90" t="inlineStr">
        <is>
          <t>8.54225</t>
        </is>
      </c>
      <c r="CN16" s="93" t="inlineStr">
        <is>
          <t>0.00015424</t>
        </is>
      </c>
      <c r="CO16" s="90" t="inlineStr">
        <is>
          <t>141.765</t>
        </is>
      </c>
      <c r="CP16" s="90" t="inlineStr">
        <is>
          <t>55.5794</t>
        </is>
      </c>
      <c r="CQ16" s="90" t="inlineStr">
        <is>
          <t>282.566</t>
        </is>
      </c>
      <c r="CR16" s="90" t="inlineStr">
        <is>
          <t>0</t>
        </is>
      </c>
      <c r="CS16" s="90" t="inlineStr">
        <is>
          <t>-2.02411</t>
        </is>
      </c>
      <c r="CT16" s="90" t="inlineStr">
        <is>
          <t>284.272</t>
        </is>
      </c>
      <c r="CU16" s="90" t="inlineStr">
        <is>
          <t>282.516</t>
        </is>
      </c>
      <c r="CV16" s="90" t="inlineStr">
        <is>
          <t>89</t>
        </is>
      </c>
      <c r="CW16" s="90" t="inlineStr">
        <is>
          <t>-1.63975</t>
        </is>
      </c>
      <c r="CX16" s="90" t="inlineStr">
        <is>
          <t>4.73483</t>
        </is>
      </c>
      <c r="CY16" s="90" t="inlineStr">
        <is>
          <t>-50</t>
        </is>
      </c>
      <c r="CZ16" s="93" t="inlineStr">
        <is>
          <t>0</t>
        </is>
      </c>
      <c r="DA16" s="93" t="inlineStr">
        <is>
          <t>0</t>
        </is>
      </c>
      <c r="DB16" s="93" t="inlineStr">
        <is>
          <t>0</t>
        </is>
      </c>
      <c r="DC16" s="93" t="inlineStr">
        <is>
          <t>0</t>
        </is>
      </c>
      <c r="DD16" s="90" t="inlineStr">
        <is>
          <t>0</t>
        </is>
      </c>
      <c r="DE16" s="90" t="inlineStr">
        <is>
          <t>0</t>
        </is>
      </c>
      <c r="DF16" s="90" t="inlineStr">
        <is>
          <t>0</t>
        </is>
      </c>
      <c r="DG16" s="90" t="inlineStr">
        <is>
          <t>0</t>
        </is>
      </c>
      <c r="DH16" s="90" t="inlineStr">
        <is>
          <t>0</t>
        </is>
      </c>
      <c r="DI16" s="90" t="inlineStr">
        <is>
          <t>0</t>
        </is>
      </c>
      <c r="DJ16" s="90" t="inlineStr">
        <is>
          <t>0</t>
        </is>
      </c>
      <c r="DK16" s="90" t="inlineStr">
        <is>
          <t>0</t>
        </is>
      </c>
      <c r="DL16" s="90" t="inlineStr">
        <is>
          <t>0</t>
        </is>
      </c>
      <c r="DM16" s="90" t="inlineStr">
        <is>
          <t>0</t>
        </is>
      </c>
      <c r="DN16" s="90" t="inlineStr">
        <is>
          <t>0</t>
        </is>
      </c>
      <c r="DO16" s="90" t="inlineStr">
        <is>
          <t>0</t>
        </is>
      </c>
      <c r="DP16" s="90" t="inlineStr">
        <is>
          <t>0</t>
        </is>
      </c>
      <c r="DQ16" s="90" t="inlineStr">
        <is>
          <t>7.52854</t>
        </is>
      </c>
      <c r="DR16" s="90" t="inlineStr">
        <is>
          <t>0</t>
        </is>
      </c>
      <c r="DS16" s="90" t="inlineStr">
        <is>
          <t>-0.107178</t>
        </is>
      </c>
      <c r="DT16" s="90" t="inlineStr">
        <is>
          <t>0</t>
        </is>
      </c>
      <c r="DU16" s="90" t="inlineStr">
        <is>
          <t>0</t>
        </is>
      </c>
      <c r="DV16" s="90" t="inlineStr">
        <is>
          <t>5</t>
        </is>
      </c>
      <c r="DW16" s="90" t="inlineStr">
        <is>
          <t>23.1</t>
        </is>
      </c>
      <c r="DX16" s="90" t="inlineStr">
        <is>
          <t>5</t>
        </is>
      </c>
      <c r="DY16" s="90" t="inlineStr">
        <is>
          <t>52.6</t>
        </is>
      </c>
      <c r="DZ16" s="90" t="inlineStr">
        <is>
          <t>118.575</t>
        </is>
      </c>
      <c r="EA16" s="90" t="inlineStr">
        <is>
          <t>11239.3</t>
        </is>
      </c>
      <c r="EB16" s="90" t="inlineStr">
        <is>
          <t>212.481</t>
        </is>
      </c>
      <c r="EC16" s="90" t="inlineStr">
        <is>
          <t>13.1735</t>
        </is>
      </c>
      <c r="ED16" s="90" t="inlineStr">
        <is>
          <t>-2.19891</t>
        </is>
      </c>
      <c r="EE16" s="90" t="inlineStr">
        <is>
          <t>-0.00359891</t>
        </is>
      </c>
      <c r="EF16" s="90" t="inlineStr">
        <is>
          <t>2925.44</t>
        </is>
      </c>
      <c r="EG16" s="90" t="inlineStr">
        <is>
          <t>10.8</t>
        </is>
      </c>
      <c r="EH16" s="90" t="inlineStr">
        <is>
          <t>0</t>
        </is>
      </c>
      <c r="EI16" s="90" t="inlineStr">
        <is>
          <t xml:space="preserve"> 16</t>
        </is>
      </c>
    </row>
    <row r="17" ht="14.25" customHeight="1" s="91">
      <c r="A17" s="92" t="inlineStr">
        <is>
          <t>2025-01-28 06:00</t>
        </is>
      </c>
      <c r="B17" s="90" t="inlineStr">
        <is>
          <t>101667</t>
        </is>
      </c>
      <c r="C17" s="90" t="inlineStr">
        <is>
          <t>24135.1</t>
        </is>
      </c>
      <c r="D17" s="90" t="inlineStr">
        <is>
          <t>13.001</t>
        </is>
      </c>
      <c r="E17" s="90" t="inlineStr">
        <is>
          <t>11843.3</t>
        </is>
      </c>
      <c r="F17" s="90" t="inlineStr">
        <is>
          <t>212.864</t>
        </is>
      </c>
      <c r="G17" s="90" t="inlineStr">
        <is>
          <t>40.5</t>
        </is>
      </c>
      <c r="H17" s="90" t="inlineStr">
        <is>
          <t>0</t>
        </is>
      </c>
      <c r="I17" s="90" t="inlineStr">
        <is>
          <t>-0.02721</t>
        </is>
      </c>
      <c r="J17" s="90" t="inlineStr">
        <is>
          <t>10.4678</t>
        </is>
      </c>
      <c r="K17" s="90" t="inlineStr">
        <is>
          <t>-0.175708</t>
        </is>
      </c>
      <c r="L17" s="93" t="inlineStr">
        <is>
          <t>0.000110089</t>
        </is>
      </c>
      <c r="M17" s="90" t="inlineStr">
        <is>
          <t>9267.74</t>
        </is>
      </c>
      <c r="N17" s="90" t="inlineStr">
        <is>
          <t>226.021</t>
        </is>
      </c>
      <c r="O17" s="90" t="inlineStr">
        <is>
          <t>91.4</t>
        </is>
      </c>
      <c r="P17" s="90" t="inlineStr">
        <is>
          <t>11.1</t>
        </is>
      </c>
      <c r="Q17" s="90" t="inlineStr">
        <is>
          <t>-0.269682</t>
        </is>
      </c>
      <c r="R17" s="90" t="inlineStr">
        <is>
          <t>10.6456</t>
        </is>
      </c>
      <c r="S17" s="90" t="inlineStr">
        <is>
          <t>0.696362</t>
        </is>
      </c>
      <c r="T17" s="93" t="inlineStr">
        <is>
          <t>0.000155175</t>
        </is>
      </c>
      <c r="U17" s="90" t="inlineStr">
        <is>
          <t>7294.56</t>
        </is>
      </c>
      <c r="V17" s="90" t="inlineStr">
        <is>
          <t>242.757</t>
        </is>
      </c>
      <c r="W17" s="90" t="inlineStr">
        <is>
          <t>73.4</t>
        </is>
      </c>
      <c r="X17" s="90" t="inlineStr">
        <is>
          <t>1.8</t>
        </is>
      </c>
      <c r="Y17" s="90" t="inlineStr">
        <is>
          <t>-0.109234</t>
        </is>
      </c>
      <c r="Z17" s="90" t="inlineStr">
        <is>
          <t>6.98551</t>
        </is>
      </c>
      <c r="AA17" s="90" t="inlineStr">
        <is>
          <t>4.72377</t>
        </is>
      </c>
      <c r="AB17" s="93" t="inlineStr">
        <is>
          <t>0.000136516</t>
        </is>
      </c>
      <c r="AC17" s="90" t="inlineStr">
        <is>
          <t>5666.74</t>
        </is>
      </c>
      <c r="AD17" s="90" t="inlineStr">
        <is>
          <t>254.824</t>
        </is>
      </c>
      <c r="AE17" s="90" t="inlineStr">
        <is>
          <t>52.5</t>
        </is>
      </c>
      <c r="AF17" s="90" t="inlineStr">
        <is>
          <t>0</t>
        </is>
      </c>
      <c r="AG17" s="90" t="inlineStr">
        <is>
          <t>0.508352</t>
        </is>
      </c>
      <c r="AH17" s="90" t="inlineStr">
        <is>
          <t>11.8332</t>
        </is>
      </c>
      <c r="AI17" s="90" t="inlineStr">
        <is>
          <t>4.4087</t>
        </is>
      </c>
      <c r="AJ17" s="93" t="inlineStr">
        <is>
          <t>3.11825e-05</t>
        </is>
      </c>
      <c r="AK17" s="90" t="inlineStr">
        <is>
          <t>4282.99</t>
        </is>
      </c>
      <c r="AL17" s="90" t="inlineStr">
        <is>
          <t>263.438</t>
        </is>
      </c>
      <c r="AM17" s="90" t="inlineStr">
        <is>
          <t>71.8</t>
        </is>
      </c>
      <c r="AN17" s="90" t="inlineStr">
        <is>
          <t>0</t>
        </is>
      </c>
      <c r="AO17" s="90" t="inlineStr">
        <is>
          <t>0.0744629</t>
        </is>
      </c>
      <c r="AP17" s="90" t="inlineStr">
        <is>
          <t>11.3163</t>
        </is>
      </c>
      <c r="AQ17" s="90" t="inlineStr">
        <is>
          <t>4.20892</t>
        </is>
      </c>
      <c r="AR17" s="93" t="inlineStr">
        <is>
          <t>9.01711e-05</t>
        </is>
      </c>
      <c r="AS17" s="90" t="inlineStr">
        <is>
          <t>3074.6</t>
        </is>
      </c>
      <c r="AT17" s="90" t="inlineStr">
        <is>
          <t>271.913</t>
        </is>
      </c>
      <c r="AU17" s="90" t="inlineStr">
        <is>
          <t>25.3</t>
        </is>
      </c>
      <c r="AV17" s="90" t="inlineStr">
        <is>
          <t>0</t>
        </is>
      </c>
      <c r="AW17" s="90" t="inlineStr">
        <is>
          <t>-0.202339</t>
        </is>
      </c>
      <c r="AX17" s="90" t="inlineStr">
        <is>
          <t>6.47128</t>
        </is>
      </c>
      <c r="AY17" s="90" t="inlineStr">
        <is>
          <t>2.42321</t>
        </is>
      </c>
      <c r="AZ17" s="93" t="inlineStr">
        <is>
          <t>0.000191427</t>
        </is>
      </c>
      <c r="BA17" s="90" t="inlineStr">
        <is>
          <t>1497.48</t>
        </is>
      </c>
      <c r="BB17" s="90" t="inlineStr">
        <is>
          <t>282.574</t>
        </is>
      </c>
      <c r="BC17" s="90" t="inlineStr">
        <is>
          <t>22.3</t>
        </is>
      </c>
      <c r="BD17" s="90" t="inlineStr">
        <is>
          <t>0</t>
        </is>
      </c>
      <c r="BE17" s="90" t="inlineStr">
        <is>
          <t>-0.0754141</t>
        </is>
      </c>
      <c r="BF17" s="90" t="inlineStr">
        <is>
          <t>4.22575</t>
        </is>
      </c>
      <c r="BG17" s="90" t="inlineStr">
        <is>
          <t>2.68785</t>
        </is>
      </c>
      <c r="BH17" s="93" t="inlineStr">
        <is>
          <t>0.000255899</t>
        </is>
      </c>
      <c r="BI17" s="90" t="inlineStr">
        <is>
          <t>791.844</t>
        </is>
      </c>
      <c r="BJ17" s="90" t="inlineStr">
        <is>
          <t>285.748</t>
        </is>
      </c>
      <c r="BK17" s="90" t="inlineStr">
        <is>
          <t>28.2</t>
        </is>
      </c>
      <c r="BL17" s="90" t="inlineStr">
        <is>
          <t>0</t>
        </is>
      </c>
      <c r="BM17" s="90" t="inlineStr">
        <is>
          <t>-0.143128</t>
        </is>
      </c>
      <c r="BN17" s="90" t="inlineStr">
        <is>
          <t>1.84303</t>
        </is>
      </c>
      <c r="BO17" s="90" t="inlineStr">
        <is>
          <t>8.25216</t>
        </is>
      </c>
      <c r="BP17" s="93" t="inlineStr">
        <is>
          <t>0.000219345</t>
        </is>
      </c>
      <c r="BQ17" s="90" t="inlineStr">
        <is>
          <t>568.552</t>
        </is>
      </c>
      <c r="BR17" s="90" t="inlineStr">
        <is>
          <t>285.058</t>
        </is>
      </c>
      <c r="BS17" s="90" t="inlineStr">
        <is>
          <t>50.7</t>
        </is>
      </c>
      <c r="BT17" s="90" t="inlineStr">
        <is>
          <t>0</t>
        </is>
      </c>
      <c r="BU17" s="90" t="inlineStr">
        <is>
          <t>-0.00218262</t>
        </is>
      </c>
      <c r="BV17" s="90" t="inlineStr">
        <is>
          <t>-0.113684</t>
        </is>
      </c>
      <c r="BW17" s="90" t="inlineStr">
        <is>
          <t>11.5039</t>
        </is>
      </c>
      <c r="BX17" s="93" t="inlineStr">
        <is>
          <t>0.000164891</t>
        </is>
      </c>
      <c r="BY17" s="90" t="inlineStr">
        <is>
          <t>4</t>
        </is>
      </c>
      <c r="BZ17" s="90" t="inlineStr">
        <is>
          <t>351.187</t>
        </is>
      </c>
      <c r="CA17" s="90" t="inlineStr">
        <is>
          <t>285</t>
        </is>
      </c>
      <c r="CB17" s="90" t="inlineStr">
        <is>
          <t>77.5</t>
        </is>
      </c>
      <c r="CC17" s="90" t="inlineStr">
        <is>
          <t>0</t>
        </is>
      </c>
      <c r="CD17" s="90" t="inlineStr">
        <is>
          <t>0.178865</t>
        </is>
      </c>
      <c r="CE17" s="90" t="inlineStr">
        <is>
          <t>-3.03189</t>
        </is>
      </c>
      <c r="CF17" s="90" t="inlineStr">
        <is>
          <t>13.7991</t>
        </is>
      </c>
      <c r="CG17" s="93" t="inlineStr">
        <is>
          <t>9.59631e-05</t>
        </is>
      </c>
      <c r="CH17" s="90" t="inlineStr">
        <is>
          <t>285.479</t>
        </is>
      </c>
      <c r="CI17" s="90" t="inlineStr">
        <is>
          <t>83.4</t>
        </is>
      </c>
      <c r="CJ17" s="90" t="inlineStr">
        <is>
          <t>0</t>
        </is>
      </c>
      <c r="CK17" s="90" t="inlineStr">
        <is>
          <t>0.208827</t>
        </is>
      </c>
      <c r="CL17" s="90" t="inlineStr">
        <is>
          <t>-3.53001</t>
        </is>
      </c>
      <c r="CM17" s="90" t="inlineStr">
        <is>
          <t>9.74491</t>
        </is>
      </c>
      <c r="CN17" s="93" t="inlineStr">
        <is>
          <t>0.000190718</t>
        </is>
      </c>
      <c r="CO17" s="90" t="inlineStr">
        <is>
          <t>138.786</t>
        </is>
      </c>
      <c r="CP17" s="90" t="inlineStr">
        <is>
          <t>55.5794</t>
        </is>
      </c>
      <c r="CQ17" s="90" t="inlineStr">
        <is>
          <t>283.161</t>
        </is>
      </c>
      <c r="CR17" s="90" t="inlineStr">
        <is>
          <t>0</t>
        </is>
      </c>
      <c r="CS17" s="90" t="inlineStr">
        <is>
          <t>1.42616</t>
        </is>
      </c>
      <c r="CT17" s="90" t="inlineStr">
        <is>
          <t>284.912</t>
        </is>
      </c>
      <c r="CU17" s="90" t="inlineStr">
        <is>
          <t>282.936</t>
        </is>
      </c>
      <c r="CV17" s="90" t="inlineStr">
        <is>
          <t>87.7</t>
        </is>
      </c>
      <c r="CW17" s="90" t="inlineStr">
        <is>
          <t>-2.3373</t>
        </is>
      </c>
      <c r="CX17" s="90" t="inlineStr">
        <is>
          <t>6.16153</t>
        </is>
      </c>
      <c r="CY17" s="93" t="inlineStr">
        <is>
          <t>-50</t>
        </is>
      </c>
      <c r="CZ17" s="93" t="inlineStr">
        <is>
          <t>0</t>
        </is>
      </c>
      <c r="DA17" s="93" t="inlineStr">
        <is>
          <t>0</t>
        </is>
      </c>
      <c r="DB17" s="93" t="inlineStr">
        <is>
          <t>0</t>
        </is>
      </c>
      <c r="DC17" s="93" t="inlineStr">
        <is>
          <t>0</t>
        </is>
      </c>
      <c r="DD17" s="90" t="inlineStr">
        <is>
          <t>0</t>
        </is>
      </c>
      <c r="DE17" s="90" t="inlineStr">
        <is>
          <t>0</t>
        </is>
      </c>
      <c r="DF17" s="90" t="inlineStr">
        <is>
          <t>0</t>
        </is>
      </c>
      <c r="DG17" s="90" t="inlineStr">
        <is>
          <t>0</t>
        </is>
      </c>
      <c r="DH17" s="90" t="inlineStr">
        <is>
          <t>0</t>
        </is>
      </c>
      <c r="DI17" s="90" t="inlineStr">
        <is>
          <t>0</t>
        </is>
      </c>
      <c r="DJ17" s="90" t="inlineStr">
        <is>
          <t>0</t>
        </is>
      </c>
      <c r="DK17" s="90" t="inlineStr">
        <is>
          <t>0</t>
        </is>
      </c>
      <c r="DL17" s="90" t="inlineStr">
        <is>
          <t>0</t>
        </is>
      </c>
      <c r="DM17" s="90" t="inlineStr">
        <is>
          <t>0</t>
        </is>
      </c>
      <c r="DN17" s="90" t="inlineStr">
        <is>
          <t>0</t>
        </is>
      </c>
      <c r="DO17" s="90" t="inlineStr">
        <is>
          <t>0</t>
        </is>
      </c>
      <c r="DP17" s="90" t="inlineStr">
        <is>
          <t>0</t>
        </is>
      </c>
      <c r="DQ17" s="90" t="inlineStr">
        <is>
          <t>6.63548</t>
        </is>
      </c>
      <c r="DR17" s="90" t="inlineStr">
        <is>
          <t>0</t>
        </is>
      </c>
      <c r="DS17" s="90" t="inlineStr">
        <is>
          <t>-0.0818481</t>
        </is>
      </c>
      <c r="DT17" s="90" t="inlineStr">
        <is>
          <t>0.1</t>
        </is>
      </c>
      <c r="DU17" s="90" t="inlineStr">
        <is>
          <t>0</t>
        </is>
      </c>
      <c r="DV17" s="90" t="inlineStr">
        <is>
          <t>5.1</t>
        </is>
      </c>
      <c r="DW17" s="90" t="inlineStr">
        <is>
          <t>14</t>
        </is>
      </c>
      <c r="DX17" s="90" t="inlineStr">
        <is>
          <t>60</t>
        </is>
      </c>
      <c r="DY17" s="90" t="inlineStr">
        <is>
          <t>56.9</t>
        </is>
      </c>
      <c r="DZ17" s="90" t="inlineStr">
        <is>
          <t>127.033</t>
        </is>
      </c>
      <c r="EA17" s="90" t="inlineStr">
        <is>
          <t>11177</t>
        </is>
      </c>
      <c r="EB17" s="90" t="inlineStr">
        <is>
          <t>213.477</t>
        </is>
      </c>
      <c r="EC17" s="90" t="inlineStr">
        <is>
          <t>12.8373</t>
        </is>
      </c>
      <c r="ED17" s="90" t="inlineStr">
        <is>
          <t>2.13937</t>
        </is>
      </c>
      <c r="EE17" s="90" t="inlineStr">
        <is>
          <t>-0.00637737</t>
        </is>
      </c>
      <c r="EF17" s="90" t="inlineStr">
        <is>
          <t>2926.4</t>
        </is>
      </c>
      <c r="EG17" s="90" t="inlineStr">
        <is>
          <t>18.7</t>
        </is>
      </c>
      <c r="EH17" s="90" t="inlineStr">
        <is>
          <t>0</t>
        </is>
      </c>
      <c r="EI17" s="90" t="inlineStr">
        <is>
          <t xml:space="preserve"> 17</t>
        </is>
      </c>
    </row>
    <row r="18" ht="14.25" customHeight="1" s="91">
      <c r="A18" s="92" t="inlineStr">
        <is>
          <t>2025-01-28 09:00</t>
        </is>
      </c>
      <c r="B18" s="90" t="inlineStr">
        <is>
          <t>101658</t>
        </is>
      </c>
      <c r="C18" s="90" t="inlineStr">
        <is>
          <t>24135</t>
        </is>
      </c>
      <c r="D18" s="90" t="inlineStr">
        <is>
          <t>11.5007</t>
        </is>
      </c>
      <c r="E18" s="90" t="inlineStr">
        <is>
          <t>11836.4</t>
        </is>
      </c>
      <c r="F18" s="90" t="inlineStr">
        <is>
          <t>212.512</t>
        </is>
      </c>
      <c r="G18" s="90" t="inlineStr">
        <is>
          <t>44.4</t>
        </is>
      </c>
      <c r="H18" s="90" t="inlineStr">
        <is>
          <t>0</t>
        </is>
      </c>
      <c r="I18" s="90" t="inlineStr">
        <is>
          <t>0.0189727</t>
        </is>
      </c>
      <c r="J18" s="90" t="inlineStr">
        <is>
          <t>11.9911</t>
        </is>
      </c>
      <c r="K18" s="90" t="inlineStr">
        <is>
          <t>4.30807</t>
        </is>
      </c>
      <c r="L18" s="90" t="inlineStr">
        <is>
          <t>9.99567e-05</t>
        </is>
      </c>
      <c r="M18" s="90" t="inlineStr">
        <is>
          <t>9263.29</t>
        </is>
      </c>
      <c r="N18" s="90" t="inlineStr">
        <is>
          <t>226.26</t>
        </is>
      </c>
      <c r="O18" s="90" t="inlineStr">
        <is>
          <t>64.7</t>
        </is>
      </c>
      <c r="P18" s="90" t="inlineStr">
        <is>
          <t>0</t>
        </is>
      </c>
      <c r="Q18" s="90" t="inlineStr">
        <is>
          <t>-0.714705</t>
        </is>
      </c>
      <c r="R18" s="90" t="inlineStr">
        <is>
          <t>8.2276</t>
        </is>
      </c>
      <c r="S18" s="90" t="inlineStr">
        <is>
          <t>6.35449</t>
        </is>
      </c>
      <c r="T18" s="93" t="inlineStr">
        <is>
          <t>-2.60367e-05</t>
        </is>
      </c>
      <c r="U18" s="90" t="inlineStr">
        <is>
          <t>7287.92</t>
        </is>
      </c>
      <c r="V18" s="90" t="inlineStr">
        <is>
          <t>242.196</t>
        </is>
      </c>
      <c r="W18" s="90" t="inlineStr">
        <is>
          <t>77.1</t>
        </is>
      </c>
      <c r="X18" s="90" t="inlineStr">
        <is>
          <t>0.5</t>
        </is>
      </c>
      <c r="Y18" s="90" t="inlineStr">
        <is>
          <t>-0.258234</t>
        </is>
      </c>
      <c r="Z18" s="90" t="inlineStr">
        <is>
          <t>11.3721</t>
        </is>
      </c>
      <c r="AA18" s="90" t="inlineStr">
        <is>
          <t>7.28343</t>
        </is>
      </c>
      <c r="AB18" s="93" t="inlineStr">
        <is>
          <t>9.43594e-05</t>
        </is>
      </c>
      <c r="AC18" s="90" t="inlineStr">
        <is>
          <t>5666</t>
        </is>
      </c>
      <c r="AD18" s="90" t="inlineStr">
        <is>
          <t>254.393</t>
        </is>
      </c>
      <c r="AE18" s="90" t="inlineStr">
        <is>
          <t>39.1</t>
        </is>
      </c>
      <c r="AF18" s="90" t="inlineStr">
        <is>
          <t>0</t>
        </is>
      </c>
      <c r="AG18" s="90" t="inlineStr">
        <is>
          <t>0.621721</t>
        </is>
      </c>
      <c r="AH18" s="90" t="inlineStr">
        <is>
          <t>11.3695</t>
        </is>
      </c>
      <c r="AI18" s="90" t="inlineStr">
        <is>
          <t>6.11056</t>
        </is>
      </c>
      <c r="AJ18" s="93" t="inlineStr">
        <is>
          <t>6.46769e-05</t>
        </is>
      </c>
      <c r="AK18" s="90" t="inlineStr">
        <is>
          <t>4281.89</t>
        </is>
      </c>
      <c r="AL18" s="90" t="inlineStr">
        <is>
          <t>263.99</t>
        </is>
      </c>
      <c r="AM18" s="90" t="inlineStr">
        <is>
          <t>52.5</t>
        </is>
      </c>
      <c r="AN18" s="90" t="inlineStr">
        <is>
          <t>0</t>
        </is>
      </c>
      <c r="AO18" s="90" t="inlineStr">
        <is>
          <t>0.110688</t>
        </is>
      </c>
      <c r="AP18" s="90" t="inlineStr">
        <is>
          <t>9.01857</t>
        </is>
      </c>
      <c r="AQ18" s="90" t="inlineStr">
        <is>
          <t>5.76881</t>
        </is>
      </c>
      <c r="AR18" s="93" t="inlineStr">
        <is>
          <t>1.83375e-05</t>
        </is>
      </c>
      <c r="AS18" s="90" t="inlineStr">
        <is>
          <t>3072.73</t>
        </is>
      </c>
      <c r="AT18" s="90" t="inlineStr">
        <is>
          <t>271.138</t>
        </is>
      </c>
      <c r="AU18" s="90" t="inlineStr">
        <is>
          <t>64.1</t>
        </is>
      </c>
      <c r="AV18" s="90" t="inlineStr">
        <is>
          <t>0.6</t>
        </is>
      </c>
      <c r="AW18" s="90" t="inlineStr">
        <is>
          <t>-0.173449</t>
        </is>
      </c>
      <c r="AX18" s="90" t="inlineStr">
        <is>
          <t>6.03048</t>
        </is>
      </c>
      <c r="AY18" s="90" t="inlineStr">
        <is>
          <t>4.70126</t>
        </is>
      </c>
      <c r="AZ18" s="93" t="inlineStr">
        <is>
          <t>0.000218157</t>
        </is>
      </c>
      <c r="BA18" s="90" t="inlineStr">
        <is>
          <t>1498.48</t>
        </is>
      </c>
      <c r="BB18" s="90" t="inlineStr">
        <is>
          <t>282.353</t>
        </is>
      </c>
      <c r="BC18" s="90" t="inlineStr">
        <is>
          <t>37</t>
        </is>
      </c>
      <c r="BD18" s="90" t="inlineStr">
        <is>
          <t>0</t>
        </is>
      </c>
      <c r="BE18" s="90" t="inlineStr">
        <is>
          <t>-0.175357</t>
        </is>
      </c>
      <c r="BF18" s="90" t="inlineStr">
        <is>
          <t>4.74056</t>
        </is>
      </c>
      <c r="BG18" s="90" t="inlineStr">
        <is>
          <t>4.6932</t>
        </is>
      </c>
      <c r="BH18" s="93" t="inlineStr">
        <is>
          <t>0.000196264</t>
        </is>
      </c>
      <c r="BI18" s="90" t="inlineStr">
        <is>
          <t>793.177</t>
        </is>
      </c>
      <c r="BJ18" s="90" t="inlineStr">
        <is>
          <t>285.483</t>
        </is>
      </c>
      <c r="BK18" s="90" t="inlineStr">
        <is>
          <t>36.4</t>
        </is>
      </c>
      <c r="BL18" s="90" t="inlineStr">
        <is>
          <t>0</t>
        </is>
      </c>
      <c r="BM18" s="90" t="inlineStr">
        <is>
          <t>-0.199016</t>
        </is>
      </c>
      <c r="BN18" s="90" t="inlineStr">
        <is>
          <t>2.01226</t>
        </is>
      </c>
      <c r="BO18" s="90" t="inlineStr">
        <is>
          <t>10.5967</t>
        </is>
      </c>
      <c r="BP18" s="93" t="inlineStr">
        <is>
          <t>0.000168226</t>
        </is>
      </c>
      <c r="BQ18" s="90" t="inlineStr">
        <is>
          <t>570.203</t>
        </is>
      </c>
      <c r="BR18" s="90" t="inlineStr">
        <is>
          <t>284.029</t>
        </is>
      </c>
      <c r="BS18" s="90" t="inlineStr">
        <is>
          <t>80.3</t>
        </is>
      </c>
      <c r="BT18" s="90" t="inlineStr">
        <is>
          <t>0</t>
        </is>
      </c>
      <c r="BU18" s="90" t="inlineStr">
        <is>
          <t>-0.0983594</t>
        </is>
      </c>
      <c r="BV18" s="90" t="inlineStr">
        <is>
          <t>-1.08406</t>
        </is>
      </c>
      <c r="BW18" s="90" t="inlineStr">
        <is>
          <t>13.2811</t>
        </is>
      </c>
      <c r="BX18" s="93" t="inlineStr">
        <is>
          <t>0.000170306</t>
        </is>
      </c>
      <c r="BY18" s="90" t="inlineStr">
        <is>
          <t>2</t>
        </is>
      </c>
      <c r="BZ18" s="90" t="inlineStr">
        <is>
          <t>352.799</t>
        </is>
      </c>
      <c r="CA18" s="90" t="inlineStr">
        <is>
          <t>285.582</t>
        </is>
      </c>
      <c r="CB18" s="90" t="inlineStr">
        <is>
          <t>81.5</t>
        </is>
      </c>
      <c r="CC18" s="90" t="inlineStr">
        <is>
          <t>0</t>
        </is>
      </c>
      <c r="CD18" s="90" t="inlineStr">
        <is>
          <t>0.0143218</t>
        </is>
      </c>
      <c r="CE18" s="90" t="inlineStr">
        <is>
          <t>-2.76865</t>
        </is>
      </c>
      <c r="CF18" s="90" t="inlineStr">
        <is>
          <t>13.3141</t>
        </is>
      </c>
      <c r="CG18" s="93" t="inlineStr">
        <is>
          <t>0.000191412</t>
        </is>
      </c>
      <c r="CH18" s="90" t="inlineStr">
        <is>
          <t>287.664</t>
        </is>
      </c>
      <c r="CI18" s="90" t="inlineStr">
        <is>
          <t>75.5</t>
        </is>
      </c>
      <c r="CJ18" s="90" t="inlineStr">
        <is>
          <t>0</t>
        </is>
      </c>
      <c r="CK18" s="90" t="inlineStr">
        <is>
          <t>0.201619</t>
        </is>
      </c>
      <c r="CL18" s="90" t="inlineStr">
        <is>
          <t>-2.80188</t>
        </is>
      </c>
      <c r="CM18" s="90" t="inlineStr">
        <is>
          <t>11.5517</t>
        </is>
      </c>
      <c r="CN18" s="93" t="inlineStr">
        <is>
          <t>0.000171382</t>
        </is>
      </c>
      <c r="CO18" s="90" t="inlineStr">
        <is>
          <t>139.443</t>
        </is>
      </c>
      <c r="CP18" s="90" t="inlineStr">
        <is>
          <t>55.5794</t>
        </is>
      </c>
      <c r="CQ18" s="90" t="inlineStr">
        <is>
          <t>290.06</t>
        </is>
      </c>
      <c r="CR18" s="90" t="inlineStr">
        <is>
          <t>0</t>
        </is>
      </c>
      <c r="CS18" s="90" t="inlineStr">
        <is>
          <t>213.126</t>
        </is>
      </c>
      <c r="CT18" s="90" t="inlineStr">
        <is>
          <t>288.867</t>
        </is>
      </c>
      <c r="CU18" s="90" t="inlineStr">
        <is>
          <t>284.389</t>
        </is>
      </c>
      <c r="CV18" s="90" t="inlineStr">
        <is>
          <t>74.7</t>
        </is>
      </c>
      <c r="CW18" s="90" t="inlineStr">
        <is>
          <t>-2.23168</t>
        </is>
      </c>
      <c r="CX18" s="90" t="inlineStr">
        <is>
          <t>8.47715</t>
        </is>
      </c>
      <c r="CY18" s="93" t="inlineStr">
        <is>
          <t>-50</t>
        </is>
      </c>
      <c r="CZ18" s="93" t="inlineStr">
        <is>
          <t>0</t>
        </is>
      </c>
      <c r="DA18" s="93" t="inlineStr">
        <is>
          <t>0</t>
        </is>
      </c>
      <c r="DB18" s="93" t="inlineStr">
        <is>
          <t>0</t>
        </is>
      </c>
      <c r="DC18" s="93" t="inlineStr">
        <is>
          <t>0</t>
        </is>
      </c>
      <c r="DD18" s="90" t="inlineStr">
        <is>
          <t>0</t>
        </is>
      </c>
      <c r="DE18" s="90" t="inlineStr">
        <is>
          <t>0</t>
        </is>
      </c>
      <c r="DF18" s="90" t="inlineStr">
        <is>
          <t>0</t>
        </is>
      </c>
      <c r="DG18" s="90" t="inlineStr">
        <is>
          <t>0</t>
        </is>
      </c>
      <c r="DH18" s="90" t="inlineStr">
        <is>
          <t>0</t>
        </is>
      </c>
      <c r="DI18" s="90" t="inlineStr">
        <is>
          <t>0</t>
        </is>
      </c>
      <c r="DJ18" s="90" t="inlineStr">
        <is>
          <t>0</t>
        </is>
      </c>
      <c r="DK18" s="90" t="inlineStr">
        <is>
          <t>0</t>
        </is>
      </c>
      <c r="DL18" s="90" t="inlineStr">
        <is>
          <t>0</t>
        </is>
      </c>
      <c r="DM18" s="90" t="inlineStr">
        <is>
          <t>0</t>
        </is>
      </c>
      <c r="DN18" s="90" t="inlineStr">
        <is>
          <t>0</t>
        </is>
      </c>
      <c r="DO18" s="90" t="inlineStr">
        <is>
          <t>0</t>
        </is>
      </c>
      <c r="DP18" s="90" t="inlineStr">
        <is>
          <t>10504</t>
        </is>
      </c>
      <c r="DQ18" s="90" t="inlineStr">
        <is>
          <t>2.77763</t>
        </is>
      </c>
      <c r="DR18" s="90" t="inlineStr">
        <is>
          <t>0</t>
        </is>
      </c>
      <c r="DS18" s="90" t="inlineStr">
        <is>
          <t>0.392212</t>
        </is>
      </c>
      <c r="DT18" s="90" t="inlineStr">
        <is>
          <t>1.5</t>
        </is>
      </c>
      <c r="DU18" s="90" t="inlineStr">
        <is>
          <t>0.1</t>
        </is>
      </c>
      <c r="DV18" s="90" t="inlineStr">
        <is>
          <t>4.1</t>
        </is>
      </c>
      <c r="DW18" s="90" t="inlineStr">
        <is>
          <t>0</t>
        </is>
      </c>
      <c r="DX18" s="90" t="inlineStr">
        <is>
          <t>50.8</t>
        </is>
      </c>
      <c r="DY18" s="90" t="inlineStr">
        <is>
          <t>68.1</t>
        </is>
      </c>
      <c r="DZ18" s="90" t="inlineStr">
        <is>
          <t>107.552</t>
        </is>
      </c>
      <c r="EA18" s="90" t="inlineStr">
        <is>
          <t>11132.9</t>
        </is>
      </c>
      <c r="EB18" s="90" t="inlineStr">
        <is>
          <t>213.135</t>
        </is>
      </c>
      <c r="EC18" s="90" t="inlineStr">
        <is>
          <t>12.2562</t>
        </is>
      </c>
      <c r="ED18" s="90" t="inlineStr">
        <is>
          <t>5.12578</t>
        </is>
      </c>
      <c r="EE18" s="90" t="inlineStr">
        <is>
          <t>-0.00600346</t>
        </is>
      </c>
      <c r="EF18" s="90" t="inlineStr">
        <is>
          <t>2755.2</t>
        </is>
      </c>
      <c r="EG18" s="90" t="inlineStr">
        <is>
          <t>49.9</t>
        </is>
      </c>
      <c r="EH18" s="90" t="inlineStr">
        <is>
          <t>0</t>
        </is>
      </c>
      <c r="EI18" s="90" t="inlineStr">
        <is>
          <t xml:space="preserve"> 18</t>
        </is>
      </c>
    </row>
    <row r="19" ht="14.25" customHeight="1" s="91">
      <c r="A19" s="92" t="inlineStr">
        <is>
          <t>2025-01-28 12:00</t>
        </is>
      </c>
      <c r="B19" s="90" t="inlineStr">
        <is>
          <t>101523</t>
        </is>
      </c>
      <c r="C19" s="90" t="inlineStr">
        <is>
          <t>24134.8</t>
        </is>
      </c>
      <c r="D19" s="90" t="inlineStr">
        <is>
          <t>11.1059</t>
        </is>
      </c>
      <c r="E19" s="90" t="inlineStr">
        <is>
          <t>11819.8</t>
        </is>
      </c>
      <c r="F19" s="90" t="inlineStr">
        <is>
          <t>215.538</t>
        </is>
      </c>
      <c r="G19" s="90" t="inlineStr">
        <is>
          <t>20.6</t>
        </is>
      </c>
      <c r="H19" s="90" t="inlineStr">
        <is>
          <t>0</t>
        </is>
      </c>
      <c r="I19" s="90" t="inlineStr">
        <is>
          <t>0.044957</t>
        </is>
      </c>
      <c r="J19" s="90" t="inlineStr">
        <is>
          <t>16.1552</t>
        </is>
      </c>
      <c r="K19" s="90" t="inlineStr">
        <is>
          <t>3.87</t>
        </is>
      </c>
      <c r="L19" s="93" t="inlineStr">
        <is>
          <t>5.32949e-05</t>
        </is>
      </c>
      <c r="M19" s="90" t="inlineStr">
        <is>
          <t>9237.92</t>
        </is>
      </c>
      <c r="N19" s="90" t="inlineStr">
        <is>
          <t>225.996</t>
        </is>
      </c>
      <c r="O19" s="90" t="inlineStr">
        <is>
          <t>100</t>
        </is>
      </c>
      <c r="P19" s="90" t="inlineStr">
        <is>
          <t>100</t>
        </is>
      </c>
      <c r="Q19" s="90" t="inlineStr">
        <is>
          <t>-0.0597598</t>
        </is>
      </c>
      <c r="R19" s="90" t="inlineStr">
        <is>
          <t>10.5016</t>
        </is>
      </c>
      <c r="S19" s="90" t="inlineStr">
        <is>
          <t>11.6013</t>
        </is>
      </c>
      <c r="T19" s="93" t="inlineStr">
        <is>
          <t>7.68621e-05</t>
        </is>
      </c>
      <c r="U19" s="90" t="inlineStr">
        <is>
          <t>7267.05</t>
        </is>
      </c>
      <c r="V19" s="90" t="inlineStr">
        <is>
          <t>241.681</t>
        </is>
      </c>
      <c r="W19" s="90" t="inlineStr">
        <is>
          <t>100</t>
        </is>
      </c>
      <c r="X19" s="90" t="inlineStr">
        <is>
          <t>99.4</t>
        </is>
      </c>
      <c r="Y19" s="90" t="inlineStr">
        <is>
          <t>-0.0286777</t>
        </is>
      </c>
      <c r="Z19" s="90" t="inlineStr">
        <is>
          <t>14.7</t>
        </is>
      </c>
      <c r="AA19" s="90" t="inlineStr">
        <is>
          <t>8.06788</t>
        </is>
      </c>
      <c r="AB19" s="93" t="inlineStr">
        <is>
          <t>0.000112533</t>
        </is>
      </c>
      <c r="AC19" s="90" t="inlineStr">
        <is>
          <t>5650.12</t>
        </is>
      </c>
      <c r="AD19" s="90" t="inlineStr">
        <is>
          <t>253.629</t>
        </is>
      </c>
      <c r="AE19" s="90" t="inlineStr">
        <is>
          <t>75.4</t>
        </is>
      </c>
      <c r="AF19" s="90" t="inlineStr">
        <is>
          <t>2.5</t>
        </is>
      </c>
      <c r="AG19" s="90" t="inlineStr">
        <is>
          <t>-0.10926</t>
        </is>
      </c>
      <c r="AH19" s="90" t="inlineStr">
        <is>
          <t>12.8542</t>
        </is>
      </c>
      <c r="AI19" s="90" t="inlineStr">
        <is>
          <t>6.59776</t>
        </is>
      </c>
      <c r="AJ19" s="93" t="inlineStr">
        <is>
          <t>1.18995e-05</t>
        </is>
      </c>
      <c r="AK19" s="90" t="inlineStr">
        <is>
          <t>4268.74</t>
        </is>
      </c>
      <c r="AL19" s="90" t="inlineStr">
        <is>
          <t>263.49</t>
        </is>
      </c>
      <c r="AM19" s="90" t="inlineStr">
        <is>
          <t>72.2</t>
        </is>
      </c>
      <c r="AN19" s="90" t="inlineStr">
        <is>
          <t>0</t>
        </is>
      </c>
      <c r="AO19" s="90" t="inlineStr">
        <is>
          <t>-0.0953516</t>
        </is>
      </c>
      <c r="AP19" s="90" t="inlineStr">
        <is>
          <t>9.89766</t>
        </is>
      </c>
      <c r="AQ19" s="90" t="inlineStr">
        <is>
          <t>7.45283</t>
        </is>
      </c>
      <c r="AR19" s="93" t="inlineStr">
        <is>
          <t>0.000143924</t>
        </is>
      </c>
      <c r="AS19" s="90" t="inlineStr">
        <is>
          <t>3061.46</t>
        </is>
      </c>
      <c r="AT19" s="90" t="inlineStr">
        <is>
          <t>270.658</t>
        </is>
      </c>
      <c r="AU19" s="90" t="inlineStr">
        <is>
          <t>85.9</t>
        </is>
      </c>
      <c r="AV19" s="90" t="inlineStr">
        <is>
          <t>1.4</t>
        </is>
      </c>
      <c r="AW19" s="90" t="inlineStr">
        <is>
          <t>-0.249314</t>
        </is>
      </c>
      <c r="AX19" s="90" t="inlineStr">
        <is>
          <t>9.3165</t>
        </is>
      </c>
      <c r="AY19" s="90" t="inlineStr">
        <is>
          <t>7.25735</t>
        </is>
      </c>
      <c r="AZ19" s="93" t="inlineStr">
        <is>
          <t>8.22863e-05</t>
        </is>
      </c>
      <c r="BA19" s="90" t="inlineStr">
        <is>
          <t>1486.66</t>
        </is>
      </c>
      <c r="BB19" s="90" t="inlineStr">
        <is>
          <t>282.725</t>
        </is>
      </c>
      <c r="BC19" s="90" t="inlineStr">
        <is>
          <t>33.6</t>
        </is>
      </c>
      <c r="BD19" s="90" t="inlineStr">
        <is>
          <t>0</t>
        </is>
      </c>
      <c r="BE19" s="90" t="inlineStr">
        <is>
          <t>-0.0800605</t>
        </is>
      </c>
      <c r="BF19" s="90" t="inlineStr">
        <is>
          <t>3.50399</t>
        </is>
      </c>
      <c r="BG19" s="90" t="inlineStr">
        <is>
          <t>5.57177</t>
        </is>
      </c>
      <c r="BH19" s="93" t="inlineStr">
        <is>
          <t>4.22489e-05</t>
        </is>
      </c>
      <c r="BI19" s="90" t="inlineStr">
        <is>
          <t>782.458</t>
        </is>
      </c>
      <c r="BJ19" s="90" t="inlineStr">
        <is>
          <t>282.883</t>
        </is>
      </c>
      <c r="BK19" s="90" t="inlineStr">
        <is>
          <t>82.9</t>
        </is>
      </c>
      <c r="BL19" s="90" t="inlineStr">
        <is>
          <t>0</t>
        </is>
      </c>
      <c r="BM19" s="90" t="inlineStr">
        <is>
          <t>-0.0139941</t>
        </is>
      </c>
      <c r="BN19" s="90" t="inlineStr">
        <is>
          <t>-1.83876</t>
        </is>
      </c>
      <c r="BO19" s="90" t="inlineStr">
        <is>
          <t>12.119</t>
        </is>
      </c>
      <c r="BP19" s="93" t="inlineStr">
        <is>
          <t>0.000200041</t>
        </is>
      </c>
      <c r="BQ19" s="90" t="inlineStr">
        <is>
          <t>560.264</t>
        </is>
      </c>
      <c r="BR19" s="90" t="inlineStr">
        <is>
          <t>284.332</t>
        </is>
      </c>
      <c r="BS19" s="90" t="inlineStr">
        <is>
          <t>85.7</t>
        </is>
      </c>
      <c r="BT19" s="90" t="inlineStr">
        <is>
          <t>0</t>
        </is>
      </c>
      <c r="BU19" s="90" t="inlineStr">
        <is>
          <t>-0.0383823</t>
        </is>
      </c>
      <c r="BV19" s="90" t="inlineStr">
        <is>
          <t>-3.2988</t>
        </is>
      </c>
      <c r="BW19" s="90" t="inlineStr">
        <is>
          <t>12.6762</t>
        </is>
      </c>
      <c r="BX19" s="93" t="inlineStr">
        <is>
          <t>0.000178598</t>
        </is>
      </c>
      <c r="BY19" s="90" t="inlineStr">
        <is>
          <t>2</t>
        </is>
      </c>
      <c r="BZ19" s="90" t="inlineStr">
        <is>
          <t>342.356</t>
        </is>
      </c>
      <c r="CA19" s="90" t="inlineStr">
        <is>
          <t>286.324</t>
        </is>
      </c>
      <c r="CB19" s="90" t="inlineStr">
        <is>
          <t>78.1</t>
        </is>
      </c>
      <c r="CC19" s="90" t="inlineStr">
        <is>
          <t>0</t>
        </is>
      </c>
      <c r="CD19" s="90" t="inlineStr">
        <is>
          <t>0.0480439</t>
        </is>
      </c>
      <c r="CE19" s="90" t="inlineStr">
        <is>
          <t>-3.86137</t>
        </is>
      </c>
      <c r="CF19" s="90" t="inlineStr">
        <is>
          <t>12.8526</t>
        </is>
      </c>
      <c r="CG19" s="93" t="inlineStr">
        <is>
          <t>0.000173026</t>
        </is>
      </c>
      <c r="CH19" s="90" t="inlineStr">
        <is>
          <t>288.398</t>
        </is>
      </c>
      <c r="CI19" s="90" t="inlineStr">
        <is>
          <t>71.1</t>
        </is>
      </c>
      <c r="CJ19" s="90" t="inlineStr">
        <is>
          <t>0</t>
        </is>
      </c>
      <c r="CK19" s="90" t="inlineStr">
        <is>
          <t>0.206729</t>
        </is>
      </c>
      <c r="CL19" s="90" t="inlineStr">
        <is>
          <t>-3.9549</t>
        </is>
      </c>
      <c r="CM19" s="90" t="inlineStr">
        <is>
          <t>11.6579</t>
        </is>
      </c>
      <c r="CN19" s="93" t="inlineStr">
        <is>
          <t>0.000187793</t>
        </is>
      </c>
      <c r="CO19" s="90" t="inlineStr">
        <is>
          <t>128.457</t>
        </is>
      </c>
      <c r="CP19" s="90" t="inlineStr">
        <is>
          <t>55.5794</t>
        </is>
      </c>
      <c r="CQ19" s="90" t="inlineStr">
        <is>
          <t>291.297</t>
        </is>
      </c>
      <c r="CR19" s="90" t="inlineStr">
        <is>
          <t>0</t>
        </is>
      </c>
      <c r="CS19" s="90" t="inlineStr">
        <is>
          <t>274.027</t>
        </is>
      </c>
      <c r="CT19" s="90" t="inlineStr">
        <is>
          <t>289.611</t>
        </is>
      </c>
      <c r="CU19" s="90" t="inlineStr">
        <is>
          <t>284.148</t>
        </is>
      </c>
      <c r="CV19" s="90" t="inlineStr">
        <is>
          <t>70</t>
        </is>
      </c>
      <c r="CW19" s="90" t="inlineStr">
        <is>
          <t>-3.2402</t>
        </is>
      </c>
      <c r="CX19" s="90" t="inlineStr">
        <is>
          <t>8.86466</t>
        </is>
      </c>
      <c r="CY19" s="90" t="inlineStr">
        <is>
          <t>-50</t>
        </is>
      </c>
      <c r="CZ19" s="93" t="inlineStr">
        <is>
          <t>0</t>
        </is>
      </c>
      <c r="DA19" s="93" t="inlineStr">
        <is>
          <t>0</t>
        </is>
      </c>
      <c r="DB19" s="93" t="inlineStr">
        <is>
          <t>0</t>
        </is>
      </c>
      <c r="DC19" s="93" t="inlineStr">
        <is>
          <t>0</t>
        </is>
      </c>
      <c r="DD19" s="90" t="inlineStr">
        <is>
          <t>0</t>
        </is>
      </c>
      <c r="DE19" s="90" t="inlineStr">
        <is>
          <t>0</t>
        </is>
      </c>
      <c r="DF19" s="90" t="inlineStr">
        <is>
          <t>0</t>
        </is>
      </c>
      <c r="DG19" s="90" t="inlineStr">
        <is>
          <t>0</t>
        </is>
      </c>
      <c r="DH19" s="90" t="inlineStr">
        <is>
          <t>0</t>
        </is>
      </c>
      <c r="DI19" s="90" t="inlineStr">
        <is>
          <t>0</t>
        </is>
      </c>
      <c r="DJ19" s="90" t="inlineStr">
        <is>
          <t>0</t>
        </is>
      </c>
      <c r="DK19" s="90" t="inlineStr">
        <is>
          <t>0</t>
        </is>
      </c>
      <c r="DL19" s="90" t="inlineStr">
        <is>
          <t>0</t>
        </is>
      </c>
      <c r="DM19" s="90" t="inlineStr">
        <is>
          <t>0</t>
        </is>
      </c>
      <c r="DN19" s="90" t="inlineStr">
        <is>
          <t>0</t>
        </is>
      </c>
      <c r="DO19" s="90" t="inlineStr">
        <is>
          <t>0</t>
        </is>
      </c>
      <c r="DP19" s="90" t="inlineStr">
        <is>
          <t>21304</t>
        </is>
      </c>
      <c r="DQ19" s="90" t="inlineStr">
        <is>
          <t>1.84975</t>
        </is>
      </c>
      <c r="DR19" s="90" t="inlineStr">
        <is>
          <t>0</t>
        </is>
      </c>
      <c r="DS19" s="90" t="inlineStr">
        <is>
          <t>0.246155</t>
        </is>
      </c>
      <c r="DT19" s="90" t="inlineStr">
        <is>
          <t>5</t>
        </is>
      </c>
      <c r="DU19" s="90" t="inlineStr">
        <is>
          <t>1.7</t>
        </is>
      </c>
      <c r="DV19" s="90" t="inlineStr">
        <is>
          <t>100</t>
        </is>
      </c>
      <c r="DW19" s="90" t="inlineStr">
        <is>
          <t>3.9</t>
        </is>
      </c>
      <c r="DX19" s="90" t="inlineStr">
        <is>
          <t>100</t>
        </is>
      </c>
      <c r="DY19" s="90" t="inlineStr">
        <is>
          <t>74.5</t>
        </is>
      </c>
      <c r="DZ19" s="90" t="inlineStr">
        <is>
          <t>92.8135</t>
        </is>
      </c>
      <c r="EA19" s="90" t="inlineStr">
        <is>
          <t>10903.7</t>
        </is>
      </c>
      <c r="EB19" s="90" t="inlineStr">
        <is>
          <t>213.431</t>
        </is>
      </c>
      <c r="EC19" s="90" t="inlineStr">
        <is>
          <t>15.3256</t>
        </is>
      </c>
      <c r="ED19" s="90" t="inlineStr">
        <is>
          <t>12.3522</t>
        </is>
      </c>
      <c r="EE19" s="90" t="inlineStr">
        <is>
          <t>-0.000976654</t>
        </is>
      </c>
      <c r="EF19" s="90" t="inlineStr">
        <is>
          <t>2698.88</t>
        </is>
      </c>
      <c r="EG19" s="90" t="inlineStr">
        <is>
          <t>81.2</t>
        </is>
      </c>
      <c r="EH19" s="90" t="inlineStr">
        <is>
          <t>0</t>
        </is>
      </c>
      <c r="EI19" s="90" t="inlineStr">
        <is>
          <t xml:space="preserve"> 19</t>
        </is>
      </c>
    </row>
    <row r="20" ht="14.25" customHeight="1" s="91">
      <c r="A20" s="92" t="inlineStr">
        <is>
          <t>2025-01-28 15:00</t>
        </is>
      </c>
      <c r="B20" s="90" t="inlineStr">
        <is>
          <t>101438</t>
        </is>
      </c>
      <c r="C20" s="90" t="inlineStr">
        <is>
          <t>24135</t>
        </is>
      </c>
      <c r="D20" s="90" t="inlineStr">
        <is>
          <t>11.4203</t>
        </is>
      </c>
      <c r="E20" s="90" t="inlineStr">
        <is>
          <t>11800.9</t>
        </is>
      </c>
      <c r="F20" s="90" t="inlineStr">
        <is>
          <t>217.864</t>
        </is>
      </c>
      <c r="G20" s="90" t="inlineStr">
        <is>
          <t>11.2</t>
        </is>
      </c>
      <c r="H20" s="90" t="inlineStr">
        <is>
          <t>0</t>
        </is>
      </c>
      <c r="I20" s="90" t="inlineStr">
        <is>
          <t>-0.0446328</t>
        </is>
      </c>
      <c r="J20" s="90" t="inlineStr">
        <is>
          <t>18.4</t>
        </is>
      </c>
      <c r="K20" s="90" t="inlineStr">
        <is>
          <t>5.6783</t>
        </is>
      </c>
      <c r="L20" s="93" t="inlineStr">
        <is>
          <t>0.000104082</t>
        </is>
      </c>
      <c r="M20" s="90" t="inlineStr">
        <is>
          <t>9216.86</t>
        </is>
      </c>
      <c r="N20" s="90" t="inlineStr">
        <is>
          <t>225.34</t>
        </is>
      </c>
      <c r="O20" s="90" t="inlineStr">
        <is>
          <t>96.1</t>
        </is>
      </c>
      <c r="P20" s="90" t="inlineStr">
        <is>
          <t>67.1</t>
        </is>
      </c>
      <c r="Q20" s="90" t="inlineStr">
        <is>
          <t>0.169604</t>
        </is>
      </c>
      <c r="R20" s="90" t="inlineStr">
        <is>
          <t>15.3874</t>
        </is>
      </c>
      <c r="S20" s="90" t="inlineStr">
        <is>
          <t>11.4614</t>
        </is>
      </c>
      <c r="T20" s="93" t="inlineStr">
        <is>
          <t>6.43689e-05</t>
        </is>
      </c>
      <c r="U20" s="90" t="inlineStr">
        <is>
          <t>7254.49</t>
        </is>
      </c>
      <c r="V20" s="90" t="inlineStr">
        <is>
          <t>240.795</t>
        </is>
      </c>
      <c r="W20" s="90" t="inlineStr">
        <is>
          <t>100</t>
        </is>
      </c>
      <c r="X20" s="90" t="inlineStr">
        <is>
          <t>100</t>
        </is>
      </c>
      <c r="Y20" s="90" t="inlineStr">
        <is>
          <t>0.368188</t>
        </is>
      </c>
      <c r="Z20" s="90" t="inlineStr">
        <is>
          <t>15.4708</t>
        </is>
      </c>
      <c r="AA20" s="90" t="inlineStr">
        <is>
          <t>7.03098</t>
        </is>
      </c>
      <c r="AB20" s="93" t="inlineStr">
        <is>
          <t>2.49023e-05</t>
        </is>
      </c>
      <c r="AC20" s="90" t="inlineStr">
        <is>
          <t>5639.31</t>
        </is>
      </c>
      <c r="AD20" s="90" t="inlineStr">
        <is>
          <t>253.397</t>
        </is>
      </c>
      <c r="AE20" s="90" t="inlineStr">
        <is>
          <t>60.9</t>
        </is>
      </c>
      <c r="AF20" s="90" t="inlineStr">
        <is>
          <t>0</t>
        </is>
      </c>
      <c r="AG20" s="90" t="inlineStr">
        <is>
          <t>-0.351953</t>
        </is>
      </c>
      <c r="AH20" s="90" t="inlineStr">
        <is>
          <t>12.3229</t>
        </is>
      </c>
      <c r="AI20" s="90" t="inlineStr">
        <is>
          <t>7.49668</t>
        </is>
      </c>
      <c r="AJ20" s="93" t="inlineStr">
        <is>
          <t>0.000100585</t>
        </is>
      </c>
      <c r="AK20" s="90" t="inlineStr">
        <is>
          <t>4260.15</t>
        </is>
      </c>
      <c r="AL20" s="90" t="inlineStr">
        <is>
          <t>262.598</t>
        </is>
      </c>
      <c r="AM20" s="90" t="inlineStr">
        <is>
          <t>74.9</t>
        </is>
      </c>
      <c r="AN20" s="90" t="inlineStr">
        <is>
          <t>2</t>
        </is>
      </c>
      <c r="AO20" s="90" t="inlineStr">
        <is>
          <t>-0.175676</t>
        </is>
      </c>
      <c r="AP20" s="90" t="inlineStr">
        <is>
          <t>11.8674</t>
        </is>
      </c>
      <c r="AQ20" s="90" t="inlineStr">
        <is>
          <t>7.30272</t>
        </is>
      </c>
      <c r="AR20" s="93" t="inlineStr">
        <is>
          <t>0.000108666</t>
        </is>
      </c>
      <c r="AS20" s="90" t="inlineStr">
        <is>
          <t>3055.33</t>
        </is>
      </c>
      <c r="AT20" s="90" t="inlineStr">
        <is>
          <t>270.703</t>
        </is>
      </c>
      <c r="AU20" s="90" t="inlineStr">
        <is>
          <t>81.4</t>
        </is>
      </c>
      <c r="AV20" s="90" t="inlineStr">
        <is>
          <t>1.8</t>
        </is>
      </c>
      <c r="AW20" s="90" t="inlineStr">
        <is>
          <t>0.215943</t>
        </is>
      </c>
      <c r="AX20" s="90" t="inlineStr">
        <is>
          <t>10.1682</t>
        </is>
      </c>
      <c r="AY20" s="90" t="inlineStr">
        <is>
          <t>6.49062</t>
        </is>
      </c>
      <c r="AZ20" s="93" t="inlineStr">
        <is>
          <t>6.96154e-05</t>
        </is>
      </c>
      <c r="BA20" s="90" t="inlineStr">
        <is>
          <t>1481.76</t>
        </is>
      </c>
      <c r="BB20" s="90" t="inlineStr">
        <is>
          <t>281.9</t>
        </is>
      </c>
      <c r="BC20" s="90" t="inlineStr">
        <is>
          <t>48.6</t>
        </is>
      </c>
      <c r="BD20" s="90" t="inlineStr">
        <is>
          <t>0</t>
        </is>
      </c>
      <c r="BE20" s="90" t="inlineStr">
        <is>
          <t>0.0887754</t>
        </is>
      </c>
      <c r="BF20" s="90" t="inlineStr">
        <is>
          <t>9.68272</t>
        </is>
      </c>
      <c r="BG20" s="90" t="inlineStr">
        <is>
          <t>5.3915</t>
        </is>
      </c>
      <c r="BH20" s="93" t="inlineStr">
        <is>
          <t>8.09113e-05</t>
        </is>
      </c>
      <c r="BI20" s="90" t="inlineStr">
        <is>
          <t>776.333</t>
        </is>
      </c>
      <c r="BJ20" s="90" t="inlineStr">
        <is>
          <t>285.578</t>
        </is>
      </c>
      <c r="BK20" s="90" t="inlineStr">
        <is>
          <t>45.3</t>
        </is>
      </c>
      <c r="BL20" s="90" t="inlineStr">
        <is>
          <t>0</t>
        </is>
      </c>
      <c r="BM20" s="90" t="inlineStr">
        <is>
          <t>0.186201</t>
        </is>
      </c>
      <c r="BN20" s="90" t="inlineStr">
        <is>
          <t>1.12412</t>
        </is>
      </c>
      <c r="BO20" s="90" t="inlineStr">
        <is>
          <t>9.95618</t>
        </is>
      </c>
      <c r="BP20" s="93" t="inlineStr">
        <is>
          <t>0.000199229</t>
        </is>
      </c>
      <c r="BQ20" s="90" t="inlineStr">
        <is>
          <t>552.994</t>
        </is>
      </c>
      <c r="BR20" s="90" t="inlineStr">
        <is>
          <t>284.773</t>
        </is>
      </c>
      <c r="BS20" s="90" t="inlineStr">
        <is>
          <t>85</t>
        </is>
      </c>
      <c r="BT20" s="90" t="inlineStr">
        <is>
          <t>0</t>
        </is>
      </c>
      <c r="BU20" s="90" t="inlineStr">
        <is>
          <t>0.254864</t>
        </is>
      </c>
      <c r="BV20" s="90" t="inlineStr">
        <is>
          <t>-2.20279</t>
        </is>
      </c>
      <c r="BW20" s="90" t="inlineStr">
        <is>
          <t>12.768</t>
        </is>
      </c>
      <c r="BX20" s="93" t="inlineStr">
        <is>
          <t>0.000221858</t>
        </is>
      </c>
      <c r="BY20" s="90" t="inlineStr">
        <is>
          <t>2</t>
        </is>
      </c>
      <c r="BZ20" s="90" t="inlineStr">
        <is>
          <t>335.037</t>
        </is>
      </c>
      <c r="CA20" s="90" t="inlineStr">
        <is>
          <t>285.992</t>
        </is>
      </c>
      <c r="CB20" s="90" t="inlineStr">
        <is>
          <t>93.5</t>
        </is>
      </c>
      <c r="CC20" s="90" t="inlineStr">
        <is>
          <t>2.4</t>
        </is>
      </c>
      <c r="CD20" s="90" t="inlineStr">
        <is>
          <t>0.172624</t>
        </is>
      </c>
      <c r="CE20" s="90" t="inlineStr">
        <is>
          <t>-3.90034</t>
        </is>
      </c>
      <c r="CF20" s="90" t="inlineStr">
        <is>
          <t>12.4723</t>
        </is>
      </c>
      <c r="CG20" s="93" t="inlineStr">
        <is>
          <t>0.000245935</t>
        </is>
      </c>
      <c r="CH20" s="90" t="inlineStr">
        <is>
          <t>287.984</t>
        </is>
      </c>
      <c r="CI20" s="90" t="inlineStr">
        <is>
          <t>86.1</t>
        </is>
      </c>
      <c r="CJ20" s="90" t="inlineStr">
        <is>
          <t>0</t>
        </is>
      </c>
      <c r="CK20" s="90" t="inlineStr">
        <is>
          <t>0.201898</t>
        </is>
      </c>
      <c r="CL20" s="90" t="inlineStr">
        <is>
          <t>-3.65391</t>
        </is>
      </c>
      <c r="CM20" s="90" t="inlineStr">
        <is>
          <t>10.0159</t>
        </is>
      </c>
      <c r="CN20" s="93" t="inlineStr">
        <is>
          <t>0.000263702</t>
        </is>
      </c>
      <c r="CO20" s="90" t="inlineStr">
        <is>
          <t>121.212</t>
        </is>
      </c>
      <c r="CP20" s="90" t="inlineStr">
        <is>
          <t>55.5794</t>
        </is>
      </c>
      <c r="CQ20" s="90" t="inlineStr">
        <is>
          <t>288.163</t>
        </is>
      </c>
      <c r="CR20" s="90" t="inlineStr">
        <is>
          <t>0</t>
        </is>
      </c>
      <c r="CS20" s="90" t="inlineStr">
        <is>
          <t>63.9542</t>
        </is>
      </c>
      <c r="CT20" s="90" t="inlineStr">
        <is>
          <t>288.467</t>
        </is>
      </c>
      <c r="CU20" s="90" t="inlineStr">
        <is>
          <t>286.065</t>
        </is>
      </c>
      <c r="CV20" s="90" t="inlineStr">
        <is>
          <t>85.6</t>
        </is>
      </c>
      <c r="CW20" s="90" t="inlineStr">
        <is>
          <t>-2.93414</t>
        </is>
      </c>
      <c r="CX20" s="90" t="inlineStr">
        <is>
          <t>7.33592</t>
        </is>
      </c>
      <c r="CY20" s="93" t="inlineStr">
        <is>
          <t>-50</t>
        </is>
      </c>
      <c r="CZ20" s="93" t="inlineStr">
        <is>
          <t>0</t>
        </is>
      </c>
      <c r="DA20" s="93" t="inlineStr">
        <is>
          <t>0</t>
        </is>
      </c>
      <c r="DB20" s="93" t="inlineStr">
        <is>
          <t>4.8e-07</t>
        </is>
      </c>
      <c r="DC20" s="93" t="inlineStr">
        <is>
          <t>0</t>
        </is>
      </c>
      <c r="DD20" s="90" t="inlineStr">
        <is>
          <t>0</t>
        </is>
      </c>
      <c r="DE20" s="90" t="inlineStr">
        <is>
          <t>0</t>
        </is>
      </c>
      <c r="DF20" s="90" t="inlineStr">
        <is>
          <t>0</t>
        </is>
      </c>
      <c r="DG20" s="90" t="inlineStr">
        <is>
          <t>0</t>
        </is>
      </c>
      <c r="DH20" s="90" t="inlineStr">
        <is>
          <t>0</t>
        </is>
      </c>
      <c r="DI20" s="90" t="inlineStr">
        <is>
          <t>0</t>
        </is>
      </c>
      <c r="DJ20" s="90" t="inlineStr">
        <is>
          <t>0</t>
        </is>
      </c>
      <c r="DK20" s="90" t="inlineStr">
        <is>
          <t>0</t>
        </is>
      </c>
      <c r="DL20" s="90" t="inlineStr">
        <is>
          <t>0</t>
        </is>
      </c>
      <c r="DM20" s="90" t="inlineStr">
        <is>
          <t>0</t>
        </is>
      </c>
      <c r="DN20" s="90" t="inlineStr">
        <is>
          <t>0</t>
        </is>
      </c>
      <c r="DO20" s="90" t="inlineStr">
        <is>
          <t>0</t>
        </is>
      </c>
      <c r="DP20" s="90" t="inlineStr">
        <is>
          <t>10800</t>
        </is>
      </c>
      <c r="DQ20" s="90" t="inlineStr">
        <is>
          <t>-0.0356316</t>
        </is>
      </c>
      <c r="DR20" s="90" t="inlineStr">
        <is>
          <t>52</t>
        </is>
      </c>
      <c r="DS20" s="90" t="inlineStr">
        <is>
          <t>-78.7691</t>
        </is>
      </c>
      <c r="DT20" s="90" t="inlineStr">
        <is>
          <t>10.4</t>
        </is>
      </c>
      <c r="DU20" s="90" t="inlineStr">
        <is>
          <t>14.6</t>
        </is>
      </c>
      <c r="DV20" s="90" t="inlineStr">
        <is>
          <t>100</t>
        </is>
      </c>
      <c r="DW20" s="90" t="inlineStr">
        <is>
          <t>100</t>
        </is>
      </c>
      <c r="DX20" s="90" t="inlineStr">
        <is>
          <t>100</t>
        </is>
      </c>
      <c r="DY20" s="90" t="inlineStr">
        <is>
          <t>100</t>
        </is>
      </c>
      <c r="DZ20" s="90" t="inlineStr">
        <is>
          <t>113.889</t>
        </is>
      </c>
      <c r="EA20" s="90" t="inlineStr">
        <is>
          <t>10624.6</t>
        </is>
      </c>
      <c r="EB20" s="90" t="inlineStr">
        <is>
          <t>214.735</t>
        </is>
      </c>
      <c r="EC20" s="90" t="inlineStr">
        <is>
          <t>16.9859</t>
        </is>
      </c>
      <c r="ED20" s="90" t="inlineStr">
        <is>
          <t>12.9823</t>
        </is>
      </c>
      <c r="EE20" s="90" t="inlineStr">
        <is>
          <t>-0.00314611</t>
        </is>
      </c>
      <c r="EF20" s="90" t="inlineStr">
        <is>
          <t>2702.72</t>
        </is>
      </c>
      <c r="EG20" s="90" t="inlineStr">
        <is>
          <t>76.1</t>
        </is>
      </c>
      <c r="EH20" s="90" t="inlineStr">
        <is>
          <t>0</t>
        </is>
      </c>
      <c r="EI20" s="90" t="inlineStr">
        <is>
          <t xml:space="preserve"> 20</t>
        </is>
      </c>
    </row>
    <row r="21" ht="14.25" customHeight="1" s="91">
      <c r="A21" s="92" t="inlineStr">
        <is>
          <t>2025-01-28 18:00</t>
        </is>
      </c>
      <c r="B21" s="90" t="inlineStr">
        <is>
          <t>101510</t>
        </is>
      </c>
      <c r="C21" s="90" t="inlineStr">
        <is>
          <t>24134.9</t>
        </is>
      </c>
      <c r="D21" s="90" t="inlineStr">
        <is>
          <t>12.4007</t>
        </is>
      </c>
      <c r="E21" s="90" t="inlineStr">
        <is>
          <t>11792.3</t>
        </is>
      </c>
      <c r="F21" s="90" t="inlineStr">
        <is>
          <t>219.382</t>
        </is>
      </c>
      <c r="G21" s="90" t="inlineStr">
        <is>
          <t>9.5</t>
        </is>
      </c>
      <c r="H21" s="90" t="inlineStr">
        <is>
          <t>0</t>
        </is>
      </c>
      <c r="I21" s="90" t="inlineStr">
        <is>
          <t>-0.221329</t>
        </is>
      </c>
      <c r="J21" s="90" t="inlineStr">
        <is>
          <t>21.6</t>
        </is>
      </c>
      <c r="K21" s="90" t="inlineStr">
        <is>
          <t>8.54373</t>
        </is>
      </c>
      <c r="L21" s="93" t="inlineStr">
        <is>
          <t>7.83437e-05</t>
        </is>
      </c>
      <c r="M21" s="90" t="inlineStr">
        <is>
          <t>9201.22</t>
        </is>
      </c>
      <c r="N21" s="90" t="inlineStr">
        <is>
          <t>224.005</t>
        </is>
      </c>
      <c r="O21" s="90" t="inlineStr">
        <is>
          <t>70.3</t>
        </is>
      </c>
      <c r="P21" s="90" t="inlineStr">
        <is>
          <t>0.3</t>
        </is>
      </c>
      <c r="Q21" s="90" t="inlineStr">
        <is>
          <t>0.190305</t>
        </is>
      </c>
      <c r="R21" s="90" t="inlineStr">
        <is>
          <t>18.1424</t>
        </is>
      </c>
      <c r="S21" s="90" t="inlineStr">
        <is>
          <t>12.7582</t>
        </is>
      </c>
      <c r="T21" s="93" t="inlineStr">
        <is>
          <t>0.000106269</t>
        </is>
      </c>
      <c r="U21" s="90" t="inlineStr">
        <is>
          <t>7248.41</t>
        </is>
      </c>
      <c r="V21" s="90" t="inlineStr">
        <is>
          <t>240.787</t>
        </is>
      </c>
      <c r="W21" s="90" t="inlineStr">
        <is>
          <t>45.5</t>
        </is>
      </c>
      <c r="X21" s="90" t="inlineStr">
        <is>
          <t>0</t>
        </is>
      </c>
      <c r="Y21" s="90" t="inlineStr">
        <is>
          <t>0.361971</t>
        </is>
      </c>
      <c r="Z21" s="90" t="inlineStr">
        <is>
          <t>16.247</t>
        </is>
      </c>
      <c r="AA21" s="90" t="inlineStr">
        <is>
          <t>10.5139</t>
        </is>
      </c>
      <c r="AB21" s="93" t="inlineStr">
        <is>
          <t>8.1313e-05</t>
        </is>
      </c>
      <c r="AC21" s="90" t="inlineStr">
        <is>
          <t>5636.12</t>
        </is>
      </c>
      <c r="AD21" s="90" t="inlineStr">
        <is>
          <t>252.351</t>
        </is>
      </c>
      <c r="AE21" s="90" t="inlineStr">
        <is>
          <t>97.2</t>
        </is>
      </c>
      <c r="AF21" s="90" t="inlineStr">
        <is>
          <t>31</t>
        </is>
      </c>
      <c r="AG21" s="90" t="inlineStr">
        <is>
          <t>0.359035</t>
        </is>
      </c>
      <c r="AH21" s="90" t="inlineStr">
        <is>
          <t>12.9618</t>
        </is>
      </c>
      <c r="AI21" s="90" t="inlineStr">
        <is>
          <t>4.67249</t>
        </is>
      </c>
      <c r="AJ21" s="93" t="inlineStr">
        <is>
          <t>6.41959e-05</t>
        </is>
      </c>
      <c r="AK21" s="90" t="inlineStr">
        <is>
          <t>4261</t>
        </is>
      </c>
      <c r="AL21" s="90" t="inlineStr">
        <is>
          <t>262.244</t>
        </is>
      </c>
      <c r="AM21" s="90" t="inlineStr">
        <is>
          <t>67.8</t>
        </is>
      </c>
      <c r="AN21" s="90" t="inlineStr">
        <is>
          <t>0</t>
        </is>
      </c>
      <c r="AO21" s="90" t="inlineStr">
        <is>
          <t>0.399092</t>
        </is>
      </c>
      <c r="AP21" s="90" t="inlineStr">
        <is>
          <t>10.8393</t>
        </is>
      </c>
      <c r="AQ21" s="90" t="inlineStr">
        <is>
          <t>2.02922</t>
        </is>
      </c>
      <c r="AR21" s="93" t="inlineStr">
        <is>
          <t>3.35941e-05</t>
        </is>
      </c>
      <c r="AS21" s="90" t="inlineStr">
        <is>
          <t>3057.88</t>
        </is>
      </c>
      <c r="AT21" s="90" t="inlineStr">
        <is>
          <t>270.041</t>
        </is>
      </c>
      <c r="AU21" s="90" t="inlineStr">
        <is>
          <t>84.3</t>
        </is>
      </c>
      <c r="AV21" s="90" t="inlineStr">
        <is>
          <t>4</t>
        </is>
      </c>
      <c r="AW21" s="90" t="inlineStr">
        <is>
          <t>-0.253844</t>
        </is>
      </c>
      <c r="AX21" s="90" t="inlineStr">
        <is>
          <t>6.36331</t>
        </is>
      </c>
      <c r="AY21" s="90" t="inlineStr">
        <is>
          <t>3.16087</t>
        </is>
      </c>
      <c r="AZ21" s="93" t="inlineStr">
        <is>
          <t>7.01267e-05</t>
        </is>
      </c>
      <c r="BA21" s="90" t="inlineStr">
        <is>
          <t>1486.9</t>
        </is>
      </c>
      <c r="BB21" s="90" t="inlineStr">
        <is>
          <t>280.699</t>
        </is>
      </c>
      <c r="BC21" s="90" t="inlineStr">
        <is>
          <t>67.5</t>
        </is>
      </c>
      <c r="BD21" s="90" t="inlineStr">
        <is>
          <t>0</t>
        </is>
      </c>
      <c r="BE21" s="90" t="inlineStr">
        <is>
          <t>-0.463221</t>
        </is>
      </c>
      <c r="BF21" s="90" t="inlineStr">
        <is>
          <t>8.38609</t>
        </is>
      </c>
      <c r="BG21" s="90" t="inlineStr">
        <is>
          <t>4.7163</t>
        </is>
      </c>
      <c r="BH21" s="93" t="inlineStr">
        <is>
          <t>0.000116948</t>
        </is>
      </c>
      <c r="BI21" s="90" t="inlineStr">
        <is>
          <t>783.068</t>
        </is>
      </c>
      <c r="BJ21" s="90" t="inlineStr">
        <is>
          <t>286.498</t>
        </is>
      </c>
      <c r="BK21" s="90" t="inlineStr">
        <is>
          <t>38.4</t>
        </is>
      </c>
      <c r="BL21" s="90" t="inlineStr">
        <is>
          <t>0</t>
        </is>
      </c>
      <c r="BM21" s="90" t="inlineStr">
        <is>
          <t>-0.178092</t>
        </is>
      </c>
      <c r="BN21" s="90" t="inlineStr">
        <is>
          <t>3.93989</t>
        </is>
      </c>
      <c r="BO21" s="90" t="inlineStr">
        <is>
          <t>6.84434</t>
        </is>
      </c>
      <c r="BP21" s="93" t="inlineStr">
        <is>
          <t>0.000200896</t>
        </is>
      </c>
      <c r="BQ21" s="90" t="inlineStr">
        <is>
          <t>558.643</t>
        </is>
      </c>
      <c r="BR21" s="90" t="inlineStr">
        <is>
          <t>286.586</t>
        </is>
      </c>
      <c r="BS21" s="90" t="inlineStr">
        <is>
          <t>53.8</t>
        </is>
      </c>
      <c r="BT21" s="90" t="inlineStr">
        <is>
          <t>0</t>
        </is>
      </c>
      <c r="BU21" s="90" t="inlineStr">
        <is>
          <t>0.137664</t>
        </is>
      </c>
      <c r="BV21" s="90" t="inlineStr">
        <is>
          <t>-0.0345898</t>
        </is>
      </c>
      <c r="BW21" s="90" t="inlineStr">
        <is>
          <t>10.9498</t>
        </is>
      </c>
      <c r="BX21" s="93" t="inlineStr">
        <is>
          <t>0.000185147</t>
        </is>
      </c>
      <c r="BY21" s="90" t="inlineStr">
        <is>
          <t>4</t>
        </is>
      </c>
      <c r="BZ21" s="90" t="inlineStr">
        <is>
          <t>340.1</t>
        </is>
      </c>
      <c r="CA21" s="90" t="inlineStr">
        <is>
          <t>285.998</t>
        </is>
      </c>
      <c r="CB21" s="90" t="inlineStr">
        <is>
          <t>90.1</t>
        </is>
      </c>
      <c r="CC21" s="90" t="inlineStr">
        <is>
          <t>0.1</t>
        </is>
      </c>
      <c r="CD21" s="90" t="inlineStr">
        <is>
          <t>0.279354</t>
        </is>
      </c>
      <c r="CE21" s="90" t="inlineStr">
        <is>
          <t>-2.76021</t>
        </is>
      </c>
      <c r="CF21" s="90" t="inlineStr">
        <is>
          <t>13.714</t>
        </is>
      </c>
      <c r="CG21" s="93" t="inlineStr">
        <is>
          <t>0.000148344</t>
        </is>
      </c>
      <c r="CH21" s="90" t="inlineStr">
        <is>
          <t>287.009</t>
        </is>
      </c>
      <c r="CI21" s="90" t="inlineStr">
        <is>
          <t>92.5</t>
        </is>
      </c>
      <c r="CJ21" s="90" t="inlineStr">
        <is>
          <t>0</t>
        </is>
      </c>
      <c r="CK21" s="90" t="inlineStr">
        <is>
          <t>0.240881</t>
        </is>
      </c>
      <c r="CL21" s="90" t="inlineStr">
        <is>
          <t>-2.76569</t>
        </is>
      </c>
      <c r="CM21" s="90" t="inlineStr">
        <is>
          <t>10.0455</t>
        </is>
      </c>
      <c r="CN21" s="93" t="inlineStr">
        <is>
          <t>0.000200193</t>
        </is>
      </c>
      <c r="CO21" s="90" t="inlineStr">
        <is>
          <t>126.707</t>
        </is>
      </c>
      <c r="CP21" s="90" t="inlineStr">
        <is>
          <t>55.5794</t>
        </is>
      </c>
      <c r="CQ21" s="90" t="inlineStr">
        <is>
          <t>285.998</t>
        </is>
      </c>
      <c r="CR21" s="90" t="inlineStr">
        <is>
          <t>0</t>
        </is>
      </c>
      <c r="CS21" s="90" t="inlineStr">
        <is>
          <t>0.340188</t>
        </is>
      </c>
      <c r="CT21" s="90" t="inlineStr">
        <is>
          <t>287.021</t>
        </is>
      </c>
      <c r="CU21" s="90" t="inlineStr">
        <is>
          <t>285.945</t>
        </is>
      </c>
      <c r="CV21" s="90" t="inlineStr">
        <is>
          <t>93.2</t>
        </is>
      </c>
      <c r="CW21" s="90" t="inlineStr">
        <is>
          <t>-2.00547</t>
        </is>
      </c>
      <c r="CX21" s="90" t="inlineStr">
        <is>
          <t>6.99525</t>
        </is>
      </c>
      <c r="CY21" s="90" t="inlineStr">
        <is>
          <t>-50</t>
        </is>
      </c>
      <c r="CZ21" s="93" t="inlineStr">
        <is>
          <t>0</t>
        </is>
      </c>
      <c r="DA21" s="93" t="inlineStr">
        <is>
          <t>0</t>
        </is>
      </c>
      <c r="DB21" s="93" t="inlineStr">
        <is>
          <t>2.4e-07</t>
        </is>
      </c>
      <c r="DC21" s="93" t="inlineStr">
        <is>
          <t>0</t>
        </is>
      </c>
      <c r="DD21" s="90" t="inlineStr">
        <is>
          <t>0</t>
        </is>
      </c>
      <c r="DE21" s="90" t="inlineStr">
        <is>
          <t>0</t>
        </is>
      </c>
      <c r="DF21" s="90" t="inlineStr">
        <is>
          <t>0</t>
        </is>
      </c>
      <c r="DG21" s="90" t="inlineStr">
        <is>
          <t>0</t>
        </is>
      </c>
      <c r="DH21" s="90" t="inlineStr">
        <is>
          <t>0</t>
        </is>
      </c>
      <c r="DI21" s="90" t="inlineStr">
        <is>
          <t>0</t>
        </is>
      </c>
      <c r="DJ21" s="90" t="inlineStr">
        <is>
          <t>0</t>
        </is>
      </c>
      <c r="DK21" s="90" t="inlineStr">
        <is>
          <t>0</t>
        </is>
      </c>
      <c r="DL21" s="90" t="inlineStr">
        <is>
          <t>0</t>
        </is>
      </c>
      <c r="DM21" s="90" t="inlineStr">
        <is>
          <t>0</t>
        </is>
      </c>
      <c r="DN21" s="90" t="inlineStr">
        <is>
          <t>0</t>
        </is>
      </c>
      <c r="DO21" s="90" t="inlineStr">
        <is>
          <t>0</t>
        </is>
      </c>
      <c r="DP21" s="90" t="inlineStr">
        <is>
          <t>14139</t>
        </is>
      </c>
      <c r="DQ21" s="90" t="inlineStr">
        <is>
          <t>-0.238503</t>
        </is>
      </c>
      <c r="DR21" s="90" t="inlineStr">
        <is>
          <t>57</t>
        </is>
      </c>
      <c r="DS21" s="90" t="inlineStr">
        <is>
          <t>-95.7748</t>
        </is>
      </c>
      <c r="DT21" s="90" t="inlineStr">
        <is>
          <t>4.5</t>
        </is>
      </c>
      <c r="DU21" s="90" t="inlineStr">
        <is>
          <t>26.4</t>
        </is>
      </c>
      <c r="DV21" s="90" t="inlineStr">
        <is>
          <t>64.4</t>
        </is>
      </c>
      <c r="DW21" s="90" t="inlineStr">
        <is>
          <t>95.5</t>
        </is>
      </c>
      <c r="DX21" s="90" t="inlineStr">
        <is>
          <t>4.6</t>
        </is>
      </c>
      <c r="DY21" s="90" t="inlineStr">
        <is>
          <t>84</t>
        </is>
      </c>
      <c r="DZ21" s="90" t="inlineStr">
        <is>
          <t>118.646</t>
        </is>
      </c>
      <c r="EA21" s="90" t="inlineStr">
        <is>
          <t>10911.8</t>
        </is>
      </c>
      <c r="EB21" s="90" t="inlineStr">
        <is>
          <t>215.423</t>
        </is>
      </c>
      <c r="EC21" s="90" t="inlineStr">
        <is>
          <t>16.7807</t>
        </is>
      </c>
      <c r="ED21" s="90" t="inlineStr">
        <is>
          <t>13.3971</t>
        </is>
      </c>
      <c r="EE21" s="90" t="inlineStr">
        <is>
          <t>0.00167156</t>
        </is>
      </c>
      <c r="EF21" s="90" t="inlineStr">
        <is>
          <t>2644.64</t>
        </is>
      </c>
      <c r="EG21" s="90" t="inlineStr">
        <is>
          <t>79.8</t>
        </is>
      </c>
      <c r="EH21" s="90" t="inlineStr">
        <is>
          <t>0</t>
        </is>
      </c>
      <c r="EI21" s="90" t="inlineStr">
        <is>
          <t xml:space="preserve"> 21</t>
        </is>
      </c>
    </row>
    <row r="22" ht="14.25" customHeight="1" s="91">
      <c r="A22" s="92" t="inlineStr">
        <is>
          <t>2025-01-28 21:00</t>
        </is>
      </c>
      <c r="B22" s="90" t="inlineStr">
        <is>
          <t>101593</t>
        </is>
      </c>
      <c r="C22" s="90" t="inlineStr">
        <is>
          <t>24135.2</t>
        </is>
      </c>
      <c r="D22" s="90" t="inlineStr">
        <is>
          <t>10.7014</t>
        </is>
      </c>
      <c r="E22" s="90" t="inlineStr">
        <is>
          <t>11775.9</t>
        </is>
      </c>
      <c r="F22" s="90" t="inlineStr">
        <is>
          <t>217.93</t>
        </is>
      </c>
      <c r="G22" s="90" t="inlineStr">
        <is>
          <t>11.3</t>
        </is>
      </c>
      <c r="H22" s="90" t="inlineStr">
        <is>
          <t>0</t>
        </is>
      </c>
      <c r="I22" s="90" t="inlineStr">
        <is>
          <t>-0.203036</t>
        </is>
      </c>
      <c r="J22" s="90" t="inlineStr">
        <is>
          <t>24.1</t>
        </is>
      </c>
      <c r="K22" s="90" t="inlineStr">
        <is>
          <t>12.6833</t>
        </is>
      </c>
      <c r="L22" s="93" t="inlineStr">
        <is>
          <t>0.000106665</t>
        </is>
      </c>
      <c r="M22" s="90" t="inlineStr">
        <is>
          <t>9187.67</t>
        </is>
      </c>
      <c r="N22" s="90" t="inlineStr">
        <is>
          <t>223.4</t>
        </is>
      </c>
      <c r="O22" s="90" t="inlineStr">
        <is>
          <t>100</t>
        </is>
      </c>
      <c r="P22" s="90" t="inlineStr">
        <is>
          <t>99.9</t>
        </is>
      </c>
      <c r="Q22" s="90" t="inlineStr">
        <is>
          <t>-0.00529102</t>
        </is>
      </c>
      <c r="R22" s="90" t="inlineStr">
        <is>
          <t>18.836</t>
        </is>
      </c>
      <c r="S22" s="90" t="inlineStr">
        <is>
          <t>13.7539</t>
        </is>
      </c>
      <c r="T22" s="93" t="inlineStr">
        <is>
          <t>4.69644e-05</t>
        </is>
      </c>
      <c r="U22" s="90" t="inlineStr">
        <is>
          <t>7239.11</t>
        </is>
      </c>
      <c r="V22" s="90" t="inlineStr">
        <is>
          <t>239.71</t>
        </is>
      </c>
      <c r="W22" s="90" t="inlineStr">
        <is>
          <t>81.6</t>
        </is>
      </c>
      <c r="X22" s="90" t="inlineStr">
        <is>
          <t>4.7</t>
        </is>
      </c>
      <c r="Y22" s="90" t="inlineStr">
        <is>
          <t>0.435137</t>
        </is>
      </c>
      <c r="Z22" s="90" t="inlineStr">
        <is>
          <t>14.4555</t>
        </is>
      </c>
      <c r="AA22" s="90" t="inlineStr">
        <is>
          <t>12.2025</t>
        </is>
      </c>
      <c r="AB22" s="93" t="inlineStr">
        <is>
          <t>9.59495e-05</t>
        </is>
      </c>
      <c r="AC22" s="90" t="inlineStr">
        <is>
          <t>5630.93</t>
        </is>
      </c>
      <c r="AD22" s="90" t="inlineStr">
        <is>
          <t>251.849</t>
        </is>
      </c>
      <c r="AE22" s="90" t="inlineStr">
        <is>
          <t>45.7</t>
        </is>
      </c>
      <c r="AF22" s="90" t="inlineStr">
        <is>
          <t>0</t>
        </is>
      </c>
      <c r="AG22" s="90" t="inlineStr">
        <is>
          <t>0.418293</t>
        </is>
      </c>
      <c r="AH22" s="90" t="inlineStr">
        <is>
          <t>13.6304</t>
        </is>
      </c>
      <c r="AI22" s="90" t="inlineStr">
        <is>
          <t>6.38859</t>
        </is>
      </c>
      <c r="AJ22" s="93" t="inlineStr">
        <is>
          <t>6.87073e-05</t>
        </is>
      </c>
      <c r="AK22" s="90" t="inlineStr">
        <is>
          <t>4260.35</t>
        </is>
      </c>
      <c r="AL22" s="90" t="inlineStr">
        <is>
          <t>261.488</t>
        </is>
      </c>
      <c r="AM22" s="90" t="inlineStr">
        <is>
          <t>66.2</t>
        </is>
      </c>
      <c r="AN22" s="90" t="inlineStr">
        <is>
          <t>0</t>
        </is>
      </c>
      <c r="AO22" s="90" t="inlineStr">
        <is>
          <t>0.0497773</t>
        </is>
      </c>
      <c r="AP22" s="90" t="inlineStr">
        <is>
          <t>10.3651</t>
        </is>
      </c>
      <c r="AQ22" s="90" t="inlineStr">
        <is>
          <t>3.5398</t>
        </is>
      </c>
      <c r="AR22" s="93" t="inlineStr">
        <is>
          <t>6.74283e-05</t>
        </is>
      </c>
      <c r="AS22" s="90" t="inlineStr">
        <is>
          <t>3059.26</t>
        </is>
      </c>
      <c r="AT22" s="90" t="inlineStr">
        <is>
          <t>270.294</t>
        </is>
      </c>
      <c r="AU22" s="90" t="inlineStr">
        <is>
          <t>42.8</t>
        </is>
      </c>
      <c r="AV22" s="90" t="inlineStr">
        <is>
          <t>0</t>
        </is>
      </c>
      <c r="AW22" s="90" t="inlineStr">
        <is>
          <t>-0.623201</t>
        </is>
      </c>
      <c r="AX22" s="90" t="inlineStr">
        <is>
          <t>8.53056</t>
        </is>
      </c>
      <c r="AY22" s="90" t="inlineStr">
        <is>
          <t>3.08803</t>
        </is>
      </c>
      <c r="AZ22" s="93" t="inlineStr">
        <is>
          <t>0.000104314</t>
        </is>
      </c>
      <c r="BA22" s="90" t="inlineStr">
        <is>
          <t>1490.53</t>
        </is>
      </c>
      <c r="BB22" s="90" t="inlineStr">
        <is>
          <t>280.37</t>
        </is>
      </c>
      <c r="BC22" s="90" t="inlineStr">
        <is>
          <t>71.9</t>
        </is>
      </c>
      <c r="BD22" s="90" t="inlineStr">
        <is>
          <t>0</t>
        </is>
      </c>
      <c r="BE22" s="90" t="inlineStr">
        <is>
          <t>-0.5915</t>
        </is>
      </c>
      <c r="BF22" s="90" t="inlineStr">
        <is>
          <t>9.15312</t>
        </is>
      </c>
      <c r="BG22" s="90" t="inlineStr">
        <is>
          <t>6.22057</t>
        </is>
      </c>
      <c r="BH22" s="93" t="inlineStr">
        <is>
          <t>-7.45364e-05</t>
        </is>
      </c>
      <c r="BI22" s="90" t="inlineStr">
        <is>
          <t>789.323</t>
        </is>
      </c>
      <c r="BJ22" s="90" t="inlineStr">
        <is>
          <t>285.041</t>
        </is>
      </c>
      <c r="BK22" s="90" t="inlineStr">
        <is>
          <t>54.3</t>
        </is>
      </c>
      <c r="BL22" s="90" t="inlineStr">
        <is>
          <t>0</t>
        </is>
      </c>
      <c r="BM22" s="90" t="inlineStr">
        <is>
          <t>-0.0396953</t>
        </is>
      </c>
      <c r="BN22" s="90" t="inlineStr">
        <is>
          <t>2.54087</t>
        </is>
      </c>
      <c r="BO22" s="90" t="inlineStr">
        <is>
          <t>6.52873</t>
        </is>
      </c>
      <c r="BP22" s="93" t="inlineStr">
        <is>
          <t>9.41289e-05</t>
        </is>
      </c>
      <c r="BQ22" s="90" t="inlineStr">
        <is>
          <t>565.527</t>
        </is>
      </c>
      <c r="BR22" s="90" t="inlineStr">
        <is>
          <t>286.251</t>
        </is>
      </c>
      <c r="BS22" s="90" t="inlineStr">
        <is>
          <t>58.7</t>
        </is>
      </c>
      <c r="BT22" s="90" t="inlineStr">
        <is>
          <t>0</t>
        </is>
      </c>
      <c r="BU22" s="90" t="inlineStr">
        <is>
          <t>0.215325</t>
        </is>
      </c>
      <c r="BV22" s="90" t="inlineStr">
        <is>
          <t>0.188589</t>
        </is>
      </c>
      <c r="BW22" s="90" t="inlineStr">
        <is>
          <t>8.72263</t>
        </is>
      </c>
      <c r="BX22" s="93" t="inlineStr">
        <is>
          <t>0.000138064</t>
        </is>
      </c>
      <c r="BY22" s="90" t="inlineStr">
        <is>
          <t>4</t>
        </is>
      </c>
      <c r="BZ22" s="90" t="inlineStr">
        <is>
          <t>346.944</t>
        </is>
      </c>
      <c r="CA22" s="90" t="inlineStr">
        <is>
          <t>286.258</t>
        </is>
      </c>
      <c r="CB22" s="90" t="inlineStr">
        <is>
          <t>85.6</t>
        </is>
      </c>
      <c r="CC22" s="90" t="inlineStr">
        <is>
          <t>0</t>
        </is>
      </c>
      <c r="CD22" s="90" t="inlineStr">
        <is>
          <t>0.435398</t>
        </is>
      </c>
      <c r="CE22" s="90" t="inlineStr">
        <is>
          <t>-1.83149</t>
        </is>
      </c>
      <c r="CF22" s="90" t="inlineStr">
        <is>
          <t>11.4115</t>
        </is>
      </c>
      <c r="CG22" s="93" t="inlineStr">
        <is>
          <t>0.000140153</t>
        </is>
      </c>
      <c r="CH22" s="90" t="inlineStr">
        <is>
          <t>286.788</t>
        </is>
      </c>
      <c r="CI22" s="90" t="inlineStr">
        <is>
          <t>94.7</t>
        </is>
      </c>
      <c r="CJ22" s="90" t="inlineStr">
        <is>
          <t>1.2</t>
        </is>
      </c>
      <c r="CK22" s="90" t="inlineStr">
        <is>
          <t>0.269398</t>
        </is>
      </c>
      <c r="CL22" s="90" t="inlineStr">
        <is>
          <t>-2.27258</t>
        </is>
      </c>
      <c r="CM22" s="90" t="inlineStr">
        <is>
          <t>8.8281</t>
        </is>
      </c>
      <c r="CN22" s="93" t="inlineStr">
        <is>
          <t>0.000169177</t>
        </is>
      </c>
      <c r="CO22" s="90" t="inlineStr">
        <is>
          <t>133.5</t>
        </is>
      </c>
      <c r="CP22" s="90" t="inlineStr">
        <is>
          <t>55.5794</t>
        </is>
      </c>
      <c r="CQ22" s="90" t="inlineStr">
        <is>
          <t>285.605</t>
        </is>
      </c>
      <c r="CR22" s="90" t="inlineStr">
        <is>
          <t>0</t>
        </is>
      </c>
      <c r="CS22" s="90" t="inlineStr">
        <is>
          <t>-13.6578</t>
        </is>
      </c>
      <c r="CT22" s="90" t="inlineStr">
        <is>
          <t>286.73</t>
        </is>
      </c>
      <c r="CU22" s="90" t="inlineStr">
        <is>
          <t>285.916</t>
        </is>
      </c>
      <c r="CV22" s="90" t="inlineStr">
        <is>
          <t>94.8</t>
        </is>
      </c>
      <c r="CW22" s="90" t="inlineStr">
        <is>
          <t>-1.58806</t>
        </is>
      </c>
      <c r="CX22" s="90" t="inlineStr">
        <is>
          <t>5.94257</t>
        </is>
      </c>
      <c r="CY22" s="93" t="inlineStr">
        <is>
          <t>-50</t>
        </is>
      </c>
      <c r="CZ22" s="93" t="inlineStr">
        <is>
          <t>0</t>
        </is>
      </c>
      <c r="DA22" s="93" t="inlineStr">
        <is>
          <t>0</t>
        </is>
      </c>
      <c r="DB22" s="93" t="inlineStr">
        <is>
          <t>0</t>
        </is>
      </c>
      <c r="DC22" s="93" t="inlineStr">
        <is>
          <t>0</t>
        </is>
      </c>
      <c r="DD22" s="90" t="inlineStr">
        <is>
          <t>0</t>
        </is>
      </c>
      <c r="DE22" s="90" t="inlineStr">
        <is>
          <t>0</t>
        </is>
      </c>
      <c r="DF22" s="90" t="inlineStr">
        <is>
          <t>0</t>
        </is>
      </c>
      <c r="DG22" s="90" t="inlineStr">
        <is>
          <t>0</t>
        </is>
      </c>
      <c r="DH22" s="90" t="inlineStr">
        <is>
          <t>0</t>
        </is>
      </c>
      <c r="DI22" s="90" t="inlineStr">
        <is>
          <t>0</t>
        </is>
      </c>
      <c r="DJ22" s="90" t="inlineStr">
        <is>
          <t>0</t>
        </is>
      </c>
      <c r="DK22" s="90" t="inlineStr">
        <is>
          <t>0</t>
        </is>
      </c>
      <c r="DL22" s="90" t="inlineStr">
        <is>
          <t>0</t>
        </is>
      </c>
      <c r="DM22" s="90" t="inlineStr">
        <is>
          <t>0</t>
        </is>
      </c>
      <c r="DN22" s="90" t="inlineStr">
        <is>
          <t>0</t>
        </is>
      </c>
      <c r="DO22" s="90" t="inlineStr">
        <is>
          <t>0</t>
        </is>
      </c>
      <c r="DP22" s="90" t="inlineStr">
        <is>
          <t>0</t>
        </is>
      </c>
      <c r="DQ22" s="90" t="inlineStr">
        <is>
          <t>-0.541467</t>
        </is>
      </c>
      <c r="DR22" s="90" t="inlineStr">
        <is>
          <t>132</t>
        </is>
      </c>
      <c r="DS22" s="90" t="inlineStr">
        <is>
          <t>-50.4418</t>
        </is>
      </c>
      <c r="DT22" s="90" t="inlineStr">
        <is>
          <t>6.4</t>
        </is>
      </c>
      <c r="DU22" s="90" t="inlineStr">
        <is>
          <t>6.2</t>
        </is>
      </c>
      <c r="DV22" s="90" t="inlineStr">
        <is>
          <t>96.2</t>
        </is>
      </c>
      <c r="DW22" s="90" t="inlineStr">
        <is>
          <t>24.7</t>
        </is>
      </c>
      <c r="DX22" s="90" t="inlineStr">
        <is>
          <t>100</t>
        </is>
      </c>
      <c r="DY22" s="90" t="inlineStr">
        <is>
          <t>37.6</t>
        </is>
      </c>
      <c r="DZ22" s="90" t="inlineStr">
        <is>
          <t>108.032</t>
        </is>
      </c>
      <c r="EA22" s="90" t="inlineStr">
        <is>
          <t>10833</t>
        </is>
      </c>
      <c r="EB22" s="90" t="inlineStr">
        <is>
          <t>215.81</t>
        </is>
      </c>
      <c r="EC22" s="90" t="inlineStr">
        <is>
          <t>18.8355</t>
        </is>
      </c>
      <c r="ED22" s="90" t="inlineStr">
        <is>
          <t>16.9011</t>
        </is>
      </c>
      <c r="EE22" s="90" t="inlineStr">
        <is>
          <t>0.00304462</t>
        </is>
      </c>
      <c r="EF22" s="90" t="inlineStr">
        <is>
          <t>2641.92</t>
        </is>
      </c>
      <c r="EG22" s="90" t="inlineStr">
        <is>
          <t>46.7</t>
        </is>
      </c>
      <c r="EH22" s="90" t="inlineStr">
        <is>
          <t>0</t>
        </is>
      </c>
      <c r="EI22" s="90" t="inlineStr">
        <is>
          <t xml:space="preserve"> 22</t>
        </is>
      </c>
    </row>
    <row r="23" ht="14.25" customHeight="1" s="91">
      <c r="A23" s="92" t="inlineStr">
        <is>
          <t>2025-01-29 00:00</t>
        </is>
      </c>
      <c r="B23" s="90" t="inlineStr">
        <is>
          <t>101593</t>
        </is>
      </c>
      <c r="C23" s="90" t="inlineStr">
        <is>
          <t>24135.3</t>
        </is>
      </c>
      <c r="D23" s="90" t="inlineStr">
        <is>
          <t>9.60017</t>
        </is>
      </c>
      <c r="E23" s="90" t="inlineStr">
        <is>
          <t>11758.2</t>
        </is>
      </c>
      <c r="F23" s="90" t="inlineStr">
        <is>
          <t>219.563</t>
        </is>
      </c>
      <c r="G23" s="90" t="inlineStr">
        <is>
          <t>8.3</t>
        </is>
      </c>
      <c r="H23" s="90" t="inlineStr">
        <is>
          <t>0</t>
        </is>
      </c>
      <c r="I23" s="90" t="inlineStr">
        <is>
          <t>-0.20476</t>
        </is>
      </c>
      <c r="J23" s="90" t="inlineStr">
        <is>
          <t>25.8065</t>
        </is>
      </c>
      <c r="K23" s="90" t="inlineStr">
        <is>
          <t>12.1282</t>
        </is>
      </c>
      <c r="L23" s="93" t="inlineStr">
        <is>
          <t>0.000110162</t>
        </is>
      </c>
      <c r="M23" s="90" t="inlineStr">
        <is>
          <t>9169.31</t>
        </is>
      </c>
      <c r="N23" s="90" t="inlineStr">
        <is>
          <t>223.706</t>
        </is>
      </c>
      <c r="O23" s="90" t="inlineStr">
        <is>
          <t>66.4</t>
        </is>
      </c>
      <c r="P23" s="90" t="inlineStr">
        <is>
          <t>2</t>
        </is>
      </c>
      <c r="Q23" s="90" t="inlineStr">
        <is>
          <t>0.157756</t>
        </is>
      </c>
      <c r="R23" s="90" t="inlineStr">
        <is>
          <t>21.2338</t>
        </is>
      </c>
      <c r="S23" s="90" t="inlineStr">
        <is>
          <t>17.1404</t>
        </is>
      </c>
      <c r="T23" s="93" t="inlineStr">
        <is>
          <t>8.27865e-05</t>
        </is>
      </c>
      <c r="U23" s="90" t="inlineStr">
        <is>
          <t>7223.94</t>
        </is>
      </c>
      <c r="V23" s="90" t="inlineStr">
        <is>
          <t>238.931</t>
        </is>
      </c>
      <c r="W23" s="90" t="inlineStr">
        <is>
          <t>94.7</t>
        </is>
      </c>
      <c r="X23" s="90" t="inlineStr">
        <is>
          <t>35.5</t>
        </is>
      </c>
      <c r="Y23" s="90" t="inlineStr">
        <is>
          <t>0.440934</t>
        </is>
      </c>
      <c r="Z23" s="90" t="inlineStr">
        <is>
          <t>15.1066</t>
        </is>
      </c>
      <c r="AA23" s="90" t="inlineStr">
        <is>
          <t>14.8312</t>
        </is>
      </c>
      <c r="AB23" s="93" t="inlineStr">
        <is>
          <t>7.53596e-05</t>
        </is>
      </c>
      <c r="AC23" s="90" t="inlineStr">
        <is>
          <t>5620.38</t>
        </is>
      </c>
      <c r="AD23" s="90" t="inlineStr">
        <is>
          <t>251.625</t>
        </is>
      </c>
      <c r="AE23" s="90" t="inlineStr">
        <is>
          <t>53.3</t>
        </is>
      </c>
      <c r="AF23" s="90" t="inlineStr">
        <is>
          <t>0</t>
        </is>
      </c>
      <c r="AG23" s="90" t="inlineStr">
        <is>
          <t>0.560686</t>
        </is>
      </c>
      <c r="AH23" s="90" t="inlineStr">
        <is>
          <t>11.463</t>
        </is>
      </c>
      <c r="AI23" s="90" t="inlineStr">
        <is>
          <t>8.41633</t>
        </is>
      </c>
      <c r="AJ23" s="93" t="inlineStr">
        <is>
          <t>6.18956e-05</t>
        </is>
      </c>
      <c r="AK23" s="90" t="inlineStr">
        <is>
          <t>4251.47</t>
        </is>
      </c>
      <c r="AL23" s="90" t="inlineStr">
        <is>
          <t>260.707</t>
        </is>
      </c>
      <c r="AM23" s="90" t="inlineStr">
        <is>
          <t>78.4</t>
        </is>
      </c>
      <c r="AN23" s="90" t="inlineStr">
        <is>
          <t>2.9</t>
        </is>
      </c>
      <c r="AO23" s="90" t="inlineStr">
        <is>
          <t>-0.00929297</t>
        </is>
      </c>
      <c r="AP23" s="90" t="inlineStr">
        <is>
          <t>7.67135</t>
        </is>
      </c>
      <c r="AQ23" s="90" t="inlineStr">
        <is>
          <t>10.0502</t>
        </is>
      </c>
      <c r="AR23" s="93" t="inlineStr">
        <is>
          <t>2.33584e-05</t>
        </is>
      </c>
      <c r="AS23" s="90" t="inlineStr">
        <is>
          <t>3054.67</t>
        </is>
      </c>
      <c r="AT23" s="90" t="inlineStr">
        <is>
          <t>269.303</t>
        </is>
      </c>
      <c r="AU23" s="90" t="inlineStr">
        <is>
          <t>32.3</t>
        </is>
      </c>
      <c r="AV23" s="90" t="inlineStr">
        <is>
          <t>0</t>
        </is>
      </c>
      <c r="AW23" s="90" t="inlineStr">
        <is>
          <t>-0.658574</t>
        </is>
      </c>
      <c r="AX23" s="90" t="inlineStr">
        <is>
          <t>7.56334</t>
        </is>
      </c>
      <c r="AY23" s="90" t="inlineStr">
        <is>
          <t>3.62208</t>
        </is>
      </c>
      <c r="AZ23" s="93" t="inlineStr">
        <is>
          <t>0.000130255</t>
        </is>
      </c>
      <c r="BA23" s="90" t="inlineStr">
        <is>
          <t>1490.62</t>
        </is>
      </c>
      <c r="BB23" s="90" t="inlineStr">
        <is>
          <t>280.149</t>
        </is>
      </c>
      <c r="BC23" s="90" t="inlineStr">
        <is>
          <t>59.5</t>
        </is>
      </c>
      <c r="BD23" s="90" t="inlineStr">
        <is>
          <t>0</t>
        </is>
      </c>
      <c r="BE23" s="90" t="inlineStr">
        <is>
          <t>-0.366787</t>
        </is>
      </c>
      <c r="BF23" s="90" t="inlineStr">
        <is>
          <t>5.11866</t>
        </is>
      </c>
      <c r="BG23" s="90" t="inlineStr">
        <is>
          <t>5.52349</t>
        </is>
      </c>
      <c r="BH23" s="93" t="inlineStr">
        <is>
          <t>-6.39973e-05</t>
        </is>
      </c>
      <c r="BI23" s="90" t="inlineStr">
        <is>
          <t>789.19</t>
        </is>
      </c>
      <c r="BJ23" s="90" t="inlineStr">
        <is>
          <t>284.908</t>
        </is>
      </c>
      <c r="BK23" s="90" t="inlineStr">
        <is>
          <t>58.1</t>
        </is>
      </c>
      <c r="BL23" s="90" t="inlineStr">
        <is>
          <t>0</t>
        </is>
      </c>
      <c r="BM23" s="90" t="inlineStr">
        <is>
          <t>0.306007</t>
        </is>
      </c>
      <c r="BN23" s="90" t="inlineStr">
        <is>
          <t>0.645186</t>
        </is>
      </c>
      <c r="BO23" s="90" t="inlineStr">
        <is>
          <t>5.43562</t>
        </is>
      </c>
      <c r="BP23" s="93" t="inlineStr">
        <is>
          <t>0.000169697</t>
        </is>
      </c>
      <c r="BQ23" s="90" t="inlineStr">
        <is>
          <t>565.564</t>
        </is>
      </c>
      <c r="BR23" s="90" t="inlineStr">
        <is>
          <t>285.993</t>
        </is>
      </c>
      <c r="BS23" s="90" t="inlineStr">
        <is>
          <t>62.1</t>
        </is>
      </c>
      <c r="BT23" s="90" t="inlineStr">
        <is>
          <t>0</t>
        </is>
      </c>
      <c r="BU23" s="90" t="inlineStr">
        <is>
          <t>0.462513</t>
        </is>
      </c>
      <c r="BV23" s="90" t="inlineStr">
        <is>
          <t>-1.51742</t>
        </is>
      </c>
      <c r="BW23" s="90" t="inlineStr">
        <is>
          <t>7.18816</t>
        </is>
      </c>
      <c r="BX23" s="93" t="inlineStr">
        <is>
          <t>0.000225481</t>
        </is>
      </c>
      <c r="BY23" s="90" t="inlineStr">
        <is>
          <t>4</t>
        </is>
      </c>
      <c r="BZ23" s="90" t="inlineStr">
        <is>
          <t>347.048</t>
        </is>
      </c>
      <c r="CA23" s="90" t="inlineStr">
        <is>
          <t>286.312</t>
        </is>
      </c>
      <c r="CB23" s="90" t="inlineStr">
        <is>
          <t>84</t>
        </is>
      </c>
      <c r="CC23" s="90" t="inlineStr">
        <is>
          <t>0</t>
        </is>
      </c>
      <c r="CD23" s="90" t="inlineStr">
        <is>
          <t>0.467586</t>
        </is>
      </c>
      <c r="CE23" s="90" t="inlineStr">
        <is>
          <t>-3.27373</t>
        </is>
      </c>
      <c r="CF23" s="90" t="inlineStr">
        <is>
          <t>9.23661</t>
        </is>
      </c>
      <c r="CG23" s="93" t="inlineStr">
        <is>
          <t>0.000187849</t>
        </is>
      </c>
      <c r="CH23" s="90" t="inlineStr">
        <is>
          <t>286.783</t>
        </is>
      </c>
      <c r="CI23" s="90" t="inlineStr">
        <is>
          <t>95.9</t>
        </is>
      </c>
      <c r="CJ23" s="90" t="inlineStr">
        <is>
          <t>9.1</t>
        </is>
      </c>
      <c r="CK23" s="90" t="inlineStr">
        <is>
          <t>0.24113</t>
        </is>
      </c>
      <c r="CL23" s="90" t="inlineStr">
        <is>
          <t>-3.60836</t>
        </is>
      </c>
      <c r="CM23" s="90" t="inlineStr">
        <is>
          <t>7.66653</t>
        </is>
      </c>
      <c r="CN23" s="93" t="inlineStr">
        <is>
          <t>0.000172961</t>
        </is>
      </c>
      <c r="CO23" s="90" t="inlineStr">
        <is>
          <t>133.478</t>
        </is>
      </c>
      <c r="CP23" s="90" t="inlineStr">
        <is>
          <t>55.5794</t>
        </is>
      </c>
      <c r="CQ23" s="90" t="inlineStr">
        <is>
          <t>285.544</t>
        </is>
      </c>
      <c r="CR23" s="90" t="inlineStr">
        <is>
          <t>0</t>
        </is>
      </c>
      <c r="CS23" s="90" t="inlineStr">
        <is>
          <t>-18.4224</t>
        </is>
      </c>
      <c r="CT23" s="90" t="inlineStr">
        <is>
          <t>286.632</t>
        </is>
      </c>
      <c r="CU23" s="90" t="inlineStr">
        <is>
          <t>286.014</t>
        </is>
      </c>
      <c r="CV23" s="90" t="inlineStr">
        <is>
          <t>96.1</t>
        </is>
      </c>
      <c r="CW23" s="90" t="inlineStr">
        <is>
          <t>-2.42298</t>
        </is>
      </c>
      <c r="CX23" s="90" t="inlineStr">
        <is>
          <t>4.93863</t>
        </is>
      </c>
      <c r="CY23" s="90" t="inlineStr">
        <is>
          <t>-50</t>
        </is>
      </c>
      <c r="CZ23" s="93" t="inlineStr">
        <is>
          <t>0</t>
        </is>
      </c>
      <c r="DA23" s="93" t="inlineStr">
        <is>
          <t>0</t>
        </is>
      </c>
      <c r="DB23" s="93" t="inlineStr">
        <is>
          <t>4.4e-07</t>
        </is>
      </c>
      <c r="DC23" s="93" t="inlineStr">
        <is>
          <t>4e-07</t>
        </is>
      </c>
      <c r="DD23" s="90" t="inlineStr">
        <is>
          <t>0</t>
        </is>
      </c>
      <c r="DE23" s="90" t="inlineStr">
        <is>
          <t>0</t>
        </is>
      </c>
      <c r="DF23" s="90" t="inlineStr">
        <is>
          <t>0</t>
        </is>
      </c>
      <c r="DG23" s="90" t="inlineStr">
        <is>
          <t>0</t>
        </is>
      </c>
      <c r="DH23" s="90" t="inlineStr">
        <is>
          <t>0</t>
        </is>
      </c>
      <c r="DI23" s="90" t="inlineStr">
        <is>
          <t>0</t>
        </is>
      </c>
      <c r="DJ23" s="90" t="inlineStr">
        <is>
          <t>0</t>
        </is>
      </c>
      <c r="DK23" s="90" t="inlineStr">
        <is>
          <t>0</t>
        </is>
      </c>
      <c r="DL23" s="90" t="inlineStr">
        <is>
          <t>0</t>
        </is>
      </c>
      <c r="DM23" s="90" t="inlineStr">
        <is>
          <t>0</t>
        </is>
      </c>
      <c r="DN23" s="90" t="inlineStr">
        <is>
          <t>0</t>
        </is>
      </c>
      <c r="DO23" s="90" t="inlineStr">
        <is>
          <t>0</t>
        </is>
      </c>
      <c r="DP23" s="90" t="inlineStr">
        <is>
          <t>0</t>
        </is>
      </c>
      <c r="DQ23" s="90" t="inlineStr">
        <is>
          <t>-0.841753</t>
        </is>
      </c>
      <c r="DR23" s="90" t="inlineStr">
        <is>
          <t>310</t>
        </is>
      </c>
      <c r="DS23" s="90" t="inlineStr">
        <is>
          <t>-35.0718</t>
        </is>
      </c>
      <c r="DT23" s="90" t="inlineStr">
        <is>
          <t>9.5</t>
        </is>
      </c>
      <c r="DU23" s="90" t="inlineStr">
        <is>
          <t>6.7</t>
        </is>
      </c>
      <c r="DV23" s="90" t="inlineStr">
        <is>
          <t>99.5</t>
        </is>
      </c>
      <c r="DW23" s="90" t="inlineStr">
        <is>
          <t>21.7</t>
        </is>
      </c>
      <c r="DX23" s="90" t="inlineStr">
        <is>
          <t>47.6</t>
        </is>
      </c>
      <c r="DY23" s="90" t="inlineStr">
        <is>
          <t>68.8</t>
        </is>
      </c>
      <c r="DZ23" s="90" t="inlineStr">
        <is>
          <t>85.4661</t>
        </is>
      </c>
      <c r="EA23" s="90" t="inlineStr">
        <is>
          <t>10816.5</t>
        </is>
      </c>
      <c r="EB23" s="90" t="inlineStr">
        <is>
          <t>215.267</t>
        </is>
      </c>
      <c r="EC23" s="90" t="inlineStr">
        <is>
          <t>23.4062</t>
        </is>
      </c>
      <c r="ED23" s="90" t="inlineStr">
        <is>
          <t>16.9318</t>
        </is>
      </c>
      <c r="EE23" s="90" t="inlineStr">
        <is>
          <t>0.00437528</t>
        </is>
      </c>
      <c r="EF23" s="90" t="inlineStr">
        <is>
          <t>2475.2</t>
        </is>
      </c>
      <c r="EG23" s="90" t="inlineStr">
        <is>
          <t>55.6</t>
        </is>
      </c>
      <c r="EH23" s="90" t="inlineStr">
        <is>
          <t>0</t>
        </is>
      </c>
      <c r="EI23" s="90" t="inlineStr">
        <is>
          <t xml:space="preserve"> 23</t>
        </is>
      </c>
    </row>
    <row r="24" ht="14.25" customHeight="1" s="91">
      <c r="A24" s="92" t="inlineStr">
        <is>
          <t>2025-01-29 03:00</t>
        </is>
      </c>
      <c r="B24" s="90" t="inlineStr">
        <is>
          <t>101511</t>
        </is>
      </c>
      <c r="C24" s="90" t="inlineStr">
        <is>
          <t>13956.1</t>
        </is>
      </c>
      <c r="D24" s="90" t="inlineStr">
        <is>
          <t>11.0006</t>
        </is>
      </c>
      <c r="E24" s="90" t="inlineStr">
        <is>
          <t>11740.2</t>
        </is>
      </c>
      <c r="F24" s="90" t="inlineStr">
        <is>
          <t>218.249</t>
        </is>
      </c>
      <c r="G24" s="90" t="inlineStr">
        <is>
          <t>10.4</t>
        </is>
      </c>
      <c r="H24" s="90" t="inlineStr">
        <is>
          <t>0</t>
        </is>
      </c>
      <c r="I24" s="90" t="inlineStr">
        <is>
          <t>-0.0986738</t>
        </is>
      </c>
      <c r="J24" s="90" t="inlineStr">
        <is>
          <t>24.5797</t>
        </is>
      </c>
      <c r="K24" s="90" t="inlineStr">
        <is>
          <t>14.2058</t>
        </is>
      </c>
      <c r="L24" s="93" t="inlineStr">
        <is>
          <t>8.79847e-05</t>
        </is>
      </c>
      <c r="M24" s="90" t="inlineStr">
        <is>
          <t>9148.62</t>
        </is>
      </c>
      <c r="N24" s="90" t="inlineStr">
        <is>
          <t>223.81</t>
        </is>
      </c>
      <c r="O24" s="90" t="inlineStr">
        <is>
          <t>53.3</t>
        </is>
      </c>
      <c r="P24" s="90" t="inlineStr">
        <is>
          <t>0</t>
        </is>
      </c>
      <c r="Q24" s="90" t="inlineStr">
        <is>
          <t>-0.407425</t>
        </is>
      </c>
      <c r="R24" s="90" t="inlineStr">
        <is>
          <t>23.9022</t>
        </is>
      </c>
      <c r="S24" s="90" t="inlineStr">
        <is>
          <t>20.4843</t>
        </is>
      </c>
      <c r="T24" s="93" t="inlineStr">
        <is>
          <t>0.000103178</t>
        </is>
      </c>
      <c r="U24" s="90" t="inlineStr">
        <is>
          <t>7206.66</t>
        </is>
      </c>
      <c r="V24" s="90" t="inlineStr">
        <is>
          <t>238.437</t>
        </is>
      </c>
      <c r="W24" s="90" t="inlineStr">
        <is>
          <t>89.4</t>
        </is>
      </c>
      <c r="X24" s="90" t="inlineStr">
        <is>
          <t>17.8</t>
        </is>
      </c>
      <c r="Y24" s="90" t="inlineStr">
        <is>
          <t>-0.232584</t>
        </is>
      </c>
      <c r="Z24" s="90" t="inlineStr">
        <is>
          <t>13.6107</t>
        </is>
      </c>
      <c r="AA24" s="90" t="inlineStr">
        <is>
          <t>18.2513</t>
        </is>
      </c>
      <c r="AB24" s="93" t="inlineStr">
        <is>
          <t>0.0001334</t>
        </is>
      </c>
      <c r="AC24" s="90" t="inlineStr">
        <is>
          <t>5606.6</t>
        </is>
      </c>
      <c r="AD24" s="90" t="inlineStr">
        <is>
          <t>251.434</t>
        </is>
      </c>
      <c r="AE24" s="90" t="inlineStr">
        <is>
          <t>40.3</t>
        </is>
      </c>
      <c r="AF24" s="90" t="inlineStr">
        <is>
          <t>0</t>
        </is>
      </c>
      <c r="AG24" s="90" t="inlineStr">
        <is>
          <t>-0.0270313</t>
        </is>
      </c>
      <c r="AH24" s="90" t="inlineStr">
        <is>
          <t>10.7408</t>
        </is>
      </c>
      <c r="AI24" s="90" t="inlineStr">
        <is>
          <t>12.593</t>
        </is>
      </c>
      <c r="AJ24" s="93" t="inlineStr">
        <is>
          <t>0.000114017</t>
        </is>
      </c>
      <c r="AK24" s="90" t="inlineStr">
        <is>
          <t>4237.94</t>
        </is>
      </c>
      <c r="AL24" s="90" t="inlineStr">
        <is>
          <t>260.808</t>
        </is>
      </c>
      <c r="AM24" s="90" t="inlineStr">
        <is>
          <t>85.3</t>
        </is>
      </c>
      <c r="AN24" s="90" t="inlineStr">
        <is>
          <t>5</t>
        </is>
      </c>
      <c r="AO24" s="90" t="inlineStr">
        <is>
          <t>-0.0982363</t>
        </is>
      </c>
      <c r="AP24" s="90" t="inlineStr">
        <is>
          <t>7.4673</t>
        </is>
      </c>
      <c r="AQ24" s="90" t="inlineStr">
        <is>
          <t>12.7505</t>
        </is>
      </c>
      <c r="AR24" s="93" t="inlineStr">
        <is>
          <t>4.4756e-05</t>
        </is>
      </c>
      <c r="AS24" s="90" t="inlineStr">
        <is>
          <t>3042.9</t>
        </is>
      </c>
      <c r="AT24" s="90" t="inlineStr">
        <is>
          <t>268.626</t>
        </is>
      </c>
      <c r="AU24" s="90" t="inlineStr">
        <is>
          <t>66.8</t>
        </is>
      </c>
      <c r="AV24" s="90" t="inlineStr">
        <is>
          <t>0</t>
        </is>
      </c>
      <c r="AW24" s="90" t="inlineStr">
        <is>
          <t>-0.641813</t>
        </is>
      </c>
      <c r="AX24" s="90" t="inlineStr">
        <is>
          <t>3.46521</t>
        </is>
      </c>
      <c r="AY24" s="90" t="inlineStr">
        <is>
          <t>7.32896</t>
        </is>
      </c>
      <c r="AZ24" s="93" t="inlineStr">
        <is>
          <t>6.69746e-05</t>
        </is>
      </c>
      <c r="BA24" s="90" t="inlineStr">
        <is>
          <t>1481.63</t>
        </is>
      </c>
      <c r="BB24" s="90" t="inlineStr">
        <is>
          <t>279.551</t>
        </is>
      </c>
      <c r="BC24" s="90" t="inlineStr">
        <is>
          <t>61.2</t>
        </is>
      </c>
      <c r="BD24" s="90" t="inlineStr">
        <is>
          <t>0</t>
        </is>
      </c>
      <c r="BE24" s="90" t="inlineStr">
        <is>
          <t>-0.276408</t>
        </is>
      </c>
      <c r="BF24" s="90" t="inlineStr">
        <is>
          <t>0.267031</t>
        </is>
      </c>
      <c r="BG24" s="90" t="inlineStr">
        <is>
          <t>2.27306</t>
        </is>
      </c>
      <c r="BH24" s="93" t="inlineStr">
        <is>
          <t>0.000140797</t>
        </is>
      </c>
      <c r="BI24" s="90" t="inlineStr">
        <is>
          <t>781.555</t>
        </is>
      </c>
      <c r="BJ24" s="90" t="inlineStr">
        <is>
          <t>284.188</t>
        </is>
      </c>
      <c r="BK24" s="90" t="inlineStr">
        <is>
          <t>73.4</t>
        </is>
      </c>
      <c r="BL24" s="90" t="inlineStr">
        <is>
          <t>0</t>
        </is>
      </c>
      <c r="BM24" s="90" t="inlineStr">
        <is>
          <t>0.235074</t>
        </is>
      </c>
      <c r="BN24" s="90" t="inlineStr">
        <is>
          <t>-2.6989</t>
        </is>
      </c>
      <c r="BO24" s="90" t="inlineStr">
        <is>
          <t>7.18711</t>
        </is>
      </c>
      <c r="BP24" s="93" t="inlineStr">
        <is>
          <t>0.000386191</t>
        </is>
      </c>
      <c r="BQ24" s="90" t="inlineStr">
        <is>
          <t>558.37</t>
        </is>
      </c>
      <c r="BR24" s="90" t="inlineStr">
        <is>
          <t>285.266</t>
        </is>
      </c>
      <c r="BS24" s="90" t="inlineStr">
        <is>
          <t>79.7</t>
        </is>
      </c>
      <c r="BT24" s="90" t="inlineStr">
        <is>
          <t>0</t>
        </is>
      </c>
      <c r="BU24" s="90" t="inlineStr">
        <is>
          <t>0.318824</t>
        </is>
      </c>
      <c r="BV24" s="90" t="inlineStr">
        <is>
          <t>-3.08324</t>
        </is>
      </c>
      <c r="BW24" s="90" t="inlineStr">
        <is>
          <t>9.77098</t>
        </is>
      </c>
      <c r="BX24" s="93" t="inlineStr">
        <is>
          <t>0.000322942</t>
        </is>
      </c>
      <c r="BY24" s="90" t="inlineStr">
        <is>
          <t>3</t>
        </is>
      </c>
      <c r="BZ24" s="90" t="inlineStr">
        <is>
          <t>340.072</t>
        </is>
      </c>
      <c r="CA24" s="90" t="inlineStr">
        <is>
          <t>286.337</t>
        </is>
      </c>
      <c r="CB24" s="90" t="inlineStr">
        <is>
          <t>83.7</t>
        </is>
      </c>
      <c r="CC24" s="90" t="inlineStr">
        <is>
          <t>0</t>
        </is>
      </c>
      <c r="CD24" s="90" t="inlineStr">
        <is>
          <t>0.310017</t>
        </is>
      </c>
      <c r="CE24" s="90" t="inlineStr">
        <is>
          <t>-3.33238</t>
        </is>
      </c>
      <c r="CF24" s="90" t="inlineStr">
        <is>
          <t>11.4195</t>
        </is>
      </c>
      <c r="CG24" s="93" t="inlineStr">
        <is>
          <t>0.000180648</t>
        </is>
      </c>
      <c r="CH24" s="90" t="inlineStr">
        <is>
          <t>286.708</t>
        </is>
      </c>
      <c r="CI24" s="90" t="inlineStr">
        <is>
          <t>92.4</t>
        </is>
      </c>
      <c r="CJ24" s="90" t="inlineStr">
        <is>
          <t>0</t>
        </is>
      </c>
      <c r="CK24" s="90" t="inlineStr">
        <is>
          <t>0.178139</t>
        </is>
      </c>
      <c r="CL24" s="90" t="inlineStr">
        <is>
          <t>-2.98595</t>
        </is>
      </c>
      <c r="CM24" s="90" t="inlineStr">
        <is>
          <t>7.93699</t>
        </is>
      </c>
      <c r="CN24" s="93" t="inlineStr">
        <is>
          <t>0.000211002</t>
        </is>
      </c>
      <c r="CO24" s="90" t="inlineStr">
        <is>
          <t>126.47</t>
        </is>
      </c>
      <c r="CP24" s="90" t="inlineStr">
        <is>
          <t>55.5794</t>
        </is>
      </c>
      <c r="CQ24" s="90" t="inlineStr">
        <is>
          <t>284.99</t>
        </is>
      </c>
      <c r="CR24" s="90" t="inlineStr">
        <is>
          <t>0</t>
        </is>
      </c>
      <c r="CS24" s="90" t="inlineStr">
        <is>
          <t>-14.8405</t>
        </is>
      </c>
      <c r="CT24" s="90" t="inlineStr">
        <is>
          <t>286.231</t>
        </is>
      </c>
      <c r="CU24" s="90" t="inlineStr">
        <is>
          <t>285.299</t>
        </is>
      </c>
      <c r="CV24" s="90" t="inlineStr">
        <is>
          <t>94.7</t>
        </is>
      </c>
      <c r="CW24" s="90" t="inlineStr">
        <is>
          <t>-1.97584</t>
        </is>
      </c>
      <c r="CX24" s="90" t="inlineStr">
        <is>
          <t>5.06013</t>
        </is>
      </c>
      <c r="CY24" s="93" t="inlineStr">
        <is>
          <t>-16.2</t>
        </is>
      </c>
      <c r="CZ24" s="93" t="inlineStr">
        <is>
          <t>0.00010424</t>
        </is>
      </c>
      <c r="DA24" s="93" t="inlineStr">
        <is>
          <t>0.000104</t>
        </is>
      </c>
      <c r="DB24" s="93" t="inlineStr">
        <is>
          <t>7.832e-05</t>
        </is>
      </c>
      <c r="DC24" s="93" t="inlineStr">
        <is>
          <t>7.84e-05</t>
        </is>
      </c>
      <c r="DD24" s="90" t="inlineStr">
        <is>
          <t>0.875</t>
        </is>
      </c>
      <c r="DE24" s="90" t="inlineStr">
        <is>
          <t>0.875</t>
        </is>
      </c>
      <c r="DF24" s="90" t="inlineStr">
        <is>
          <t>0.875</t>
        </is>
      </c>
      <c r="DG24" s="90" t="inlineStr">
        <is>
          <t>0.875</t>
        </is>
      </c>
      <c r="DH24" s="90" t="inlineStr">
        <is>
          <t>0</t>
        </is>
      </c>
      <c r="DI24" s="90" t="inlineStr">
        <is>
          <t>0</t>
        </is>
      </c>
      <c r="DJ24" s="90" t="inlineStr">
        <is>
          <t>0</t>
        </is>
      </c>
      <c r="DK24" s="90" t="inlineStr">
        <is>
          <t>1</t>
        </is>
      </c>
      <c r="DL24" s="90" t="inlineStr">
        <is>
          <t>0</t>
        </is>
      </c>
      <c r="DM24" s="90" t="inlineStr">
        <is>
          <t>0</t>
        </is>
      </c>
      <c r="DN24" s="90" t="inlineStr">
        <is>
          <t>0</t>
        </is>
      </c>
      <c r="DO24" s="90" t="inlineStr">
        <is>
          <t>1</t>
        </is>
      </c>
      <c r="DP24" s="90" t="inlineStr">
        <is>
          <t>0</t>
        </is>
      </c>
      <c r="DQ24" s="90" t="inlineStr">
        <is>
          <t>-0.159599</t>
        </is>
      </c>
      <c r="DR24" s="90" t="inlineStr">
        <is>
          <t>249</t>
        </is>
      </c>
      <c r="DS24" s="90" t="inlineStr">
        <is>
          <t>-32.6045</t>
        </is>
      </c>
      <c r="DT24" s="90" t="inlineStr">
        <is>
          <t>5</t>
        </is>
      </c>
      <c r="DU24" s="90" t="inlineStr">
        <is>
          <t>2.1</t>
        </is>
      </c>
      <c r="DV24" s="90" t="inlineStr">
        <is>
          <t>97.6</t>
        </is>
      </c>
      <c r="DW24" s="90" t="inlineStr">
        <is>
          <t>22.3</t>
        </is>
      </c>
      <c r="DX24" s="90" t="inlineStr">
        <is>
          <t>82.5</t>
        </is>
      </c>
      <c r="DY24" s="90" t="inlineStr">
        <is>
          <t>100</t>
        </is>
      </c>
      <c r="DZ24" s="90" t="inlineStr">
        <is>
          <t>12.0476</t>
        </is>
      </c>
      <c r="EA24" s="90" t="inlineStr">
        <is>
          <t>10762.6</t>
        </is>
      </c>
      <c r="EB24" s="90" t="inlineStr">
        <is>
          <t>215.881</t>
        </is>
      </c>
      <c r="EC24" s="90" t="inlineStr">
        <is>
          <t>25.366</t>
        </is>
      </c>
      <c r="ED24" s="90" t="inlineStr">
        <is>
          <t>19.6062</t>
        </is>
      </c>
      <c r="EE24" s="90" t="inlineStr">
        <is>
          <t>0.00623761</t>
        </is>
      </c>
      <c r="EF24" s="90" t="inlineStr">
        <is>
          <t>2414.88</t>
        </is>
      </c>
      <c r="EG24" s="90" t="inlineStr">
        <is>
          <t>82.1</t>
        </is>
      </c>
      <c r="EH24" s="90" t="inlineStr">
        <is>
          <t>0</t>
        </is>
      </c>
      <c r="EI24" s="90" t="inlineStr">
        <is>
          <t xml:space="preserve"> 24</t>
        </is>
      </c>
    </row>
    <row r="25" ht="14.25" customHeight="1" s="91">
      <c r="A25" s="92" t="inlineStr">
        <is>
          <t>2025-01-29 06:00</t>
        </is>
      </c>
      <c r="B25" s="90" t="inlineStr">
        <is>
          <t>101493</t>
        </is>
      </c>
      <c r="C25" s="90" t="inlineStr">
        <is>
          <t>8342.59</t>
        </is>
      </c>
      <c r="D25" s="90" t="inlineStr">
        <is>
          <t>12.9065</t>
        </is>
      </c>
      <c r="E25" s="90" t="inlineStr">
        <is>
          <t>11726.9</t>
        </is>
      </c>
      <c r="F25" s="90" t="inlineStr">
        <is>
          <t>216.803</t>
        </is>
      </c>
      <c r="G25" s="90" t="inlineStr">
        <is>
          <t>13.3</t>
        </is>
      </c>
      <c r="H25" s="90" t="inlineStr">
        <is>
          <t>0</t>
        </is>
      </c>
      <c r="I25" s="90" t="inlineStr">
        <is>
          <t>-0.0844336</t>
        </is>
      </c>
      <c r="J25" s="90" t="inlineStr">
        <is>
          <t>21.0459</t>
        </is>
      </c>
      <c r="K25" s="90" t="inlineStr">
        <is>
          <t>17.5919</t>
        </is>
      </c>
      <c r="L25" s="93" t="inlineStr">
        <is>
          <t>7.90573e-05</t>
        </is>
      </c>
      <c r="M25" s="90" t="inlineStr">
        <is>
          <t>9136.43</t>
        </is>
      </c>
      <c r="N25" s="90" t="inlineStr">
        <is>
          <t>222.682</t>
        </is>
      </c>
      <c r="O25" s="90" t="inlineStr">
        <is>
          <t>96.4</t>
        </is>
      </c>
      <c r="P25" s="90" t="inlineStr">
        <is>
          <t>12.4</t>
        </is>
      </c>
      <c r="Q25" s="90" t="inlineStr">
        <is>
          <t>-0.273132</t>
        </is>
      </c>
      <c r="R25" s="90" t="inlineStr">
        <is>
          <t>21.5498</t>
        </is>
      </c>
      <c r="S25" s="90" t="inlineStr">
        <is>
          <t>22.1669</t>
        </is>
      </c>
      <c r="T25" s="93" t="inlineStr">
        <is>
          <t>6.59669e-05</t>
        </is>
      </c>
      <c r="U25" s="90" t="inlineStr">
        <is>
          <t>7198.92</t>
        </is>
      </c>
      <c r="V25" s="90" t="inlineStr">
        <is>
          <t>238.425</t>
        </is>
      </c>
      <c r="W25" s="90" t="inlineStr">
        <is>
          <t>77.5</t>
        </is>
      </c>
      <c r="X25" s="90" t="inlineStr">
        <is>
          <t>0.5</t>
        </is>
      </c>
      <c r="Y25" s="90" t="inlineStr">
        <is>
          <t>0.184461</t>
        </is>
      </c>
      <c r="Z25" s="90" t="inlineStr">
        <is>
          <t>13.9182</t>
        </is>
      </c>
      <c r="AA25" s="90" t="inlineStr">
        <is>
          <t>16.9189</t>
        </is>
      </c>
      <c r="AB25" s="93" t="inlineStr">
        <is>
          <t>0.000141008</t>
        </is>
      </c>
      <c r="AC25" s="90" t="inlineStr">
        <is>
          <t>5599.9</t>
        </is>
      </c>
      <c r="AD25" s="90" t="inlineStr">
        <is>
          <t>251.016</t>
        </is>
      </c>
      <c r="AE25" s="90" t="inlineStr">
        <is>
          <t>72.5</t>
        </is>
      </c>
      <c r="AF25" s="90" t="inlineStr">
        <is>
          <t>0</t>
        </is>
      </c>
      <c r="AG25" s="90" t="inlineStr">
        <is>
          <t>-0.0866758</t>
        </is>
      </c>
      <c r="AH25" s="90" t="inlineStr">
        <is>
          <t>13.2061</t>
        </is>
      </c>
      <c r="AI25" s="90" t="inlineStr">
        <is>
          <t>15.2615</t>
        </is>
      </c>
      <c r="AJ25" s="93" t="inlineStr">
        <is>
          <t>9.54719e-05</t>
        </is>
      </c>
      <c r="AK25" s="90" t="inlineStr">
        <is>
          <t>4232.79</t>
        </is>
      </c>
      <c r="AL25" s="90" t="inlineStr">
        <is>
          <t>260.958</t>
        </is>
      </c>
      <c r="AM25" s="90" t="inlineStr">
        <is>
          <t>61.4</t>
        </is>
      </c>
      <c r="AN25" s="90" t="inlineStr">
        <is>
          <t>0.1</t>
        </is>
      </c>
      <c r="AO25" s="90" t="inlineStr">
        <is>
          <t>0.0769551</t>
        </is>
      </c>
      <c r="AP25" s="90" t="inlineStr">
        <is>
          <t>6.44087</t>
        </is>
      </c>
      <c r="AQ25" s="90" t="inlineStr">
        <is>
          <t>12.3716</t>
        </is>
      </c>
      <c r="AR25" s="93" t="inlineStr">
        <is>
          <t>0.000113573</t>
        </is>
      </c>
      <c r="AS25" s="90" t="inlineStr">
        <is>
          <t>3036.43</t>
        </is>
      </c>
      <c r="AT25" s="90" t="inlineStr">
        <is>
          <t>268.401</t>
        </is>
      </c>
      <c r="AU25" s="90" t="inlineStr">
        <is>
          <t>92.6</t>
        </is>
      </c>
      <c r="AV25" s="90" t="inlineStr">
        <is>
          <t>21.4</t>
        </is>
      </c>
      <c r="AW25" s="90" t="inlineStr">
        <is>
          <t>-0.460068</t>
        </is>
      </c>
      <c r="AX25" s="90" t="inlineStr">
        <is>
          <t>3.77328</t>
        </is>
      </c>
      <c r="AY25" s="90" t="inlineStr">
        <is>
          <t>13.9564</t>
        </is>
      </c>
      <c r="AZ25" s="93" t="inlineStr">
        <is>
          <t>0.000113527</t>
        </is>
      </c>
      <c r="BA25" s="90" t="inlineStr">
        <is>
          <t>1479.15</t>
        </is>
      </c>
      <c r="BB25" s="90" t="inlineStr">
        <is>
          <t>279.189</t>
        </is>
      </c>
      <c r="BC25" s="90" t="inlineStr">
        <is>
          <t>69.1</t>
        </is>
      </c>
      <c r="BD25" s="90" t="inlineStr">
        <is>
          <t>0</t>
        </is>
      </c>
      <c r="BE25" s="90" t="inlineStr">
        <is>
          <t>-0.724006</t>
        </is>
      </c>
      <c r="BF25" s="90" t="inlineStr">
        <is>
          <t>1.78735</t>
        </is>
      </c>
      <c r="BG25" s="90" t="inlineStr">
        <is>
          <t>10.3048</t>
        </is>
      </c>
      <c r="BH25" s="93" t="inlineStr">
        <is>
          <t>0.000463504</t>
        </is>
      </c>
      <c r="BI25" s="90" t="inlineStr">
        <is>
          <t>780.036</t>
        </is>
      </c>
      <c r="BJ25" s="90" t="inlineStr">
        <is>
          <t>283.888</t>
        </is>
      </c>
      <c r="BK25" s="90" t="inlineStr">
        <is>
          <t>70.1</t>
        </is>
      </c>
      <c r="BL25" s="90" t="inlineStr">
        <is>
          <t>0</t>
        </is>
      </c>
      <c r="BM25" s="90" t="inlineStr">
        <is>
          <t>-0.382096</t>
        </is>
      </c>
      <c r="BN25" s="90" t="inlineStr">
        <is>
          <t>-1.51497</t>
        </is>
      </c>
      <c r="BO25" s="90" t="inlineStr">
        <is>
          <t>14.2419</t>
        </is>
      </c>
      <c r="BP25" s="93" t="inlineStr">
        <is>
          <t>0.000228532</t>
        </is>
      </c>
      <c r="BQ25" s="90" t="inlineStr">
        <is>
          <t>557.011</t>
        </is>
      </c>
      <c r="BR25" s="90" t="inlineStr">
        <is>
          <t>285.288</t>
        </is>
      </c>
      <c r="BS25" s="90" t="inlineStr">
        <is>
          <t>74.6</t>
        </is>
      </c>
      <c r="BT25" s="90" t="inlineStr">
        <is>
          <t>0</t>
        </is>
      </c>
      <c r="BU25" s="90" t="inlineStr">
        <is>
          <t>-0.211442</t>
        </is>
      </c>
      <c r="BV25" s="90" t="inlineStr">
        <is>
          <t>-2.4279</t>
        </is>
      </c>
      <c r="BW25" s="90" t="inlineStr">
        <is>
          <t>14.4125</t>
        </is>
      </c>
      <c r="BX25" s="93" t="inlineStr">
        <is>
          <t>0.000186667</t>
        </is>
      </c>
      <c r="BY25" s="90" t="inlineStr">
        <is>
          <t>3</t>
        </is>
      </c>
      <c r="BZ25" s="90" t="inlineStr">
        <is>
          <t>338.66</t>
        </is>
      </c>
      <c r="CA25" s="90" t="inlineStr">
        <is>
          <t>286.519</t>
        </is>
      </c>
      <c r="CB25" s="90" t="inlineStr">
        <is>
          <t>81.5</t>
        </is>
      </c>
      <c r="CC25" s="90" t="inlineStr">
        <is>
          <t>0</t>
        </is>
      </c>
      <c r="CD25" s="90" t="inlineStr">
        <is>
          <t>-0.00713184</t>
        </is>
      </c>
      <c r="CE25" s="90" t="inlineStr">
        <is>
          <t>-3.87949</t>
        </is>
      </c>
      <c r="CF25" s="90" t="inlineStr">
        <is>
          <t>13.6624</t>
        </is>
      </c>
      <c r="CG25" s="93" t="inlineStr">
        <is>
          <t>0.000154152</t>
        </is>
      </c>
      <c r="CH25" s="90" t="inlineStr">
        <is>
          <t>286.736</t>
        </is>
      </c>
      <c r="CI25" s="90" t="inlineStr">
        <is>
          <t>93.1</t>
        </is>
      </c>
      <c r="CJ25" s="90" t="inlineStr">
        <is>
          <t>0</t>
        </is>
      </c>
      <c r="CK25" s="90" t="inlineStr">
        <is>
          <t>0.157701</t>
        </is>
      </c>
      <c r="CL25" s="90" t="inlineStr">
        <is>
          <t>-3.77805</t>
        </is>
      </c>
      <c r="CM25" s="90" t="inlineStr">
        <is>
          <t>9.10485</t>
        </is>
      </c>
      <c r="CN25" s="93" t="inlineStr">
        <is>
          <t>0.000265561</t>
        </is>
      </c>
      <c r="CO25" s="90" t="inlineStr">
        <is>
          <t>125.1</t>
        </is>
      </c>
      <c r="CP25" s="90" t="inlineStr">
        <is>
          <t>55.5794</t>
        </is>
      </c>
      <c r="CQ25" s="90" t="inlineStr">
        <is>
          <t>285.481</t>
        </is>
      </c>
      <c r="CR25" s="90" t="inlineStr">
        <is>
          <t>0</t>
        </is>
      </c>
      <c r="CS25" s="90" t="inlineStr">
        <is>
          <t>-6.73636</t>
        </is>
      </c>
      <c r="CT25" s="90" t="inlineStr">
        <is>
          <t>286.543</t>
        </is>
      </c>
      <c r="CU25" s="90" t="inlineStr">
        <is>
          <t>285.653</t>
        </is>
      </c>
      <c r="CV25" s="90" t="inlineStr">
        <is>
          <t>94.3</t>
        </is>
      </c>
      <c r="CW25" s="90" t="inlineStr">
        <is>
          <t>-2.51226</t>
        </is>
      </c>
      <c r="CX25" s="90" t="inlineStr">
        <is>
          <t>6.39799</t>
        </is>
      </c>
      <c r="CY25" s="90" t="inlineStr">
        <is>
          <t>-6.10352e-06</t>
        </is>
      </c>
      <c r="CZ25" s="93" t="inlineStr">
        <is>
          <t>0.00038832</t>
        </is>
      </c>
      <c r="DA25" s="93" t="inlineStr">
        <is>
          <t>0.000388</t>
        </is>
      </c>
      <c r="DB25" s="93" t="inlineStr">
        <is>
          <t>0.00011788</t>
        </is>
      </c>
      <c r="DC25" s="93" t="inlineStr">
        <is>
          <t>0.000118</t>
        </is>
      </c>
      <c r="DD25" s="90" t="inlineStr">
        <is>
          <t>2.5625</t>
        </is>
      </c>
      <c r="DE25" s="90" t="inlineStr">
        <is>
          <t>2.5625</t>
        </is>
      </c>
      <c r="DF25" s="90" t="inlineStr">
        <is>
          <t>2.5625</t>
        </is>
      </c>
      <c r="DG25" s="90" t="inlineStr">
        <is>
          <t>2.5625</t>
        </is>
      </c>
      <c r="DH25" s="90" t="inlineStr">
        <is>
          <t>0</t>
        </is>
      </c>
      <c r="DI25" s="90" t="inlineStr">
        <is>
          <t>0</t>
        </is>
      </c>
      <c r="DJ25" s="90" t="inlineStr">
        <is>
          <t>0</t>
        </is>
      </c>
      <c r="DK25" s="90" t="inlineStr">
        <is>
          <t>1</t>
        </is>
      </c>
      <c r="DL25" s="90" t="inlineStr">
        <is>
          <t>0</t>
        </is>
      </c>
      <c r="DM25" s="90" t="inlineStr">
        <is>
          <t>0</t>
        </is>
      </c>
      <c r="DN25" s="90" t="inlineStr">
        <is>
          <t>0</t>
        </is>
      </c>
      <c r="DO25" s="90" t="inlineStr">
        <is>
          <t>1</t>
        </is>
      </c>
      <c r="DP25" s="90" t="inlineStr">
        <is>
          <t>0</t>
        </is>
      </c>
      <c r="DQ25" s="90" t="inlineStr">
        <is>
          <t>-1.02604</t>
        </is>
      </c>
      <c r="DR25" s="90" t="inlineStr">
        <is>
          <t>342</t>
        </is>
      </c>
      <c r="DS25" s="90" t="inlineStr">
        <is>
          <t>-22.1468</t>
        </is>
      </c>
      <c r="DT25" s="90" t="inlineStr">
        <is>
          <t>35.8</t>
        </is>
      </c>
      <c r="DU25" s="90" t="inlineStr">
        <is>
          <t>6.1</t>
        </is>
      </c>
      <c r="DV25" s="90" t="inlineStr">
        <is>
          <t>5.6</t>
        </is>
      </c>
      <c r="DW25" s="90" t="inlineStr">
        <is>
          <t>35.6</t>
        </is>
      </c>
      <c r="DX25" s="90" t="inlineStr">
        <is>
          <t>47.8</t>
        </is>
      </c>
      <c r="DY25" s="90" t="inlineStr">
        <is>
          <t>83.2</t>
        </is>
      </c>
      <c r="DZ25" s="90" t="inlineStr">
        <is>
          <t>103.854</t>
        </is>
      </c>
      <c r="EA25" s="90" t="inlineStr">
        <is>
          <t>10824.2</t>
        </is>
      </c>
      <c r="EB25" s="90" t="inlineStr">
        <is>
          <t>216.569</t>
        </is>
      </c>
      <c r="EC25" s="90" t="inlineStr">
        <is>
          <t>24.8022</t>
        </is>
      </c>
      <c r="ED25" s="90" t="inlineStr">
        <is>
          <t>18.7492</t>
        </is>
      </c>
      <c r="EE25" s="90" t="inlineStr">
        <is>
          <t>-0.0032988</t>
        </is>
      </c>
      <c r="EF25" s="90" t="inlineStr">
        <is>
          <t>2247.2</t>
        </is>
      </c>
      <c r="EG25" s="90" t="inlineStr">
        <is>
          <t>85</t>
        </is>
      </c>
      <c r="EH25" s="90" t="inlineStr">
        <is>
          <t>0</t>
        </is>
      </c>
      <c r="EI25" s="90" t="inlineStr">
        <is>
          <t xml:space="preserve"> 25</t>
        </is>
      </c>
    </row>
    <row r="26" ht="14.25" customHeight="1" s="91">
      <c r="A26" s="92" t="inlineStr">
        <is>
          <t>2025-01-29 09:00</t>
        </is>
      </c>
      <c r="B26" s="90" t="inlineStr">
        <is>
          <t>101539</t>
        </is>
      </c>
      <c r="C26" s="90" t="inlineStr">
        <is>
          <t>23869.2</t>
        </is>
      </c>
      <c r="D26" s="90" t="inlineStr">
        <is>
          <t>9.32069</t>
        </is>
      </c>
      <c r="E26" s="90" t="inlineStr">
        <is>
          <t>11725.9</t>
        </is>
      </c>
      <c r="F26" s="90" t="inlineStr">
        <is>
          <t>219.028</t>
        </is>
      </c>
      <c r="G26" s="90" t="inlineStr">
        <is>
          <t>8.8</t>
        </is>
      </c>
      <c r="H26" s="90" t="inlineStr">
        <is>
          <t>0</t>
        </is>
      </c>
      <c r="I26" s="90" t="inlineStr">
        <is>
          <t>-0.0729063</t>
        </is>
      </c>
      <c r="J26" s="90" t="inlineStr">
        <is>
          <t>22.0199</t>
        </is>
      </c>
      <c r="K26" s="90" t="inlineStr">
        <is>
          <t>19.7719</t>
        </is>
      </c>
      <c r="L26" s="93" t="inlineStr">
        <is>
          <t>9.89561e-05</t>
        </is>
      </c>
      <c r="M26" s="90" t="inlineStr">
        <is>
          <t>9134.42</t>
        </is>
      </c>
      <c r="N26" s="90" t="inlineStr">
        <is>
          <t>221.701</t>
        </is>
      </c>
      <c r="O26" s="90" t="inlineStr">
        <is>
          <t>100</t>
        </is>
      </c>
      <c r="P26" s="90" t="inlineStr">
        <is>
          <t>100</t>
        </is>
      </c>
      <c r="Q26" s="90" t="inlineStr">
        <is>
          <t>-0.280779</t>
        </is>
      </c>
      <c r="R26" s="90" t="inlineStr">
        <is>
          <t>18.0007</t>
        </is>
      </c>
      <c r="S26" s="90" t="inlineStr">
        <is>
          <t>26.1935</t>
        </is>
      </c>
      <c r="T26" s="93" t="inlineStr">
        <is>
          <t>4.85928e-05</t>
        </is>
      </c>
      <c r="U26" s="90" t="inlineStr">
        <is>
          <t>7198.46</t>
        </is>
      </c>
      <c r="V26" s="90" t="inlineStr">
        <is>
          <t>238.357</t>
        </is>
      </c>
      <c r="W26" s="90" t="inlineStr">
        <is>
          <t>86</t>
        </is>
      </c>
      <c r="X26" s="90" t="inlineStr">
        <is>
          <t>5</t>
        </is>
      </c>
      <c r="Y26" s="90" t="inlineStr">
        <is>
          <t>0.0508418</t>
        </is>
      </c>
      <c r="Z26" s="90" t="inlineStr">
        <is>
          <t>12.4666</t>
        </is>
      </c>
      <c r="AA26" s="90" t="inlineStr">
        <is>
          <t>20.249</t>
        </is>
      </c>
      <c r="AB26" s="93" t="inlineStr">
        <is>
          <t>0.000115773</t>
        </is>
      </c>
      <c r="AC26" s="90" t="inlineStr">
        <is>
          <t>5599.69</t>
        </is>
      </c>
      <c r="AD26" s="90" t="inlineStr">
        <is>
          <t>250.939</t>
        </is>
      </c>
      <c r="AE26" s="90" t="inlineStr">
        <is>
          <t>65.5</t>
        </is>
      </c>
      <c r="AF26" s="90" t="inlineStr">
        <is>
          <t>0</t>
        </is>
      </c>
      <c r="AG26" s="90" t="inlineStr">
        <is>
          <t>-0.145592</t>
        </is>
      </c>
      <c r="AH26" s="90" t="inlineStr">
        <is>
          <t>9.69584</t>
        </is>
      </c>
      <c r="AI26" s="90" t="inlineStr">
        <is>
          <t>16.016</t>
        </is>
      </c>
      <c r="AJ26" s="93" t="inlineStr">
        <is>
          <t>7.53695e-05</t>
        </is>
      </c>
      <c r="AK26" s="90" t="inlineStr">
        <is>
          <t>4233.13</t>
        </is>
      </c>
      <c r="AL26" s="90" t="inlineStr">
        <is>
          <t>260.785</t>
        </is>
      </c>
      <c r="AM26" s="90" t="inlineStr">
        <is>
          <t>61.4</t>
        </is>
      </c>
      <c r="AN26" s="90" t="inlineStr">
        <is>
          <t>0</t>
        </is>
      </c>
      <c r="AO26" s="90" t="inlineStr">
        <is>
          <t>-0.306387</t>
        </is>
      </c>
      <c r="AP26" s="90" t="inlineStr">
        <is>
          <t>7.91458</t>
        </is>
      </c>
      <c r="AQ26" s="90" t="inlineStr">
        <is>
          <t>15.5617</t>
        </is>
      </c>
      <c r="AR26" s="93" t="inlineStr">
        <is>
          <t>4.85059e-05</t>
        </is>
      </c>
      <c r="AS26" s="90" t="inlineStr">
        <is>
          <t>3038.03</t>
        </is>
      </c>
      <c r="AT26" s="90" t="inlineStr">
        <is>
          <t>267.88</t>
        </is>
      </c>
      <c r="AU26" s="90" t="inlineStr">
        <is>
          <t>99.4</t>
        </is>
      </c>
      <c r="AV26" s="90" t="inlineStr">
        <is>
          <t>65.7</t>
        </is>
      </c>
      <c r="AW26" s="90" t="inlineStr">
        <is>
          <t>-0.50433</t>
        </is>
      </c>
      <c r="AX26" s="90" t="inlineStr">
        <is>
          <t>4.8727</t>
        </is>
      </c>
      <c r="AY26" s="90" t="inlineStr">
        <is>
          <t>13.2191</t>
        </is>
      </c>
      <c r="AZ26" s="93" t="inlineStr">
        <is>
          <t>-2.60409e-05</t>
        </is>
      </c>
      <c r="BA26" s="90" t="inlineStr">
        <is>
          <t>1480.87</t>
        </is>
      </c>
      <c r="BB26" s="90" t="inlineStr">
        <is>
          <t>278.381</t>
        </is>
      </c>
      <c r="BC26" s="90" t="inlineStr">
        <is>
          <t>92.6</t>
        </is>
      </c>
      <c r="BD26" s="90" t="inlineStr">
        <is>
          <t>10.5</t>
        </is>
      </c>
      <c r="BE26" s="90" t="inlineStr">
        <is>
          <t>-0.421494</t>
        </is>
      </c>
      <c r="BF26" s="90" t="inlineStr">
        <is>
          <t>-1.4478</t>
        </is>
      </c>
      <c r="BG26" s="90" t="inlineStr">
        <is>
          <t>11.7755</t>
        </is>
      </c>
      <c r="BH26" s="93" t="inlineStr">
        <is>
          <t>0.000226685</t>
        </is>
      </c>
      <c r="BI26" s="90" t="inlineStr">
        <is>
          <t>783.591</t>
        </is>
      </c>
      <c r="BJ26" s="90" t="inlineStr">
        <is>
          <t>282.682</t>
        </is>
      </c>
      <c r="BK26" s="90" t="inlineStr">
        <is>
          <t>94.1</t>
        </is>
      </c>
      <c r="BL26" s="90" t="inlineStr">
        <is>
          <t>8.9</t>
        </is>
      </c>
      <c r="BM26" s="90" t="inlineStr">
        <is>
          <t>-0.312144</t>
        </is>
      </c>
      <c r="BN26" s="90" t="inlineStr">
        <is>
          <t>-0.947532</t>
        </is>
      </c>
      <c r="BO26" s="90" t="inlineStr">
        <is>
          <t>11.1477</t>
        </is>
      </c>
      <c r="BP26" s="93" t="inlineStr">
        <is>
          <t>0.000188531</t>
        </is>
      </c>
      <c r="BQ26" s="90" t="inlineStr">
        <is>
          <t>561.377</t>
        </is>
      </c>
      <c r="BR26" s="90" t="inlineStr">
        <is>
          <t>284.164</t>
        </is>
      </c>
      <c r="BS26" s="90" t="inlineStr">
        <is>
          <t>92.5</t>
        </is>
      </c>
      <c r="BT26" s="90" t="inlineStr">
        <is>
          <t>0.6</t>
        </is>
      </c>
      <c r="BU26" s="90" t="inlineStr">
        <is>
          <t>-0.209046</t>
        </is>
      </c>
      <c r="BV26" s="90" t="inlineStr">
        <is>
          <t>-1.054</t>
        </is>
      </c>
      <c r="BW26" s="90" t="inlineStr">
        <is>
          <t>9.8908</t>
        </is>
      </c>
      <c r="BX26" s="93" t="inlineStr">
        <is>
          <t>0.00019821</t>
        </is>
      </c>
      <c r="BY26" s="90" t="inlineStr">
        <is>
          <t>3</t>
        </is>
      </c>
      <c r="BZ26" s="90" t="inlineStr">
        <is>
          <t>343.524</t>
        </is>
      </c>
      <c r="CA26" s="90" t="inlineStr">
        <is>
          <t>286.107</t>
        </is>
      </c>
      <c r="CB26" s="90" t="inlineStr">
        <is>
          <t>85.2</t>
        </is>
      </c>
      <c r="CC26" s="90" t="inlineStr">
        <is>
          <t>0</t>
        </is>
      </c>
      <c r="CD26" s="90" t="inlineStr">
        <is>
          <t>-0.10094</t>
        </is>
      </c>
      <c r="CE26" s="90" t="inlineStr">
        <is>
          <t>-1.18703</t>
        </is>
      </c>
      <c r="CF26" s="90" t="inlineStr">
        <is>
          <t>9.18447</t>
        </is>
      </c>
      <c r="CG26" s="93" t="inlineStr">
        <is>
          <t>0.000242639</t>
        </is>
      </c>
      <c r="CH26" s="90" t="inlineStr">
        <is>
          <t>288.093</t>
        </is>
      </c>
      <c r="CI26" s="90" t="inlineStr">
        <is>
          <t>78.2</t>
        </is>
      </c>
      <c r="CJ26" s="90" t="inlineStr">
        <is>
          <t>0</t>
        </is>
      </c>
      <c r="CK26" s="90" t="inlineStr">
        <is>
          <t>0.1046</t>
        </is>
      </c>
      <c r="CL26" s="90" t="inlineStr">
        <is>
          <t>-1.20219</t>
        </is>
      </c>
      <c r="CM26" s="90" t="inlineStr">
        <is>
          <t>8.11531</t>
        </is>
      </c>
      <c r="CN26" s="93" t="inlineStr">
        <is>
          <t>0.000276394</t>
        </is>
      </c>
      <c r="CO26" s="90" t="inlineStr">
        <is>
          <t>129.728</t>
        </is>
      </c>
      <c r="CP26" s="90" t="inlineStr">
        <is>
          <t>55.5794</t>
        </is>
      </c>
      <c r="CQ26" s="90" t="inlineStr">
        <is>
          <t>289.612</t>
        </is>
      </c>
      <c r="CR26" s="90" t="inlineStr">
        <is>
          <t>0</t>
        </is>
      </c>
      <c r="CS26" s="90" t="inlineStr">
        <is>
          <t>145.166</t>
        </is>
      </c>
      <c r="CT26" s="90" t="inlineStr">
        <is>
          <t>288.953</t>
        </is>
      </c>
      <c r="CU26" s="90" t="inlineStr">
        <is>
          <t>285.292</t>
        </is>
      </c>
      <c r="CV26" s="90" t="inlineStr">
        <is>
          <t>78.8</t>
        </is>
      </c>
      <c r="CW26" s="90" t="inlineStr">
        <is>
          <t>-0.973088</t>
        </is>
      </c>
      <c r="CX26" s="90" t="inlineStr">
        <is>
          <t>6.03902</t>
        </is>
      </c>
      <c r="CY26" s="90" t="inlineStr">
        <is>
          <t>-49</t>
        </is>
      </c>
      <c r="CZ26" s="93" t="inlineStr">
        <is>
          <t>0.00010376</t>
        </is>
      </c>
      <c r="DA26" s="93" t="inlineStr">
        <is>
          <t>0.000104</t>
        </is>
      </c>
      <c r="DB26" s="93" t="inlineStr">
        <is>
          <t>0.00027004</t>
        </is>
      </c>
      <c r="DC26" s="93" t="inlineStr">
        <is>
          <t>0.00027</t>
        </is>
      </c>
      <c r="DD26" s="90" t="inlineStr">
        <is>
          <t>2.875</t>
        </is>
      </c>
      <c r="DE26" s="90" t="inlineStr">
        <is>
          <t>5.5</t>
        </is>
      </c>
      <c r="DF26" s="90" t="inlineStr">
        <is>
          <t>2.875</t>
        </is>
      </c>
      <c r="DG26" s="90" t="inlineStr">
        <is>
          <t>5.5</t>
        </is>
      </c>
      <c r="DH26" s="90" t="inlineStr">
        <is>
          <t>0</t>
        </is>
      </c>
      <c r="DI26" s="90" t="inlineStr">
        <is>
          <t>0</t>
        </is>
      </c>
      <c r="DJ26" s="90" t="inlineStr">
        <is>
          <t>0</t>
        </is>
      </c>
      <c r="DK26" s="90" t="inlineStr">
        <is>
          <t>0</t>
        </is>
      </c>
      <c r="DL26" s="90" t="inlineStr">
        <is>
          <t>0</t>
        </is>
      </c>
      <c r="DM26" s="90" t="inlineStr">
        <is>
          <t>0</t>
        </is>
      </c>
      <c r="DN26" s="90" t="inlineStr">
        <is>
          <t>0</t>
        </is>
      </c>
      <c r="DO26" s="90" t="inlineStr">
        <is>
          <t>1</t>
        </is>
      </c>
      <c r="DP26" s="90" t="inlineStr">
        <is>
          <t>10621</t>
        </is>
      </c>
      <c r="DQ26" s="90" t="inlineStr">
        <is>
          <t>-1.55439</t>
        </is>
      </c>
      <c r="DR26" s="90" t="inlineStr">
        <is>
          <t>386</t>
        </is>
      </c>
      <c r="DS26" s="90" t="inlineStr">
        <is>
          <t>0.0118408</t>
        </is>
      </c>
      <c r="DT26" s="90" t="inlineStr">
        <is>
          <t>72.8</t>
        </is>
      </c>
      <c r="DU26" s="90" t="inlineStr">
        <is>
          <t>68.5</t>
        </is>
      </c>
      <c r="DV26" s="90" t="inlineStr">
        <is>
          <t>88.6</t>
        </is>
      </c>
      <c r="DW26" s="90" t="inlineStr">
        <is>
          <t>6.3</t>
        </is>
      </c>
      <c r="DX26" s="90" t="inlineStr">
        <is>
          <t>100</t>
        </is>
      </c>
      <c r="DY26" s="90" t="inlineStr">
        <is>
          <t>85.3</t>
        </is>
      </c>
      <c r="DZ26" s="90" t="inlineStr">
        <is>
          <t>86.1028</t>
        </is>
      </c>
      <c r="EA26" s="90" t="inlineStr">
        <is>
          <t>9891.14</t>
        </is>
      </c>
      <c r="EB26" s="90" t="inlineStr">
        <is>
          <t>217.968</t>
        </is>
      </c>
      <c r="EC26" s="90" t="inlineStr">
        <is>
          <t>19.8589</t>
        </is>
      </c>
      <c r="ED26" s="90" t="inlineStr">
        <is>
          <t>28.6217</t>
        </is>
      </c>
      <c r="EE26" s="90" t="inlineStr">
        <is>
          <t>0.0046799</t>
        </is>
      </c>
      <c r="EF26" s="90" t="inlineStr">
        <is>
          <t>2293.76</t>
        </is>
      </c>
      <c r="EG26" s="90" t="inlineStr">
        <is>
          <t>87</t>
        </is>
      </c>
      <c r="EH26" s="90" t="inlineStr">
        <is>
          <t>0</t>
        </is>
      </c>
      <c r="EI26" s="90" t="inlineStr">
        <is>
          <t xml:space="preserve"> 26</t>
        </is>
      </c>
    </row>
    <row r="27" ht="14.25" customHeight="1" s="91">
      <c r="A27" s="92" t="inlineStr">
        <is>
          <t>2025-01-29 12:00</t>
        </is>
      </c>
      <c r="B27" s="90" t="inlineStr">
        <is>
          <t>101302</t>
        </is>
      </c>
      <c r="C27" s="90" t="inlineStr">
        <is>
          <t>5971.8</t>
        </is>
      </c>
      <c r="D27" s="90" t="inlineStr">
        <is>
          <t>8.90662</t>
        </is>
      </c>
      <c r="E27" s="90" t="inlineStr">
        <is>
          <t>11708.8</t>
        </is>
      </c>
      <c r="F27" s="90" t="inlineStr">
        <is>
          <t>218.099</t>
        </is>
      </c>
      <c r="G27" s="90" t="inlineStr">
        <is>
          <t>10.3</t>
        </is>
      </c>
      <c r="H27" s="90" t="inlineStr">
        <is>
          <t>0</t>
        </is>
      </c>
      <c r="I27" s="90" t="inlineStr">
        <is>
          <t>0.139643</t>
        </is>
      </c>
      <c r="J27" s="90" t="inlineStr">
        <is>
          <t>16.8293</t>
        </is>
      </c>
      <c r="K27" s="90" t="inlineStr">
        <is>
          <t>24.1854</t>
        </is>
      </c>
      <c r="L27" s="93" t="inlineStr">
        <is>
          <t>9.69941e-05</t>
        </is>
      </c>
      <c r="M27" s="90" t="inlineStr">
        <is>
          <t>9115.81</t>
        </is>
      </c>
      <c r="N27" s="90" t="inlineStr">
        <is>
          <t>220.969</t>
        </is>
      </c>
      <c r="O27" s="90" t="inlineStr">
        <is>
          <t>100</t>
        </is>
      </c>
      <c r="P27" s="90" t="inlineStr">
        <is>
          <t>100</t>
        </is>
      </c>
      <c r="Q27" s="90" t="inlineStr">
        <is>
          <t>-0.178418</t>
        </is>
      </c>
      <c r="R27" s="90" t="inlineStr">
        <is>
          <t>5.00743</t>
        </is>
      </c>
      <c r="S27" s="90" t="inlineStr">
        <is>
          <t>24.1523</t>
        </is>
      </c>
      <c r="T27" s="93" t="inlineStr">
        <is>
          <t>0.000102188</t>
        </is>
      </c>
      <c r="U27" s="90" t="inlineStr">
        <is>
          <t>7187.06</t>
        </is>
      </c>
      <c r="V27" s="90" t="inlineStr">
        <is>
          <t>237.513</t>
        </is>
      </c>
      <c r="W27" s="90" t="inlineStr">
        <is>
          <t>100</t>
        </is>
      </c>
      <c r="X27" s="90" t="inlineStr">
        <is>
          <t>100</t>
        </is>
      </c>
      <c r="Y27" s="90" t="inlineStr">
        <is>
          <t>-2.71158</t>
        </is>
      </c>
      <c r="Z27" s="90" t="inlineStr">
        <is>
          <t>7.53757</t>
        </is>
      </c>
      <c r="AA27" s="90" t="inlineStr">
        <is>
          <t>17.8961</t>
        </is>
      </c>
      <c r="AB27" s="93" t="inlineStr">
        <is>
          <t>0.000186019</t>
        </is>
      </c>
      <c r="AC27" s="90" t="inlineStr">
        <is>
          <t>5588.79</t>
        </is>
      </c>
      <c r="AD27" s="90" t="inlineStr">
        <is>
          <t>252.263</t>
        </is>
      </c>
      <c r="AE27" s="90" t="inlineStr">
        <is>
          <t>100</t>
        </is>
      </c>
      <c r="AF27" s="90" t="inlineStr">
        <is>
          <t>100</t>
        </is>
      </c>
      <c r="AG27" s="90" t="inlineStr">
        <is>
          <t>-6.27825</t>
        </is>
      </c>
      <c r="AH27" s="90" t="inlineStr">
        <is>
          <t>3.11819</t>
        </is>
      </c>
      <c r="AI27" s="90" t="inlineStr">
        <is>
          <t>16.3696</t>
        </is>
      </c>
      <c r="AJ27" s="93" t="inlineStr">
        <is>
          <t>9.55063e-05</t>
        </is>
      </c>
      <c r="AK27" s="90" t="inlineStr">
        <is>
          <t>4216.14</t>
        </is>
      </c>
      <c r="AL27" s="90" t="inlineStr">
        <is>
          <t>262.171</t>
        </is>
      </c>
      <c r="AM27" s="90" t="inlineStr">
        <is>
          <t>96</t>
        </is>
      </c>
      <c r="AN27" s="90" t="inlineStr">
        <is>
          <t>100</t>
        </is>
      </c>
      <c r="AO27" s="90" t="inlineStr">
        <is>
          <t>-7.74118</t>
        </is>
      </c>
      <c r="AP27" s="90" t="inlineStr">
        <is>
          <t>4.38039</t>
        </is>
      </c>
      <c r="AQ27" s="90" t="inlineStr">
        <is>
          <t>15.4249</t>
        </is>
      </c>
      <c r="AR27" s="93" t="inlineStr">
        <is>
          <t>4.08278e-05</t>
        </is>
      </c>
      <c r="AS27" s="90" t="inlineStr">
        <is>
          <t>3016.85</t>
        </is>
      </c>
      <c r="AT27" s="90" t="inlineStr">
        <is>
          <t>269.237</t>
        </is>
      </c>
      <c r="AU27" s="90" t="inlineStr">
        <is>
          <t>97.6</t>
        </is>
      </c>
      <c r="AV27" s="90" t="inlineStr">
        <is>
          <t>100</t>
        </is>
      </c>
      <c r="AW27" s="90" t="inlineStr">
        <is>
          <t>-4.94946</t>
        </is>
      </c>
      <c r="AX27" s="90" t="inlineStr">
        <is>
          <t>3.12941</t>
        </is>
      </c>
      <c r="AY27" s="90" t="inlineStr">
        <is>
          <t>13.8211</t>
        </is>
      </c>
      <c r="AZ27" s="93" t="inlineStr">
        <is>
          <t>0.00022473</t>
        </is>
      </c>
      <c r="BA27" s="90" t="inlineStr">
        <is>
          <t>1458.85</t>
        </is>
      </c>
      <c r="BB27" s="90" t="inlineStr">
        <is>
          <t>278.092</t>
        </is>
      </c>
      <c r="BC27" s="90" t="inlineStr">
        <is>
          <t>97.1</t>
        </is>
      </c>
      <c r="BD27" s="90" t="inlineStr">
        <is>
          <t>77.3</t>
        </is>
      </c>
      <c r="BE27" s="90" t="inlineStr">
        <is>
          <t>-0.340154</t>
        </is>
      </c>
      <c r="BF27" s="90" t="inlineStr">
        <is>
          <t>-0.713491</t>
        </is>
      </c>
      <c r="BG27" s="90" t="inlineStr">
        <is>
          <t>12.1023</t>
        </is>
      </c>
      <c r="BH27" s="93" t="inlineStr">
        <is>
          <t>7.21956e-05</t>
        </is>
      </c>
      <c r="BI27" s="90" t="inlineStr">
        <is>
          <t>762.743</t>
        </is>
      </c>
      <c r="BJ27" s="90" t="inlineStr">
        <is>
          <t>282.315</t>
        </is>
      </c>
      <c r="BK27" s="90" t="inlineStr">
        <is>
          <t>93.3</t>
        </is>
      </c>
      <c r="BL27" s="90" t="inlineStr">
        <is>
          <t>39.5</t>
        </is>
      </c>
      <c r="BM27" s="90" t="inlineStr">
        <is>
          <t>0.137646</t>
        </is>
      </c>
      <c r="BN27" s="90" t="inlineStr">
        <is>
          <t>-1.08892</t>
        </is>
      </c>
      <c r="BO27" s="90" t="inlineStr">
        <is>
          <t>10.0009</t>
        </is>
      </c>
      <c r="BP27" s="93" t="inlineStr">
        <is>
          <t>0.000134614</t>
        </is>
      </c>
      <c r="BQ27" s="90" t="inlineStr">
        <is>
          <t>540.75</t>
        </is>
      </c>
      <c r="BR27" s="90" t="inlineStr">
        <is>
          <t>283.819</t>
        </is>
      </c>
      <c r="BS27" s="90" t="inlineStr">
        <is>
          <t>93.2</t>
        </is>
      </c>
      <c r="BT27" s="90" t="inlineStr">
        <is>
          <t>33.4</t>
        </is>
      </c>
      <c r="BU27" s="90" t="inlineStr">
        <is>
          <t>0.202458</t>
        </is>
      </c>
      <c r="BV27" s="90" t="inlineStr">
        <is>
          <t>-1.03399</t>
        </is>
      </c>
      <c r="BW27" s="90" t="inlineStr">
        <is>
          <t>9.4189</t>
        </is>
      </c>
      <c r="BX27" s="93" t="inlineStr">
        <is>
          <t>0.000150875</t>
        </is>
      </c>
      <c r="BY27" s="90" t="inlineStr">
        <is>
          <t>3</t>
        </is>
      </c>
      <c r="BZ27" s="90" t="inlineStr">
        <is>
          <t>323.167</t>
        </is>
      </c>
      <c r="CA27" s="90" t="inlineStr">
        <is>
          <t>285.712</t>
        </is>
      </c>
      <c r="CB27" s="90" t="inlineStr">
        <is>
          <t>86.3</t>
        </is>
      </c>
      <c r="CC27" s="90" t="inlineStr">
        <is>
          <t>5.3</t>
        </is>
      </c>
      <c r="CD27" s="90" t="inlineStr">
        <is>
          <t>0.20908</t>
        </is>
      </c>
      <c r="CE27" s="90" t="inlineStr">
        <is>
          <t>-1.03579</t>
        </is>
      </c>
      <c r="CF27" s="90" t="inlineStr">
        <is>
          <t>9.2054</t>
        </is>
      </c>
      <c r="CG27" s="93" t="inlineStr">
        <is>
          <t>0.000155514</t>
        </is>
      </c>
      <c r="CH27" s="90" t="inlineStr">
        <is>
          <t>287.667</t>
        </is>
      </c>
      <c r="CI27" s="90" t="inlineStr">
        <is>
          <t>79.2</t>
        </is>
      </c>
      <c r="CJ27" s="90" t="inlineStr">
        <is>
          <t>4.9</t>
        </is>
      </c>
      <c r="CK27" s="90" t="inlineStr">
        <is>
          <t>0.217714</t>
        </is>
      </c>
      <c r="CL27" s="90" t="inlineStr">
        <is>
          <t>-0.995791</t>
        </is>
      </c>
      <c r="CM27" s="90" t="inlineStr">
        <is>
          <t>8.65112</t>
        </is>
      </c>
      <c r="CN27" s="93" t="inlineStr">
        <is>
          <t>0.000173591</t>
        </is>
      </c>
      <c r="CO27" s="90" t="inlineStr">
        <is>
          <t>109.634</t>
        </is>
      </c>
      <c r="CP27" s="90" t="inlineStr">
        <is>
          <t>55.5794</t>
        </is>
      </c>
      <c r="CQ27" s="90" t="inlineStr">
        <is>
          <t>289.68</t>
        </is>
      </c>
      <c r="CR27" s="90" t="inlineStr">
        <is>
          <t>0</t>
        </is>
      </c>
      <c r="CS27" s="90" t="inlineStr">
        <is>
          <t>181.279</t>
        </is>
      </c>
      <c r="CT27" s="90" t="inlineStr">
        <is>
          <t>288.585</t>
        </is>
      </c>
      <c r="CU27" s="90" t="inlineStr">
        <is>
          <t>285.024</t>
        </is>
      </c>
      <c r="CV27" s="90" t="inlineStr">
        <is>
          <t>79.3</t>
        </is>
      </c>
      <c r="CW27" s="90" t="inlineStr">
        <is>
          <t>-0.841653</t>
        </is>
      </c>
      <c r="CX27" s="90" t="inlineStr">
        <is>
          <t>6.90993</t>
        </is>
      </c>
      <c r="CY27" s="90" t="inlineStr">
        <is>
          <t>-6.10352e-06</t>
        </is>
      </c>
      <c r="CZ27" s="90" t="inlineStr">
        <is>
          <t>0.00017304</t>
        </is>
      </c>
      <c r="DA27" s="93" t="inlineStr">
        <is>
          <t>0.000604</t>
        </is>
      </c>
      <c r="DB27" s="93" t="inlineStr">
        <is>
          <t>0.00024584</t>
        </is>
      </c>
      <c r="DC27" s="93" t="inlineStr">
        <is>
          <t>0.0002666</t>
        </is>
      </c>
      <c r="DD27" s="90" t="inlineStr">
        <is>
          <t>5.75</t>
        </is>
      </c>
      <c r="DE27" s="90" t="inlineStr">
        <is>
          <t>8.3125</t>
        </is>
      </c>
      <c r="DF27" s="90" t="inlineStr">
        <is>
          <t>5.3125</t>
        </is>
      </c>
      <c r="DG27" s="90" t="inlineStr">
        <is>
          <t>7.875</t>
        </is>
      </c>
      <c r="DH27" s="90" t="inlineStr">
        <is>
          <t>0</t>
        </is>
      </c>
      <c r="DI27" s="90" t="inlineStr">
        <is>
          <t>0</t>
        </is>
      </c>
      <c r="DJ27" s="90" t="inlineStr">
        <is>
          <t>0</t>
        </is>
      </c>
      <c r="DK27" s="90" t="inlineStr">
        <is>
          <t>1</t>
        </is>
      </c>
      <c r="DL27" s="90" t="inlineStr">
        <is>
          <t>0</t>
        </is>
      </c>
      <c r="DM27" s="90" t="inlineStr">
        <is>
          <t>0</t>
        </is>
      </c>
      <c r="DN27" s="90" t="inlineStr">
        <is>
          <t>0</t>
        </is>
      </c>
      <c r="DO27" s="90" t="inlineStr">
        <is>
          <t>1</t>
        </is>
      </c>
      <c r="DP27" s="90" t="inlineStr">
        <is>
          <t>21421</t>
        </is>
      </c>
      <c r="DQ27" s="90" t="inlineStr">
        <is>
          <t>0.231615</t>
        </is>
      </c>
      <c r="DR27" s="90" t="inlineStr">
        <is>
          <t>192</t>
        </is>
      </c>
      <c r="DS27" s="90" t="inlineStr">
        <is>
          <t>-31.9434</t>
        </is>
      </c>
      <c r="DT27" s="90" t="inlineStr">
        <is>
          <t>100</t>
        </is>
      </c>
      <c r="DU27" s="90" t="inlineStr">
        <is>
          <t>62.8</t>
        </is>
      </c>
      <c r="DV27" s="90" t="inlineStr">
        <is>
          <t>100</t>
        </is>
      </c>
      <c r="DW27" s="90" t="inlineStr">
        <is>
          <t>30.3</t>
        </is>
      </c>
      <c r="DX27" s="90" t="inlineStr">
        <is>
          <t>100</t>
        </is>
      </c>
      <c r="DY27" s="90" t="inlineStr">
        <is>
          <t>92.6</t>
        </is>
      </c>
      <c r="DZ27" s="90" t="inlineStr">
        <is>
          <t>71.3422</t>
        </is>
      </c>
      <c r="EA27" s="90" t="inlineStr">
        <is>
          <t>9696.29</t>
        </is>
      </c>
      <c r="EB27" s="90" t="inlineStr">
        <is>
          <t>219</t>
        </is>
      </c>
      <c r="EC27" s="90" t="inlineStr">
        <is>
          <t>12.0231</t>
        </is>
      </c>
      <c r="ED27" s="90" t="inlineStr">
        <is>
          <t>30.3105</t>
        </is>
      </c>
      <c r="EE27" s="93" t="inlineStr">
        <is>
          <t>0.0145532</t>
        </is>
      </c>
      <c r="EF27" s="90" t="inlineStr">
        <is>
          <t>2250.88</t>
        </is>
      </c>
      <c r="EG27" s="90" t="inlineStr">
        <is>
          <t>99.7</t>
        </is>
      </c>
      <c r="EH27" s="90" t="inlineStr">
        <is>
          <t>0</t>
        </is>
      </c>
      <c r="EI27" s="90" t="inlineStr">
        <is>
          <t xml:space="preserve"> 27</t>
        </is>
      </c>
    </row>
    <row r="28" ht="14.25" customHeight="1" s="91">
      <c r="A28" s="92" t="inlineStr">
        <is>
          <t>2025-01-29 15:00</t>
        </is>
      </c>
      <c r="B28" s="90" t="inlineStr">
        <is>
          <t>101120</t>
        </is>
      </c>
      <c r="C28" s="90" t="inlineStr">
        <is>
          <t>9111.31</t>
        </is>
      </c>
      <c r="D28" s="90" t="inlineStr">
        <is>
          <t>13.4205</t>
        </is>
      </c>
      <c r="E28" s="90" t="inlineStr">
        <is>
          <t>11691.7</t>
        </is>
      </c>
      <c r="F28" s="90" t="inlineStr">
        <is>
          <t>219.731</t>
        </is>
      </c>
      <c r="G28" s="90" t="inlineStr">
        <is>
          <t>7.3</t>
        </is>
      </c>
      <c r="H28" s="90" t="inlineStr">
        <is>
          <t>0</t>
        </is>
      </c>
      <c r="I28" s="90" t="inlineStr">
        <is>
          <t>-0.0260264</t>
        </is>
      </c>
      <c r="J28" s="90" t="inlineStr">
        <is>
          <t>16.8066</t>
        </is>
      </c>
      <c r="K28" s="90" t="inlineStr">
        <is>
          <t>24.2277</t>
        </is>
      </c>
      <c r="L28" s="93" t="inlineStr">
        <is>
          <t>0.000111291</t>
        </is>
      </c>
      <c r="M28" s="90" t="inlineStr">
        <is>
          <t>9104.4</t>
        </is>
      </c>
      <c r="N28" s="90" t="inlineStr">
        <is>
          <t>221.382</t>
        </is>
      </c>
      <c r="O28" s="90" t="inlineStr">
        <is>
          <t>100</t>
        </is>
      </c>
      <c r="P28" s="90" t="inlineStr">
        <is>
          <t>99.8</t>
        </is>
      </c>
      <c r="Q28" s="90" t="inlineStr">
        <is>
          <t>-0.147072</t>
        </is>
      </c>
      <c r="R28" s="90" t="inlineStr">
        <is>
          <t>3.65477</t>
        </is>
      </c>
      <c r="S28" s="90" t="inlineStr">
        <is>
          <t>18.9911</t>
        </is>
      </c>
      <c r="T28" s="93" t="inlineStr">
        <is>
          <t>2.84553e-05</t>
        </is>
      </c>
      <c r="U28" s="90" t="inlineStr">
        <is>
          <t>7170.46</t>
        </is>
      </c>
      <c r="V28" s="90" t="inlineStr">
        <is>
          <t>238.206</t>
        </is>
      </c>
      <c r="W28" s="90" t="inlineStr">
        <is>
          <t>100</t>
        </is>
      </c>
      <c r="X28" s="90" t="inlineStr">
        <is>
          <t>100</t>
        </is>
      </c>
      <c r="Y28" s="90" t="inlineStr">
        <is>
          <t>-0.700736</t>
        </is>
      </c>
      <c r="Z28" s="90" t="inlineStr">
        <is>
          <t>5.37128</t>
        </is>
      </c>
      <c r="AA28" s="90" t="inlineStr">
        <is>
          <t>14.728</t>
        </is>
      </c>
      <c r="AB28" s="93" t="inlineStr">
        <is>
          <t>-9.13208e-06</t>
        </is>
      </c>
      <c r="AC28" s="90" t="inlineStr">
        <is>
          <t>5571.77</t>
        </is>
      </c>
      <c r="AD28" s="90" t="inlineStr">
        <is>
          <t>251.137</t>
        </is>
      </c>
      <c r="AE28" s="90" t="inlineStr">
        <is>
          <t>100</t>
        </is>
      </c>
      <c r="AF28" s="90" t="inlineStr">
        <is>
          <t>100</t>
        </is>
      </c>
      <c r="AG28" s="90" t="inlineStr">
        <is>
          <t>-1.52568</t>
        </is>
      </c>
      <c r="AH28" s="90" t="inlineStr">
        <is>
          <t>4.19044</t>
        </is>
      </c>
      <c r="AI28" s="90" t="inlineStr">
        <is>
          <t>21.1803</t>
        </is>
      </c>
      <c r="AJ28" s="93" t="inlineStr">
        <is>
          <t>3.44008e-05</t>
        </is>
      </c>
      <c r="AK28" s="90" t="inlineStr">
        <is>
          <t>4203.87</t>
        </is>
      </c>
      <c r="AL28" s="90" t="inlineStr">
        <is>
          <t>261.105</t>
        </is>
      </c>
      <c r="AM28" s="90" t="inlineStr">
        <is>
          <t>96.9</t>
        </is>
      </c>
      <c r="AN28" s="90" t="inlineStr">
        <is>
          <t>100</t>
        </is>
      </c>
      <c r="AO28" s="90" t="inlineStr">
        <is>
          <t>-1.54552</t>
        </is>
      </c>
      <c r="AP28" s="90" t="inlineStr">
        <is>
          <t>3.75062</t>
        </is>
      </c>
      <c r="AQ28" s="90" t="inlineStr">
        <is>
          <t>24.8298</t>
        </is>
      </c>
      <c r="AR28" s="93" t="inlineStr">
        <is>
          <t>0.000198639</t>
        </is>
      </c>
      <c r="AS28" s="90" t="inlineStr">
        <is>
          <t>3005.63</t>
        </is>
      </c>
      <c r="AT28" s="90" t="inlineStr">
        <is>
          <t>269.166</t>
        </is>
      </c>
      <c r="AU28" s="90" t="inlineStr">
        <is>
          <t>97.9</t>
        </is>
      </c>
      <c r="AV28" s="90" t="inlineStr">
        <is>
          <t>100</t>
        </is>
      </c>
      <c r="AW28" s="90" t="inlineStr">
        <is>
          <t>-1.74148</t>
        </is>
      </c>
      <c r="AX28" s="90" t="inlineStr">
        <is>
          <t>-0.472769</t>
        </is>
      </c>
      <c r="AY28" s="90" t="inlineStr">
        <is>
          <t>23.1344</t>
        </is>
      </c>
      <c r="AZ28" s="93" t="inlineStr">
        <is>
          <t>9.62866e-05</t>
        </is>
      </c>
      <c r="BA28" s="90" t="inlineStr">
        <is>
          <t>1446.21</t>
        </is>
      </c>
      <c r="BB28" s="90" t="inlineStr">
        <is>
          <t>278.34</t>
        </is>
      </c>
      <c r="BC28" s="90" t="inlineStr">
        <is>
          <t>92.8</t>
        </is>
      </c>
      <c r="BD28" s="90" t="inlineStr">
        <is>
          <t>6.6</t>
        </is>
      </c>
      <c r="BE28" s="90" t="inlineStr">
        <is>
          <t>-0.274075</t>
        </is>
      </c>
      <c r="BF28" s="90" t="inlineStr">
        <is>
          <t>-0.987017</t>
        </is>
      </c>
      <c r="BG28" s="90" t="inlineStr">
        <is>
          <t>17.3036</t>
        </is>
      </c>
      <c r="BH28" s="93" t="inlineStr">
        <is>
          <t>0.000193958</t>
        </is>
      </c>
      <c r="BI28" s="90" t="inlineStr">
        <is>
          <t>748.546</t>
        </is>
      </c>
      <c r="BJ28" s="90" t="inlineStr">
        <is>
          <t>282.919</t>
        </is>
      </c>
      <c r="BK28" s="90" t="inlineStr">
        <is>
          <t>92.4</t>
        </is>
      </c>
      <c r="BL28" s="90" t="inlineStr">
        <is>
          <t>5.3</t>
        </is>
      </c>
      <c r="BM28" s="90" t="inlineStr">
        <is>
          <t>-0.10712</t>
        </is>
      </c>
      <c r="BN28" s="90" t="inlineStr">
        <is>
          <t>-0.859292</t>
        </is>
      </c>
      <c r="BO28" s="90" t="inlineStr">
        <is>
          <t>16.4419</t>
        </is>
      </c>
      <c r="BP28" s="93" t="inlineStr">
        <is>
          <t>0.000241469</t>
        </is>
      </c>
      <c r="BQ28" s="90" t="inlineStr">
        <is>
          <t>526.15</t>
        </is>
      </c>
      <c r="BR28" s="90" t="inlineStr">
        <is>
          <t>284.3</t>
        </is>
      </c>
      <c r="BS28" s="90" t="inlineStr">
        <is>
          <t>93.3</t>
        </is>
      </c>
      <c r="BT28" s="90" t="inlineStr">
        <is>
          <t>6.2</t>
        </is>
      </c>
      <c r="BU28" s="90" t="inlineStr">
        <is>
          <t>-0.0282173</t>
        </is>
      </c>
      <c r="BV28" s="90" t="inlineStr">
        <is>
          <t>-1.37469</t>
        </is>
      </c>
      <c r="BW28" s="90" t="inlineStr">
        <is>
          <t>15.6685</t>
        </is>
      </c>
      <c r="BX28" s="93" t="inlineStr">
        <is>
          <t>0.000264797</t>
        </is>
      </c>
      <c r="BY28" s="90" t="inlineStr">
        <is>
          <t>3</t>
        </is>
      </c>
      <c r="BZ28" s="90" t="inlineStr">
        <is>
          <t>308.22</t>
        </is>
      </c>
      <c r="CA28" s="90" t="inlineStr">
        <is>
          <t>286.091</t>
        </is>
      </c>
      <c r="CB28" s="90" t="inlineStr">
        <is>
          <t>88</t>
        </is>
      </c>
      <c r="CC28" s="90" t="inlineStr">
        <is>
          <t>5</t>
        </is>
      </c>
      <c r="CD28" s="90" t="inlineStr">
        <is>
          <t>0.117851</t>
        </is>
      </c>
      <c r="CE28" s="90" t="inlineStr">
        <is>
          <t>-1.65172</t>
        </is>
      </c>
      <c r="CF28" s="90" t="inlineStr">
        <is>
          <t>14.2303</t>
        </is>
      </c>
      <c r="CG28" s="93" t="inlineStr">
        <is>
          <t>0.000290936</t>
        </is>
      </c>
      <c r="CH28" s="90" t="inlineStr">
        <is>
          <t>287.861</t>
        </is>
      </c>
      <c r="CI28" s="90" t="inlineStr">
        <is>
          <t>82.4</t>
        </is>
      </c>
      <c r="CJ28" s="90" t="inlineStr">
        <is>
          <t>5</t>
        </is>
      </c>
      <c r="CK28" s="90" t="inlineStr">
        <is>
          <t>0.244851</t>
        </is>
      </c>
      <c r="CL28" s="90" t="inlineStr">
        <is>
          <t>-1.56172</t>
        </is>
      </c>
      <c r="CM28" s="90" t="inlineStr">
        <is>
          <t>10.8046</t>
        </is>
      </c>
      <c r="CN28" s="93" t="inlineStr">
        <is>
          <t>0.000328846</t>
        </is>
      </c>
      <c r="CO28" s="90" t="inlineStr">
        <is>
          <t>94.4358</t>
        </is>
      </c>
      <c r="CP28" s="90" t="inlineStr">
        <is>
          <t>55.5794</t>
        </is>
      </c>
      <c r="CQ28" s="90" t="inlineStr">
        <is>
          <t>286.94</t>
        </is>
      </c>
      <c r="CR28" s="90" t="inlineStr">
        <is>
          <t>0</t>
        </is>
      </c>
      <c r="CS28" s="90" t="inlineStr">
        <is>
          <t>65.0972</t>
        </is>
      </c>
      <c r="CT28" s="90" t="inlineStr">
        <is>
          <t>287.792</t>
        </is>
      </c>
      <c r="CU28" s="90" t="inlineStr">
        <is>
          <t>285.328</t>
        </is>
      </c>
      <c r="CV28" s="90" t="inlineStr">
        <is>
          <t>85.2</t>
        </is>
      </c>
      <c r="CW28" s="90" t="inlineStr">
        <is>
          <t>-1.32535</t>
        </is>
      </c>
      <c r="CX28" s="90" t="inlineStr">
        <is>
          <t>8.36584</t>
        </is>
      </c>
      <c r="CY28" s="90" t="inlineStr">
        <is>
          <t>-6.10352e-06</t>
        </is>
      </c>
      <c r="CZ28" s="90" t="inlineStr">
        <is>
          <t>0.00026832</t>
        </is>
      </c>
      <c r="DA28" s="93" t="inlineStr">
        <is>
          <t>0.0003004</t>
        </is>
      </c>
      <c r="DB28" s="93" t="inlineStr">
        <is>
          <t>0.00020088</t>
        </is>
      </c>
      <c r="DC28" s="93" t="inlineStr">
        <is>
          <t>0.0002896</t>
        </is>
      </c>
      <c r="DD28" s="90" t="inlineStr">
        <is>
          <t>3.125</t>
        </is>
      </c>
      <c r="DE28" s="90" t="inlineStr">
        <is>
          <t>11.4375</t>
        </is>
      </c>
      <c r="DF28" s="90" t="inlineStr">
        <is>
          <t>2.1875</t>
        </is>
      </c>
      <c r="DG28" s="90" t="inlineStr">
        <is>
          <t>10.0625</t>
        </is>
      </c>
      <c r="DH28" s="90" t="inlineStr">
        <is>
          <t>0</t>
        </is>
      </c>
      <c r="DI28" s="90" t="inlineStr">
        <is>
          <t>0</t>
        </is>
      </c>
      <c r="DJ28" s="90" t="inlineStr">
        <is>
          <t>0</t>
        </is>
      </c>
      <c r="DK28" s="90" t="inlineStr">
        <is>
          <t>1</t>
        </is>
      </c>
      <c r="DL28" s="90" t="inlineStr">
        <is>
          <t>0</t>
        </is>
      </c>
      <c r="DM28" s="90" t="inlineStr">
        <is>
          <t>0</t>
        </is>
      </c>
      <c r="DN28" s="90" t="inlineStr">
        <is>
          <t>0</t>
        </is>
      </c>
      <c r="DO28" s="90" t="inlineStr">
        <is>
          <t>1</t>
        </is>
      </c>
      <c r="DP28" s="90" t="inlineStr">
        <is>
          <t>4482</t>
        </is>
      </c>
      <c r="DQ28" s="90" t="inlineStr">
        <is>
          <t>-1.42994</t>
        </is>
      </c>
      <c r="DR28" s="90" t="inlineStr">
        <is>
          <t>324</t>
        </is>
      </c>
      <c r="DS28" s="90" t="inlineStr">
        <is>
          <t>-1.69043</t>
        </is>
      </c>
      <c r="DT28" s="90" t="inlineStr">
        <is>
          <t>100</t>
        </is>
      </c>
      <c r="DU28" s="90" t="inlineStr">
        <is>
          <t>89.6</t>
        </is>
      </c>
      <c r="DV28" s="90" t="inlineStr">
        <is>
          <t>100</t>
        </is>
      </c>
      <c r="DW28" s="90" t="inlineStr">
        <is>
          <t>77</t>
        </is>
      </c>
      <c r="DX28" s="90" t="inlineStr">
        <is>
          <t>100</t>
        </is>
      </c>
      <c r="DY28" s="90" t="inlineStr">
        <is>
          <t>100</t>
        </is>
      </c>
      <c r="DZ28" s="90" t="inlineStr">
        <is>
          <t>98.7661</t>
        </is>
      </c>
      <c r="EA28" s="90" t="inlineStr">
        <is>
          <t>9897.35</t>
        </is>
      </c>
      <c r="EB28" s="90" t="inlineStr">
        <is>
          <t>215.123</t>
        </is>
      </c>
      <c r="EC28" s="90" t="inlineStr">
        <is>
          <t>1.77142</t>
        </is>
      </c>
      <c r="ED28" s="90" t="inlineStr">
        <is>
          <t>25.718</t>
        </is>
      </c>
      <c r="EE28" s="90" t="inlineStr">
        <is>
          <t>0.00687876</t>
        </is>
      </c>
      <c r="EF28" s="90" t="inlineStr">
        <is>
          <t>2326.72</t>
        </is>
      </c>
      <c r="EG28" s="90" t="inlineStr">
        <is>
          <t>99.1</t>
        </is>
      </c>
      <c r="EH28" s="90" t="inlineStr">
        <is>
          <t>0</t>
        </is>
      </c>
      <c r="EI28" s="90" t="inlineStr">
        <is>
          <t xml:space="preserve"> 28</t>
        </is>
      </c>
    </row>
    <row r="29" ht="14.25" customHeight="1" s="91">
      <c r="A29" s="92" t="inlineStr">
        <is>
          <t>2025-01-29 18:00</t>
        </is>
      </c>
      <c r="B29" s="90" t="inlineStr">
        <is>
          <t>101168</t>
        </is>
      </c>
      <c r="C29" s="90" t="inlineStr">
        <is>
          <t>9826.82</t>
        </is>
      </c>
      <c r="D29" s="90" t="inlineStr">
        <is>
          <t>13.9036</t>
        </is>
      </c>
      <c r="E29" s="90" t="inlineStr">
        <is>
          <t>11679.9</t>
        </is>
      </c>
      <c r="F29" s="90" t="inlineStr">
        <is>
          <t>221.84</t>
        </is>
      </c>
      <c r="G29" s="90" t="inlineStr">
        <is>
          <t>4.7</t>
        </is>
      </c>
      <c r="H29" s="90" t="inlineStr">
        <is>
          <t>0</t>
        </is>
      </c>
      <c r="I29" s="90" t="inlineStr">
        <is>
          <t>0.067959</t>
        </is>
      </c>
      <c r="J29" s="90" t="inlineStr">
        <is>
          <t>16.1225</t>
        </is>
      </c>
      <c r="K29" s="90" t="inlineStr">
        <is>
          <t>24.643</t>
        </is>
      </c>
      <c r="L29" s="93" t="inlineStr">
        <is>
          <t>7.45834e-05</t>
        </is>
      </c>
      <c r="M29" s="90" t="inlineStr">
        <is>
          <t>9080.38</t>
        </is>
      </c>
      <c r="N29" s="90" t="inlineStr">
        <is>
          <t>221.216</t>
        </is>
      </c>
      <c r="O29" s="90" t="inlineStr">
        <is>
          <t>100</t>
        </is>
      </c>
      <c r="P29" s="90" t="inlineStr">
        <is>
          <t>83</t>
        </is>
      </c>
      <c r="Q29" s="90" t="inlineStr">
        <is>
          <t>-0.28052</t>
        </is>
      </c>
      <c r="R29" s="90" t="inlineStr">
        <is>
          <t>-8.77354</t>
        </is>
      </c>
      <c r="S29" s="90" t="inlineStr">
        <is>
          <t>17.0924</t>
        </is>
      </c>
      <c r="T29" s="93" t="inlineStr">
        <is>
          <t>0.000137817</t>
        </is>
      </c>
      <c r="U29" s="90" t="inlineStr">
        <is>
          <t>7152.78</t>
        </is>
      </c>
      <c r="V29" s="90" t="inlineStr">
        <is>
          <t>236.937</t>
        </is>
      </c>
      <c r="W29" s="90" t="inlineStr">
        <is>
          <t>73.2</t>
        </is>
      </c>
      <c r="X29" s="90" t="inlineStr">
        <is>
          <t>1.8</t>
        </is>
      </c>
      <c r="Y29" s="90" t="inlineStr">
        <is>
          <t>-0.0438281</t>
        </is>
      </c>
      <c r="Z29" s="90" t="inlineStr">
        <is>
          <t>-2.23542</t>
        </is>
      </c>
      <c r="AA29" s="90" t="inlineStr">
        <is>
          <t>23.8952</t>
        </is>
      </c>
      <c r="AB29" s="93" t="inlineStr">
        <is>
          <t>2.84254e-05</t>
        </is>
      </c>
      <c r="AC29" s="90" t="inlineStr">
        <is>
          <t>5561.87</t>
        </is>
      </c>
      <c r="AD29" s="90" t="inlineStr">
        <is>
          <t>249.941</t>
        </is>
      </c>
      <c r="AE29" s="90" t="inlineStr">
        <is>
          <t>38.1</t>
        </is>
      </c>
      <c r="AF29" s="90" t="inlineStr">
        <is>
          <t>0</t>
        </is>
      </c>
      <c r="AG29" s="90" t="inlineStr">
        <is>
          <t>0.091</t>
        </is>
      </c>
      <c r="AH29" s="90" t="inlineStr">
        <is>
          <t>1.78646</t>
        </is>
      </c>
      <c r="AI29" s="90" t="inlineStr">
        <is>
          <t>20.0962</t>
        </is>
      </c>
      <c r="AJ29" s="93" t="inlineStr">
        <is>
          <t>7.09211e-05</t>
        </is>
      </c>
      <c r="AK29" s="90" t="inlineStr">
        <is>
          <t>4198.94</t>
        </is>
      </c>
      <c r="AL29" s="90" t="inlineStr">
        <is>
          <t>260.61</t>
        </is>
      </c>
      <c r="AM29" s="90" t="inlineStr">
        <is>
          <t>53.1</t>
        </is>
      </c>
      <c r="AN29" s="90" t="inlineStr">
        <is>
          <t>1</t>
        </is>
      </c>
      <c r="AO29" s="90" t="inlineStr">
        <is>
          <t>-0.279779</t>
        </is>
      </c>
      <c r="AP29" s="90" t="inlineStr">
        <is>
          <t>2.08849</t>
        </is>
      </c>
      <c r="AQ29" s="90" t="inlineStr">
        <is>
          <t>24.3104</t>
        </is>
      </c>
      <c r="AR29" s="93" t="inlineStr">
        <is>
          <t>6.69906e-05</t>
        </is>
      </c>
      <c r="AS29" s="90" t="inlineStr">
        <is>
          <t>3003.6</t>
        </is>
      </c>
      <c r="AT29" s="90" t="inlineStr">
        <is>
          <t>268.406</t>
        </is>
      </c>
      <c r="AU29" s="90" t="inlineStr">
        <is>
          <t>99.6</t>
        </is>
      </c>
      <c r="AV29" s="90" t="inlineStr">
        <is>
          <t>96.7</t>
        </is>
      </c>
      <c r="AW29" s="90" t="inlineStr">
        <is>
          <t>-1.45428</t>
        </is>
      </c>
      <c r="AX29" s="90" t="inlineStr">
        <is>
          <t>0.305737</t>
        </is>
      </c>
      <c r="AY29" s="90" t="inlineStr">
        <is>
          <t>24.4679</t>
        </is>
      </c>
      <c r="AZ29" s="93" t="inlineStr">
        <is>
          <t>0.000128042</t>
        </is>
      </c>
      <c r="BA29" s="90" t="inlineStr">
        <is>
          <t>1446.8</t>
        </is>
      </c>
      <c r="BB29" s="90" t="inlineStr">
        <is>
          <t>278.133</t>
        </is>
      </c>
      <c r="BC29" s="90" t="inlineStr">
        <is>
          <t>95.9</t>
        </is>
      </c>
      <c r="BD29" s="90" t="inlineStr">
        <is>
          <t>20.5</t>
        </is>
      </c>
      <c r="BE29" s="90" t="inlineStr">
        <is>
          <t>-0.311701</t>
        </is>
      </c>
      <c r="BF29" s="90" t="inlineStr">
        <is>
          <t>3.35839</t>
        </is>
      </c>
      <c r="BG29" s="90" t="inlineStr">
        <is>
          <t>17.1422</t>
        </is>
      </c>
      <c r="BH29" s="93" t="inlineStr">
        <is>
          <t>0.000319154</t>
        </is>
      </c>
      <c r="BI29" s="90" t="inlineStr">
        <is>
          <t>750.357</t>
        </is>
      </c>
      <c r="BJ29" s="90" t="inlineStr">
        <is>
          <t>282.414</t>
        </is>
      </c>
      <c r="BK29" s="90" t="inlineStr">
        <is>
          <t>91.7</t>
        </is>
      </c>
      <c r="BL29" s="90" t="inlineStr">
        <is>
          <t>12.9</t>
        </is>
      </c>
      <c r="BM29" s="90" t="inlineStr">
        <is>
          <t>0.259703</t>
        </is>
      </c>
      <c r="BN29" s="90" t="inlineStr">
        <is>
          <t>4.32769</t>
        </is>
      </c>
      <c r="BO29" s="90" t="inlineStr">
        <is>
          <t>15.9149</t>
        </is>
      </c>
      <c r="BP29" s="93" t="inlineStr">
        <is>
          <t>0.000429566</t>
        </is>
      </c>
      <c r="BQ29" s="90" t="inlineStr">
        <is>
          <t>528.41</t>
        </is>
      </c>
      <c r="BR29" s="90" t="inlineStr">
        <is>
          <t>283.731</t>
        </is>
      </c>
      <c r="BS29" s="90" t="inlineStr">
        <is>
          <t>91.5</t>
        </is>
      </c>
      <c r="BT29" s="90" t="inlineStr">
        <is>
          <t>13</t>
        </is>
      </c>
      <c r="BU29" s="90" t="inlineStr">
        <is>
          <t>0.253231</t>
        </is>
      </c>
      <c r="BV29" s="90" t="inlineStr">
        <is>
          <t>3.94247</t>
        </is>
      </c>
      <c r="BW29" s="90" t="inlineStr">
        <is>
          <t>15.5467</t>
        </is>
      </c>
      <c r="BX29" s="93" t="inlineStr">
        <is>
          <t>0.000477252</t>
        </is>
      </c>
      <c r="BY29" s="90" t="inlineStr">
        <is>
          <t>3</t>
        </is>
      </c>
      <c r="BZ29" s="90" t="inlineStr">
        <is>
          <t>311.119</t>
        </is>
      </c>
      <c r="CA29" s="90" t="inlineStr">
        <is>
          <t>285.212</t>
        </is>
      </c>
      <c r="CB29" s="90" t="inlineStr">
        <is>
          <t>89.4</t>
        </is>
      </c>
      <c r="CC29" s="90" t="inlineStr">
        <is>
          <t>10.2</t>
        </is>
      </c>
      <c r="CD29" s="90" t="inlineStr">
        <is>
          <t>0.26307</t>
        </is>
      </c>
      <c r="CE29" s="90" t="inlineStr">
        <is>
          <t>3.13706</t>
        </is>
      </c>
      <c r="CF29" s="90" t="inlineStr">
        <is>
          <t>14.3699</t>
        </is>
      </c>
      <c r="CG29" s="93" t="inlineStr">
        <is>
          <t>0.000479374</t>
        </is>
      </c>
      <c r="CH29" s="90" t="inlineStr">
        <is>
          <t>286.805</t>
        </is>
      </c>
      <c r="CI29" s="90" t="inlineStr">
        <is>
          <t>84.8</t>
        </is>
      </c>
      <c r="CJ29" s="90" t="inlineStr">
        <is>
          <t>4</t>
        </is>
      </c>
      <c r="CK29" s="90" t="inlineStr">
        <is>
          <t>0.285531</t>
        </is>
      </c>
      <c r="CL29" s="90" t="inlineStr">
        <is>
          <t>1.88706</t>
        </is>
      </c>
      <c r="CM29" s="90" t="inlineStr">
        <is>
          <t>10.9707</t>
        </is>
      </c>
      <c r="CN29" s="93" t="inlineStr">
        <is>
          <t>0.000406572</t>
        </is>
      </c>
      <c r="CO29" s="90" t="inlineStr">
        <is>
          <t>98.0636</t>
        </is>
      </c>
      <c r="CP29" s="90" t="inlineStr">
        <is>
          <t>55.5794</t>
        </is>
      </c>
      <c r="CQ29" s="90" t="inlineStr">
        <is>
          <t>285.834</t>
        </is>
      </c>
      <c r="CR29" s="90" t="inlineStr">
        <is>
          <t>0</t>
        </is>
      </c>
      <c r="CS29" s="90" t="inlineStr">
        <is>
          <t>47.641</t>
        </is>
      </c>
      <c r="CT29" s="90" t="inlineStr">
        <is>
          <t>286.733</t>
        </is>
      </c>
      <c r="CU29" s="90" t="inlineStr">
        <is>
          <t>284.633</t>
        </is>
      </c>
      <c r="CV29" s="90" t="inlineStr">
        <is>
          <t>87.2</t>
        </is>
      </c>
      <c r="CW29" s="90" t="inlineStr">
        <is>
          <t>1.28915</t>
        </is>
      </c>
      <c r="CX29" s="90" t="inlineStr">
        <is>
          <t>8.75336</t>
        </is>
      </c>
      <c r="CY29" s="90" t="inlineStr">
        <is>
          <t>-6.10352e-06</t>
        </is>
      </c>
      <c r="CZ29" s="90" t="inlineStr">
        <is>
          <t>0.0002468</t>
        </is>
      </c>
      <c r="DA29" s="90" t="inlineStr">
        <is>
          <t>0.0003016</t>
        </is>
      </c>
      <c r="DB29" s="93" t="inlineStr">
        <is>
          <t>0.00028074</t>
        </is>
      </c>
      <c r="DC29" s="93" t="inlineStr">
        <is>
          <t>0.00032928</t>
        </is>
      </c>
      <c r="DD29" s="90" t="inlineStr">
        <is>
          <t>7.125</t>
        </is>
      </c>
      <c r="DE29" s="90" t="inlineStr">
        <is>
          <t>15.4375</t>
        </is>
      </c>
      <c r="DF29" s="90" t="inlineStr">
        <is>
          <t>6.0625</t>
        </is>
      </c>
      <c r="DG29" s="90" t="inlineStr">
        <is>
          <t>13.9375</t>
        </is>
      </c>
      <c r="DH29" s="90" t="inlineStr">
        <is>
          <t>0</t>
        </is>
      </c>
      <c r="DI29" s="90" t="inlineStr">
        <is>
          <t>0</t>
        </is>
      </c>
      <c r="DJ29" s="90" t="inlineStr">
        <is>
          <t>0</t>
        </is>
      </c>
      <c r="DK29" s="90" t="inlineStr">
        <is>
          <t>1</t>
        </is>
      </c>
      <c r="DL29" s="90" t="inlineStr">
        <is>
          <t>0</t>
        </is>
      </c>
      <c r="DM29" s="90" t="inlineStr">
        <is>
          <t>0</t>
        </is>
      </c>
      <c r="DN29" s="90" t="inlineStr">
        <is>
          <t>0</t>
        </is>
      </c>
      <c r="DO29" s="90" t="inlineStr">
        <is>
          <t>1</t>
        </is>
      </c>
      <c r="DP29" s="90" t="inlineStr">
        <is>
          <t>4745</t>
        </is>
      </c>
      <c r="DQ29" s="90" t="inlineStr">
        <is>
          <t>-1.18151</t>
        </is>
      </c>
      <c r="DR29" s="90" t="inlineStr">
        <is>
          <t>220</t>
        </is>
      </c>
      <c r="DS29" s="90" t="inlineStr">
        <is>
          <t>-5.01746</t>
        </is>
      </c>
      <c r="DT29" s="90" t="inlineStr">
        <is>
          <t>99.9</t>
        </is>
      </c>
      <c r="DU29" s="90" t="inlineStr">
        <is>
          <t>90.8</t>
        </is>
      </c>
      <c r="DV29" s="90" t="inlineStr">
        <is>
          <t>31.2</t>
        </is>
      </c>
      <c r="DW29" s="90" t="inlineStr">
        <is>
          <t>87.6</t>
        </is>
      </c>
      <c r="DX29" s="90" t="inlineStr">
        <is>
          <t>96.7</t>
        </is>
      </c>
      <c r="DY29" s="90" t="inlineStr">
        <is>
          <t>100</t>
        </is>
      </c>
      <c r="DZ29" s="90" t="inlineStr">
        <is>
          <t>107.964</t>
        </is>
      </c>
      <c r="EA29" s="90" t="inlineStr">
        <is>
          <t>9900.77</t>
        </is>
      </c>
      <c r="EB29" s="90" t="inlineStr">
        <is>
          <t>215.779</t>
        </is>
      </c>
      <c r="EC29" s="90" t="inlineStr">
        <is>
          <t>-1.16121</t>
        </is>
      </c>
      <c r="ED29" s="90" t="inlineStr">
        <is>
          <t>22.5523</t>
        </is>
      </c>
      <c r="EE29" s="90" t="inlineStr">
        <is>
          <t>0.00522965</t>
        </is>
      </c>
      <c r="EF29" s="90" t="inlineStr">
        <is>
          <t>2216.96</t>
        </is>
      </c>
      <c r="EG29" s="90" t="inlineStr">
        <is>
          <t>99.5</t>
        </is>
      </c>
      <c r="EH29" s="90" t="inlineStr">
        <is>
          <t>0</t>
        </is>
      </c>
      <c r="EI29" s="90" t="inlineStr">
        <is>
          <t xml:space="preserve"> 29</t>
        </is>
      </c>
    </row>
    <row r="30" ht="14.25" customHeight="1" s="91">
      <c r="A30" s="92" t="inlineStr">
        <is>
          <t>2025-01-29 21:00</t>
        </is>
      </c>
      <c r="B30" s="90" t="inlineStr">
        <is>
          <t>101146</t>
        </is>
      </c>
      <c r="C30" s="90" t="inlineStr">
        <is>
          <t>24134.8</t>
        </is>
      </c>
      <c r="D30" s="90" t="inlineStr">
        <is>
          <t>14.6133</t>
        </is>
      </c>
      <c r="E30" s="90" t="inlineStr">
        <is>
          <t>11668.8</t>
        </is>
      </c>
      <c r="F30" s="90" t="inlineStr">
        <is>
          <t>223.885</t>
        </is>
      </c>
      <c r="G30" s="90" t="inlineStr">
        <is>
          <t>2.4</t>
        </is>
      </c>
      <c r="H30" s="90" t="inlineStr">
        <is>
          <t>0</t>
        </is>
      </c>
      <c r="I30" s="90" t="inlineStr">
        <is>
          <t>-0.154514</t>
        </is>
      </c>
      <c r="J30" s="90" t="inlineStr">
        <is>
          <t>10.4683</t>
        </is>
      </c>
      <c r="K30" s="90" t="inlineStr">
        <is>
          <t>16.7155</t>
        </is>
      </c>
      <c r="L30" s="93" t="inlineStr">
        <is>
          <t>0.000178589</t>
        </is>
      </c>
      <c r="M30" s="90" t="inlineStr">
        <is>
          <t>9042.98</t>
        </is>
      </c>
      <c r="N30" s="90" t="inlineStr">
        <is>
          <t>220.34</t>
        </is>
      </c>
      <c r="O30" s="90" t="inlineStr">
        <is>
          <t>88.2</t>
        </is>
      </c>
      <c r="P30" s="90" t="inlineStr">
        <is>
          <t>17.3</t>
        </is>
      </c>
      <c r="Q30" s="90" t="inlineStr">
        <is>
          <t>0.367293</t>
        </is>
      </c>
      <c r="R30" s="90" t="inlineStr">
        <is>
          <t>-16.9086</t>
        </is>
      </c>
      <c r="S30" s="90" t="inlineStr">
        <is>
          <t>16.8882</t>
        </is>
      </c>
      <c r="T30" s="93" t="inlineStr">
        <is>
          <t>0.000121173</t>
        </is>
      </c>
      <c r="U30" s="90" t="inlineStr">
        <is>
          <t>7121.12</t>
        </is>
      </c>
      <c r="V30" s="90" t="inlineStr">
        <is>
          <t>236.656</t>
        </is>
      </c>
      <c r="W30" s="90" t="inlineStr">
        <is>
          <t>12.8</t>
        </is>
      </c>
      <c r="X30" s="90" t="inlineStr">
        <is>
          <t>0.2</t>
        </is>
      </c>
      <c r="Y30" s="90" t="inlineStr">
        <is>
          <t>0.966861</t>
        </is>
      </c>
      <c r="Z30" s="90" t="inlineStr">
        <is>
          <t>-9.07319</t>
        </is>
      </c>
      <c r="AA30" s="90" t="inlineStr">
        <is>
          <t>29.2093</t>
        </is>
      </c>
      <c r="AB30" s="93" t="inlineStr">
        <is>
          <t>0.00015435</t>
        </is>
      </c>
      <c r="AC30" s="90" t="inlineStr">
        <is>
          <t>5539.25</t>
        </is>
      </c>
      <c r="AD30" s="90" t="inlineStr">
        <is>
          <t>248.78</t>
        </is>
      </c>
      <c r="AE30" s="90" t="inlineStr">
        <is>
          <t>23.7</t>
        </is>
      </c>
      <c r="AF30" s="90" t="inlineStr">
        <is>
          <t>0</t>
        </is>
      </c>
      <c r="AG30" s="90" t="inlineStr">
        <is>
          <t>0.137539</t>
        </is>
      </c>
      <c r="AH30" s="90" t="inlineStr">
        <is>
          <t>-4.80498</t>
        </is>
      </c>
      <c r="AI30" s="90" t="inlineStr">
        <is>
          <t>27.6674</t>
        </is>
      </c>
      <c r="AJ30" s="93" t="inlineStr">
        <is>
          <t>8.66857e-05</t>
        </is>
      </c>
      <c r="AK30" s="90" t="inlineStr">
        <is>
          <t>4180.15</t>
        </is>
      </c>
      <c r="AL30" s="90" t="inlineStr">
        <is>
          <t>259.811</t>
        </is>
      </c>
      <c r="AM30" s="90" t="inlineStr">
        <is>
          <t>16.6</t>
        </is>
      </c>
      <c r="AN30" s="90" t="inlineStr">
        <is>
          <t>0</t>
        </is>
      </c>
      <c r="AO30" s="90" t="inlineStr">
        <is>
          <t>-0.644375</t>
        </is>
      </c>
      <c r="AP30" s="90" t="inlineStr">
        <is>
          <t>-7.16914</t>
        </is>
      </c>
      <c r="AQ30" s="90" t="inlineStr">
        <is>
          <t>25.477</t>
        </is>
      </c>
      <c r="AR30" s="93" t="inlineStr">
        <is>
          <t>0.000192065</t>
        </is>
      </c>
      <c r="AS30" s="90" t="inlineStr">
        <is>
          <t>2991.67</t>
        </is>
      </c>
      <c r="AT30" s="90" t="inlineStr">
        <is>
          <t>266.959</t>
        </is>
      </c>
      <c r="AU30" s="90" t="inlineStr">
        <is>
          <t>24.8</t>
        </is>
      </c>
      <c r="AV30" s="90" t="inlineStr">
        <is>
          <t>0</t>
        </is>
      </c>
      <c r="AW30" s="90" t="inlineStr">
        <is>
          <t>-0.323936</t>
        </is>
      </c>
      <c r="AX30" s="90" t="inlineStr">
        <is>
          <t>-0.553862</t>
        </is>
      </c>
      <c r="AY30" s="90" t="inlineStr">
        <is>
          <t>25.475</t>
        </is>
      </c>
      <c r="AZ30" s="93" t="inlineStr">
        <is>
          <t>0.000312977</t>
        </is>
      </c>
      <c r="BA30" s="90" t="inlineStr">
        <is>
          <t>1440.75</t>
        </is>
      </c>
      <c r="BB30" s="90" t="inlineStr">
        <is>
          <t>277.934</t>
        </is>
      </c>
      <c r="BC30" s="90" t="inlineStr">
        <is>
          <t>70.2</t>
        </is>
      </c>
      <c r="BD30" s="90" t="inlineStr">
        <is>
          <t>0</t>
        </is>
      </c>
      <c r="BE30" s="90" t="inlineStr">
        <is>
          <t>-0.851009</t>
        </is>
      </c>
      <c r="BF30" s="90" t="inlineStr">
        <is>
          <t>-0.341587</t>
        </is>
      </c>
      <c r="BG30" s="90" t="inlineStr">
        <is>
          <t>22.2631</t>
        </is>
      </c>
      <c r="BH30" s="93" t="inlineStr">
        <is>
          <t>0.000216092</t>
        </is>
      </c>
      <c r="BI30" s="90" t="inlineStr">
        <is>
          <t>745.88</t>
        </is>
      </c>
      <c r="BJ30" s="90" t="inlineStr">
        <is>
          <t>281.233</t>
        </is>
      </c>
      <c r="BK30" s="90" t="inlineStr">
        <is>
          <t>94.2</t>
        </is>
      </c>
      <c r="BL30" s="90" t="inlineStr">
        <is>
          <t>6.4</t>
        </is>
      </c>
      <c r="BM30" s="90" t="inlineStr">
        <is>
          <t>-0.41436</t>
        </is>
      </c>
      <c r="BN30" s="90" t="inlineStr">
        <is>
          <t>1.46524</t>
        </is>
      </c>
      <c r="BO30" s="90" t="inlineStr">
        <is>
          <t>18.5437</t>
        </is>
      </c>
      <c r="BP30" s="93" t="inlineStr">
        <is>
          <t>0.000218924</t>
        </is>
      </c>
      <c r="BQ30" s="90" t="inlineStr">
        <is>
          <t>524.93</t>
        </is>
      </c>
      <c r="BR30" s="90" t="inlineStr">
        <is>
          <t>282.634</t>
        </is>
      </c>
      <c r="BS30" s="90" t="inlineStr">
        <is>
          <t>95.1</t>
        </is>
      </c>
      <c r="BT30" s="90" t="inlineStr">
        <is>
          <t>5.6</t>
        </is>
      </c>
      <c r="BU30" s="90" t="inlineStr">
        <is>
          <t>-0.334379</t>
        </is>
      </c>
      <c r="BV30" s="90" t="inlineStr">
        <is>
          <t>0.308</t>
        </is>
      </c>
      <c r="BW30" s="90" t="inlineStr">
        <is>
          <t>16.6002</t>
        </is>
      </c>
      <c r="BX30" s="93" t="inlineStr">
        <is>
          <t>0.000239563</t>
        </is>
      </c>
      <c r="BY30" s="90" t="inlineStr">
        <is>
          <t>3</t>
        </is>
      </c>
      <c r="BZ30" s="90" t="inlineStr">
        <is>
          <t>308.337</t>
        </is>
      </c>
      <c r="CA30" s="90" t="inlineStr">
        <is>
          <t>284.465</t>
        </is>
      </c>
      <c r="CB30" s="90" t="inlineStr">
        <is>
          <t>86.7</t>
        </is>
      </c>
      <c r="CC30" s="90" t="inlineStr">
        <is>
          <t>0</t>
        </is>
      </c>
      <c r="CD30" s="90" t="inlineStr">
        <is>
          <t>-0.0633789</t>
        </is>
      </c>
      <c r="CE30" s="90" t="inlineStr">
        <is>
          <t>-0.312332</t>
        </is>
      </c>
      <c r="CF30" s="90" t="inlineStr">
        <is>
          <t>14.6871</t>
        </is>
      </c>
      <c r="CG30" s="93" t="inlineStr">
        <is>
          <t>0.000234548</t>
        </is>
      </c>
      <c r="CH30" s="90" t="inlineStr">
        <is>
          <t>286.057</t>
        </is>
      </c>
      <c r="CI30" s="90" t="inlineStr">
        <is>
          <t>80.4</t>
        </is>
      </c>
      <c r="CJ30" s="90" t="inlineStr">
        <is>
          <t>0</t>
        </is>
      </c>
      <c r="CK30" s="90" t="inlineStr">
        <is>
          <t>0.235621</t>
        </is>
      </c>
      <c r="CL30" s="90" t="inlineStr">
        <is>
          <t>-0.652332</t>
        </is>
      </c>
      <c r="CM30" s="90" t="inlineStr">
        <is>
          <t>10.5016</t>
        </is>
      </c>
      <c r="CN30" s="93" t="inlineStr">
        <is>
          <t>0.000247828</t>
        </is>
      </c>
      <c r="CO30" s="90" t="inlineStr">
        <is>
          <t>95.9426</t>
        </is>
      </c>
      <c r="CP30" s="90" t="inlineStr">
        <is>
          <t>55.5794</t>
        </is>
      </c>
      <c r="CQ30" s="90" t="inlineStr">
        <is>
          <t>284.841</t>
        </is>
      </c>
      <c r="CR30" s="90" t="inlineStr">
        <is>
          <t>0</t>
        </is>
      </c>
      <c r="CS30" s="90" t="inlineStr">
        <is>
          <t>64.6157</t>
        </is>
      </c>
      <c r="CT30" s="90" t="inlineStr">
        <is>
          <t>285.898</t>
        </is>
      </c>
      <c r="CU30" s="90" t="inlineStr">
        <is>
          <t>283.147</t>
        </is>
      </c>
      <c r="CV30" s="90" t="inlineStr">
        <is>
          <t>83.3</t>
        </is>
      </c>
      <c r="CW30" s="90" t="inlineStr">
        <is>
          <t>-0.624419</t>
        </is>
      </c>
      <c r="CX30" s="90" t="inlineStr">
        <is>
          <t>8.07289</t>
        </is>
      </c>
      <c r="CY30" s="90" t="inlineStr">
        <is>
          <t>-50</t>
        </is>
      </c>
      <c r="CZ30" s="93" t="inlineStr">
        <is>
          <t>2.24e-06</t>
        </is>
      </c>
      <c r="DA30" s="93" t="inlineStr">
        <is>
          <t>2.4e-06</t>
        </is>
      </c>
      <c r="DB30" s="93" t="inlineStr">
        <is>
          <t>7.36e-05</t>
        </is>
      </c>
      <c r="DC30" s="93" t="inlineStr">
        <is>
          <t>0.0003316</t>
        </is>
      </c>
      <c r="DD30" s="90" t="inlineStr">
        <is>
          <t>3.5625</t>
        </is>
      </c>
      <c r="DE30" s="90" t="inlineStr">
        <is>
          <t>19</t>
        </is>
      </c>
      <c r="DF30" s="90" t="inlineStr">
        <is>
          <t>0.8125</t>
        </is>
      </c>
      <c r="DG30" s="90" t="inlineStr">
        <is>
          <t>14.75</t>
        </is>
      </c>
      <c r="DH30" s="90" t="inlineStr">
        <is>
          <t>0</t>
        </is>
      </c>
      <c r="DI30" s="90" t="inlineStr">
        <is>
          <t>0</t>
        </is>
      </c>
      <c r="DJ30" s="90" t="inlineStr">
        <is>
          <t>0</t>
        </is>
      </c>
      <c r="DK30" s="90" t="inlineStr">
        <is>
          <t>0</t>
        </is>
      </c>
      <c r="DL30" s="90" t="inlineStr">
        <is>
          <t>0</t>
        </is>
      </c>
      <c r="DM30" s="90" t="inlineStr">
        <is>
          <t>0</t>
        </is>
      </c>
      <c r="DN30" s="90" t="inlineStr">
        <is>
          <t>0</t>
        </is>
      </c>
      <c r="DO30" s="90" t="inlineStr">
        <is>
          <t>1</t>
        </is>
      </c>
      <c r="DP30" s="90" t="inlineStr">
        <is>
          <t>0</t>
        </is>
      </c>
      <c r="DQ30" s="90" t="inlineStr">
        <is>
          <t>-0.443805</t>
        </is>
      </c>
      <c r="DR30" s="90" t="inlineStr">
        <is>
          <t>106</t>
        </is>
      </c>
      <c r="DS30" s="90" t="inlineStr">
        <is>
          <t>-24.7096</t>
        </is>
      </c>
      <c r="DT30" s="90" t="inlineStr">
        <is>
          <t>26.1</t>
        </is>
      </c>
      <c r="DU30" s="90" t="inlineStr">
        <is>
          <t>98.4</t>
        </is>
      </c>
      <c r="DV30" s="90" t="inlineStr">
        <is>
          <t>7.4</t>
        </is>
      </c>
      <c r="DW30" s="90" t="inlineStr">
        <is>
          <t>71.1</t>
        </is>
      </c>
      <c r="DX30" s="90" t="inlineStr">
        <is>
          <t>18</t>
        </is>
      </c>
      <c r="DY30" s="90" t="inlineStr">
        <is>
          <t>93.5</t>
        </is>
      </c>
      <c r="DZ30" s="90" t="inlineStr">
        <is>
          <t>82.2695</t>
        </is>
      </c>
      <c r="EA30" s="90" t="inlineStr">
        <is>
          <t>9292.64</t>
        </is>
      </c>
      <c r="EB30" s="90" t="inlineStr">
        <is>
          <t>218.844</t>
        </is>
      </c>
      <c r="EC30" s="90" t="inlineStr">
        <is>
          <t>-15.5799</t>
        </is>
      </c>
      <c r="ED30" s="90" t="inlineStr">
        <is>
          <t>20.2092</t>
        </is>
      </c>
      <c r="EE30" s="93" t="inlineStr">
        <is>
          <t>0.0068526</t>
        </is>
      </c>
      <c r="EF30" s="90" t="inlineStr">
        <is>
          <t>2132.48</t>
        </is>
      </c>
      <c r="EG30" s="90" t="inlineStr">
        <is>
          <t>40.1</t>
        </is>
      </c>
      <c r="EH30" s="90" t="inlineStr">
        <is>
          <t>0</t>
        </is>
      </c>
      <c r="EI30" s="90" t="inlineStr">
        <is>
          <t xml:space="preserve"> 30</t>
        </is>
      </c>
    </row>
    <row r="31" ht="14.25" customHeight="1" s="91">
      <c r="A31" s="92" t="inlineStr">
        <is>
          <t>2025-01-30 00:00</t>
        </is>
      </c>
      <c r="B31" s="90" t="inlineStr">
        <is>
          <t>101199</t>
        </is>
      </c>
      <c r="C31" s="90" t="inlineStr">
        <is>
          <t>13587.1</t>
        </is>
      </c>
      <c r="D31" s="90" t="inlineStr">
        <is>
          <t>8.60006</t>
        </is>
      </c>
      <c r="E31" s="90" t="inlineStr">
        <is>
          <t>11645.2</t>
        </is>
      </c>
      <c r="F31" s="90" t="inlineStr">
        <is>
          <t>223.778</t>
        </is>
      </c>
      <c r="G31" s="90" t="inlineStr">
        <is>
          <t>2.5</t>
        </is>
      </c>
      <c r="H31" s="90" t="inlineStr">
        <is>
          <t>0</t>
        </is>
      </c>
      <c r="I31" s="90" t="inlineStr">
        <is>
          <t>-0.0690391</t>
        </is>
      </c>
      <c r="J31" s="90" t="inlineStr">
        <is>
          <t>9.40203</t>
        </is>
      </c>
      <c r="K31" s="90" t="inlineStr">
        <is>
          <t>13.4145</t>
        </is>
      </c>
      <c r="L31" s="93" t="inlineStr">
        <is>
          <t>0.000183537</t>
        </is>
      </c>
      <c r="M31" s="90" t="inlineStr">
        <is>
          <t>9006.44</t>
        </is>
      </c>
      <c r="N31" s="90" t="inlineStr">
        <is>
          <t>222.62</t>
        </is>
      </c>
      <c r="O31" s="90" t="inlineStr">
        <is>
          <t>19.7</t>
        </is>
      </c>
      <c r="P31" s="90" t="inlineStr">
        <is>
          <t>0</t>
        </is>
      </c>
      <c r="Q31" s="90" t="inlineStr">
        <is>
          <t>0.196247</t>
        </is>
      </c>
      <c r="R31" s="90" t="inlineStr">
        <is>
          <t>-2.53534</t>
        </is>
      </c>
      <c r="S31" s="90" t="inlineStr">
        <is>
          <t>15.6715</t>
        </is>
      </c>
      <c r="T31" s="93" t="inlineStr">
        <is>
          <t>0.000323163</t>
        </is>
      </c>
      <c r="U31" s="90" t="inlineStr">
        <is>
          <t>7087.5</t>
        </is>
      </c>
      <c r="V31" s="90" t="inlineStr">
        <is>
          <t>234.614</t>
        </is>
      </c>
      <c r="W31" s="90" t="inlineStr">
        <is>
          <t>56.8</t>
        </is>
      </c>
      <c r="X31" s="90" t="inlineStr">
        <is>
          <t>0</t>
        </is>
      </c>
      <c r="Y31" s="90" t="inlineStr">
        <is>
          <t>0.0540137</t>
        </is>
      </c>
      <c r="Z31" s="90" t="inlineStr">
        <is>
          <t>-5.92764</t>
        </is>
      </c>
      <c r="AA31" s="90" t="inlineStr">
        <is>
          <t>22.4685</t>
        </is>
      </c>
      <c r="AB31" s="93" t="inlineStr">
        <is>
          <t>0.000281262</t>
        </is>
      </c>
      <c r="AC31" s="90" t="inlineStr">
        <is>
          <t>5513.15</t>
        </is>
      </c>
      <c r="AD31" s="90" t="inlineStr">
        <is>
          <t>247.565</t>
        </is>
      </c>
      <c r="AE31" s="90" t="inlineStr">
        <is>
          <t>51.9</t>
        </is>
      </c>
      <c r="AF31" s="90" t="inlineStr">
        <is>
          <t>0</t>
        </is>
      </c>
      <c r="AG31" s="90" t="inlineStr">
        <is>
          <t>-0.303561</t>
        </is>
      </c>
      <c r="AH31" s="90" t="inlineStr">
        <is>
          <t>-3.62092</t>
        </is>
      </c>
      <c r="AI31" s="90" t="inlineStr">
        <is>
          <t>22.2622</t>
        </is>
      </c>
      <c r="AJ31" s="93" t="inlineStr">
        <is>
          <t>0.000521981</t>
        </is>
      </c>
      <c r="AK31" s="90" t="inlineStr">
        <is>
          <t>4164.87</t>
        </is>
      </c>
      <c r="AL31" s="90" t="inlineStr">
        <is>
          <t>257.727</t>
        </is>
      </c>
      <c r="AM31" s="90" t="inlineStr">
        <is>
          <t>72.6</t>
        </is>
      </c>
      <c r="AN31" s="90" t="inlineStr">
        <is>
          <t>0</t>
        </is>
      </c>
      <c r="AO31" s="90" t="inlineStr">
        <is>
          <t>-0.656611</t>
        </is>
      </c>
      <c r="AP31" s="90" t="inlineStr">
        <is>
          <t>-0.00255859</t>
        </is>
      </c>
      <c r="AQ31" s="90" t="inlineStr">
        <is>
          <t>16.4472</t>
        </is>
      </c>
      <c r="AR31" s="93" t="inlineStr">
        <is>
          <t>0.000215705</t>
        </is>
      </c>
      <c r="AS31" s="90" t="inlineStr">
        <is>
          <t>2981.44</t>
        </is>
      </c>
      <c r="AT31" s="90" t="inlineStr">
        <is>
          <t>266.021</t>
        </is>
      </c>
      <c r="AU31" s="90" t="inlineStr">
        <is>
          <t>86</t>
        </is>
      </c>
      <c r="AV31" s="90" t="inlineStr">
        <is>
          <t>5</t>
        </is>
      </c>
      <c r="AW31" s="90" t="inlineStr">
        <is>
          <t>-1.11832</t>
        </is>
      </c>
      <c r="AX31" s="90" t="inlineStr">
        <is>
          <t>-0.817979</t>
        </is>
      </c>
      <c r="AY31" s="90" t="inlineStr">
        <is>
          <t>17.4144</t>
        </is>
      </c>
      <c r="AZ31" s="93" t="inlineStr">
        <is>
          <t>0.000278651</t>
        </is>
      </c>
      <c r="BA31" s="90" t="inlineStr">
        <is>
          <t>1438.12</t>
        </is>
      </c>
      <c r="BB31" s="90" t="inlineStr">
        <is>
          <t>275.942</t>
        </is>
      </c>
      <c r="BC31" s="90" t="inlineStr">
        <is>
          <t>87.9</t>
        </is>
      </c>
      <c r="BD31" s="90" t="inlineStr">
        <is>
          <t>0</t>
        </is>
      </c>
      <c r="BE31" s="90" t="inlineStr">
        <is>
          <t>-1.00105</t>
        </is>
      </c>
      <c r="BF31" s="90" t="inlineStr">
        <is>
          <t>0.310737</t>
        </is>
      </c>
      <c r="BG31" s="90" t="inlineStr">
        <is>
          <t>15.2801</t>
        </is>
      </c>
      <c r="BH31" s="93" t="inlineStr">
        <is>
          <t>0.000183006</t>
        </is>
      </c>
      <c r="BI31" s="90" t="inlineStr">
        <is>
          <t>747.483</t>
        </is>
      </c>
      <c r="BJ31" s="90" t="inlineStr">
        <is>
          <t>280.428</t>
        </is>
      </c>
      <c r="BK31" s="90" t="inlineStr">
        <is>
          <t>88.9</t>
        </is>
      </c>
      <c r="BL31" s="90" t="inlineStr">
        <is>
          <t>0</t>
        </is>
      </c>
      <c r="BM31" s="90" t="inlineStr">
        <is>
          <t>-0.480871</t>
        </is>
      </c>
      <c r="BN31" s="90" t="inlineStr">
        <is>
          <t>1.05032</t>
        </is>
      </c>
      <c r="BO31" s="90" t="inlineStr">
        <is>
          <t>13.7131</t>
        </is>
      </c>
      <c r="BP31" s="93" t="inlineStr">
        <is>
          <t>0.000131767</t>
        </is>
      </c>
      <c r="BQ31" s="90" t="inlineStr">
        <is>
          <t>527.162</t>
        </is>
      </c>
      <c r="BR31" s="90" t="inlineStr">
        <is>
          <t>281.951</t>
        </is>
      </c>
      <c r="BS31" s="90" t="inlineStr">
        <is>
          <t>89.8</t>
        </is>
      </c>
      <c r="BT31" s="90" t="inlineStr">
        <is>
          <t>0</t>
        </is>
      </c>
      <c r="BU31" s="90" t="inlineStr">
        <is>
          <t>-0.272536</t>
        </is>
      </c>
      <c r="BV31" s="90" t="inlineStr">
        <is>
          <t>0.834202</t>
        </is>
      </c>
      <c r="BW31" s="90" t="inlineStr">
        <is>
          <t>12.5433</t>
        </is>
      </c>
      <c r="BX31" s="93" t="inlineStr">
        <is>
          <t>8.89181e-05</t>
        </is>
      </c>
      <c r="BY31" s="90" t="inlineStr">
        <is>
          <t>3</t>
        </is>
      </c>
      <c r="BZ31" s="90" t="inlineStr">
        <is>
          <t>311.292</t>
        </is>
      </c>
      <c r="CA31" s="90" t="inlineStr">
        <is>
          <t>283.483</t>
        </is>
      </c>
      <c r="CB31" s="90" t="inlineStr">
        <is>
          <t>86.9</t>
        </is>
      </c>
      <c r="CC31" s="90" t="inlineStr">
        <is>
          <t>0</t>
        </is>
      </c>
      <c r="CD31" s="90" t="inlineStr">
        <is>
          <t>-0.0470693</t>
        </is>
      </c>
      <c r="CE31" s="90" t="inlineStr">
        <is>
          <t>0.538945</t>
        </is>
      </c>
      <c r="CF31" s="90" t="inlineStr">
        <is>
          <t>9.67939</t>
        </is>
      </c>
      <c r="CG31" s="93" t="inlineStr">
        <is>
          <t>7.47517e-05</t>
        </is>
      </c>
      <c r="CH31" s="90" t="inlineStr">
        <is>
          <t>284.778</t>
        </is>
      </c>
      <c r="CI31" s="90" t="inlineStr">
        <is>
          <t>83.3</t>
        </is>
      </c>
      <c r="CJ31" s="90" t="inlineStr">
        <is>
          <t>0</t>
        </is>
      </c>
      <c r="CK31" s="90" t="inlineStr">
        <is>
          <t>0.131931</t>
        </is>
      </c>
      <c r="CL31" s="90" t="inlineStr">
        <is>
          <t>-0.0385303</t>
        </is>
      </c>
      <c r="CM31" s="90" t="inlineStr">
        <is>
          <t>5.85211</t>
        </is>
      </c>
      <c r="CN31" s="93" t="inlineStr">
        <is>
          <t>0.000133932</t>
        </is>
      </c>
      <c r="CO31" s="90" t="inlineStr">
        <is>
          <t>99.7552</t>
        </is>
      </c>
      <c r="CP31" s="90" t="inlineStr">
        <is>
          <t>55.5794</t>
        </is>
      </c>
      <c r="CQ31" s="90" t="inlineStr">
        <is>
          <t>282.807</t>
        </is>
      </c>
      <c r="CR31" s="90" t="inlineStr">
        <is>
          <t>0</t>
        </is>
      </c>
      <c r="CS31" s="90" t="inlineStr">
        <is>
          <t>7.16212</t>
        </is>
      </c>
      <c r="CT31" s="90" t="inlineStr">
        <is>
          <t>284.203</t>
        </is>
      </c>
      <c r="CU31" s="90" t="inlineStr">
        <is>
          <t>282.263</t>
        </is>
      </c>
      <c r="CV31" s="90" t="inlineStr">
        <is>
          <t>87.8</t>
        </is>
      </c>
      <c r="CW31" s="90" t="inlineStr">
        <is>
          <t>-0.197913</t>
        </is>
      </c>
      <c r="CX31" s="90" t="inlineStr">
        <is>
          <t>4.16851</t>
        </is>
      </c>
      <c r="CY31" s="93" t="inlineStr">
        <is>
          <t>-6.10352e-06</t>
        </is>
      </c>
      <c r="CZ31" s="93" t="inlineStr">
        <is>
          <t>0.00014848</t>
        </is>
      </c>
      <c r="DA31" s="93" t="inlineStr">
        <is>
          <t>0.0001488</t>
        </is>
      </c>
      <c r="DB31" s="93" t="inlineStr">
        <is>
          <t>4.806e-05</t>
        </is>
      </c>
      <c r="DC31" s="93" t="inlineStr">
        <is>
          <t>0.0001772</t>
        </is>
      </c>
      <c r="DD31" s="90" t="inlineStr">
        <is>
          <t>3.8125</t>
        </is>
      </c>
      <c r="DE31" s="90" t="inlineStr">
        <is>
          <t>19.25</t>
        </is>
      </c>
      <c r="DF31" s="90" t="inlineStr">
        <is>
          <t>1.0625</t>
        </is>
      </c>
      <c r="DG31" s="90" t="inlineStr">
        <is>
          <t>15</t>
        </is>
      </c>
      <c r="DH31" s="90" t="inlineStr">
        <is>
          <t>0</t>
        </is>
      </c>
      <c r="DI31" s="90" t="inlineStr">
        <is>
          <t>0</t>
        </is>
      </c>
      <c r="DJ31" s="90" t="inlineStr">
        <is>
          <t>0</t>
        </is>
      </c>
      <c r="DK31" s="90" t="inlineStr">
        <is>
          <t>1</t>
        </is>
      </c>
      <c r="DL31" s="90" t="inlineStr">
        <is>
          <t>0</t>
        </is>
      </c>
      <c r="DM31" s="90" t="inlineStr">
        <is>
          <t>0</t>
        </is>
      </c>
      <c r="DN31" s="90" t="inlineStr">
        <is>
          <t>0</t>
        </is>
      </c>
      <c r="DO31" s="90" t="inlineStr">
        <is>
          <t>1</t>
        </is>
      </c>
      <c r="DP31" s="90" t="inlineStr">
        <is>
          <t>0</t>
        </is>
      </c>
      <c r="DQ31" s="90" t="inlineStr">
        <is>
          <t>0.240656</t>
        </is>
      </c>
      <c r="DR31" s="90" t="inlineStr">
        <is>
          <t>88</t>
        </is>
      </c>
      <c r="DS31" s="90" t="inlineStr">
        <is>
          <t>-8.11517</t>
        </is>
      </c>
      <c r="DT31" s="90" t="inlineStr">
        <is>
          <t>5</t>
        </is>
      </c>
      <c r="DU31" s="90" t="inlineStr">
        <is>
          <t>54.6</t>
        </is>
      </c>
      <c r="DV31" s="90" t="inlineStr">
        <is>
          <t>0.4</t>
        </is>
      </c>
      <c r="DW31" s="90" t="inlineStr">
        <is>
          <t>35.6</t>
        </is>
      </c>
      <c r="DX31" s="90" t="inlineStr">
        <is>
          <t>0</t>
        </is>
      </c>
      <c r="DY31" s="90" t="inlineStr">
        <is>
          <t>48.6</t>
        </is>
      </c>
      <c r="DZ31" s="90" t="inlineStr">
        <is>
          <t>77.2013</t>
        </is>
      </c>
      <c r="EA31" s="90" t="inlineStr">
        <is>
          <t>9522.69</t>
        </is>
      </c>
      <c r="EB31" s="90" t="inlineStr">
        <is>
          <t>220.789</t>
        </is>
      </c>
      <c r="EC31" s="90" t="inlineStr">
        <is>
          <t>-6.23762</t>
        </is>
      </c>
      <c r="ED31" s="90" t="inlineStr">
        <is>
          <t>15.2309</t>
        </is>
      </c>
      <c r="EE31" s="90" t="inlineStr">
        <is>
          <t>0.0068443</t>
        </is>
      </c>
      <c r="EF31" s="90" t="inlineStr">
        <is>
          <t>1876.8</t>
        </is>
      </c>
      <c r="EG31" s="90" t="inlineStr">
        <is>
          <t>88.2</t>
        </is>
      </c>
      <c r="EH31" s="90" t="inlineStr">
        <is>
          <t>0</t>
        </is>
      </c>
      <c r="EI31" s="90" t="inlineStr">
        <is>
          <t xml:space="preserve"> 31</t>
        </is>
      </c>
    </row>
    <row r="32" ht="14.25" customHeight="1" s="91">
      <c r="A32" s="92" t="inlineStr">
        <is>
          <t>2025-01-30 03:00</t>
        </is>
      </c>
      <c r="B32" s="90" t="inlineStr">
        <is>
          <t>101114</t>
        </is>
      </c>
      <c r="C32" s="90" t="inlineStr">
        <is>
          <t>7755.45</t>
        </is>
      </c>
      <c r="D32" s="90" t="inlineStr">
        <is>
          <t>3.20705</t>
        </is>
      </c>
      <c r="E32" s="90" t="inlineStr">
        <is>
          <t>11632.4</t>
        </is>
      </c>
      <c r="F32" s="90" t="inlineStr">
        <is>
          <t>223.515</t>
        </is>
      </c>
      <c r="G32" s="90" t="inlineStr">
        <is>
          <t>2.5</t>
        </is>
      </c>
      <c r="H32" s="90" t="inlineStr">
        <is>
          <t>0</t>
        </is>
      </c>
      <c r="I32" s="90" t="inlineStr">
        <is>
          <t>0.0997021</t>
        </is>
      </c>
      <c r="J32" s="90" t="inlineStr">
        <is>
          <t>15.583</t>
        </is>
      </c>
      <c r="K32" s="90" t="inlineStr">
        <is>
          <t>11.0065</t>
        </is>
      </c>
      <c r="L32" s="93" t="inlineStr">
        <is>
          <t>0.000136319</t>
        </is>
      </c>
      <c r="M32" s="90" t="inlineStr">
        <is>
          <t>8994.51</t>
        </is>
      </c>
      <c r="N32" s="90" t="inlineStr">
        <is>
          <t>223.213</t>
        </is>
      </c>
      <c r="O32" s="90" t="inlineStr">
        <is>
          <t>17.5</t>
        </is>
      </c>
      <c r="P32" s="90" t="inlineStr">
        <is>
          <t>0</t>
        </is>
      </c>
      <c r="Q32" s="90" t="inlineStr">
        <is>
          <t>-0.0582949</t>
        </is>
      </c>
      <c r="R32" s="90" t="inlineStr">
        <is>
          <t>0.909912</t>
        </is>
      </c>
      <c r="S32" s="90" t="inlineStr">
        <is>
          <t>7.44403</t>
        </is>
      </c>
      <c r="T32" s="93" t="inlineStr">
        <is>
          <t>0.000258392</t>
        </is>
      </c>
      <c r="U32" s="90" t="inlineStr">
        <is>
          <t>7078.21</t>
        </is>
      </c>
      <c r="V32" s="90" t="inlineStr">
        <is>
          <t>234.073</t>
        </is>
      </c>
      <c r="W32" s="90" t="inlineStr">
        <is>
          <t>100</t>
        </is>
      </c>
      <c r="X32" s="90" t="inlineStr">
        <is>
          <t>100</t>
        </is>
      </c>
      <c r="Y32" s="90" t="inlineStr">
        <is>
          <t>-0.152805</t>
        </is>
      </c>
      <c r="Z32" s="90" t="inlineStr">
        <is>
          <t>-1.15617</t>
        </is>
      </c>
      <c r="AA32" s="90" t="inlineStr">
        <is>
          <t>9.66544</t>
        </is>
      </c>
      <c r="AB32" s="93" t="inlineStr">
        <is>
          <t>0.000232769</t>
        </is>
      </c>
      <c r="AC32" s="90" t="inlineStr">
        <is>
          <t>5504.25</t>
        </is>
      </c>
      <c r="AD32" s="90" t="inlineStr">
        <is>
          <t>247.4</t>
        </is>
      </c>
      <c r="AE32" s="90" t="inlineStr">
        <is>
          <t>100</t>
        </is>
      </c>
      <c r="AF32" s="90" t="inlineStr">
        <is>
          <t>100</t>
        </is>
      </c>
      <c r="AG32" s="90" t="inlineStr">
        <is>
          <t>-1.00886</t>
        </is>
      </c>
      <c r="AH32" s="90" t="inlineStr">
        <is>
          <t>-0.232867</t>
        </is>
      </c>
      <c r="AI32" s="90" t="inlineStr">
        <is>
          <t>10.1151</t>
        </is>
      </c>
      <c r="AJ32" s="93" t="inlineStr">
        <is>
          <t>0.000276996</t>
        </is>
      </c>
      <c r="AK32" s="90" t="inlineStr">
        <is>
          <t>4156.34</t>
        </is>
      </c>
      <c r="AL32" s="90" t="inlineStr">
        <is>
          <t>257.536</t>
        </is>
      </c>
      <c r="AM32" s="90" t="inlineStr">
        <is>
          <t>99.5</t>
        </is>
      </c>
      <c r="AN32" s="90" t="inlineStr">
        <is>
          <t>100</t>
        </is>
      </c>
      <c r="AO32" s="90" t="inlineStr">
        <is>
          <t>-1.30023</t>
        </is>
      </c>
      <c r="AP32" s="90" t="inlineStr">
        <is>
          <t>-3.05715</t>
        </is>
      </c>
      <c r="AQ32" s="90" t="inlineStr">
        <is>
          <t>12.7852</t>
        </is>
      </c>
      <c r="AR32" s="93" t="inlineStr">
        <is>
          <t>0.000168979</t>
        </is>
      </c>
      <c r="AS32" s="90" t="inlineStr">
        <is>
          <t>2974.08</t>
        </is>
      </c>
      <c r="AT32" s="90" t="inlineStr">
        <is>
          <t>265.85</t>
        </is>
      </c>
      <c r="AU32" s="90" t="inlineStr">
        <is>
          <t>96.5</t>
        </is>
      </c>
      <c r="AV32" s="90" t="inlineStr">
        <is>
          <t>100</t>
        </is>
      </c>
      <c r="AW32" s="90" t="inlineStr">
        <is>
          <t>-1.3922</t>
        </is>
      </c>
      <c r="AX32" s="90" t="inlineStr">
        <is>
          <t>-4.28299</t>
        </is>
      </c>
      <c r="AY32" s="90" t="inlineStr">
        <is>
          <t>11.1345</t>
        </is>
      </c>
      <c r="AZ32" s="93" t="inlineStr">
        <is>
          <t>0.000198799</t>
        </is>
      </c>
      <c r="BA32" s="90" t="inlineStr">
        <is>
          <t>1431.94</t>
        </is>
      </c>
      <c r="BB32" s="90" t="inlineStr">
        <is>
          <t>275.78</t>
        </is>
      </c>
      <c r="BC32" s="90" t="inlineStr">
        <is>
          <t>96.3</t>
        </is>
      </c>
      <c r="BD32" s="90" t="inlineStr">
        <is>
          <t>26.9</t>
        </is>
      </c>
      <c r="BE32" s="90" t="inlineStr">
        <is>
          <t>-1.62878</t>
        </is>
      </c>
      <c r="BF32" s="90" t="inlineStr">
        <is>
          <t>-1.22567</t>
        </is>
      </c>
      <c r="BG32" s="90" t="inlineStr">
        <is>
          <t>7.6547</t>
        </is>
      </c>
      <c r="BH32" s="93" t="inlineStr">
        <is>
          <t>0.000295433</t>
        </is>
      </c>
      <c r="BI32" s="90" t="inlineStr">
        <is>
          <t>740.879</t>
        </is>
      </c>
      <c r="BJ32" s="90" t="inlineStr">
        <is>
          <t>280.907</t>
        </is>
      </c>
      <c r="BK32" s="90" t="inlineStr">
        <is>
          <t>84.3</t>
        </is>
      </c>
      <c r="BL32" s="90" t="inlineStr">
        <is>
          <t>4.9</t>
        </is>
      </c>
      <c r="BM32" s="90" t="inlineStr">
        <is>
          <t>-1.13756</t>
        </is>
      </c>
      <c r="BN32" s="90" t="inlineStr">
        <is>
          <t>-1.10195</t>
        </is>
      </c>
      <c r="BO32" s="90" t="inlineStr">
        <is>
          <t>7.36483</t>
        </is>
      </c>
      <c r="BP32" s="93" t="inlineStr">
        <is>
          <t>0.000323207</t>
        </is>
      </c>
      <c r="BQ32" s="90" t="inlineStr">
        <is>
          <t>520.113</t>
        </is>
      </c>
      <c r="BR32" s="90" t="inlineStr">
        <is>
          <t>282.666</t>
        </is>
      </c>
      <c r="BS32" s="90" t="inlineStr">
        <is>
          <t>80.2</t>
        </is>
      </c>
      <c r="BT32" s="90" t="inlineStr">
        <is>
          <t>4.8</t>
        </is>
      </c>
      <c r="BU32" s="90" t="inlineStr">
        <is>
          <t>-0.769528</t>
        </is>
      </c>
      <c r="BV32" s="90" t="inlineStr">
        <is>
          <t>-1.22589</t>
        </is>
      </c>
      <c r="BW32" s="90" t="inlineStr">
        <is>
          <t>7.07289</t>
        </is>
      </c>
      <c r="BX32" s="93" t="inlineStr">
        <is>
          <t>0.000347582</t>
        </is>
      </c>
      <c r="BY32" s="90" t="inlineStr">
        <is>
          <t>3</t>
        </is>
      </c>
      <c r="BZ32" s="90" t="inlineStr">
        <is>
          <t>303.783</t>
        </is>
      </c>
      <c r="CA32" s="90" t="inlineStr">
        <is>
          <t>283.828</t>
        </is>
      </c>
      <c r="CB32" s="90" t="inlineStr">
        <is>
          <t>82.6</t>
        </is>
      </c>
      <c r="CC32" s="90" t="inlineStr">
        <is>
          <t>4.7</t>
        </is>
      </c>
      <c r="CD32" s="90" t="inlineStr">
        <is>
          <t>-0.29957</t>
        </is>
      </c>
      <c r="CE32" s="90" t="inlineStr">
        <is>
          <t>-1.6956</t>
        </is>
      </c>
      <c r="CF32" s="90" t="inlineStr">
        <is>
          <t>5.89345</t>
        </is>
      </c>
      <c r="CG32" s="93" t="inlineStr">
        <is>
          <t>0.000383497</t>
        </is>
      </c>
      <c r="CH32" s="90" t="inlineStr">
        <is>
          <t>283.917</t>
        </is>
      </c>
      <c r="CI32" s="90" t="inlineStr">
        <is>
          <t>90.2</t>
        </is>
      </c>
      <c r="CJ32" s="90" t="inlineStr">
        <is>
          <t>1.5</t>
        </is>
      </c>
      <c r="CK32" s="90" t="inlineStr">
        <is>
          <t>0.0085752</t>
        </is>
      </c>
      <c r="CL32" s="90" t="inlineStr">
        <is>
          <t>-1.54598</t>
        </is>
      </c>
      <c r="CM32" s="90" t="inlineStr">
        <is>
          <t>1.95767</t>
        </is>
      </c>
      <c r="CN32" s="93" t="inlineStr">
        <is>
          <t>0.000351441</t>
        </is>
      </c>
      <c r="CO32" s="90" t="inlineStr">
        <is>
          <t>92.5098</t>
        </is>
      </c>
      <c r="CP32" s="90" t="inlineStr">
        <is>
          <t>55.5794</t>
        </is>
      </c>
      <c r="CQ32" s="90" t="inlineStr">
        <is>
          <t>283.094</t>
        </is>
      </c>
      <c r="CR32" s="90" t="inlineStr">
        <is>
          <t>0</t>
        </is>
      </c>
      <c r="CS32" s="90" t="inlineStr">
        <is>
          <t>3.15289</t>
        </is>
      </c>
      <c r="CT32" s="90" t="inlineStr">
        <is>
          <t>283.668</t>
        </is>
      </c>
      <c r="CU32" s="90" t="inlineStr">
        <is>
          <t>282.643</t>
        </is>
      </c>
      <c r="CV32" s="90" t="inlineStr">
        <is>
          <t>93.4</t>
        </is>
      </c>
      <c r="CW32" s="90" t="inlineStr">
        <is>
          <t>-1.26378</t>
        </is>
      </c>
      <c r="CX32" s="90" t="inlineStr">
        <is>
          <t>1.64092</t>
        </is>
      </c>
      <c r="CY32" s="93" t="inlineStr">
        <is>
          <t>-6.10352e-06</t>
        </is>
      </c>
      <c r="CZ32" s="93" t="inlineStr">
        <is>
          <t>0.00033488</t>
        </is>
      </c>
      <c r="DA32" s="93" t="inlineStr">
        <is>
          <t>0.000352</t>
        </is>
      </c>
      <c r="DB32" s="93" t="inlineStr">
        <is>
          <t>0.00029248</t>
        </is>
      </c>
      <c r="DC32" s="93" t="inlineStr">
        <is>
          <t>0.0002928</t>
        </is>
      </c>
      <c r="DD32" s="90" t="inlineStr">
        <is>
          <t>3.1875</t>
        </is>
      </c>
      <c r="DE32" s="90" t="inlineStr">
        <is>
          <t>22.4375</t>
        </is>
      </c>
      <c r="DF32" s="90" t="inlineStr">
        <is>
          <t>3.1875</t>
        </is>
      </c>
      <c r="DG32" s="90" t="inlineStr">
        <is>
          <t>18.125</t>
        </is>
      </c>
      <c r="DH32" s="90" t="inlineStr">
        <is>
          <t>0</t>
        </is>
      </c>
      <c r="DI32" s="90" t="inlineStr">
        <is>
          <t>0</t>
        </is>
      </c>
      <c r="DJ32" s="90" t="inlineStr">
        <is>
          <t>0</t>
        </is>
      </c>
      <c r="DK32" s="90" t="inlineStr">
        <is>
          <t>1</t>
        </is>
      </c>
      <c r="DL32" s="90" t="inlineStr">
        <is>
          <t>0</t>
        </is>
      </c>
      <c r="DM32" s="90" t="inlineStr">
        <is>
          <t>0</t>
        </is>
      </c>
      <c r="DN32" s="90" t="inlineStr">
        <is>
          <t>0</t>
        </is>
      </c>
      <c r="DO32" s="90" t="inlineStr">
        <is>
          <t>1</t>
        </is>
      </c>
      <c r="DP32" s="90" t="inlineStr">
        <is>
          <t>0</t>
        </is>
      </c>
      <c r="DQ32" s="90" t="inlineStr">
        <is>
          <t>0.189447</t>
        </is>
      </c>
      <c r="DR32" s="90" t="inlineStr">
        <is>
          <t>68</t>
        </is>
      </c>
      <c r="DS32" s="90" t="inlineStr">
        <is>
          <t>-29.5007</t>
        </is>
      </c>
      <c r="DT32" s="90" t="inlineStr">
        <is>
          <t>100</t>
        </is>
      </c>
      <c r="DU32" s="90" t="inlineStr">
        <is>
          <t>26.7</t>
        </is>
      </c>
      <c r="DV32" s="90" t="inlineStr">
        <is>
          <t>100</t>
        </is>
      </c>
      <c r="DW32" s="90" t="inlineStr">
        <is>
          <t>66.3</t>
        </is>
      </c>
      <c r="DX32" s="90" t="inlineStr">
        <is>
          <t>0</t>
        </is>
      </c>
      <c r="DY32" s="90" t="inlineStr">
        <is>
          <t>59.5</t>
        </is>
      </c>
      <c r="DZ32" s="90" t="inlineStr">
        <is>
          <t>60.66</t>
        </is>
      </c>
      <c r="EA32" s="90" t="inlineStr">
        <is>
          <t>9374.09</t>
        </is>
      </c>
      <c r="EB32" s="90" t="inlineStr">
        <is>
          <t>222.179</t>
        </is>
      </c>
      <c r="EC32" s="90" t="inlineStr">
        <is>
          <t>1.88445</t>
        </is>
      </c>
      <c r="ED32" s="90" t="inlineStr">
        <is>
          <t>8.55898</t>
        </is>
      </c>
      <c r="EE32" s="90" t="inlineStr">
        <is>
          <t>0.00581136</t>
        </is>
      </c>
      <c r="EF32" s="90" t="inlineStr">
        <is>
          <t>1831.36</t>
        </is>
      </c>
      <c r="EG32" s="90" t="inlineStr">
        <is>
          <t>99</t>
        </is>
      </c>
      <c r="EH32" s="90" t="inlineStr">
        <is>
          <t>0</t>
        </is>
      </c>
      <c r="EI32" s="90" t="inlineStr">
        <is>
          <t xml:space="preserve"> 32</t>
        </is>
      </c>
    </row>
    <row r="33" ht="14.25" customHeight="1" s="91">
      <c r="A33" s="92" t="inlineStr">
        <is>
          <t>2025-01-30 06:00</t>
        </is>
      </c>
      <c r="B33" s="90" t="inlineStr">
        <is>
          <t>101208</t>
        </is>
      </c>
      <c r="C33" s="90" t="inlineStr">
        <is>
          <t>12221.6</t>
        </is>
      </c>
      <c r="D33" s="90" t="inlineStr">
        <is>
          <t>6.50875</t>
        </is>
      </c>
      <c r="E33" s="90" t="inlineStr">
        <is>
          <t>11643.6</t>
        </is>
      </c>
      <c r="F33" s="90" t="inlineStr">
        <is>
          <t>222.82</t>
        </is>
      </c>
      <c r="G33" s="90" t="inlineStr">
        <is>
          <t>2.7</t>
        </is>
      </c>
      <c r="H33" s="90" t="inlineStr">
        <is>
          <t>0</t>
        </is>
      </c>
      <c r="I33" s="90" t="inlineStr">
        <is>
          <t>-0.13975</t>
        </is>
      </c>
      <c r="J33" s="90" t="inlineStr">
        <is>
          <t>17.3748</t>
        </is>
      </c>
      <c r="K33" s="90" t="inlineStr">
        <is>
          <t>1.92218</t>
        </is>
      </c>
      <c r="L33" s="93" t="inlineStr">
        <is>
          <t>0.000102913</t>
        </is>
      </c>
      <c r="M33" s="90" t="inlineStr">
        <is>
          <t>9005.71</t>
        </is>
      </c>
      <c r="N33" s="90" t="inlineStr">
        <is>
          <t>222.864</t>
        </is>
      </c>
      <c r="O33" s="90" t="inlineStr">
        <is>
          <t>23.9</t>
        </is>
      </c>
      <c r="P33" s="90" t="inlineStr">
        <is>
          <t>0</t>
        </is>
      </c>
      <c r="Q33" s="90" t="inlineStr">
        <is>
          <t>0.207233</t>
        </is>
      </c>
      <c r="R33" s="90" t="inlineStr">
        <is>
          <t>9.92419</t>
        </is>
      </c>
      <c r="S33" s="90" t="inlineStr">
        <is>
          <t>1.18689</t>
        </is>
      </c>
      <c r="T33" s="93" t="inlineStr">
        <is>
          <t>0.000291492</t>
        </is>
      </c>
      <c r="U33" s="90" t="inlineStr">
        <is>
          <t>7088.19</t>
        </is>
      </c>
      <c r="V33" s="90" t="inlineStr">
        <is>
          <t>234.742</t>
        </is>
      </c>
      <c r="W33" s="90" t="inlineStr">
        <is>
          <t>89.5</t>
        </is>
      </c>
      <c r="X33" s="90" t="inlineStr">
        <is>
          <t>69.1</t>
        </is>
      </c>
      <c r="Y33" s="90" t="inlineStr">
        <is>
          <t>0.174665</t>
        </is>
      </c>
      <c r="Z33" s="90" t="inlineStr">
        <is>
          <t>0.162375</t>
        </is>
      </c>
      <c r="AA33" s="90" t="inlineStr">
        <is>
          <t>0.296234</t>
        </is>
      </c>
      <c r="AB33" s="93" t="inlineStr">
        <is>
          <t>0.000162683</t>
        </is>
      </c>
      <c r="AC33" s="90" t="inlineStr">
        <is>
          <t>5510.7</t>
        </is>
      </c>
      <c r="AD33" s="90" t="inlineStr">
        <is>
          <t>247.982</t>
        </is>
      </c>
      <c r="AE33" s="90" t="inlineStr">
        <is>
          <t>86.9</t>
        </is>
      </c>
      <c r="AF33" s="90" t="inlineStr">
        <is>
          <t>40.8</t>
        </is>
      </c>
      <c r="AG33" s="90" t="inlineStr">
        <is>
          <t>0.243426</t>
        </is>
      </c>
      <c r="AH33" s="90" t="inlineStr">
        <is>
          <t>3.15096</t>
        </is>
      </c>
      <c r="AI33" s="90" t="inlineStr">
        <is>
          <t>-0.246161</t>
        </is>
      </c>
      <c r="AJ33" s="93" t="inlineStr">
        <is>
          <t>0.000174351</t>
        </is>
      </c>
      <c r="AK33" s="90" t="inlineStr">
        <is>
          <t>4158.34</t>
        </is>
      </c>
      <c r="AL33" s="90" t="inlineStr">
        <is>
          <t>258.317</t>
        </is>
      </c>
      <c r="AM33" s="90" t="inlineStr">
        <is>
          <t>85</t>
        </is>
      </c>
      <c r="AN33" s="90" t="inlineStr">
        <is>
          <t>9.9</t>
        </is>
      </c>
      <c r="AO33" s="90" t="inlineStr">
        <is>
          <t>0.356363</t>
        </is>
      </c>
      <c r="AP33" s="90" t="inlineStr">
        <is>
          <t>3.13188</t>
        </is>
      </c>
      <c r="AQ33" s="90" t="inlineStr">
        <is>
          <t>0.675063</t>
        </is>
      </c>
      <c r="AR33" s="93" t="inlineStr">
        <is>
          <t>0.000354862</t>
        </is>
      </c>
      <c r="AS33" s="90" t="inlineStr">
        <is>
          <t>2973.5</t>
        </is>
      </c>
      <c r="AT33" s="90" t="inlineStr">
        <is>
          <t>265.966</t>
        </is>
      </c>
      <c r="AU33" s="90" t="inlineStr">
        <is>
          <t>96.8</t>
        </is>
      </c>
      <c r="AV33" s="90" t="inlineStr">
        <is>
          <t>61</t>
        </is>
      </c>
      <c r="AW33" s="90" t="inlineStr">
        <is>
          <t>-0.451193</t>
        </is>
      </c>
      <c r="AX33" s="90" t="inlineStr">
        <is>
          <t>3.32381</t>
        </is>
      </c>
      <c r="AY33" s="90" t="inlineStr">
        <is>
          <t>0.984749</t>
        </is>
      </c>
      <c r="AZ33" s="93" t="inlineStr">
        <is>
          <t>0.00032454</t>
        </is>
      </c>
      <c r="BA33" s="90" t="inlineStr">
        <is>
          <t>1433</t>
        </is>
      </c>
      <c r="BB33" s="90" t="inlineStr">
        <is>
          <t>274.834</t>
        </is>
      </c>
      <c r="BC33" s="90" t="inlineStr">
        <is>
          <t>98.8</t>
        </is>
      </c>
      <c r="BD33" s="90" t="inlineStr">
        <is>
          <t>100</t>
        </is>
      </c>
      <c r="BE33" s="90" t="inlineStr">
        <is>
          <t>-0.312397</t>
        </is>
      </c>
      <c r="BF33" s="90" t="inlineStr">
        <is>
          <t>2.03319</t>
        </is>
      </c>
      <c r="BG33" s="90" t="inlineStr">
        <is>
          <t>1.61422</t>
        </is>
      </c>
      <c r="BH33" s="93" t="inlineStr">
        <is>
          <t>0.000354926</t>
        </is>
      </c>
      <c r="BI33" s="90" t="inlineStr">
        <is>
          <t>745.125</t>
        </is>
      </c>
      <c r="BJ33" s="90" t="inlineStr">
        <is>
          <t>279.379</t>
        </is>
      </c>
      <c r="BK33" s="90" t="inlineStr">
        <is>
          <t>90.5</t>
        </is>
      </c>
      <c r="BL33" s="90" t="inlineStr">
        <is>
          <t>24.9</t>
        </is>
      </c>
      <c r="BM33" s="90" t="inlineStr">
        <is>
          <t>-0.395226</t>
        </is>
      </c>
      <c r="BN33" s="90" t="inlineStr">
        <is>
          <t>1.62732</t>
        </is>
      </c>
      <c r="BO33" s="90" t="inlineStr">
        <is>
          <t>-1.95558</t>
        </is>
      </c>
      <c r="BP33" s="93" t="inlineStr">
        <is>
          <t>0.000281465</t>
        </is>
      </c>
      <c r="BQ33" s="90" t="inlineStr">
        <is>
          <t>525.667</t>
        </is>
      </c>
      <c r="BR33" s="90" t="inlineStr">
        <is>
          <t>280.928</t>
        </is>
      </c>
      <c r="BS33" s="90" t="inlineStr">
        <is>
          <t>87.5</t>
        </is>
      </c>
      <c r="BT33" s="90" t="inlineStr">
        <is>
          <t>17.2</t>
        </is>
      </c>
      <c r="BU33" s="90" t="inlineStr">
        <is>
          <t>-0.378701</t>
        </is>
      </c>
      <c r="BV33" s="90" t="inlineStr">
        <is>
          <t>2.02921</t>
        </is>
      </c>
      <c r="BW33" s="90" t="inlineStr">
        <is>
          <t>-3.30167</t>
        </is>
      </c>
      <c r="BX33" s="93" t="inlineStr">
        <is>
          <t>0.000242183</t>
        </is>
      </c>
      <c r="BY33" s="90" t="inlineStr">
        <is>
          <t>3</t>
        </is>
      </c>
      <c r="BZ33" s="90" t="inlineStr">
        <is>
          <t>310.684</t>
        </is>
      </c>
      <c r="CA33" s="90" t="inlineStr">
        <is>
          <t>282.389</t>
        </is>
      </c>
      <c r="CB33" s="90" t="inlineStr">
        <is>
          <t>86.5</t>
        </is>
      </c>
      <c r="CC33" s="90" t="inlineStr">
        <is>
          <t>8.9</t>
        </is>
      </c>
      <c r="CD33" s="90" t="inlineStr">
        <is>
          <t>-0.320701</t>
        </is>
      </c>
      <c r="CE33" s="90" t="inlineStr">
        <is>
          <t>2.85551</t>
        </is>
      </c>
      <c r="CF33" s="90" t="inlineStr">
        <is>
          <t>-5.15354</t>
        </is>
      </c>
      <c r="CG33" s="93" t="inlineStr">
        <is>
          <t>0.000222194</t>
        </is>
      </c>
      <c r="CH33" s="90" t="inlineStr">
        <is>
          <t>283.484</t>
        </is>
      </c>
      <c r="CI33" s="90" t="inlineStr">
        <is>
          <t>91.3</t>
        </is>
      </c>
      <c r="CJ33" s="90" t="inlineStr">
        <is>
          <t>11.7</t>
        </is>
      </c>
      <c r="CK33" s="90" t="inlineStr">
        <is>
          <t>-0.150701</t>
        </is>
      </c>
      <c r="CL33" s="90" t="inlineStr">
        <is>
          <t>2.99521</t>
        </is>
      </c>
      <c r="CM33" s="90" t="inlineStr">
        <is>
          <t>-5.59122</t>
        </is>
      </c>
      <c r="CN33" s="93" t="inlineStr">
        <is>
          <t>8.47632e-05</t>
        </is>
      </c>
      <c r="CO33" s="90" t="inlineStr">
        <is>
          <t>100.14</t>
        </is>
      </c>
      <c r="CP33" s="90" t="inlineStr">
        <is>
          <t>55.5794</t>
        </is>
      </c>
      <c r="CQ33" s="90" t="inlineStr">
        <is>
          <t>283.42</t>
        </is>
      </c>
      <c r="CR33" s="90" t="inlineStr">
        <is>
          <t>0</t>
        </is>
      </c>
      <c r="CS33" s="90" t="inlineStr">
        <is>
          <t>23.4721</t>
        </is>
      </c>
      <c r="CT33" s="90" t="inlineStr">
        <is>
          <t>283.692</t>
        </is>
      </c>
      <c r="CU33" s="90" t="inlineStr">
        <is>
          <t>282.578</t>
        </is>
      </c>
      <c r="CV33" s="90" t="inlineStr">
        <is>
          <t>92.9</t>
        </is>
      </c>
      <c r="CW33" s="90" t="inlineStr">
        <is>
          <t>2.20473</t>
        </is>
      </c>
      <c r="CX33" s="90" t="inlineStr">
        <is>
          <t>-4.23771</t>
        </is>
      </c>
      <c r="CY33" s="93" t="inlineStr">
        <is>
          <t>-6.10352e-06</t>
        </is>
      </c>
      <c r="CZ33" s="93" t="inlineStr">
        <is>
          <t>3.968e-05</t>
        </is>
      </c>
      <c r="DA33" s="90" t="inlineStr">
        <is>
          <t>0.0001688</t>
        </is>
      </c>
      <c r="DB33" s="93" t="inlineStr">
        <is>
          <t>0.00023214</t>
        </is>
      </c>
      <c r="DC33" s="93" t="inlineStr">
        <is>
          <t>0.0004178</t>
        </is>
      </c>
      <c r="DD33" s="90" t="inlineStr">
        <is>
          <t>9.0625</t>
        </is>
      </c>
      <c r="DE33" s="90" t="inlineStr">
        <is>
          <t>28.3125</t>
        </is>
      </c>
      <c r="DF33" s="90" t="inlineStr">
        <is>
          <t>5</t>
        </is>
      </c>
      <c r="DG33" s="90" t="inlineStr">
        <is>
          <t>20</t>
        </is>
      </c>
      <c r="DH33" s="90" t="inlineStr">
        <is>
          <t>0</t>
        </is>
      </c>
      <c r="DI33" s="90" t="inlineStr">
        <is>
          <t>0</t>
        </is>
      </c>
      <c r="DJ33" s="90" t="inlineStr">
        <is>
          <t>0</t>
        </is>
      </c>
      <c r="DK33" s="90" t="inlineStr">
        <is>
          <t>1</t>
        </is>
      </c>
      <c r="DL33" s="90" t="inlineStr">
        <is>
          <t>0</t>
        </is>
      </c>
      <c r="DM33" s="90" t="inlineStr">
        <is>
          <t>0</t>
        </is>
      </c>
      <c r="DN33" s="90" t="inlineStr">
        <is>
          <t>0</t>
        </is>
      </c>
      <c r="DO33" s="90" t="inlineStr">
        <is>
          <t>1</t>
        </is>
      </c>
      <c r="DP33" s="90" t="inlineStr">
        <is>
          <t>0</t>
        </is>
      </c>
      <c r="DQ33" s="90" t="inlineStr">
        <is>
          <t>1.03357</t>
        </is>
      </c>
      <c r="DR33" s="90" t="inlineStr">
        <is>
          <t>32</t>
        </is>
      </c>
      <c r="DS33" s="90" t="inlineStr">
        <is>
          <t>-4.73737</t>
        </is>
      </c>
      <c r="DT33" s="90" t="inlineStr">
        <is>
          <t>100</t>
        </is>
      </c>
      <c r="DU33" s="90" t="inlineStr">
        <is>
          <t>63.4</t>
        </is>
      </c>
      <c r="DV33" s="90" t="inlineStr">
        <is>
          <t>71.2</t>
        </is>
      </c>
      <c r="DW33" s="90" t="inlineStr">
        <is>
          <t>83.1</t>
        </is>
      </c>
      <c r="DX33" s="90" t="inlineStr">
        <is>
          <t>0</t>
        </is>
      </c>
      <c r="DY33" s="90" t="inlineStr">
        <is>
          <t>75.5</t>
        </is>
      </c>
      <c r="DZ33" s="90" t="inlineStr">
        <is>
          <t>58.0923</t>
        </is>
      </c>
      <c r="EA33" s="90" t="inlineStr">
        <is>
          <t>9110.86</t>
        </is>
      </c>
      <c r="EB33" s="90" t="inlineStr">
        <is>
          <t>222.655</t>
        </is>
      </c>
      <c r="EC33" s="90" t="inlineStr">
        <is>
          <t>9.77828</t>
        </is>
      </c>
      <c r="ED33" s="90" t="inlineStr">
        <is>
          <t>1.68588</t>
        </is>
      </c>
      <c r="EE33" s="90" t="inlineStr">
        <is>
          <t>0.000755272</t>
        </is>
      </c>
      <c r="EF33" s="90" t="inlineStr">
        <is>
          <t>1737.12</t>
        </is>
      </c>
      <c r="EG33" s="90" t="inlineStr">
        <is>
          <t>99</t>
        </is>
      </c>
      <c r="EH33" s="90" t="inlineStr">
        <is>
          <t>0</t>
        </is>
      </c>
      <c r="EI33" s="90" t="inlineStr">
        <is>
          <t xml:space="preserve"> 33</t>
        </is>
      </c>
    </row>
    <row r="34" ht="14.25" customHeight="1" s="91">
      <c r="A34" s="92" t="inlineStr">
        <is>
          <t>2025-01-30 09:00</t>
        </is>
      </c>
      <c r="B34" s="90" t="inlineStr">
        <is>
          <t>101560</t>
        </is>
      </c>
      <c r="C34" s="90" t="inlineStr">
        <is>
          <t>20364.3</t>
        </is>
      </c>
      <c r="D34" s="90" t="inlineStr">
        <is>
          <t>11</t>
        </is>
      </c>
      <c r="E34" s="90" t="inlineStr">
        <is>
          <t>11659.8</t>
        </is>
      </c>
      <c r="F34" s="90" t="inlineStr">
        <is>
          <t>222.706</t>
        </is>
      </c>
      <c r="G34" s="90" t="inlineStr">
        <is>
          <t>3.1</t>
        </is>
      </c>
      <c r="H34" s="90" t="inlineStr">
        <is>
          <t>0</t>
        </is>
      </c>
      <c r="I34" s="90" t="inlineStr">
        <is>
          <t>0.0587803</t>
        </is>
      </c>
      <c r="J34" s="90" t="inlineStr">
        <is>
          <t>13.0777</t>
        </is>
      </c>
      <c r="K34" s="90" t="inlineStr">
        <is>
          <t>5.08126</t>
        </is>
      </c>
      <c r="L34" s="93" t="inlineStr">
        <is>
          <t>0.000139534</t>
        </is>
      </c>
      <c r="M34" s="90" t="inlineStr">
        <is>
          <t>9041.16</t>
        </is>
      </c>
      <c r="N34" s="90" t="inlineStr">
        <is>
          <t>221.419</t>
        </is>
      </c>
      <c r="O34" s="90" t="inlineStr">
        <is>
          <t>41.9</t>
        </is>
      </c>
      <c r="P34" s="90" t="inlineStr">
        <is>
          <t>0</t>
        </is>
      </c>
      <c r="Q34" s="90" t="inlineStr">
        <is>
          <t>-0.510595</t>
        </is>
      </c>
      <c r="R34" s="90" t="inlineStr">
        <is>
          <t>18.9263</t>
        </is>
      </c>
      <c r="S34" s="90" t="inlineStr">
        <is>
          <t>-7.35795</t>
        </is>
      </c>
      <c r="T34" s="93" t="inlineStr">
        <is>
          <t>0.000302095</t>
        </is>
      </c>
      <c r="U34" s="90" t="inlineStr">
        <is>
          <t>7123.07</t>
        </is>
      </c>
      <c r="V34" s="90" t="inlineStr">
        <is>
          <t>235.419</t>
        </is>
      </c>
      <c r="W34" s="90" t="inlineStr">
        <is>
          <t>43.3</t>
        </is>
      </c>
      <c r="X34" s="90" t="inlineStr">
        <is>
          <t>0</t>
        </is>
      </c>
      <c r="Y34" s="90" t="inlineStr">
        <is>
          <t>-0.202233</t>
        </is>
      </c>
      <c r="Z34" s="90" t="inlineStr">
        <is>
          <t>14.6151</t>
        </is>
      </c>
      <c r="AA34" s="90" t="inlineStr">
        <is>
          <t>-6.66013</t>
        </is>
      </c>
      <c r="AB34" s="93" t="inlineStr">
        <is>
          <t>9.30515e-05</t>
        </is>
      </c>
      <c r="AC34" s="90" t="inlineStr">
        <is>
          <t>5541.52</t>
        </is>
      </c>
      <c r="AD34" s="90" t="inlineStr">
        <is>
          <t>249.041</t>
        </is>
      </c>
      <c r="AE34" s="90" t="inlineStr">
        <is>
          <t>20.7</t>
        </is>
      </c>
      <c r="AF34" s="90" t="inlineStr">
        <is>
          <t>0</t>
        </is>
      </c>
      <c r="AG34" s="90" t="inlineStr">
        <is>
          <t>-0.628195</t>
        </is>
      </c>
      <c r="AH34" s="90" t="inlineStr">
        <is>
          <t>15.0383</t>
        </is>
      </c>
      <c r="AI34" s="90" t="inlineStr">
        <is>
          <t>-2.72034</t>
        </is>
      </c>
      <c r="AJ34" s="93" t="inlineStr">
        <is>
          <t>0.000212735</t>
        </is>
      </c>
      <c r="AK34" s="90" t="inlineStr">
        <is>
          <t>4187.04</t>
        </is>
      </c>
      <c r="AL34" s="90" t="inlineStr">
        <is>
          <t>258.88</t>
        </is>
      </c>
      <c r="AM34" s="90" t="inlineStr">
        <is>
          <t>43.5</t>
        </is>
      </c>
      <c r="AN34" s="90" t="inlineStr">
        <is>
          <t>0</t>
        </is>
      </c>
      <c r="AO34" s="90" t="inlineStr">
        <is>
          <t>0.134787</t>
        </is>
      </c>
      <c r="AP34" s="90" t="inlineStr">
        <is>
          <t>11.4866</t>
        </is>
      </c>
      <c r="AQ34" s="90" t="inlineStr">
        <is>
          <t>-0.252026</t>
        </is>
      </c>
      <c r="AR34" s="93" t="inlineStr">
        <is>
          <t>0.000242255</t>
        </is>
      </c>
      <c r="AS34" s="90" t="inlineStr">
        <is>
          <t>3000.29</t>
        </is>
      </c>
      <c r="AT34" s="90" t="inlineStr">
        <is>
          <t>266.066</t>
        </is>
      </c>
      <c r="AU34" s="90" t="inlineStr">
        <is>
          <t>66</t>
        </is>
      </c>
      <c r="AV34" s="90" t="inlineStr">
        <is>
          <t>1</t>
        </is>
      </c>
      <c r="AW34" s="90" t="inlineStr">
        <is>
          <t>0.480207</t>
        </is>
      </c>
      <c r="AX34" s="90" t="inlineStr">
        <is>
          <t>9.47969</t>
        </is>
      </c>
      <c r="AY34" s="90" t="inlineStr">
        <is>
          <t>-4.06759</t>
        </is>
      </c>
      <c r="AZ34" s="93" t="inlineStr">
        <is>
          <t>0.000200995</t>
        </is>
      </c>
      <c r="BA34" s="90" t="inlineStr">
        <is>
          <t>1461.12</t>
        </is>
      </c>
      <c r="BB34" s="90" t="inlineStr">
        <is>
          <t>274.795</t>
        </is>
      </c>
      <c r="BC34" s="90" t="inlineStr">
        <is>
          <t>94.3</t>
        </is>
      </c>
      <c r="BD34" s="90" t="inlineStr">
        <is>
          <t>8.3</t>
        </is>
      </c>
      <c r="BE34" s="90" t="inlineStr">
        <is>
          <t>-0.411374</t>
        </is>
      </c>
      <c r="BF34" s="90" t="inlineStr">
        <is>
          <t>10.2922</t>
        </is>
      </c>
      <c r="BG34" s="90" t="inlineStr">
        <is>
          <t>-5.13829</t>
        </is>
      </c>
      <c r="BH34" s="93" t="inlineStr">
        <is>
          <t>0.000235522</t>
        </is>
      </c>
      <c r="BI34" s="90" t="inlineStr">
        <is>
          <t>773.705</t>
        </is>
      </c>
      <c r="BJ34" s="90" t="inlineStr">
        <is>
          <t>278.883</t>
        </is>
      </c>
      <c r="BK34" s="90" t="inlineStr">
        <is>
          <t>97.5</t>
        </is>
      </c>
      <c r="BL34" s="90" t="inlineStr">
        <is>
          <t>34.4</t>
        </is>
      </c>
      <c r="BM34" s="90" t="inlineStr">
        <is>
          <t>-0.693696</t>
        </is>
      </c>
      <c r="BN34" s="90" t="inlineStr">
        <is>
          <t>10.4832</t>
        </is>
      </c>
      <c r="BO34" s="90" t="inlineStr">
        <is>
          <t>-10.2226</t>
        </is>
      </c>
      <c r="BP34" s="93" t="inlineStr">
        <is>
          <t>0.000191295</t>
        </is>
      </c>
      <c r="BQ34" s="90" t="inlineStr">
        <is>
          <t>554.693</t>
        </is>
      </c>
      <c r="BR34" s="90" t="inlineStr">
        <is>
          <t>280.219</t>
        </is>
      </c>
      <c r="BS34" s="90" t="inlineStr">
        <is>
          <t>98.3</t>
        </is>
      </c>
      <c r="BT34" s="90" t="inlineStr">
        <is>
          <t>35.2</t>
        </is>
      </c>
      <c r="BU34" s="90" t="inlineStr">
        <is>
          <t>-0.530064</t>
        </is>
      </c>
      <c r="BV34" s="90" t="inlineStr">
        <is>
          <t>10.7801</t>
        </is>
      </c>
      <c r="BW34" s="90" t="inlineStr">
        <is>
          <t>-8.21229</t>
        </is>
      </c>
      <c r="BX34" s="93" t="inlineStr">
        <is>
          <t>8.11761e-05</t>
        </is>
      </c>
      <c r="BY34" s="90" t="inlineStr">
        <is>
          <t>3</t>
        </is>
      </c>
      <c r="BZ34" s="90" t="inlineStr">
        <is>
          <t>340.102</t>
        </is>
      </c>
      <c r="CA34" s="90" t="inlineStr">
        <is>
          <t>282.062</t>
        </is>
      </c>
      <c r="CB34" s="90" t="inlineStr">
        <is>
          <t>91.3</t>
        </is>
      </c>
      <c r="CC34" s="90" t="inlineStr">
        <is>
          <t>2.6</t>
        </is>
      </c>
      <c r="CD34" s="90" t="inlineStr">
        <is>
          <t>-0.315064</t>
        </is>
      </c>
      <c r="CE34" s="90" t="inlineStr">
        <is>
          <t>10.1224</t>
        </is>
      </c>
      <c r="CF34" s="90" t="inlineStr">
        <is>
          <t>-6.54173</t>
        </is>
      </c>
      <c r="CG34" s="93" t="inlineStr">
        <is>
          <t>0.000102189</t>
        </is>
      </c>
      <c r="CH34" s="90" t="inlineStr">
        <is>
          <t>284.052</t>
        </is>
      </c>
      <c r="CI34" s="90" t="inlineStr">
        <is>
          <t>84</t>
        </is>
      </c>
      <c r="CJ34" s="90" t="inlineStr">
        <is>
          <t>1.3</t>
        </is>
      </c>
      <c r="CK34" s="90" t="inlineStr">
        <is>
          <t>-0.0710635</t>
        </is>
      </c>
      <c r="CL34" s="90" t="inlineStr">
        <is>
          <t>8.68572</t>
        </is>
      </c>
      <c r="CM34" s="90" t="inlineStr">
        <is>
          <t>-4.73676</t>
        </is>
      </c>
      <c r="CN34" s="93" t="inlineStr">
        <is>
          <t>6.32991e-05</t>
        </is>
      </c>
      <c r="CO34" s="90" t="inlineStr">
        <is>
          <t>129.503</t>
        </is>
      </c>
      <c r="CP34" s="90" t="inlineStr">
        <is>
          <t>55.5794</t>
        </is>
      </c>
      <c r="CQ34" s="90" t="inlineStr">
        <is>
          <t>284.974</t>
        </is>
      </c>
      <c r="CR34" s="90" t="inlineStr">
        <is>
          <t>0</t>
        </is>
      </c>
      <c r="CS34" s="90" t="inlineStr">
        <is>
          <t>96.8537</t>
        </is>
      </c>
      <c r="CT34" s="90" t="inlineStr">
        <is>
          <t>284.801</t>
        </is>
      </c>
      <c r="CU34" s="90" t="inlineStr">
        <is>
          <t>282.337</t>
        </is>
      </c>
      <c r="CV34" s="90" t="inlineStr">
        <is>
          <t>85.1</t>
        </is>
      </c>
      <c r="CW34" s="90" t="inlineStr">
        <is>
          <t>6.49555</t>
        </is>
      </c>
      <c r="CX34" s="90" t="inlineStr">
        <is>
          <t>-2.92746</t>
        </is>
      </c>
      <c r="CY34" s="93" t="inlineStr">
        <is>
          <t>-6.10352e-06</t>
        </is>
      </c>
      <c r="CZ34" s="93" t="inlineStr">
        <is>
          <t>5.744e-05</t>
        </is>
      </c>
      <c r="DA34" s="93" t="inlineStr">
        <is>
          <t>5.76e-05</t>
        </is>
      </c>
      <c r="DB34" s="93" t="inlineStr">
        <is>
          <t>3.724e-05</t>
        </is>
      </c>
      <c r="DC34" s="93" t="inlineStr">
        <is>
          <t>8.16e-05</t>
        </is>
      </c>
      <c r="DD34" s="90" t="inlineStr">
        <is>
          <t>0.875</t>
        </is>
      </c>
      <c r="DE34" s="90" t="inlineStr">
        <is>
          <t>29.1875</t>
        </is>
      </c>
      <c r="DF34" s="90" t="inlineStr">
        <is>
          <t>0.375</t>
        </is>
      </c>
      <c r="DG34" s="90" t="inlineStr">
        <is>
          <t>20.375</t>
        </is>
      </c>
      <c r="DH34" s="90" t="inlineStr">
        <is>
          <t>0</t>
        </is>
      </c>
      <c r="DI34" s="90" t="inlineStr">
        <is>
          <t>0</t>
        </is>
      </c>
      <c r="DJ34" s="90" t="inlineStr">
        <is>
          <t>0</t>
        </is>
      </c>
      <c r="DK34" s="90" t="inlineStr">
        <is>
          <t>1</t>
        </is>
      </c>
      <c r="DL34" s="90" t="inlineStr">
        <is>
          <t>0</t>
        </is>
      </c>
      <c r="DM34" s="90" t="inlineStr">
        <is>
          <t>0</t>
        </is>
      </c>
      <c r="DN34" s="90" t="inlineStr">
        <is>
          <t>0</t>
        </is>
      </c>
      <c r="DO34" s="90" t="inlineStr">
        <is>
          <t>1</t>
        </is>
      </c>
      <c r="DP34" s="90" t="inlineStr">
        <is>
          <t>6976</t>
        </is>
      </c>
      <c r="DQ34" s="90" t="inlineStr">
        <is>
          <t>1.97276</t>
        </is>
      </c>
      <c r="DR34" s="90" t="inlineStr">
        <is>
          <t>66</t>
        </is>
      </c>
      <c r="DS34" s="90" t="inlineStr">
        <is>
          <t>0.0619507</t>
        </is>
      </c>
      <c r="DT34" s="90" t="inlineStr">
        <is>
          <t>50</t>
        </is>
      </c>
      <c r="DU34" s="90" t="inlineStr">
        <is>
          <t>99.6</t>
        </is>
      </c>
      <c r="DV34" s="90" t="inlineStr">
        <is>
          <t>1.5</t>
        </is>
      </c>
      <c r="DW34" s="90" t="inlineStr">
        <is>
          <t>29.2</t>
        </is>
      </c>
      <c r="DX34" s="90" t="inlineStr">
        <is>
          <t>0</t>
        </is>
      </c>
      <c r="DY34" s="90" t="inlineStr">
        <is>
          <t>23.6</t>
        </is>
      </c>
      <c r="DZ34" s="90" t="inlineStr">
        <is>
          <t>25.2194</t>
        </is>
      </c>
      <c r="EA34" s="90" t="inlineStr">
        <is>
          <t>9572.9</t>
        </is>
      </c>
      <c r="EB34" s="90" t="inlineStr">
        <is>
          <t>218.468</t>
        </is>
      </c>
      <c r="EC34" s="90" t="inlineStr">
        <is>
          <t>18.583</t>
        </is>
      </c>
      <c r="ED34" s="90" t="inlineStr">
        <is>
          <t>-6.87986</t>
        </is>
      </c>
      <c r="EE34" s="93" t="inlineStr">
        <is>
          <t>-0.000547333</t>
        </is>
      </c>
      <c r="EF34" s="90" t="inlineStr">
        <is>
          <t>1712.32</t>
        </is>
      </c>
      <c r="EG34" s="90" t="inlineStr">
        <is>
          <t>94</t>
        </is>
      </c>
      <c r="EH34" s="90" t="inlineStr">
        <is>
          <t>0</t>
        </is>
      </c>
      <c r="EI34" s="90" t="inlineStr">
        <is>
          <t xml:space="preserve"> 34</t>
        </is>
      </c>
    </row>
    <row r="35" ht="14.25" customHeight="1" s="91">
      <c r="A35" s="92" t="inlineStr">
        <is>
          <t>2025-01-30 12:00</t>
        </is>
      </c>
      <c r="B35" s="90" t="inlineStr">
        <is>
          <t>101749</t>
        </is>
      </c>
      <c r="C35" s="90" t="inlineStr">
        <is>
          <t>22748.2</t>
        </is>
      </c>
      <c r="D35" s="90" t="inlineStr">
        <is>
          <t>8.60005</t>
        </is>
      </c>
      <c r="E35" s="90" t="inlineStr">
        <is>
          <t>11664.8</t>
        </is>
      </c>
      <c r="F35" s="90" t="inlineStr">
        <is>
          <t>221.862</t>
        </is>
      </c>
      <c r="G35" s="90" t="inlineStr">
        <is>
          <t>3.1</t>
        </is>
      </c>
      <c r="H35" s="90" t="inlineStr">
        <is>
          <t>0</t>
        </is>
      </c>
      <c r="I35" s="90" t="inlineStr">
        <is>
          <t>0.0824766</t>
        </is>
      </c>
      <c r="J35" s="90" t="inlineStr">
        <is>
          <t>16.0902</t>
        </is>
      </c>
      <c r="K35" s="90" t="inlineStr">
        <is>
          <t>5.60242</t>
        </is>
      </c>
      <c r="L35" s="93" t="inlineStr">
        <is>
          <t>0.000195042</t>
        </is>
      </c>
      <c r="M35" s="90" t="inlineStr">
        <is>
          <t>9070.37</t>
        </is>
      </c>
      <c r="N35" s="90" t="inlineStr">
        <is>
          <t>220.375</t>
        </is>
      </c>
      <c r="O35" s="90" t="inlineStr">
        <is>
          <t>65.8</t>
        </is>
      </c>
      <c r="P35" s="90" t="inlineStr">
        <is>
          <t>0.1</t>
        </is>
      </c>
      <c r="Q35" s="90" t="inlineStr">
        <is>
          <t>-0.106365</t>
        </is>
      </c>
      <c r="R35" s="90" t="inlineStr">
        <is>
          <t>33.3688</t>
        </is>
      </c>
      <c r="S35" s="90" t="inlineStr">
        <is>
          <t>-10.3694</t>
        </is>
      </c>
      <c r="T35" s="93" t="inlineStr">
        <is>
          <t>0.000104752</t>
        </is>
      </c>
      <c r="U35" s="90" t="inlineStr">
        <is>
          <t>7148.01</t>
        </is>
      </c>
      <c r="V35" s="90" t="inlineStr">
        <is>
          <t>236.718</t>
        </is>
      </c>
      <c r="W35" s="90" t="inlineStr">
        <is>
          <t>10.1</t>
        </is>
      </c>
      <c r="X35" s="90" t="inlineStr">
        <is>
          <t>0</t>
        </is>
      </c>
      <c r="Y35" s="90" t="inlineStr">
        <is>
          <t>-0.136344</t>
        </is>
      </c>
      <c r="Z35" s="90" t="inlineStr">
        <is>
          <t>23.9472</t>
        </is>
      </c>
      <c r="AA35" s="90" t="inlineStr">
        <is>
          <t>-10.6982</t>
        </is>
      </c>
      <c r="AB35" s="93" t="inlineStr">
        <is>
          <t>0.000163943</t>
        </is>
      </c>
      <c r="AC35" s="90" t="inlineStr">
        <is>
          <t>5558.31</t>
        </is>
      </c>
      <c r="AD35" s="90" t="inlineStr">
        <is>
          <t>249.413</t>
        </is>
      </c>
      <c r="AE35" s="90" t="inlineStr">
        <is>
          <t>5.1</t>
        </is>
      </c>
      <c r="AF35" s="90" t="inlineStr">
        <is>
          <t>0</t>
        </is>
      </c>
      <c r="AG35" s="90" t="inlineStr">
        <is>
          <t>-0.527531</t>
        </is>
      </c>
      <c r="AH35" s="90" t="inlineStr">
        <is>
          <t>18.1707</t>
        </is>
      </c>
      <c r="AI35" s="90" t="inlineStr">
        <is>
          <t>-2.76904</t>
        </is>
      </c>
      <c r="AJ35" s="93" t="inlineStr">
        <is>
          <t>0.000469221</t>
        </is>
      </c>
      <c r="AK35" s="90" t="inlineStr">
        <is>
          <t>4202.6</t>
        </is>
      </c>
      <c r="AL35" s="90" t="inlineStr">
        <is>
          <t>258.909</t>
        </is>
      </c>
      <c r="AM35" s="90" t="inlineStr">
        <is>
          <t>28.4</t>
        </is>
      </c>
      <c r="AN35" s="90" t="inlineStr">
        <is>
          <t>0</t>
        </is>
      </c>
      <c r="AO35" s="90" t="inlineStr">
        <is>
          <t>-0.635066</t>
        </is>
      </c>
      <c r="AP35" s="90" t="inlineStr">
        <is>
          <t>12.8176</t>
        </is>
      </c>
      <c r="AQ35" s="90" t="inlineStr">
        <is>
          <t>-3.07873</t>
        </is>
      </c>
      <c r="AR35" s="93" t="inlineStr">
        <is>
          <t>0.000150318</t>
        </is>
      </c>
      <c r="AS35" s="90" t="inlineStr">
        <is>
          <t>3017.09</t>
        </is>
      </c>
      <c r="AT35" s="90" t="inlineStr">
        <is>
          <t>266.296</t>
        </is>
      </c>
      <c r="AU35" s="90" t="inlineStr">
        <is>
          <t>58.6</t>
        </is>
      </c>
      <c r="AV35" s="90" t="inlineStr">
        <is>
          <t>0</t>
        </is>
      </c>
      <c r="AW35" s="90" t="inlineStr">
        <is>
          <t>0.20848</t>
        </is>
      </c>
      <c r="AX35" s="90" t="inlineStr">
        <is>
          <t>9.90721</t>
        </is>
      </c>
      <c r="AY35" s="90" t="inlineStr">
        <is>
          <t>-4.43082</t>
        </is>
      </c>
      <c r="AZ35" s="93" t="inlineStr">
        <is>
          <t>0.000104554</t>
        </is>
      </c>
      <c r="BA35" s="90" t="inlineStr">
        <is>
          <t>1479.38</t>
        </is>
      </c>
      <c r="BB35" s="90" t="inlineStr">
        <is>
          <t>274.036</t>
        </is>
      </c>
      <c r="BC35" s="90" t="inlineStr">
        <is>
          <t>94</t>
        </is>
      </c>
      <c r="BD35" s="90" t="inlineStr">
        <is>
          <t>29.7</t>
        </is>
      </c>
      <c r="BE35" s="90" t="inlineStr">
        <is>
          <t>0.0448828</t>
        </is>
      </c>
      <c r="BF35" s="90" t="inlineStr">
        <is>
          <t>9.9725</t>
        </is>
      </c>
      <c r="BG35" s="90" t="inlineStr">
        <is>
          <t>-3.68176</t>
        </is>
      </c>
      <c r="BH35" s="93" t="inlineStr">
        <is>
          <t>0.000151612</t>
        </is>
      </c>
      <c r="BI35" s="90" t="inlineStr">
        <is>
          <t>792.867</t>
        </is>
      </c>
      <c r="BJ35" s="90" t="inlineStr">
        <is>
          <t>279.517</t>
        </is>
      </c>
      <c r="BK35" s="90" t="inlineStr">
        <is>
          <t>85.3</t>
        </is>
      </c>
      <c r="BL35" s="90" t="inlineStr">
        <is>
          <t>0</t>
        </is>
      </c>
      <c r="BM35" s="90" t="inlineStr">
        <is>
          <t>-0.451066</t>
        </is>
      </c>
      <c r="BN35" s="90" t="inlineStr">
        <is>
          <t>9.27373</t>
        </is>
      </c>
      <c r="BO35" s="90" t="inlineStr">
        <is>
          <t>-3.06743</t>
        </is>
      </c>
      <c r="BP35" s="93" t="inlineStr">
        <is>
          <t>8.6647e-05</t>
        </is>
      </c>
      <c r="BQ35" s="90" t="inlineStr">
        <is>
          <t>573.156</t>
        </is>
      </c>
      <c r="BR35" s="90" t="inlineStr">
        <is>
          <t>281.588</t>
        </is>
      </c>
      <c r="BS35" s="90" t="inlineStr">
        <is>
          <t>76.4</t>
        </is>
      </c>
      <c r="BT35" s="90" t="inlineStr">
        <is>
          <t>0</t>
        </is>
      </c>
      <c r="BU35" s="90" t="inlineStr">
        <is>
          <t>-0.450055</t>
        </is>
      </c>
      <c r="BV35" s="90" t="inlineStr">
        <is>
          <t>9.20756</t>
        </is>
      </c>
      <c r="BW35" s="90" t="inlineStr">
        <is>
          <t>-3.01892</t>
        </is>
      </c>
      <c r="BX35" s="93" t="inlineStr">
        <is>
          <t>8.13162e-05</t>
        </is>
      </c>
      <c r="BY35" s="90" t="inlineStr">
        <is>
          <t>4</t>
        </is>
      </c>
      <c r="BZ35" s="90" t="inlineStr">
        <is>
          <t>357.571</t>
        </is>
      </c>
      <c r="CA35" s="90" t="inlineStr">
        <is>
          <t>283.631</t>
        </is>
      </c>
      <c r="CB35" s="90" t="inlineStr">
        <is>
          <t>68.6</t>
        </is>
      </c>
      <c r="CC35" s="90" t="inlineStr">
        <is>
          <t>0</t>
        </is>
      </c>
      <c r="CD35" s="90" t="inlineStr">
        <is>
          <t>-0.336055</t>
        </is>
      </c>
      <c r="CE35" s="90" t="inlineStr">
        <is>
          <t>9.06516</t>
        </is>
      </c>
      <c r="CF35" s="90" t="inlineStr">
        <is>
          <t>-2.9204</t>
        </is>
      </c>
      <c r="CG35" s="93" t="inlineStr">
        <is>
          <t>7.47125e-05</t>
        </is>
      </c>
      <c r="CH35" s="90" t="inlineStr">
        <is>
          <t>285.703</t>
        </is>
      </c>
      <c r="CI35" s="90" t="inlineStr">
        <is>
          <t>62.2</t>
        </is>
      </c>
      <c r="CJ35" s="90" t="inlineStr">
        <is>
          <t>0</t>
        </is>
      </c>
      <c r="CK35" s="90" t="inlineStr">
        <is>
          <t>-0.0900547</t>
        </is>
      </c>
      <c r="CL35" s="90" t="inlineStr">
        <is>
          <t>8.4539</t>
        </is>
      </c>
      <c r="CM35" s="90" t="inlineStr">
        <is>
          <t>-2.63202</t>
        </is>
      </c>
      <c r="CN35" s="93" t="inlineStr">
        <is>
          <t>5.05117e-05</t>
        </is>
      </c>
      <c r="CO35" s="90" t="inlineStr">
        <is>
          <t>145.922</t>
        </is>
      </c>
      <c r="CP35" s="90" t="inlineStr">
        <is>
          <t>55.5794</t>
        </is>
      </c>
      <c r="CQ35" s="90" t="inlineStr">
        <is>
          <t>288.83</t>
        </is>
      </c>
      <c r="CR35" s="90" t="inlineStr">
        <is>
          <t>0</t>
        </is>
      </c>
      <c r="CS35" s="90" t="inlineStr">
        <is>
          <t>290.939</t>
        </is>
      </c>
      <c r="CT35" s="90" t="inlineStr">
        <is>
          <t>287.061</t>
        </is>
      </c>
      <c r="CU35" s="90" t="inlineStr">
        <is>
          <t>280.434</t>
        </is>
      </c>
      <c r="CV35" s="90" t="inlineStr">
        <is>
          <t>64.4</t>
        </is>
      </c>
      <c r="CW35" s="90" t="inlineStr">
        <is>
          <t>6.49975</t>
        </is>
      </c>
      <c r="CX35" s="90" t="inlineStr">
        <is>
          <t>-1.89321</t>
        </is>
      </c>
      <c r="CY35" s="90" t="inlineStr">
        <is>
          <t>-6.10352e-06</t>
        </is>
      </c>
      <c r="CZ35" s="93" t="inlineStr">
        <is>
          <t>2.496e-05</t>
        </is>
      </c>
      <c r="DA35" s="93" t="inlineStr">
        <is>
          <t>2.48e-05</t>
        </is>
      </c>
      <c r="DB35" s="93" t="inlineStr">
        <is>
          <t>4.17e-05</t>
        </is>
      </c>
      <c r="DC35" s="93" t="inlineStr">
        <is>
          <t>6.4e-05</t>
        </is>
      </c>
      <c r="DD35" s="90" t="inlineStr">
        <is>
          <t>1.375</t>
        </is>
      </c>
      <c r="DE35" s="90" t="inlineStr">
        <is>
          <t>29.625</t>
        </is>
      </c>
      <c r="DF35" s="90" t="inlineStr">
        <is>
          <t>0.9375</t>
        </is>
      </c>
      <c r="DG35" s="90" t="inlineStr">
        <is>
          <t>20.875</t>
        </is>
      </c>
      <c r="DH35" s="90" t="inlineStr">
        <is>
          <t>0</t>
        </is>
      </c>
      <c r="DI35" s="90" t="inlineStr">
        <is>
          <t>0</t>
        </is>
      </c>
      <c r="DJ35" s="90" t="inlineStr">
        <is>
          <t>0</t>
        </is>
      </c>
      <c r="DK35" s="90" t="inlineStr">
        <is>
          <t>1</t>
        </is>
      </c>
      <c r="DL35" s="90" t="inlineStr">
        <is>
          <t>0</t>
        </is>
      </c>
      <c r="DM35" s="90" t="inlineStr">
        <is>
          <t>0</t>
        </is>
      </c>
      <c r="DN35" s="90" t="inlineStr">
        <is>
          <t>0</t>
        </is>
      </c>
      <c r="DO35" s="90" t="inlineStr">
        <is>
          <t>1</t>
        </is>
      </c>
      <c r="DP35" s="90" t="inlineStr">
        <is>
          <t>17759</t>
        </is>
      </c>
      <c r="DQ35" s="90" t="inlineStr">
        <is>
          <t>3.2504</t>
        </is>
      </c>
      <c r="DR35" s="90" t="inlineStr">
        <is>
          <t>44</t>
        </is>
      </c>
      <c r="DS35" s="90" t="inlineStr">
        <is>
          <t>-0.309204</t>
        </is>
      </c>
      <c r="DT35" s="90" t="inlineStr">
        <is>
          <t>64.1</t>
        </is>
      </c>
      <c r="DU35" s="90" t="inlineStr">
        <is>
          <t>82.1</t>
        </is>
      </c>
      <c r="DV35" s="90" t="inlineStr">
        <is>
          <t>0</t>
        </is>
      </c>
      <c r="DW35" s="90" t="inlineStr">
        <is>
          <t>14.6</t>
        </is>
      </c>
      <c r="DX35" s="90" t="inlineStr">
        <is>
          <t>2.7</t>
        </is>
      </c>
      <c r="DY35" s="90" t="inlineStr">
        <is>
          <t>12.6</t>
        </is>
      </c>
      <c r="DZ35" s="90" t="inlineStr">
        <is>
          <t>22.3726</t>
        </is>
      </c>
      <c r="EA35" s="90" t="inlineStr">
        <is>
          <t>9353.78</t>
        </is>
      </c>
      <c r="EB35" s="90" t="inlineStr">
        <is>
          <t>219.841</t>
        </is>
      </c>
      <c r="EC35" s="90" t="inlineStr">
        <is>
          <t>28.9098</t>
        </is>
      </c>
      <c r="ED35" s="90" t="inlineStr">
        <is>
          <t>-8.09777</t>
        </is>
      </c>
      <c r="EE35" s="90" t="inlineStr">
        <is>
          <t>-0.0173939</t>
        </is>
      </c>
      <c r="EF35" s="90" t="inlineStr">
        <is>
          <t>1697.92</t>
        </is>
      </c>
      <c r="EG35" s="90" t="inlineStr">
        <is>
          <t>85.8</t>
        </is>
      </c>
      <c r="EH35" s="90" t="inlineStr">
        <is>
          <t>0</t>
        </is>
      </c>
      <c r="EI35" s="90" t="inlineStr">
        <is>
          <t xml:space="preserve"> 35</t>
        </is>
      </c>
    </row>
    <row r="36" ht="14.25" customHeight="1" s="91">
      <c r="A36" s="92" t="inlineStr">
        <is>
          <t>2025-01-30 15:00</t>
        </is>
      </c>
      <c r="B36" s="90" t="inlineStr">
        <is>
          <t>101946</t>
        </is>
      </c>
      <c r="C36" s="90" t="inlineStr">
        <is>
          <t>24135.3</t>
        </is>
      </c>
      <c r="D36" s="90" t="inlineStr">
        <is>
          <t>5.20653</t>
        </is>
      </c>
      <c r="E36" s="90" t="inlineStr">
        <is>
          <t>11682</t>
        </is>
      </c>
      <c r="F36" s="90" t="inlineStr">
        <is>
          <t>219.477</t>
        </is>
      </c>
      <c r="G36" s="90" t="inlineStr">
        <is>
          <t>8.9</t>
        </is>
      </c>
      <c r="H36" s="90" t="inlineStr">
        <is>
          <t>0</t>
        </is>
      </c>
      <c r="I36" s="90" t="inlineStr">
        <is>
          <t>-0.0410332</t>
        </is>
      </c>
      <c r="J36" s="90" t="inlineStr">
        <is>
          <t>23.3208</t>
        </is>
      </c>
      <c r="K36" s="90" t="inlineStr">
        <is>
          <t>6.46104</t>
        </is>
      </c>
      <c r="L36" s="93" t="inlineStr">
        <is>
          <t>0.000134489</t>
        </is>
      </c>
      <c r="M36" s="90" t="inlineStr">
        <is>
          <t>9101.51</t>
        </is>
      </c>
      <c r="N36" s="90" t="inlineStr">
        <is>
          <t>220.134</t>
        </is>
      </c>
      <c r="O36" s="90" t="inlineStr">
        <is>
          <t>65.4</t>
        </is>
      </c>
      <c r="P36" s="90" t="inlineStr">
        <is>
          <t>0.8</t>
        </is>
      </c>
      <c r="Q36" s="90" t="inlineStr">
        <is>
          <t>0.0242754</t>
        </is>
      </c>
      <c r="R36" s="90" t="inlineStr">
        <is>
          <t>25.7387</t>
        </is>
      </c>
      <c r="S36" s="90" t="inlineStr">
        <is>
          <t>-2.94221</t>
        </is>
      </c>
      <c r="T36" s="93" t="inlineStr">
        <is>
          <t>0.0002805</t>
        </is>
      </c>
      <c r="U36" s="90" t="inlineStr">
        <is>
          <t>7174.98</t>
        </is>
      </c>
      <c r="V36" s="90" t="inlineStr">
        <is>
          <t>237.42</t>
        </is>
      </c>
      <c r="W36" s="90" t="inlineStr">
        <is>
          <t>57.4</t>
        </is>
      </c>
      <c r="X36" s="90" t="inlineStr">
        <is>
          <t>0</t>
        </is>
      </c>
      <c r="Y36" s="90" t="inlineStr">
        <is>
          <t>-0.686943</t>
        </is>
      </c>
      <c r="Z36" s="90" t="inlineStr">
        <is>
          <t>21.701</t>
        </is>
      </c>
      <c r="AA36" s="90" t="inlineStr">
        <is>
          <t>-2.11707</t>
        </is>
      </c>
      <c r="AB36" s="93" t="inlineStr">
        <is>
          <t>0.000112963</t>
        </is>
      </c>
      <c r="AC36" s="90" t="inlineStr">
        <is>
          <t>5584.67</t>
        </is>
      </c>
      <c r="AD36" s="90" t="inlineStr">
        <is>
          <t>250.084</t>
        </is>
      </c>
      <c r="AE36" s="90" t="inlineStr">
        <is>
          <t>9.9</t>
        </is>
      </c>
      <c r="AF36" s="90" t="inlineStr">
        <is>
          <t>0</t>
        </is>
      </c>
      <c r="AG36" s="90" t="inlineStr">
        <is>
          <t>-0.588639</t>
        </is>
      </c>
      <c r="AH36" s="90" t="inlineStr">
        <is>
          <t>17.8818</t>
        </is>
      </c>
      <c r="AI36" s="90" t="inlineStr">
        <is>
          <t>-3.18838</t>
        </is>
      </c>
      <c r="AJ36" s="93" t="inlineStr">
        <is>
          <t>5.97468e-05</t>
        </is>
      </c>
      <c r="AK36" s="90" t="inlineStr">
        <is>
          <t>4221.63</t>
        </is>
      </c>
      <c r="AL36" s="90" t="inlineStr">
        <is>
          <t>259.483</t>
        </is>
      </c>
      <c r="AM36" s="90" t="inlineStr">
        <is>
          <t>2.9</t>
        </is>
      </c>
      <c r="AN36" s="90" t="inlineStr">
        <is>
          <t>0</t>
        </is>
      </c>
      <c r="AO36" s="90" t="inlineStr">
        <is>
          <t>-0.346861</t>
        </is>
      </c>
      <c r="AP36" s="90" t="inlineStr">
        <is>
          <t>13.8069</t>
        </is>
      </c>
      <c r="AQ36" s="90" t="inlineStr">
        <is>
          <t>-5.2415</t>
        </is>
      </c>
      <c r="AR36" s="93" t="inlineStr">
        <is>
          <t>0.000106643</t>
        </is>
      </c>
      <c r="AS36" s="90" t="inlineStr">
        <is>
          <t>3037.43</t>
        </is>
      </c>
      <c r="AT36" s="90" t="inlineStr">
        <is>
          <t>266.56</t>
        </is>
      </c>
      <c r="AU36" s="90" t="inlineStr">
        <is>
          <t>11.2</t>
        </is>
      </c>
      <c r="AV36" s="90" t="inlineStr">
        <is>
          <t>0</t>
        </is>
      </c>
      <c r="AW36" s="90" t="inlineStr">
        <is>
          <t>0.318783</t>
        </is>
      </c>
      <c r="AX36" s="90" t="inlineStr">
        <is>
          <t>8.50917</t>
        </is>
      </c>
      <c r="AY36" s="90" t="inlineStr">
        <is>
          <t>-4.31325</t>
        </is>
      </c>
      <c r="AZ36" s="93" t="inlineStr">
        <is>
          <t>8.22343e-05</t>
        </is>
      </c>
      <c r="BA36" s="90" t="inlineStr">
        <is>
          <t>1496.83</t>
        </is>
      </c>
      <c r="BB36" s="90" t="inlineStr">
        <is>
          <t>274.452</t>
        </is>
      </c>
      <c r="BC36" s="90" t="inlineStr">
        <is>
          <t>96.9</t>
        </is>
      </c>
      <c r="BD36" s="90" t="inlineStr">
        <is>
          <t>57.2</t>
        </is>
      </c>
      <c r="BE36" s="90" t="inlineStr">
        <is>
          <t>0.7343</t>
        </is>
      </c>
      <c r="BF36" s="90" t="inlineStr">
        <is>
          <t>6.51782</t>
        </is>
      </c>
      <c r="BG36" s="90" t="inlineStr">
        <is>
          <t>-3.09827</t>
        </is>
      </c>
      <c r="BH36" s="93" t="inlineStr">
        <is>
          <t>5.85077e-05</t>
        </is>
      </c>
      <c r="BI36" s="90" t="inlineStr">
        <is>
          <t>808.81</t>
        </is>
      </c>
      <c r="BJ36" s="90" t="inlineStr">
        <is>
          <t>279.687</t>
        </is>
      </c>
      <c r="BK36" s="90" t="inlineStr">
        <is>
          <t>87.2</t>
        </is>
      </c>
      <c r="BL36" s="90" t="inlineStr">
        <is>
          <t>0</t>
        </is>
      </c>
      <c r="BM36" s="90" t="inlineStr">
        <is>
          <t>-0.0032793</t>
        </is>
      </c>
      <c r="BN36" s="90" t="inlineStr">
        <is>
          <t>5.41677</t>
        </is>
      </c>
      <c r="BO36" s="90" t="inlineStr">
        <is>
          <t>-2.63092</t>
        </is>
      </c>
      <c r="BP36" s="93" t="inlineStr">
        <is>
          <t>0.000108067</t>
        </is>
      </c>
      <c r="BQ36" s="90" t="inlineStr">
        <is>
          <t>589.022</t>
        </is>
      </c>
      <c r="BR36" s="90" t="inlineStr">
        <is>
          <t>281.556</t>
        </is>
      </c>
      <c r="BS36" s="90" t="inlineStr">
        <is>
          <t>79.6</t>
        </is>
      </c>
      <c r="BT36" s="90" t="inlineStr">
        <is>
          <t>0</t>
        </is>
      </c>
      <c r="BU36" s="90" t="inlineStr">
        <is>
          <t>-0.205261</t>
        </is>
      </c>
      <c r="BV36" s="90" t="inlineStr">
        <is>
          <t>5.63163</t>
        </is>
      </c>
      <c r="BW36" s="90" t="inlineStr">
        <is>
          <t>-1.8446</t>
        </is>
      </c>
      <c r="BX36" s="93" t="inlineStr">
        <is>
          <t>0.000126437</t>
        </is>
      </c>
      <c r="BY36" s="90" t="inlineStr">
        <is>
          <t>4</t>
        </is>
      </c>
      <c r="BZ36" s="90" t="inlineStr">
        <is>
          <t>373.468</t>
        </is>
      </c>
      <c r="CA36" s="90" t="inlineStr">
        <is>
          <t>283.467</t>
        </is>
      </c>
      <c r="CB36" s="90" t="inlineStr">
        <is>
          <t>72</t>
        </is>
      </c>
      <c r="CC36" s="90" t="inlineStr">
        <is>
          <t>0</t>
        </is>
      </c>
      <c r="CD36" s="90" t="inlineStr">
        <is>
          <t>-0.233468</t>
        </is>
      </c>
      <c r="CE36" s="90" t="inlineStr">
        <is>
          <t>5.63025</t>
        </is>
      </c>
      <c r="CF36" s="90" t="inlineStr">
        <is>
          <t>-0.527009</t>
        </is>
      </c>
      <c r="CG36" s="93" t="inlineStr">
        <is>
          <t>0.000118679</t>
        </is>
      </c>
      <c r="CH36" s="90" t="inlineStr">
        <is>
          <t>285.394</t>
        </is>
      </c>
      <c r="CI36" s="90" t="inlineStr">
        <is>
          <t>67.4</t>
        </is>
      </c>
      <c r="CJ36" s="90" t="inlineStr">
        <is>
          <t>0</t>
        </is>
      </c>
      <c r="CK36" s="90" t="inlineStr">
        <is>
          <t>-0.0514683</t>
        </is>
      </c>
      <c r="CL36" s="90" t="inlineStr">
        <is>
          <t>4.98411</t>
        </is>
      </c>
      <c r="CM36" s="90" t="inlineStr">
        <is>
          <t>0.166204</t>
        </is>
      </c>
      <c r="CN36" s="93" t="inlineStr">
        <is>
          <t>7.74929e-05</t>
        </is>
      </c>
      <c r="CO36" s="90" t="inlineStr">
        <is>
          <t>161.955</t>
        </is>
      </c>
      <c r="CP36" s="90" t="inlineStr">
        <is>
          <t>55.5794</t>
        </is>
      </c>
      <c r="CQ36" s="90" t="inlineStr">
        <is>
          <t>285.846</t>
        </is>
      </c>
      <c r="CR36" s="90" t="inlineStr">
        <is>
          <t>0</t>
        </is>
      </c>
      <c r="CS36" s="90" t="inlineStr">
        <is>
          <t>77.0707</t>
        </is>
      </c>
      <c r="CT36" s="90" t="inlineStr">
        <is>
          <t>286.203</t>
        </is>
      </c>
      <c r="CU36" s="90" t="inlineStr">
        <is>
          <t>281.372</t>
        </is>
      </c>
      <c r="CV36" s="90" t="inlineStr">
        <is>
          <t>72.5</t>
        </is>
      </c>
      <c r="CW36" s="90" t="inlineStr">
        <is>
          <t>3.45554</t>
        </is>
      </c>
      <c r="CX36" s="90" t="inlineStr">
        <is>
          <t>0.315718</t>
        </is>
      </c>
      <c r="CY36" s="93" t="inlineStr">
        <is>
          <t>-12.3</t>
        </is>
      </c>
      <c r="CZ36" s="93" t="inlineStr">
        <is>
          <t>1.344e-05</t>
        </is>
      </c>
      <c r="DA36" s="93" t="inlineStr">
        <is>
          <t>1.32e-05</t>
        </is>
      </c>
      <c r="DB36" s="93" t="inlineStr">
        <is>
          <t>1.496e-05</t>
        </is>
      </c>
      <c r="DC36" s="93" t="inlineStr">
        <is>
          <t>1.48e-05</t>
        </is>
      </c>
      <c r="DD36" s="90" t="inlineStr">
        <is>
          <t>0.1875</t>
        </is>
      </c>
      <c r="DE36" s="90" t="inlineStr">
        <is>
          <t>29.8125</t>
        </is>
      </c>
      <c r="DF36" s="90" t="inlineStr">
        <is>
          <t>0.1875</t>
        </is>
      </c>
      <c r="DG36" s="90" t="inlineStr">
        <is>
          <t>21.0625</t>
        </is>
      </c>
      <c r="DH36" s="90" t="inlineStr">
        <is>
          <t>0</t>
        </is>
      </c>
      <c r="DI36" s="90" t="inlineStr">
        <is>
          <t>0</t>
        </is>
      </c>
      <c r="DJ36" s="90" t="inlineStr">
        <is>
          <t>0</t>
        </is>
      </c>
      <c r="DK36" s="90" t="inlineStr">
        <is>
          <t>1</t>
        </is>
      </c>
      <c r="DL36" s="90" t="inlineStr">
        <is>
          <t>0</t>
        </is>
      </c>
      <c r="DM36" s="90" t="inlineStr">
        <is>
          <t>0</t>
        </is>
      </c>
      <c r="DN36" s="90" t="inlineStr">
        <is>
          <t>0</t>
        </is>
      </c>
      <c r="DO36" s="90" t="inlineStr">
        <is>
          <t>1</t>
        </is>
      </c>
      <c r="DP36" s="90" t="inlineStr">
        <is>
          <t>10800</t>
        </is>
      </c>
      <c r="DQ36" s="90" t="inlineStr">
        <is>
          <t>3.25513</t>
        </is>
      </c>
      <c r="DR36" s="90" t="inlineStr">
        <is>
          <t>28</t>
        </is>
      </c>
      <c r="DS36" s="90" t="inlineStr">
        <is>
          <t>-1.71387</t>
        </is>
      </c>
      <c r="DT36" s="90" t="inlineStr">
        <is>
          <t>73.1</t>
        </is>
      </c>
      <c r="DU36" s="90" t="inlineStr">
        <is>
          <t>82.3</t>
        </is>
      </c>
      <c r="DV36" s="90" t="inlineStr">
        <is>
          <t>3.4</t>
        </is>
      </c>
      <c r="DW36" s="90" t="inlineStr">
        <is>
          <t>0</t>
        </is>
      </c>
      <c r="DX36" s="90" t="inlineStr">
        <is>
          <t>0.9</t>
        </is>
      </c>
      <c r="DY36" s="90" t="inlineStr">
        <is>
          <t>24.3</t>
        </is>
      </c>
      <c r="DZ36" s="90" t="inlineStr">
        <is>
          <t>35.1982</t>
        </is>
      </c>
      <c r="EA36" s="90" t="inlineStr">
        <is>
          <t>9866.67</t>
        </is>
      </c>
      <c r="EB36" s="90" t="inlineStr">
        <is>
          <t>215.67</t>
        </is>
      </c>
      <c r="EC36" s="90" t="inlineStr">
        <is>
          <t>24.2208</t>
        </is>
      </c>
      <c r="ED36" s="90" t="inlineStr">
        <is>
          <t>-0.539502</t>
        </is>
      </c>
      <c r="EE36" s="90" t="inlineStr">
        <is>
          <t>0.00721682</t>
        </is>
      </c>
      <c r="EF36" s="90" t="inlineStr">
        <is>
          <t>1774.72</t>
        </is>
      </c>
      <c r="EG36" s="90" t="inlineStr">
        <is>
          <t>88.1</t>
        </is>
      </c>
      <c r="EH36" s="90" t="inlineStr">
        <is>
          <t>0</t>
        </is>
      </c>
      <c r="EI36" s="90" t="inlineStr">
        <is>
          <t xml:space="preserve"> 36</t>
        </is>
      </c>
    </row>
    <row r="37" ht="14.25" customHeight="1" s="91">
      <c r="A37" s="92" t="inlineStr">
        <is>
          <t>2025-01-30 18:00</t>
        </is>
      </c>
      <c r="B37" s="90" t="inlineStr">
        <is>
          <t>102153</t>
        </is>
      </c>
      <c r="C37" s="90" t="inlineStr">
        <is>
          <t>24135.1</t>
        </is>
      </c>
      <c r="D37" s="90" t="inlineStr">
        <is>
          <t>1.7</t>
        </is>
      </c>
      <c r="E37" s="90" t="inlineStr">
        <is>
          <t>11697.5</t>
        </is>
      </c>
      <c r="F37" s="90" t="inlineStr">
        <is>
          <t>217.682</t>
        </is>
      </c>
      <c r="G37" s="90" t="inlineStr">
        <is>
          <t>13.2</t>
        </is>
      </c>
      <c r="H37" s="90" t="inlineStr">
        <is>
          <t>0</t>
        </is>
      </c>
      <c r="I37" s="90" t="inlineStr">
        <is>
          <t>0.0559766</t>
        </is>
      </c>
      <c r="J37" s="90" t="inlineStr">
        <is>
          <t>25.1833</t>
        </is>
      </c>
      <c r="K37" s="90" t="inlineStr">
        <is>
          <t>6.57728</t>
        </is>
      </c>
      <c r="L37" s="93" t="inlineStr">
        <is>
          <t>0.000121522</t>
        </is>
      </c>
      <c r="M37" s="90" t="inlineStr">
        <is>
          <t>9123.51</t>
        </is>
      </c>
      <c r="N37" s="90" t="inlineStr">
        <is>
          <t>220.502</t>
        </is>
      </c>
      <c r="O37" s="90" t="inlineStr">
        <is>
          <t>88.3</t>
        </is>
      </c>
      <c r="P37" s="90" t="inlineStr">
        <is>
          <t>5</t>
        </is>
      </c>
      <c r="Q37" s="90" t="inlineStr">
        <is>
          <t>0.0421406</t>
        </is>
      </c>
      <c r="R37" s="90" t="inlineStr">
        <is>
          <t>30.6078</t>
        </is>
      </c>
      <c r="S37" s="90" t="inlineStr">
        <is>
          <t>2.82391</t>
        </is>
      </c>
      <c r="T37" s="93" t="inlineStr">
        <is>
          <t>0.000148859</t>
        </is>
      </c>
      <c r="U37" s="90" t="inlineStr">
        <is>
          <t>7194.94</t>
        </is>
      </c>
      <c r="V37" s="90" t="inlineStr">
        <is>
          <t>237.379</t>
        </is>
      </c>
      <c r="W37" s="90" t="inlineStr">
        <is>
          <t>83.2</t>
        </is>
      </c>
      <c r="X37" s="90" t="inlineStr">
        <is>
          <t>4.4</t>
        </is>
      </c>
      <c r="Y37" s="90" t="inlineStr">
        <is>
          <t>0.122779</t>
        </is>
      </c>
      <c r="Z37" s="90" t="inlineStr">
        <is>
          <t>20.6294</t>
        </is>
      </c>
      <c r="AA37" s="90" t="inlineStr">
        <is>
          <t>1.24974</t>
        </is>
      </c>
      <c r="AB37" s="93" t="inlineStr">
        <is>
          <t>1.86514e-05</t>
        </is>
      </c>
      <c r="AC37" s="90" t="inlineStr">
        <is>
          <t>5602.45</t>
        </is>
      </c>
      <c r="AD37" s="90" t="inlineStr">
        <is>
          <t>249.788</t>
        </is>
      </c>
      <c r="AE37" s="90" t="inlineStr">
        <is>
          <t>100</t>
        </is>
      </c>
      <c r="AF37" s="90" t="inlineStr">
        <is>
          <t>90.2</t>
        </is>
      </c>
      <c r="AG37" s="90" t="inlineStr">
        <is>
          <t>-0.163693</t>
        </is>
      </c>
      <c r="AH37" s="90" t="inlineStr">
        <is>
          <t>18.0918</t>
        </is>
      </c>
      <c r="AI37" s="90" t="inlineStr">
        <is>
          <t>2.00065</t>
        </is>
      </c>
      <c r="AJ37" s="93" t="inlineStr">
        <is>
          <t>6.47444e-05</t>
        </is>
      </c>
      <c r="AK37" s="90" t="inlineStr">
        <is>
          <t>4242.45</t>
        </is>
      </c>
      <c r="AL37" s="90" t="inlineStr">
        <is>
          <t>259.763</t>
        </is>
      </c>
      <c r="AM37" s="90" t="inlineStr">
        <is>
          <t>10.8</t>
        </is>
      </c>
      <c r="AN37" s="90" t="inlineStr">
        <is>
          <t>0</t>
        </is>
      </c>
      <c r="AO37" s="90" t="inlineStr">
        <is>
          <t>-0.0572656</t>
        </is>
      </c>
      <c r="AP37" s="90" t="inlineStr">
        <is>
          <t>12.3772</t>
        </is>
      </c>
      <c r="AQ37" s="90" t="inlineStr">
        <is>
          <t>-0.775322</t>
        </is>
      </c>
      <c r="AR37" s="93" t="inlineStr">
        <is>
          <t>6.98716e-05</t>
        </is>
      </c>
      <c r="AS37" s="90" t="inlineStr">
        <is>
          <t>3054.93</t>
        </is>
      </c>
      <c r="AT37" s="90" t="inlineStr">
        <is>
          <t>266.673</t>
        </is>
      </c>
      <c r="AU37" s="90" t="inlineStr">
        <is>
          <t>5.9</t>
        </is>
      </c>
      <c r="AV37" s="90" t="inlineStr">
        <is>
          <t>0</t>
        </is>
      </c>
      <c r="AW37" s="90" t="inlineStr">
        <is>
          <t>0.158859</t>
        </is>
      </c>
      <c r="AX37" s="90" t="inlineStr">
        <is>
          <t>6.38274</t>
        </is>
      </c>
      <c r="AY37" s="90" t="inlineStr">
        <is>
          <t>-0.407708</t>
        </is>
      </c>
      <c r="AZ37" s="93" t="inlineStr">
        <is>
          <t>0.00011486</t>
        </is>
      </c>
      <c r="BA37" s="90" t="inlineStr">
        <is>
          <t>1512.54</t>
        </is>
      </c>
      <c r="BB37" s="90" t="inlineStr">
        <is>
          <t>274.963</t>
        </is>
      </c>
      <c r="BC37" s="90" t="inlineStr">
        <is>
          <t>69.4</t>
        </is>
      </c>
      <c r="BD37" s="90" t="inlineStr">
        <is>
          <t>0</t>
        </is>
      </c>
      <c r="BE37" s="90" t="inlineStr">
        <is>
          <t>0.044207</t>
        </is>
      </c>
      <c r="BF37" s="90" t="inlineStr">
        <is>
          <t>5.18748</t>
        </is>
      </c>
      <c r="BG37" s="90" t="inlineStr">
        <is>
          <t>-0.597935</t>
        </is>
      </c>
      <c r="BH37" s="93" t="inlineStr">
        <is>
          <t>1.31553e-05</t>
        </is>
      </c>
      <c r="BI37" s="90" t="inlineStr">
        <is>
          <t>824.29</t>
        </is>
      </c>
      <c r="BJ37" s="90" t="inlineStr">
        <is>
          <t>279.598</t>
        </is>
      </c>
      <c r="BK37" s="90" t="inlineStr">
        <is>
          <t>86.4</t>
        </is>
      </c>
      <c r="BL37" s="90" t="inlineStr">
        <is>
          <t>0</t>
        </is>
      </c>
      <c r="BM37" s="90" t="inlineStr">
        <is>
          <t>-0.10503</t>
        </is>
      </c>
      <c r="BN37" s="90" t="inlineStr">
        <is>
          <t>1.14777</t>
        </is>
      </c>
      <c r="BO37" s="90" t="inlineStr">
        <is>
          <t>0.530283</t>
        </is>
      </c>
      <c r="BP37" s="93" t="inlineStr">
        <is>
          <t>8.68475e-05</t>
        </is>
      </c>
      <c r="BQ37" s="90" t="inlineStr">
        <is>
          <t>604.64</t>
        </is>
      </c>
      <c r="BR37" s="90" t="inlineStr">
        <is>
          <t>281.308</t>
        </is>
      </c>
      <c r="BS37" s="90" t="inlineStr">
        <is>
          <t>81</t>
        </is>
      </c>
      <c r="BT37" s="90" t="inlineStr">
        <is>
          <t>0</t>
        </is>
      </c>
      <c r="BU37" s="90" t="inlineStr">
        <is>
          <t>-0.105661</t>
        </is>
      </c>
      <c r="BV37" s="90" t="inlineStr">
        <is>
          <t>0.12636</t>
        </is>
      </c>
      <c r="BW37" s="90" t="inlineStr">
        <is>
          <t>0.815774</t>
        </is>
      </c>
      <c r="BX37" s="93" t="inlineStr">
        <is>
          <t>9.76753e-05</t>
        </is>
      </c>
      <c r="BY37" s="90" t="inlineStr">
        <is>
          <t>3</t>
        </is>
      </c>
      <c r="BZ37" s="90" t="inlineStr">
        <is>
          <t>389.328</t>
        </is>
      </c>
      <c r="CA37" s="90" t="inlineStr">
        <is>
          <t>283.059</t>
        </is>
      </c>
      <c r="CB37" s="90" t="inlineStr">
        <is>
          <t>74.8</t>
        </is>
      </c>
      <c r="CC37" s="90" t="inlineStr">
        <is>
          <t>0</t>
        </is>
      </c>
      <c r="CD37" s="90" t="inlineStr">
        <is>
          <t>-0.0596841</t>
        </is>
      </c>
      <c r="CE37" s="90" t="inlineStr">
        <is>
          <t>-0.430859</t>
        </is>
      </c>
      <c r="CF37" s="90" t="inlineStr">
        <is>
          <t>0.911443</t>
        </is>
      </c>
      <c r="CG37" s="93" t="inlineStr">
        <is>
          <t>8.68588e-05</t>
        </is>
      </c>
      <c r="CH37" s="90" t="inlineStr">
        <is>
          <t>284.495</t>
        </is>
      </c>
      <c r="CI37" s="90" t="inlineStr">
        <is>
          <t>70.7</t>
        </is>
      </c>
      <c r="CJ37" s="90" t="inlineStr">
        <is>
          <t>0</t>
        </is>
      </c>
      <c r="CK37" s="90" t="inlineStr">
        <is>
          <t>0.0313159</t>
        </is>
      </c>
      <c r="CL37" s="90" t="inlineStr">
        <is>
          <t>-0.681023</t>
        </is>
      </c>
      <c r="CM37" s="90" t="inlineStr">
        <is>
          <t>1.26745</t>
        </is>
      </c>
      <c r="CN37" s="93" t="inlineStr">
        <is>
          <t>7.83635e-05</t>
        </is>
      </c>
      <c r="CO37" s="90" t="inlineStr">
        <is>
          <t>178.226</t>
        </is>
      </c>
      <c r="CP37" s="90" t="inlineStr">
        <is>
          <t>55.5794</t>
        </is>
      </c>
      <c r="CQ37" s="90" t="inlineStr">
        <is>
          <t>281.458</t>
        </is>
      </c>
      <c r="CR37" s="90" t="inlineStr">
        <is>
          <t>0</t>
        </is>
      </c>
      <c r="CS37" s="90" t="inlineStr">
        <is>
          <t>6.62469</t>
        </is>
      </c>
      <c r="CT37" s="90" t="inlineStr">
        <is>
          <t>283.422</t>
        </is>
      </c>
      <c r="CU37" s="90" t="inlineStr">
        <is>
          <t>279.896</t>
        </is>
      </c>
      <c r="CV37" s="90" t="inlineStr">
        <is>
          <t>78.8</t>
        </is>
      </c>
      <c r="CW37" s="90" t="inlineStr">
        <is>
          <t>-0.747832</t>
        </is>
      </c>
      <c r="CX37" s="90" t="inlineStr">
        <is>
          <t>1.48924</t>
        </is>
      </c>
      <c r="CY37" s="93" t="inlineStr">
        <is>
          <t>-50</t>
        </is>
      </c>
      <c r="CZ37" s="90" t="inlineStr">
        <is>
          <t>0</t>
        </is>
      </c>
      <c r="DA37" s="93" t="inlineStr">
        <is>
          <t>0</t>
        </is>
      </c>
      <c r="DB37" s="93" t="inlineStr">
        <is>
          <t>8.12e-06</t>
        </is>
      </c>
      <c r="DC37" s="93" t="inlineStr">
        <is>
          <t>8e-06</t>
        </is>
      </c>
      <c r="DD37" s="90" t="inlineStr">
        <is>
          <t>0.1875</t>
        </is>
      </c>
      <c r="DE37" s="90" t="inlineStr">
        <is>
          <t>29.875</t>
        </is>
      </c>
      <c r="DF37" s="90" t="inlineStr">
        <is>
          <t>0.1875</t>
        </is>
      </c>
      <c r="DG37" s="90" t="inlineStr">
        <is>
          <t>21.0625</t>
        </is>
      </c>
      <c r="DH37" s="90" t="inlineStr">
        <is>
          <t>0</t>
        </is>
      </c>
      <c r="DI37" s="90" t="inlineStr">
        <is>
          <t>0</t>
        </is>
      </c>
      <c r="DJ37" s="90" t="inlineStr">
        <is>
          <t>0</t>
        </is>
      </c>
      <c r="DK37" s="90" t="inlineStr">
        <is>
          <t>0</t>
        </is>
      </c>
      <c r="DL37" s="90" t="inlineStr">
        <is>
          <t>0</t>
        </is>
      </c>
      <c r="DM37" s="90" t="inlineStr">
        <is>
          <t>0</t>
        </is>
      </c>
      <c r="DN37" s="90" t="inlineStr">
        <is>
          <t>0</t>
        </is>
      </c>
      <c r="DO37" s="90" t="inlineStr">
        <is>
          <t>0</t>
        </is>
      </c>
      <c r="DP37" s="90" t="inlineStr">
        <is>
          <t>14277</t>
        </is>
      </c>
      <c r="DQ37" s="90" t="inlineStr">
        <is>
          <t>5.08734</t>
        </is>
      </c>
      <c r="DR37" s="90" t="inlineStr">
        <is>
          <t>0</t>
        </is>
      </c>
      <c r="DS37" s="90" t="inlineStr">
        <is>
          <t>-0.0466309</t>
        </is>
      </c>
      <c r="DT37" s="90" t="inlineStr">
        <is>
          <t>0.4</t>
        </is>
      </c>
      <c r="DU37" s="90" t="inlineStr">
        <is>
          <t>53.2</t>
        </is>
      </c>
      <c r="DV37" s="90" t="inlineStr">
        <is>
          <t>93.8</t>
        </is>
      </c>
      <c r="DW37" s="90" t="inlineStr">
        <is>
          <t>16.4</t>
        </is>
      </c>
      <c r="DX37" s="90" t="inlineStr">
        <is>
          <t>5</t>
        </is>
      </c>
      <c r="DY37" s="90" t="inlineStr">
        <is>
          <t>16.3</t>
        </is>
      </c>
      <c r="DZ37" s="90" t="inlineStr">
        <is>
          <t>44.3707</t>
        </is>
      </c>
      <c r="EA37" s="90" t="inlineStr">
        <is>
          <t>10027.2</t>
        </is>
      </c>
      <c r="EB37" s="90" t="inlineStr">
        <is>
          <t>216.001</t>
        </is>
      </c>
      <c r="EC37" s="90" t="inlineStr">
        <is>
          <t>28.0329</t>
        </is>
      </c>
      <c r="ED37" s="90" t="inlineStr">
        <is>
          <t>5.31292</t>
        </is>
      </c>
      <c r="EE37" s="90" t="inlineStr">
        <is>
          <t>-0.000864624</t>
        </is>
      </c>
      <c r="EF37" s="90" t="inlineStr">
        <is>
          <t>1975.04</t>
        </is>
      </c>
      <c r="EG37" s="90" t="inlineStr">
        <is>
          <t>27.2</t>
        </is>
      </c>
      <c r="EH37" s="90" t="inlineStr">
        <is>
          <t>0</t>
        </is>
      </c>
      <c r="EI37" s="90" t="inlineStr">
        <is>
          <t xml:space="preserve"> 37</t>
        </is>
      </c>
    </row>
    <row r="38" ht="14.25" customHeight="1" s="91">
      <c r="A38" s="92" t="inlineStr">
        <is>
          <t>2025-01-30 21:00</t>
        </is>
      </c>
      <c r="B38" s="90" t="inlineStr">
        <is>
          <t>102299</t>
        </is>
      </c>
      <c r="C38" s="90" t="inlineStr">
        <is>
          <t>24135.1</t>
        </is>
      </c>
      <c r="D38" s="90" t="inlineStr">
        <is>
          <t>2.5</t>
        </is>
      </c>
      <c r="E38" s="90" t="inlineStr">
        <is>
          <t>11715.2</t>
        </is>
      </c>
      <c r="F38" s="90" t="inlineStr">
        <is>
          <t>217.863</t>
        </is>
      </c>
      <c r="G38" s="90" t="inlineStr">
        <is>
          <t>12</t>
        </is>
      </c>
      <c r="H38" s="90" t="inlineStr">
        <is>
          <t>0</t>
        </is>
      </c>
      <c r="I38" s="90" t="inlineStr">
        <is>
          <t>-0.00378516</t>
        </is>
      </c>
      <c r="J38" s="90" t="inlineStr">
        <is>
          <t>24.0686</t>
        </is>
      </c>
      <c r="K38" s="90" t="inlineStr">
        <is>
          <t>5.02961</t>
        </is>
      </c>
      <c r="L38" s="93" t="inlineStr">
        <is>
          <t>0.000162083</t>
        </is>
      </c>
      <c r="M38" s="90" t="inlineStr">
        <is>
          <t>9136.29</t>
        </is>
      </c>
      <c r="N38" s="90" t="inlineStr">
        <is>
          <t>220.836</t>
        </is>
      </c>
      <c r="O38" s="90" t="inlineStr">
        <is>
          <t>97.7</t>
        </is>
      </c>
      <c r="P38" s="90" t="inlineStr">
        <is>
          <t>39.5</t>
        </is>
      </c>
      <c r="Q38" s="90" t="inlineStr">
        <is>
          <t>0.0206426</t>
        </is>
      </c>
      <c r="R38" s="90" t="inlineStr">
        <is>
          <t>29.5779</t>
        </is>
      </c>
      <c r="S38" s="90" t="inlineStr">
        <is>
          <t>11.1128</t>
        </is>
      </c>
      <c r="T38" s="93" t="inlineStr">
        <is>
          <t>7.40315e-05</t>
        </is>
      </c>
      <c r="U38" s="90" t="inlineStr">
        <is>
          <t>7207.6</t>
        </is>
      </c>
      <c r="V38" s="90" t="inlineStr">
        <is>
          <t>237.561</t>
        </is>
      </c>
      <c r="W38" s="90" t="inlineStr">
        <is>
          <t>91.8</t>
        </is>
      </c>
      <c r="X38" s="90" t="inlineStr">
        <is>
          <t>5.3</t>
        </is>
      </c>
      <c r="Y38" s="90" t="inlineStr">
        <is>
          <t>-0.172758</t>
        </is>
      </c>
      <c r="Z38" s="90" t="inlineStr">
        <is>
          <t>18.0412</t>
        </is>
      </c>
      <c r="AA38" s="90" t="inlineStr">
        <is>
          <t>3.4056</t>
        </is>
      </c>
      <c r="AB38" s="93" t="inlineStr">
        <is>
          <t>7.69902e-05</t>
        </is>
      </c>
      <c r="AC38" s="90" t="inlineStr">
        <is>
          <t>5614.14</t>
        </is>
      </c>
      <c r="AD38" s="90" t="inlineStr">
        <is>
          <t>249.832</t>
        </is>
      </c>
      <c r="AE38" s="90" t="inlineStr">
        <is>
          <t>90</t>
        </is>
      </c>
      <c r="AF38" s="90" t="inlineStr">
        <is>
          <t>5</t>
        </is>
      </c>
      <c r="AG38" s="90" t="inlineStr">
        <is>
          <t>0.15865</t>
        </is>
      </c>
      <c r="AH38" s="90" t="inlineStr">
        <is>
          <t>14.0793</t>
        </is>
      </c>
      <c r="AI38" s="90" t="inlineStr">
        <is>
          <t>1.17884</t>
        </is>
      </c>
      <c r="AJ38" s="93" t="inlineStr">
        <is>
          <t>5.98292e-05</t>
        </is>
      </c>
      <c r="AK38" s="90" t="inlineStr">
        <is>
          <t>4255.02</t>
        </is>
      </c>
      <c r="AL38" s="90" t="inlineStr">
        <is>
          <t>259.002</t>
        </is>
      </c>
      <c r="AM38" s="90" t="inlineStr">
        <is>
          <t>71.1</t>
        </is>
      </c>
      <c r="AN38" s="90" t="inlineStr">
        <is>
          <t>0</t>
        </is>
      </c>
      <c r="AO38" s="90" t="inlineStr">
        <is>
          <t>0.271191</t>
        </is>
      </c>
      <c r="AP38" s="90" t="inlineStr">
        <is>
          <t>12.9367</t>
        </is>
      </c>
      <c r="AQ38" s="90" t="inlineStr">
        <is>
          <t>1.03687</t>
        </is>
      </c>
      <c r="AR38" s="93" t="inlineStr">
        <is>
          <t>5.44919e-05</t>
        </is>
      </c>
      <c r="AS38" s="90" t="inlineStr">
        <is>
          <t>3067.13</t>
        </is>
      </c>
      <c r="AT38" s="90" t="inlineStr">
        <is>
          <t>267.007</t>
        </is>
      </c>
      <c r="AU38" s="90" t="inlineStr">
        <is>
          <t>7.9</t>
        </is>
      </c>
      <c r="AV38" s="90" t="inlineStr">
        <is>
          <t>0</t>
        </is>
      </c>
      <c r="AW38" s="90" t="inlineStr">
        <is>
          <t>0.274125</t>
        </is>
      </c>
      <c r="AX38" s="90" t="inlineStr">
        <is>
          <t>7.619</t>
        </is>
      </c>
      <c r="AY38" s="90" t="inlineStr">
        <is>
          <t>1.88859</t>
        </is>
      </c>
      <c r="AZ38" s="93" t="inlineStr">
        <is>
          <t>0.000112022</t>
        </is>
      </c>
      <c r="BA38" s="90" t="inlineStr">
        <is>
          <t>1524.27</t>
        </is>
      </c>
      <c r="BB38" s="90" t="inlineStr">
        <is>
          <t>275.19</t>
        </is>
      </c>
      <c r="BC38" s="90" t="inlineStr">
        <is>
          <t>61</t>
        </is>
      </c>
      <c r="BD38" s="90" t="inlineStr">
        <is>
          <t>0</t>
        </is>
      </c>
      <c r="BE38" s="90" t="inlineStr">
        <is>
          <t>0.210905</t>
        </is>
      </c>
      <c r="BF38" s="90" t="inlineStr">
        <is>
          <t>1.83149</t>
        </is>
      </c>
      <c r="BG38" s="90" t="inlineStr">
        <is>
          <t>1.95891</t>
        </is>
      </c>
      <c r="BH38" s="93" t="inlineStr">
        <is>
          <t>6.2521e-05</t>
        </is>
      </c>
      <c r="BI38" s="90" t="inlineStr">
        <is>
          <t>835.873</t>
        </is>
      </c>
      <c r="BJ38" s="90" t="inlineStr">
        <is>
          <t>279.915</t>
        </is>
      </c>
      <c r="BK38" s="90" t="inlineStr">
        <is>
          <t>75.3</t>
        </is>
      </c>
      <c r="BL38" s="90" t="inlineStr">
        <is>
          <t>0</t>
        </is>
      </c>
      <c r="BM38" s="90" t="inlineStr">
        <is>
          <t>0.372099</t>
        </is>
      </c>
      <c r="BN38" s="90" t="inlineStr">
        <is>
          <t>-0.101743</t>
        </is>
      </c>
      <c r="BO38" s="90" t="inlineStr">
        <is>
          <t>1.70175</t>
        </is>
      </c>
      <c r="BP38" s="93" t="inlineStr">
        <is>
          <t>3.95916e-05</t>
        </is>
      </c>
      <c r="BQ38" s="90" t="inlineStr">
        <is>
          <t>616.069</t>
        </is>
      </c>
      <c r="BR38" s="90" t="inlineStr">
        <is>
          <t>281.553</t>
        </is>
      </c>
      <c r="BS38" s="90" t="inlineStr">
        <is>
          <t>72.8</t>
        </is>
      </c>
      <c r="BT38" s="90" t="inlineStr">
        <is>
          <t>0</t>
        </is>
      </c>
      <c r="BU38" s="90" t="inlineStr">
        <is>
          <t>0.332127</t>
        </is>
      </c>
      <c r="BV38" s="90" t="inlineStr">
        <is>
          <t>-0.91512</t>
        </is>
      </c>
      <c r="BW38" s="90" t="inlineStr">
        <is>
          <t>2.44122</t>
        </is>
      </c>
      <c r="BX38" s="93" t="inlineStr">
        <is>
          <t>4.83787e-05</t>
        </is>
      </c>
      <c r="BY38" s="90" t="inlineStr">
        <is>
          <t>3</t>
        </is>
      </c>
      <c r="BZ38" s="90" t="inlineStr">
        <is>
          <t>400.68</t>
        </is>
      </c>
      <c r="CA38" s="90" t="inlineStr">
        <is>
          <t>283.184</t>
        </is>
      </c>
      <c r="CB38" s="90" t="inlineStr">
        <is>
          <t>67.9</t>
        </is>
      </c>
      <c r="CC38" s="90" t="inlineStr">
        <is>
          <t>0</t>
        </is>
      </c>
      <c r="CD38" s="90" t="inlineStr">
        <is>
          <t>0.272816</t>
        </is>
      </c>
      <c r="CE38" s="90" t="inlineStr">
        <is>
          <t>-1.45389</t>
        </is>
      </c>
      <c r="CF38" s="90" t="inlineStr">
        <is>
          <t>3.13636</t>
        </is>
      </c>
      <c r="CG38" s="93" t="inlineStr">
        <is>
          <t>4.8118e-05</t>
        </is>
      </c>
      <c r="CH38" s="90" t="inlineStr">
        <is>
          <t>284.335</t>
        </is>
      </c>
      <c r="CI38" s="90" t="inlineStr">
        <is>
          <t>66.7</t>
        </is>
      </c>
      <c r="CJ38" s="90" t="inlineStr">
        <is>
          <t>0</t>
        </is>
      </c>
      <c r="CK38" s="90" t="inlineStr">
        <is>
          <t>0.193816</t>
        </is>
      </c>
      <c r="CL38" s="90" t="inlineStr">
        <is>
          <t>-1.43388</t>
        </is>
      </c>
      <c r="CM38" s="90" t="inlineStr">
        <is>
          <t>3.36022</t>
        </is>
      </c>
      <c r="CN38" s="93" t="inlineStr">
        <is>
          <t>4.18086e-05</t>
        </is>
      </c>
      <c r="CO38" s="90" t="inlineStr">
        <is>
          <t>189.604</t>
        </is>
      </c>
      <c r="CP38" s="90" t="inlineStr">
        <is>
          <t>55.5794</t>
        </is>
      </c>
      <c r="CQ38" s="90" t="inlineStr">
        <is>
          <t>280.743</t>
        </is>
      </c>
      <c r="CR38" s="90" t="inlineStr">
        <is>
          <t>0</t>
        </is>
      </c>
      <c r="CS38" s="90" t="inlineStr">
        <is>
          <t>9.61928</t>
        </is>
      </c>
      <c r="CT38" s="90" t="inlineStr">
        <is>
          <t>282.694</t>
        </is>
      </c>
      <c r="CU38" s="90" t="inlineStr">
        <is>
          <t>279.3</t>
        </is>
      </c>
      <c r="CV38" s="90" t="inlineStr">
        <is>
          <t>79.2</t>
        </is>
      </c>
      <c r="CW38" s="90" t="inlineStr">
        <is>
          <t>-0.813518</t>
        </is>
      </c>
      <c r="CX38" s="90" t="inlineStr">
        <is>
          <t>2.34722</t>
        </is>
      </c>
      <c r="CY38" s="93" t="inlineStr">
        <is>
          <t>-50</t>
        </is>
      </c>
      <c r="CZ38" s="93" t="inlineStr">
        <is>
          <t>0</t>
        </is>
      </c>
      <c r="DA38" s="93" t="inlineStr">
        <is>
          <t>0</t>
        </is>
      </c>
      <c r="DB38" s="93" t="inlineStr">
        <is>
          <t>0</t>
        </is>
      </c>
      <c r="DC38" s="93" t="inlineStr">
        <is>
          <t>0</t>
        </is>
      </c>
      <c r="DD38" s="90" t="inlineStr">
        <is>
          <t>0</t>
        </is>
      </c>
      <c r="DE38" s="90" t="inlineStr">
        <is>
          <t>29.875</t>
        </is>
      </c>
      <c r="DF38" s="90" t="inlineStr">
        <is>
          <t>0</t>
        </is>
      </c>
      <c r="DG38" s="90" t="inlineStr">
        <is>
          <t>21.0625</t>
        </is>
      </c>
      <c r="DH38" s="90" t="inlineStr">
        <is>
          <t>0</t>
        </is>
      </c>
      <c r="DI38" s="90" t="inlineStr">
        <is>
          <t>0</t>
        </is>
      </c>
      <c r="DJ38" s="90" t="inlineStr">
        <is>
          <t>0</t>
        </is>
      </c>
      <c r="DK38" s="90" t="inlineStr">
        <is>
          <t>0</t>
        </is>
      </c>
      <c r="DL38" s="90" t="inlineStr">
        <is>
          <t>0</t>
        </is>
      </c>
      <c r="DM38" s="90" t="inlineStr">
        <is>
          <t>0</t>
        </is>
      </c>
      <c r="DN38" s="90" t="inlineStr">
        <is>
          <t>0</t>
        </is>
      </c>
      <c r="DO38" s="90" t="inlineStr">
        <is>
          <t>0</t>
        </is>
      </c>
      <c r="DP38" s="90" t="inlineStr">
        <is>
          <t>0</t>
        </is>
      </c>
      <c r="DQ38" s="90" t="inlineStr">
        <is>
          <t>6.48457</t>
        </is>
      </c>
      <c r="DR38" s="90" t="inlineStr">
        <is>
          <t>0</t>
        </is>
      </c>
      <c r="DS38" s="90" t="inlineStr">
        <is>
          <t>0.416748</t>
        </is>
      </c>
      <c r="DT38" s="90" t="inlineStr">
        <is>
          <t>0</t>
        </is>
      </c>
      <c r="DU38" s="90" t="inlineStr">
        <is>
          <t>0.8</t>
        </is>
      </c>
      <c r="DV38" s="90" t="inlineStr">
        <is>
          <t>37.9</t>
        </is>
      </c>
      <c r="DW38" s="90" t="inlineStr">
        <is>
          <t>54</t>
        </is>
      </c>
      <c r="DX38" s="90" t="inlineStr">
        <is>
          <t>93.3</t>
        </is>
      </c>
      <c r="DY38" s="90" t="inlineStr">
        <is>
          <t>9.4</t>
        </is>
      </c>
      <c r="DZ38" s="90" t="inlineStr">
        <is>
          <t>62.5405</t>
        </is>
      </c>
      <c r="EA38" s="90" t="inlineStr">
        <is>
          <t>10198.6</t>
        </is>
      </c>
      <c r="EB38" s="90" t="inlineStr">
        <is>
          <t>215.65</t>
        </is>
      </c>
      <c r="EC38" s="90" t="inlineStr">
        <is>
          <t>29.0215</t>
        </is>
      </c>
      <c r="ED38" s="90" t="inlineStr">
        <is>
          <t>12.6398</t>
        </is>
      </c>
      <c r="EE38" s="90" t="inlineStr">
        <is>
          <t>0.0128594</t>
        </is>
      </c>
      <c r="EF38" s="90" t="inlineStr">
        <is>
          <t>1958.56</t>
        </is>
      </c>
      <c r="EG38" s="90" t="inlineStr">
        <is>
          <t>29</t>
        </is>
      </c>
      <c r="EH38" s="90" t="inlineStr">
        <is>
          <t>0</t>
        </is>
      </c>
      <c r="EI38" s="90" t="inlineStr">
        <is>
          <t xml:space="preserve"> 38</t>
        </is>
      </c>
    </row>
    <row r="39" ht="14.25" customHeight="1" s="91">
      <c r="A39" s="92" t="inlineStr">
        <is>
          <t>2025-01-31 00:00</t>
        </is>
      </c>
      <c r="B39" s="90" t="inlineStr">
        <is>
          <t>102324</t>
        </is>
      </c>
      <c r="C39" s="90" t="inlineStr">
        <is>
          <t>24135.2</t>
        </is>
      </c>
      <c r="D39" s="90" t="inlineStr">
        <is>
          <t>3.31118</t>
        </is>
      </c>
      <c r="E39" s="90" t="inlineStr">
        <is>
          <t>11714.4</t>
        </is>
      </c>
      <c r="F39" s="90" t="inlineStr">
        <is>
          <t>217.653</t>
        </is>
      </c>
      <c r="G39" s="90" t="inlineStr">
        <is>
          <t>10.8</t>
        </is>
      </c>
      <c r="H39" s="90" t="inlineStr">
        <is>
          <t>0</t>
        </is>
      </c>
      <c r="I39" s="90" t="inlineStr">
        <is>
          <t>0.0457119</t>
        </is>
      </c>
      <c r="J39" s="90" t="inlineStr">
        <is>
          <t>24.5594</t>
        </is>
      </c>
      <c r="K39" s="90" t="inlineStr">
        <is>
          <t>9.70576</t>
        </is>
      </c>
      <c r="L39" s="90" t="inlineStr">
        <is>
          <t>8.8448e-05</t>
        </is>
      </c>
      <c r="M39" s="90" t="inlineStr">
        <is>
          <t>9135.65</t>
        </is>
      </c>
      <c r="N39" s="90" t="inlineStr">
        <is>
          <t>221.464</t>
        </is>
      </c>
      <c r="O39" s="90" t="inlineStr">
        <is>
          <t>17.1</t>
        </is>
      </c>
      <c r="P39" s="90" t="inlineStr">
        <is>
          <t>0</t>
        </is>
      </c>
      <c r="Q39" s="90" t="inlineStr">
        <is>
          <t>-0.0509219</t>
        </is>
      </c>
      <c r="R39" s="90" t="inlineStr">
        <is>
          <t>29.6291</t>
        </is>
      </c>
      <c r="S39" s="90" t="inlineStr">
        <is>
          <t>10.2596</t>
        </is>
      </c>
      <c r="T39" s="93" t="inlineStr">
        <is>
          <t>0.000111156</t>
        </is>
      </c>
      <c r="U39" s="90" t="inlineStr">
        <is>
          <t>7206.65</t>
        </is>
      </c>
      <c r="V39" s="90" t="inlineStr">
        <is>
          <t>237.33</t>
        </is>
      </c>
      <c r="W39" s="90" t="inlineStr">
        <is>
          <t>100</t>
        </is>
      </c>
      <c r="X39" s="90" t="inlineStr">
        <is>
          <t>82.3</t>
        </is>
      </c>
      <c r="Y39" s="90" t="inlineStr">
        <is>
          <t>0.0134375</t>
        </is>
      </c>
      <c r="Z39" s="90" t="inlineStr">
        <is>
          <t>13.5695</t>
        </is>
      </c>
      <c r="AA39" s="90" t="inlineStr">
        <is>
          <t>6.56204</t>
        </is>
      </c>
      <c r="AB39" s="93" t="inlineStr">
        <is>
          <t>8.37866e-05</t>
        </is>
      </c>
      <c r="AC39" s="90" t="inlineStr">
        <is>
          <t>5614.78</t>
        </is>
      </c>
      <c r="AD39" s="90" t="inlineStr">
        <is>
          <t>249.468</t>
        </is>
      </c>
      <c r="AE39" s="90" t="inlineStr">
        <is>
          <t>90.4</t>
        </is>
      </c>
      <c r="AF39" s="90" t="inlineStr">
        <is>
          <t>5</t>
        </is>
      </c>
      <c r="AG39" s="90" t="inlineStr">
        <is>
          <t>0.155143</t>
        </is>
      </c>
      <c r="AH39" s="90" t="inlineStr">
        <is>
          <t>12.6908</t>
        </is>
      </c>
      <c r="AI39" s="90" t="inlineStr">
        <is>
          <t>1.97755</t>
        </is>
      </c>
      <c r="AJ39" s="93" t="inlineStr">
        <is>
          <t>0.000105828</t>
        </is>
      </c>
      <c r="AK39" s="90" t="inlineStr">
        <is>
          <t>4257.95</t>
        </is>
      </c>
      <c r="AL39" s="90" t="inlineStr">
        <is>
          <t>258.528</t>
        </is>
      </c>
      <c r="AM39" s="90" t="inlineStr">
        <is>
          <t>73.1</t>
        </is>
      </c>
      <c r="AN39" s="90" t="inlineStr">
        <is>
          <t>0</t>
        </is>
      </c>
      <c r="AO39" s="90" t="inlineStr">
        <is>
          <t>0.0504356</t>
        </is>
      </c>
      <c r="AP39" s="90" t="inlineStr">
        <is>
          <t>11.4671</t>
        </is>
      </c>
      <c r="AQ39" s="90" t="inlineStr">
        <is>
          <t>2.68326</t>
        </is>
      </c>
      <c r="AR39" s="93" t="inlineStr">
        <is>
          <t>7.02384e-05</t>
        </is>
      </c>
      <c r="AS39" s="90" t="inlineStr">
        <is>
          <t>3070.35</t>
        </is>
      </c>
      <c r="AT39" s="90" t="inlineStr">
        <is>
          <t>267.23</t>
        </is>
      </c>
      <c r="AU39" s="90" t="inlineStr">
        <is>
          <t>28.7</t>
        </is>
      </c>
      <c r="AV39" s="90" t="inlineStr">
        <is>
          <t>0</t>
        </is>
      </c>
      <c r="AW39" s="90" t="inlineStr">
        <is>
          <t>-0.110475</t>
        </is>
      </c>
      <c r="AX39" s="90" t="inlineStr">
        <is>
          <t>8.24553</t>
        </is>
      </c>
      <c r="AY39" s="90" t="inlineStr">
        <is>
          <t>0.99947</t>
        </is>
      </c>
      <c r="AZ39" s="93" t="inlineStr">
        <is>
          <t>7.84782e-05</t>
        </is>
      </c>
      <c r="BA39" s="90" t="inlineStr">
        <is>
          <t>1527.32</t>
        </is>
      </c>
      <c r="BB39" s="90" t="inlineStr">
        <is>
          <t>275.121</t>
        </is>
      </c>
      <c r="BC39" s="90" t="inlineStr">
        <is>
          <t>62.8</t>
        </is>
      </c>
      <c r="BD39" s="90" t="inlineStr">
        <is>
          <t>0</t>
        </is>
      </c>
      <c r="BE39" s="90" t="inlineStr">
        <is>
          <t>-0.174608</t>
        </is>
      </c>
      <c r="BF39" s="90" t="inlineStr">
        <is>
          <t>0.69398</t>
        </is>
      </c>
      <c r="BG39" s="90" t="inlineStr">
        <is>
          <t>3.30732</t>
        </is>
      </c>
      <c r="BH39" s="93" t="inlineStr">
        <is>
          <t>0.000109086</t>
        </is>
      </c>
      <c r="BI39" s="90" t="inlineStr">
        <is>
          <t>838.61</t>
        </is>
      </c>
      <c r="BJ39" s="90" t="inlineStr">
        <is>
          <t>280.226</t>
        </is>
      </c>
      <c r="BK39" s="90" t="inlineStr">
        <is>
          <t>67.3</t>
        </is>
      </c>
      <c r="BL39" s="90" t="inlineStr">
        <is>
          <t>0</t>
        </is>
      </c>
      <c r="BM39" s="90" t="inlineStr">
        <is>
          <t>0.0130024</t>
        </is>
      </c>
      <c r="BN39" s="90" t="inlineStr">
        <is>
          <t>-2.19147</t>
        </is>
      </c>
      <c r="BO39" s="90" t="inlineStr">
        <is>
          <t>3.57787</t>
        </is>
      </c>
      <c r="BP39" s="93" t="inlineStr">
        <is>
          <t>5.94248e-05</t>
        </is>
      </c>
      <c r="BQ39" s="90" t="inlineStr">
        <is>
          <t>618.601</t>
        </is>
      </c>
      <c r="BR39" s="90" t="inlineStr">
        <is>
          <t>281.808</t>
        </is>
      </c>
      <c r="BS39" s="90" t="inlineStr">
        <is>
          <t>68.4</t>
        </is>
      </c>
      <c r="BT39" s="90" t="inlineStr">
        <is>
          <t>0</t>
        </is>
      </c>
      <c r="BU39" s="90" t="inlineStr">
        <is>
          <t>0.0859917</t>
        </is>
      </c>
      <c r="BV39" s="90" t="inlineStr">
        <is>
          <t>-2.86327</t>
        </is>
      </c>
      <c r="BW39" s="90" t="inlineStr">
        <is>
          <t>4.09105</t>
        </is>
      </c>
      <c r="BX39" s="93" t="inlineStr">
        <is>
          <t>4.9833e-05</t>
        </is>
      </c>
      <c r="BY39" s="90" t="inlineStr">
        <is>
          <t>4</t>
        </is>
      </c>
      <c r="BZ39" s="90" t="inlineStr">
        <is>
          <t>403.058</t>
        </is>
      </c>
      <c r="CA39" s="90" t="inlineStr">
        <is>
          <t>283.292</t>
        </is>
      </c>
      <c r="CB39" s="90" t="inlineStr">
        <is>
          <t>69.6</t>
        </is>
      </c>
      <c r="CC39" s="90" t="inlineStr">
        <is>
          <t>0</t>
        </is>
      </c>
      <c r="CD39" s="90" t="inlineStr">
        <is>
          <t>0.127902</t>
        </is>
      </c>
      <c r="CE39" s="90" t="inlineStr">
        <is>
          <t>-3.48267</t>
        </is>
      </c>
      <c r="CF39" s="90" t="inlineStr">
        <is>
          <t>4.26287</t>
        </is>
      </c>
      <c r="CG39" s="93" t="inlineStr">
        <is>
          <t>2.2324e-05</t>
        </is>
      </c>
      <c r="CH39" s="90" t="inlineStr">
        <is>
          <t>284.574</t>
        </is>
      </c>
      <c r="CI39" s="90" t="inlineStr">
        <is>
          <t>69.9</t>
        </is>
      </c>
      <c r="CJ39" s="90" t="inlineStr">
        <is>
          <t>0</t>
        </is>
      </c>
      <c r="CK39" s="90" t="inlineStr">
        <is>
          <t>0.107902</t>
        </is>
      </c>
      <c r="CL39" s="90" t="inlineStr">
        <is>
          <t>-3.57602</t>
        </is>
      </c>
      <c r="CM39" s="90" t="inlineStr">
        <is>
          <t>3.77664</t>
        </is>
      </c>
      <c r="CN39" s="93" t="inlineStr">
        <is>
          <t>1.89067e-05</t>
        </is>
      </c>
      <c r="CO39" s="90" t="inlineStr">
        <is>
          <t>191.861</t>
        </is>
      </c>
      <c r="CP39" s="90" t="inlineStr">
        <is>
          <t>55.5794</t>
        </is>
      </c>
      <c r="CQ39" s="90" t="inlineStr">
        <is>
          <t>280.93</t>
        </is>
      </c>
      <c r="CR39" s="90" t="inlineStr">
        <is>
          <t>0</t>
        </is>
      </c>
      <c r="CS39" s="90" t="inlineStr">
        <is>
          <t>7.8328</t>
        </is>
      </c>
      <c r="CT39" s="90" t="inlineStr">
        <is>
          <t>282.893</t>
        </is>
      </c>
      <c r="CU39" s="90" t="inlineStr">
        <is>
          <t>279.9</t>
        </is>
      </c>
      <c r="CV39" s="90" t="inlineStr">
        <is>
          <t>81.5</t>
        </is>
      </c>
      <c r="CW39" s="90" t="inlineStr">
        <is>
          <t>-2.15834</t>
        </is>
      </c>
      <c r="CX39" s="90" t="inlineStr">
        <is>
          <t>2.25498</t>
        </is>
      </c>
      <c r="CY39" s="93" t="inlineStr">
        <is>
          <t>-50</t>
        </is>
      </c>
      <c r="CZ39" s="93" t="inlineStr">
        <is>
          <t>0</t>
        </is>
      </c>
      <c r="DA39" s="93" t="inlineStr">
        <is>
          <t>0</t>
        </is>
      </c>
      <c r="DB39" s="93" t="inlineStr">
        <is>
          <t>0</t>
        </is>
      </c>
      <c r="DC39" s="93" t="inlineStr">
        <is>
          <t>0</t>
        </is>
      </c>
      <c r="DD39" s="90" t="inlineStr">
        <is>
          <t>0</t>
        </is>
      </c>
      <c r="DE39" s="90" t="inlineStr">
        <is>
          <t>29.875</t>
        </is>
      </c>
      <c r="DF39" s="90" t="inlineStr">
        <is>
          <t>0</t>
        </is>
      </c>
      <c r="DG39" s="90" t="inlineStr">
        <is>
          <t>21.0625</t>
        </is>
      </c>
      <c r="DH39" s="90" t="inlineStr">
        <is>
          <t>0</t>
        </is>
      </c>
      <c r="DI39" s="90" t="inlineStr">
        <is>
          <t>0</t>
        </is>
      </c>
      <c r="DJ39" s="90" t="inlineStr">
        <is>
          <t>0</t>
        </is>
      </c>
      <c r="DK39" s="90" t="inlineStr">
        <is>
          <t>0</t>
        </is>
      </c>
      <c r="DL39" s="90" t="inlineStr">
        <is>
          <t>0</t>
        </is>
      </c>
      <c r="DM39" s="90" t="inlineStr">
        <is>
          <t>0</t>
        </is>
      </c>
      <c r="DN39" s="90" t="inlineStr">
        <is>
          <t>0</t>
        </is>
      </c>
      <c r="DO39" s="90" t="inlineStr">
        <is>
          <t>0</t>
        </is>
      </c>
      <c r="DP39" s="90" t="inlineStr">
        <is>
          <t>0</t>
        </is>
      </c>
      <c r="DQ39" s="90" t="inlineStr">
        <is>
          <t>5.60042</t>
        </is>
      </c>
      <c r="DR39" s="90" t="inlineStr">
        <is>
          <t>0</t>
        </is>
      </c>
      <c r="DS39" s="90" t="inlineStr">
        <is>
          <t>-0.324951</t>
        </is>
      </c>
      <c r="DT39" s="90" t="inlineStr">
        <is>
          <t>0</t>
        </is>
      </c>
      <c r="DU39" s="90" t="inlineStr">
        <is>
          <t>0.4</t>
        </is>
      </c>
      <c r="DV39" s="90" t="inlineStr">
        <is>
          <t>92.2</t>
        </is>
      </c>
      <c r="DW39" s="90" t="inlineStr">
        <is>
          <t>33.3</t>
        </is>
      </c>
      <c r="DX39" s="90" t="inlineStr">
        <is>
          <t>5</t>
        </is>
      </c>
      <c r="DY39" s="90" t="inlineStr">
        <is>
          <t>54.5</t>
        </is>
      </c>
      <c r="DZ39" s="90" t="inlineStr">
        <is>
          <t>88.7675</t>
        </is>
      </c>
      <c r="EA39" s="90" t="inlineStr">
        <is>
          <t>10216.7</t>
        </is>
      </c>
      <c r="EB39" s="90" t="inlineStr">
        <is>
          <t>216.149</t>
        </is>
      </c>
      <c r="EC39" s="90" t="inlineStr">
        <is>
          <t>30.3333</t>
        </is>
      </c>
      <c r="ED39" s="90" t="inlineStr">
        <is>
          <t>13.5011</t>
        </is>
      </c>
      <c r="EE39" s="90" t="inlineStr">
        <is>
          <t>0.00372359</t>
        </is>
      </c>
      <c r="EF39" s="90" t="inlineStr">
        <is>
          <t>1900.64</t>
        </is>
      </c>
      <c r="EG39" s="90" t="inlineStr">
        <is>
          <t>42.4</t>
        </is>
      </c>
      <c r="EH39" s="90" t="inlineStr">
        <is>
          <t>0</t>
        </is>
      </c>
      <c r="EI39" s="90" t="inlineStr">
        <is>
          <t xml:space="preserve"> 39</t>
        </is>
      </c>
    </row>
    <row r="40" ht="14.25" customHeight="1" s="91">
      <c r="A40" s="92" t="inlineStr">
        <is>
          <t>2025-01-31 03:00</t>
        </is>
      </c>
      <c r="B40" s="90" t="inlineStr">
        <is>
          <t>102324</t>
        </is>
      </c>
      <c r="C40" s="90" t="inlineStr">
        <is>
          <t>24135.2</t>
        </is>
      </c>
      <c r="D40" s="90" t="inlineStr">
        <is>
          <t>4.20005</t>
        </is>
      </c>
      <c r="E40" s="90" t="inlineStr">
        <is>
          <t>11713.1</t>
        </is>
      </c>
      <c r="F40" s="90" t="inlineStr">
        <is>
          <t>217.825</t>
        </is>
      </c>
      <c r="G40" s="90" t="inlineStr">
        <is>
          <t>10.3</t>
        </is>
      </c>
      <c r="H40" s="90" t="inlineStr">
        <is>
          <t>0</t>
        </is>
      </c>
      <c r="I40" s="90" t="inlineStr">
        <is>
          <t>0.0541455</t>
        </is>
      </c>
      <c r="J40" s="90" t="inlineStr">
        <is>
          <t>22.4841</t>
        </is>
      </c>
      <c r="K40" s="90" t="inlineStr">
        <is>
          <t>10.6797</t>
        </is>
      </c>
      <c r="L40" s="93" t="inlineStr">
        <is>
          <t>0.000145869</t>
        </is>
      </c>
      <c r="M40" s="90" t="inlineStr">
        <is>
          <t>9132.92</t>
        </is>
      </c>
      <c r="N40" s="90" t="inlineStr">
        <is>
          <t>221.784</t>
        </is>
      </c>
      <c r="O40" s="90" t="inlineStr">
        <is>
          <t>14.2</t>
        </is>
      </c>
      <c r="P40" s="90" t="inlineStr">
        <is>
          <t>0</t>
        </is>
      </c>
      <c r="Q40" s="90" t="inlineStr">
        <is>
          <t>-0.0661719</t>
        </is>
      </c>
      <c r="R40" s="90" t="inlineStr">
        <is>
          <t>30.9076</t>
        </is>
      </c>
      <c r="S40" s="90" t="inlineStr">
        <is>
          <t>13.316</t>
        </is>
      </c>
      <c r="T40" s="93" t="inlineStr">
        <is>
          <t>0.000111298</t>
        </is>
      </c>
      <c r="U40" s="90" t="inlineStr">
        <is>
          <t>7203.65</t>
        </is>
      </c>
      <c r="V40" s="90" t="inlineStr">
        <is>
          <t>237.281</t>
        </is>
      </c>
      <c r="W40" s="90" t="inlineStr">
        <is>
          <t>81.7</t>
        </is>
      </c>
      <c r="X40" s="90" t="inlineStr">
        <is>
          <t>4.5</t>
        </is>
      </c>
      <c r="Y40" s="90" t="inlineStr">
        <is>
          <t>-0.177523</t>
        </is>
      </c>
      <c r="Z40" s="90" t="inlineStr">
        <is>
          <t>12.9893</t>
        </is>
      </c>
      <c r="AA40" s="90" t="inlineStr">
        <is>
          <t>7.9409</t>
        </is>
      </c>
      <c r="AB40" s="93" t="inlineStr">
        <is>
          <t>4.6792e-05</t>
        </is>
      </c>
      <c r="AC40" s="90" t="inlineStr">
        <is>
          <t>5613.59</t>
        </is>
      </c>
      <c r="AD40" s="90" t="inlineStr">
        <is>
          <t>249.496</t>
        </is>
      </c>
      <c r="AE40" s="90" t="inlineStr">
        <is>
          <t>70.4</t>
        </is>
      </c>
      <c r="AF40" s="90" t="inlineStr">
        <is>
          <t>0.1</t>
        </is>
      </c>
      <c r="AG40" s="90" t="inlineStr">
        <is>
          <t>-0.154582</t>
        </is>
      </c>
      <c r="AH40" s="90" t="inlineStr">
        <is>
          <t>11.5919</t>
        </is>
      </c>
      <c r="AI40" s="90" t="inlineStr">
        <is>
          <t>3.94035</t>
        </is>
      </c>
      <c r="AJ40" s="93" t="inlineStr">
        <is>
          <t>7.41512e-05</t>
        </is>
      </c>
      <c r="AK40" s="90" t="inlineStr">
        <is>
          <t>4256.3</t>
        </is>
      </c>
      <c r="AL40" s="90" t="inlineStr">
        <is>
          <t>258.719</t>
        </is>
      </c>
      <c r="AM40" s="90" t="inlineStr">
        <is>
          <t>71.9</t>
        </is>
      </c>
      <c r="AN40" s="90" t="inlineStr">
        <is>
          <t>0</t>
        </is>
      </c>
      <c r="AO40" s="90" t="inlineStr">
        <is>
          <t>0.197461</t>
        </is>
      </c>
      <c r="AP40" s="90" t="inlineStr">
        <is>
          <t>9.52037</t>
        </is>
      </c>
      <c r="AQ40" s="90" t="inlineStr">
        <is>
          <t>1.96187</t>
        </is>
      </c>
      <c r="AR40" s="93" t="inlineStr">
        <is>
          <t>0.000110045</t>
        </is>
      </c>
      <c r="AS40" s="90" t="inlineStr">
        <is>
          <t>3069.99</t>
        </is>
      </c>
      <c r="AT40" s="90" t="inlineStr">
        <is>
          <t>267.16</t>
        </is>
      </c>
      <c r="AU40" s="90" t="inlineStr">
        <is>
          <t>38.4</t>
        </is>
      </c>
      <c r="AV40" s="90" t="inlineStr">
        <is>
          <t>0</t>
        </is>
      </c>
      <c r="AW40" s="90" t="inlineStr">
        <is>
          <t>0.266762</t>
        </is>
      </c>
      <c r="AX40" s="90" t="inlineStr">
        <is>
          <t>7.1928</t>
        </is>
      </c>
      <c r="AY40" s="90" t="inlineStr">
        <is>
          <t>0.251326</t>
        </is>
      </c>
      <c r="AZ40" s="93" t="inlineStr">
        <is>
          <t>8.92758e-05</t>
        </is>
      </c>
      <c r="BA40" s="90" t="inlineStr">
        <is>
          <t>1526.2</t>
        </is>
      </c>
      <c r="BB40" s="90" t="inlineStr">
        <is>
          <t>275.1</t>
        </is>
      </c>
      <c r="BC40" s="90" t="inlineStr">
        <is>
          <t>63.1</t>
        </is>
      </c>
      <c r="BD40" s="90" t="inlineStr">
        <is>
          <t>0</t>
        </is>
      </c>
      <c r="BE40" s="90" t="inlineStr">
        <is>
          <t>0.102291</t>
        </is>
      </c>
      <c r="BF40" s="90" t="inlineStr">
        <is>
          <t>-0.347339</t>
        </is>
      </c>
      <c r="BG40" s="90" t="inlineStr">
        <is>
          <t>3.65825</t>
        </is>
      </c>
      <c r="BH40" s="93" t="inlineStr">
        <is>
          <t>7.2624e-05</t>
        </is>
      </c>
      <c r="BI40" s="90" t="inlineStr">
        <is>
          <t>838.076</t>
        </is>
      </c>
      <c r="BJ40" s="90" t="inlineStr">
        <is>
          <t>279.515</t>
        </is>
      </c>
      <c r="BK40" s="90" t="inlineStr">
        <is>
          <t>83.1</t>
        </is>
      </c>
      <c r="BL40" s="90" t="inlineStr">
        <is>
          <t>0</t>
        </is>
      </c>
      <c r="BM40" s="90" t="inlineStr">
        <is>
          <t>0.202883</t>
        </is>
      </c>
      <c r="BN40" s="90" t="inlineStr">
        <is>
          <t>-2.14067</t>
        </is>
      </c>
      <c r="BO40" s="90" t="inlineStr">
        <is>
          <t>5.34717</t>
        </is>
      </c>
      <c r="BP40" s="93" t="inlineStr">
        <is>
          <t>8.34416e-05</t>
        </is>
      </c>
      <c r="BQ40" s="90" t="inlineStr">
        <is>
          <t>618.503</t>
        </is>
      </c>
      <c r="BR40" s="90" t="inlineStr">
        <is>
          <t>281.186</t>
        </is>
      </c>
      <c r="BS40" s="90" t="inlineStr">
        <is>
          <t>85.1</t>
        </is>
      </c>
      <c r="BT40" s="90" t="inlineStr">
        <is>
          <t>0</t>
        </is>
      </c>
      <c r="BU40" s="90" t="inlineStr">
        <is>
          <t>0.204838</t>
        </is>
      </c>
      <c r="BV40" s="90" t="inlineStr">
        <is>
          <t>-2.94185</t>
        </is>
      </c>
      <c r="BW40" s="90" t="inlineStr">
        <is>
          <t>5.62435</t>
        </is>
      </c>
      <c r="BX40" s="93" t="inlineStr">
        <is>
          <t>9.03499e-05</t>
        </is>
      </c>
      <c r="BY40" s="90" t="inlineStr">
        <is>
          <t>3</t>
        </is>
      </c>
      <c r="BZ40" s="90" t="inlineStr">
        <is>
          <t>403.171</t>
        </is>
      </c>
      <c r="CA40" s="90" t="inlineStr">
        <is>
          <t>283.134</t>
        </is>
      </c>
      <c r="CB40" s="90" t="inlineStr">
        <is>
          <t>78.2</t>
        </is>
      </c>
      <c r="CC40" s="90" t="inlineStr">
        <is>
          <t>0</t>
        </is>
      </c>
      <c r="CD40" s="90" t="inlineStr">
        <is>
          <t>0.207072</t>
        </is>
      </c>
      <c r="CE40" s="90" t="inlineStr">
        <is>
          <t>-3.7509</t>
        </is>
      </c>
      <c r="CF40" s="90" t="inlineStr">
        <is>
          <t>5.42443</t>
        </is>
      </c>
      <c r="CG40" s="93" t="inlineStr">
        <is>
          <t>9.7033e-05</t>
        </is>
      </c>
      <c r="CH40" s="90" t="inlineStr">
        <is>
          <t>284.686</t>
        </is>
      </c>
      <c r="CI40" s="90" t="inlineStr">
        <is>
          <t>73.4</t>
        </is>
      </c>
      <c r="CJ40" s="90" t="inlineStr">
        <is>
          <t>0</t>
        </is>
      </c>
      <c r="CK40" s="90" t="inlineStr">
        <is>
          <t>0.153365</t>
        </is>
      </c>
      <c r="CL40" s="90" t="inlineStr">
        <is>
          <t>-3.82015</t>
        </is>
      </c>
      <c r="CM40" s="90" t="inlineStr">
        <is>
          <t>4.74235</t>
        </is>
      </c>
      <c r="CN40" s="93" t="inlineStr">
        <is>
          <t>0.0001062</t>
        </is>
      </c>
      <c r="CO40" s="90" t="inlineStr">
        <is>
          <t>191.904</t>
        </is>
      </c>
      <c r="CP40" s="90" t="inlineStr">
        <is>
          <t>55.5794</t>
        </is>
      </c>
      <c r="CQ40" s="90" t="inlineStr">
        <is>
          <t>280.574</t>
        </is>
      </c>
      <c r="CR40" s="90" t="inlineStr">
        <is>
          <t>0</t>
        </is>
      </c>
      <c r="CS40" s="90" t="inlineStr">
        <is>
          <t>-0.0635498</t>
        </is>
      </c>
      <c r="CT40" s="90" t="inlineStr">
        <is>
          <t>282.872</t>
        </is>
      </c>
      <c r="CU40" s="90" t="inlineStr">
        <is>
          <t>280.5</t>
        </is>
      </c>
      <c r="CV40" s="90" t="inlineStr">
        <is>
          <t>84.9</t>
        </is>
      </c>
      <c r="CW40" s="90" t="inlineStr">
        <is>
          <t>-2.13584</t>
        </is>
      </c>
      <c r="CX40" s="90" t="inlineStr">
        <is>
          <t>2.60711</t>
        </is>
      </c>
      <c r="CY40" s="93" t="inlineStr">
        <is>
          <t>-50</t>
        </is>
      </c>
      <c r="CZ40" s="93" t="inlineStr">
        <is>
          <t>0</t>
        </is>
      </c>
      <c r="DA40" s="93" t="inlineStr">
        <is>
          <t>0</t>
        </is>
      </c>
      <c r="DB40" s="93" t="inlineStr">
        <is>
          <t>0</t>
        </is>
      </c>
      <c r="DC40" s="93" t="inlineStr">
        <is>
          <t>0</t>
        </is>
      </c>
      <c r="DD40" s="90" t="inlineStr">
        <is>
          <t>0</t>
        </is>
      </c>
      <c r="DE40" s="90" t="inlineStr">
        <is>
          <t>29.875</t>
        </is>
      </c>
      <c r="DF40" s="90" t="inlineStr">
        <is>
          <t>0</t>
        </is>
      </c>
      <c r="DG40" s="90" t="inlineStr">
        <is>
          <t>21.0625</t>
        </is>
      </c>
      <c r="DH40" s="90" t="inlineStr">
        <is>
          <t>0</t>
        </is>
      </c>
      <c r="DI40" s="90" t="inlineStr">
        <is>
          <t>0</t>
        </is>
      </c>
      <c r="DJ40" s="90" t="inlineStr">
        <is>
          <t>0</t>
        </is>
      </c>
      <c r="DK40" s="90" t="inlineStr">
        <is>
          <t>0</t>
        </is>
      </c>
      <c r="DL40" s="90" t="inlineStr">
        <is>
          <t>0</t>
        </is>
      </c>
      <c r="DM40" s="90" t="inlineStr">
        <is>
          <t>0</t>
        </is>
      </c>
      <c r="DN40" s="90" t="inlineStr">
        <is>
          <t>0</t>
        </is>
      </c>
      <c r="DO40" s="90" t="inlineStr">
        <is>
          <t>0</t>
        </is>
      </c>
      <c r="DP40" s="90" t="inlineStr">
        <is>
          <t>0</t>
        </is>
      </c>
      <c r="DQ40" s="90" t="inlineStr">
        <is>
          <t>5.05668</t>
        </is>
      </c>
      <c r="DR40" s="90" t="inlineStr">
        <is>
          <t>0</t>
        </is>
      </c>
      <c r="DS40" s="90" t="inlineStr">
        <is>
          <t>0.273438</t>
        </is>
      </c>
      <c r="DT40" s="90" t="inlineStr">
        <is>
          <t>0</t>
        </is>
      </c>
      <c r="DU40" s="90" t="inlineStr">
        <is>
          <t>0</t>
        </is>
      </c>
      <c r="DV40" s="90" t="inlineStr">
        <is>
          <t>5</t>
        </is>
      </c>
      <c r="DW40" s="90" t="inlineStr">
        <is>
          <t>28.3</t>
        </is>
      </c>
      <c r="DX40" s="90" t="inlineStr">
        <is>
          <t>0</t>
        </is>
      </c>
      <c r="DY40" s="90" t="inlineStr">
        <is>
          <t>34.9</t>
        </is>
      </c>
      <c r="DZ40" s="90" t="inlineStr">
        <is>
          <t>75.7523</t>
        </is>
      </c>
      <c r="EA40" s="90" t="inlineStr">
        <is>
          <t>10786.3</t>
        </is>
      </c>
      <c r="EB40" s="90" t="inlineStr">
        <is>
          <t>215.627</t>
        </is>
      </c>
      <c r="EC40" s="90" t="inlineStr">
        <is>
          <t>28.2292</t>
        </is>
      </c>
      <c r="ED40" s="90" t="inlineStr">
        <is>
          <t>12.3464</t>
        </is>
      </c>
      <c r="EE40" s="90" t="inlineStr">
        <is>
          <t>-0.00389182</t>
        </is>
      </c>
      <c r="EF40" s="90" t="inlineStr">
        <is>
          <t>1884.64</t>
        </is>
      </c>
      <c r="EG40" s="90" t="inlineStr">
        <is>
          <t>49.4</t>
        </is>
      </c>
      <c r="EH40" s="90" t="inlineStr">
        <is>
          <t>0</t>
        </is>
      </c>
      <c r="EI40" s="90" t="inlineStr">
        <is>
          <t xml:space="preserve"> 40</t>
        </is>
      </c>
    </row>
    <row r="41" ht="14.25" customHeight="1" s="91">
      <c r="A41" s="92" t="inlineStr">
        <is>
          <t>2025-01-31 06:00</t>
        </is>
      </c>
      <c r="B41" s="90" t="inlineStr">
        <is>
          <t>102352</t>
        </is>
      </c>
      <c r="C41" s="90" t="inlineStr">
        <is>
          <t>24134.9</t>
        </is>
      </c>
      <c r="D41" s="90" t="inlineStr">
        <is>
          <t>3.20305</t>
        </is>
      </c>
      <c r="E41" s="90" t="inlineStr">
        <is>
          <t>11714.2</t>
        </is>
      </c>
      <c r="F41" s="90" t="inlineStr">
        <is>
          <t>217.593</t>
        </is>
      </c>
      <c r="G41" s="90" t="inlineStr">
        <is>
          <t>10.4</t>
        </is>
      </c>
      <c r="H41" s="90" t="inlineStr">
        <is>
          <t>0</t>
        </is>
      </c>
      <c r="I41" s="90" t="inlineStr">
        <is>
          <t>-0.0754424</t>
        </is>
      </c>
      <c r="J41" s="90" t="inlineStr">
        <is>
          <t>20.0485</t>
        </is>
      </c>
      <c r="K41" s="90" t="inlineStr">
        <is>
          <t>12.141</t>
        </is>
      </c>
      <c r="L41" s="93" t="inlineStr">
        <is>
          <t>0.000139891</t>
        </is>
      </c>
      <c r="M41" s="90" t="inlineStr">
        <is>
          <t>9135.41</t>
        </is>
      </c>
      <c r="N41" s="90" t="inlineStr">
        <is>
          <t>221.792</t>
        </is>
      </c>
      <c r="O41" s="90" t="inlineStr">
        <is>
          <t>19.9</t>
        </is>
      </c>
      <c r="P41" s="90" t="inlineStr">
        <is>
          <t>0</t>
        </is>
      </c>
      <c r="Q41" s="90" t="inlineStr">
        <is>
          <t>0.0604688</t>
        </is>
      </c>
      <c r="R41" s="90" t="inlineStr">
        <is>
          <t>28.2785</t>
        </is>
      </c>
      <c r="S41" s="90" t="inlineStr">
        <is>
          <t>13.8428</t>
        </is>
      </c>
      <c r="T41" s="93" t="inlineStr">
        <is>
          <t>7.33395e-05</t>
        </is>
      </c>
      <c r="U41" s="90" t="inlineStr">
        <is>
          <t>7204.55</t>
        </is>
      </c>
      <c r="V41" s="90" t="inlineStr">
        <is>
          <t>236.627</t>
        </is>
      </c>
      <c r="W41" s="90" t="inlineStr">
        <is>
          <t>18.9</t>
        </is>
      </c>
      <c r="X41" s="90" t="inlineStr">
        <is>
          <t>0</t>
        </is>
      </c>
      <c r="Y41" s="90" t="inlineStr">
        <is>
          <t>0.251234</t>
        </is>
      </c>
      <c r="Z41" s="90" t="inlineStr">
        <is>
          <t>19.768</t>
        </is>
      </c>
      <c r="AA41" s="90" t="inlineStr">
        <is>
          <t>8.58513</t>
        </is>
      </c>
      <c r="AB41" s="93" t="inlineStr">
        <is>
          <t>0.000186406</t>
        </is>
      </c>
      <c r="AC41" s="90" t="inlineStr">
        <is>
          <t>5618.26</t>
        </is>
      </c>
      <c r="AD41" s="90" t="inlineStr">
        <is>
          <t>249.079</t>
        </is>
      </c>
      <c r="AE41" s="90" t="inlineStr">
        <is>
          <t>85.9</t>
        </is>
      </c>
      <c r="AF41" s="90" t="inlineStr">
        <is>
          <t>4.3</t>
        </is>
      </c>
      <c r="AG41" s="90" t="inlineStr">
        <is>
          <t>0.354807</t>
        </is>
      </c>
      <c r="AH41" s="90" t="inlineStr">
        <is>
          <t>11.2344</t>
        </is>
      </c>
      <c r="AI41" s="90" t="inlineStr">
        <is>
          <t>5.20455</t>
        </is>
      </c>
      <c r="AJ41" s="93" t="inlineStr">
        <is>
          <t>0.000225351</t>
        </is>
      </c>
      <c r="AK41" s="90" t="inlineStr">
        <is>
          <t>4262.56</t>
        </is>
      </c>
      <c r="AL41" s="90" t="inlineStr">
        <is>
          <t>258.74</t>
        </is>
      </c>
      <c r="AM41" s="90" t="inlineStr">
        <is>
          <t>59.9</t>
        </is>
      </c>
      <c r="AN41" s="90" t="inlineStr">
        <is>
          <t>0</t>
        </is>
      </c>
      <c r="AO41" s="90" t="inlineStr">
        <is>
          <t>0.172537</t>
        </is>
      </c>
      <c r="AP41" s="90" t="inlineStr">
        <is>
          <t>8.47505</t>
        </is>
      </c>
      <c r="AQ41" s="90" t="inlineStr">
        <is>
          <t>1.47031</t>
        </is>
      </c>
      <c r="AR41" s="93" t="inlineStr">
        <is>
          <t>8.15719e-05</t>
        </is>
      </c>
      <c r="AS41" s="90" t="inlineStr">
        <is>
          <t>3075.39</t>
        </is>
      </c>
      <c r="AT41" s="90" t="inlineStr">
        <is>
          <t>267.402</t>
        </is>
      </c>
      <c r="AU41" s="90" t="inlineStr">
        <is>
          <t>37.6</t>
        </is>
      </c>
      <c r="AV41" s="90" t="inlineStr">
        <is>
          <t>0</t>
        </is>
      </c>
      <c r="AW41" s="90" t="inlineStr">
        <is>
          <t>0.0883359</t>
        </is>
      </c>
      <c r="AX41" s="90" t="inlineStr">
        <is>
          <t>5.2255</t>
        </is>
      </c>
      <c r="AY41" s="90" t="inlineStr">
        <is>
          <t>-0.961094</t>
        </is>
      </c>
      <c r="AZ41" s="93" t="inlineStr">
        <is>
          <t>5.84175e-05</t>
        </is>
      </c>
      <c r="BA41" s="90" t="inlineStr">
        <is>
          <t>1528.27</t>
        </is>
      </c>
      <c r="BB41" s="90" t="inlineStr">
        <is>
          <t>275.31</t>
        </is>
      </c>
      <c r="BC41" s="90" t="inlineStr">
        <is>
          <t>45.7</t>
        </is>
      </c>
      <c r="BD41" s="90" t="inlineStr">
        <is>
          <t>0</t>
        </is>
      </c>
      <c r="BE41" s="90" t="inlineStr">
        <is>
          <t>-0.128563</t>
        </is>
      </c>
      <c r="BF41" s="90" t="inlineStr">
        <is>
          <t>-0.261069</t>
        </is>
      </c>
      <c r="BG41" s="90" t="inlineStr">
        <is>
          <t>3.1212</t>
        </is>
      </c>
      <c r="BH41" s="93" t="inlineStr">
        <is>
          <t>0.000111079</t>
        </is>
      </c>
      <c r="BI41" s="90" t="inlineStr">
        <is>
          <t>840.251</t>
        </is>
      </c>
      <c r="BJ41" s="90" t="inlineStr">
        <is>
          <t>279.463</t>
        </is>
      </c>
      <c r="BK41" s="90" t="inlineStr">
        <is>
          <t>80.4</t>
        </is>
      </c>
      <c r="BL41" s="90" t="inlineStr">
        <is>
          <t>0</t>
        </is>
      </c>
      <c r="BM41" s="90" t="inlineStr">
        <is>
          <t>0.0779126</t>
        </is>
      </c>
      <c r="BN41" s="90" t="inlineStr">
        <is>
          <t>-2.2381</t>
        </is>
      </c>
      <c r="BO41" s="90" t="inlineStr">
        <is>
          <t>5.07205</t>
        </is>
      </c>
      <c r="BP41" s="93" t="inlineStr">
        <is>
          <t>0.000102561</t>
        </is>
      </c>
      <c r="BQ41" s="90" t="inlineStr">
        <is>
          <t>620.732</t>
        </is>
      </c>
      <c r="BR41" s="90" t="inlineStr">
        <is>
          <t>281.14</t>
        </is>
      </c>
      <c r="BS41" s="90" t="inlineStr">
        <is>
          <t>84.9</t>
        </is>
      </c>
      <c r="BT41" s="90" t="inlineStr">
        <is>
          <t>0</t>
        </is>
      </c>
      <c r="BU41" s="90" t="inlineStr">
        <is>
          <t>0.155514</t>
        </is>
      </c>
      <c r="BV41" s="90" t="inlineStr">
        <is>
          <t>-2.7451</t>
        </is>
      </c>
      <c r="BW41" s="90" t="inlineStr">
        <is>
          <t>5.43452</t>
        </is>
      </c>
      <c r="BX41" s="93" t="inlineStr">
        <is>
          <t>0.000112354</t>
        </is>
      </c>
      <c r="BY41" s="90" t="inlineStr">
        <is>
          <t>3</t>
        </is>
      </c>
      <c r="BZ41" s="90" t="inlineStr">
        <is>
          <t>405.454</t>
        </is>
      </c>
      <c r="CA41" s="90" t="inlineStr">
        <is>
          <t>283.093</t>
        </is>
      </c>
      <c r="CB41" s="90" t="inlineStr">
        <is>
          <t>79.2</t>
        </is>
      </c>
      <c r="CC41" s="90" t="inlineStr">
        <is>
          <t>0</t>
        </is>
      </c>
      <c r="CD41" s="90" t="inlineStr">
        <is>
          <t>0.190476</t>
        </is>
      </c>
      <c r="CE41" s="90" t="inlineStr">
        <is>
          <t>-3.00892</t>
        </is>
      </c>
      <c r="CF41" s="90" t="inlineStr">
        <is>
          <t>5.39173</t>
        </is>
      </c>
      <c r="CG41" s="93" t="inlineStr">
        <is>
          <t>0.000125056</t>
        </is>
      </c>
      <c r="CH41" s="90" t="inlineStr">
        <is>
          <t>284.655</t>
        </is>
      </c>
      <c r="CI41" s="90" t="inlineStr">
        <is>
          <t>74.6</t>
        </is>
      </c>
      <c r="CJ41" s="90" t="inlineStr">
        <is>
          <t>0</t>
        </is>
      </c>
      <c r="CK41" s="90" t="inlineStr">
        <is>
          <t>0.151806</t>
        </is>
      </c>
      <c r="CL41" s="90" t="inlineStr">
        <is>
          <t>-2.74892</t>
        </is>
      </c>
      <c r="CM41" s="90" t="inlineStr">
        <is>
          <t>4.84547</t>
        </is>
      </c>
      <c r="CN41" s="93" t="inlineStr">
        <is>
          <t>0.000142523</t>
        </is>
      </c>
      <c r="CO41" s="90" t="inlineStr">
        <is>
          <t>194.199</t>
        </is>
      </c>
      <c r="CP41" s="90" t="inlineStr">
        <is>
          <t>55.5794</t>
        </is>
      </c>
      <c r="CQ41" s="90" t="inlineStr">
        <is>
          <t>280.332</t>
        </is>
      </c>
      <c r="CR41" s="90" t="inlineStr">
        <is>
          <t>0</t>
        </is>
      </c>
      <c r="CS41" s="90" t="inlineStr">
        <is>
          <t>-4.39959</t>
        </is>
      </c>
      <c r="CT41" s="90" t="inlineStr">
        <is>
          <t>282.721</t>
        </is>
      </c>
      <c r="CU41" s="90" t="inlineStr">
        <is>
          <t>280.5</t>
        </is>
      </c>
      <c r="CV41" s="90" t="inlineStr">
        <is>
          <t>86.1</t>
        </is>
      </c>
      <c r="CW41" s="90" t="inlineStr">
        <is>
          <t>-1.30587</t>
        </is>
      </c>
      <c r="CX41" s="90" t="inlineStr">
        <is>
          <t>2.73665</t>
        </is>
      </c>
      <c r="CY41" s="90" t="inlineStr">
        <is>
          <t>-50</t>
        </is>
      </c>
      <c r="CZ41" s="93" t="inlineStr">
        <is>
          <t>0</t>
        </is>
      </c>
      <c r="DA41" s="93" t="inlineStr">
        <is>
          <t>0</t>
        </is>
      </c>
      <c r="DB41" s="93" t="inlineStr">
        <is>
          <t>0</t>
        </is>
      </c>
      <c r="DC41" s="93" t="inlineStr">
        <is>
          <t>0</t>
        </is>
      </c>
      <c r="DD41" s="90" t="inlineStr">
        <is>
          <t>0</t>
        </is>
      </c>
      <c r="DE41" s="90" t="inlineStr">
        <is>
          <t>29.875</t>
        </is>
      </c>
      <c r="DF41" s="90" t="inlineStr">
        <is>
          <t>0</t>
        </is>
      </c>
      <c r="DG41" s="90" t="inlineStr">
        <is>
          <t>21.0625</t>
        </is>
      </c>
      <c r="DH41" s="90" t="inlineStr">
        <is>
          <t>0</t>
        </is>
      </c>
      <c r="DI41" s="90" t="inlineStr">
        <is>
          <t>0</t>
        </is>
      </c>
      <c r="DJ41" s="90" t="inlineStr">
        <is>
          <t>0</t>
        </is>
      </c>
      <c r="DK41" s="90" t="inlineStr">
        <is>
          <t>0</t>
        </is>
      </c>
      <c r="DL41" s="90" t="inlineStr">
        <is>
          <t>0</t>
        </is>
      </c>
      <c r="DM41" s="90" t="inlineStr">
        <is>
          <t>0</t>
        </is>
      </c>
      <c r="DN41" s="90" t="inlineStr">
        <is>
          <t>0</t>
        </is>
      </c>
      <c r="DO41" s="90" t="inlineStr">
        <is>
          <t>0</t>
        </is>
      </c>
      <c r="DP41" s="90" t="inlineStr">
        <is>
          <t>0</t>
        </is>
      </c>
      <c r="DQ41" s="90" t="inlineStr">
        <is>
          <t>4.57371</t>
        </is>
      </c>
      <c r="DR41" s="90" t="inlineStr">
        <is>
          <t>0</t>
        </is>
      </c>
      <c r="DS41" s="93" t="inlineStr">
        <is>
          <t>-0.111389</t>
        </is>
      </c>
      <c r="DT41" s="90" t="inlineStr">
        <is>
          <t>0</t>
        </is>
      </c>
      <c r="DU41" s="90" t="inlineStr">
        <is>
          <t>0</t>
        </is>
      </c>
      <c r="DV41" s="90" t="inlineStr">
        <is>
          <t>4.9</t>
        </is>
      </c>
      <c r="DW41" s="90" t="inlineStr">
        <is>
          <t>23.9</t>
        </is>
      </c>
      <c r="DX41" s="90" t="inlineStr">
        <is>
          <t>0</t>
        </is>
      </c>
      <c r="DY41" s="90" t="inlineStr">
        <is>
          <t>18.3</t>
        </is>
      </c>
      <c r="DZ41" s="90" t="inlineStr">
        <is>
          <t>38.9562</t>
        </is>
      </c>
      <c r="EA41" s="90" t="inlineStr">
        <is>
          <t>10758.8</t>
        </is>
      </c>
      <c r="EB41" s="90" t="inlineStr">
        <is>
          <t>215.353</t>
        </is>
      </c>
      <c r="EC41" s="90" t="inlineStr">
        <is>
          <t>25.3341</t>
        </is>
      </c>
      <c r="ED41" s="90" t="inlineStr">
        <is>
          <t>12.8182</t>
        </is>
      </c>
      <c r="EE41" s="90" t="inlineStr">
        <is>
          <t>-0.00598608</t>
        </is>
      </c>
      <c r="EF41" s="90" t="inlineStr">
        <is>
          <t>2136.64</t>
        </is>
      </c>
      <c r="EG41" s="90" t="inlineStr">
        <is>
          <t>25.7</t>
        </is>
      </c>
      <c r="EH41" s="90" t="inlineStr">
        <is>
          <t>0</t>
        </is>
      </c>
      <c r="EI41" s="90" t="inlineStr">
        <is>
          <t xml:space="preserve"> 41</t>
        </is>
      </c>
    </row>
    <row r="42" ht="14.25" customHeight="1" s="91">
      <c r="A42" s="92" t="inlineStr">
        <is>
          <t>2025-01-31 09:00</t>
        </is>
      </c>
      <c r="B42" s="90" t="inlineStr">
        <is>
          <t>102401</t>
        </is>
      </c>
      <c r="C42" s="90" t="inlineStr">
        <is>
          <t>24134.9</t>
        </is>
      </c>
      <c r="D42" s="90" t="inlineStr">
        <is>
          <t>4.50224</t>
        </is>
      </c>
      <c r="E42" s="90" t="inlineStr">
        <is>
          <t>11720</t>
        </is>
      </c>
      <c r="F42" s="90" t="inlineStr">
        <is>
          <t>218.187</t>
        </is>
      </c>
      <c r="G42" s="90" t="inlineStr">
        <is>
          <t>9.2</t>
        </is>
      </c>
      <c r="H42" s="90" t="inlineStr">
        <is>
          <t>0</t>
        </is>
      </c>
      <c r="I42" s="90" t="inlineStr">
        <is>
          <t>-0.131228</t>
        </is>
      </c>
      <c r="J42" s="90" t="inlineStr">
        <is>
          <t>19.7922</t>
        </is>
      </c>
      <c r="K42" s="90" t="inlineStr">
        <is>
          <t>15.0089</t>
        </is>
      </c>
      <c r="L42" s="93" t="inlineStr">
        <is>
          <t>0.00013389</t>
        </is>
      </c>
      <c r="M42" s="90" t="inlineStr">
        <is>
          <t>9143.18</t>
        </is>
      </c>
      <c r="N42" s="90" t="inlineStr">
        <is>
          <t>221.589</t>
        </is>
      </c>
      <c r="O42" s="90" t="inlineStr">
        <is>
          <t>21.4</t>
        </is>
      </c>
      <c r="P42" s="90" t="inlineStr">
        <is>
          <t>0</t>
        </is>
      </c>
      <c r="Q42" s="90" t="inlineStr">
        <is>
          <t>0.0373125</t>
        </is>
      </c>
      <c r="R42" s="90" t="inlineStr">
        <is>
          <t>23.5799</t>
        </is>
      </c>
      <c r="S42" s="90" t="inlineStr">
        <is>
          <t>13.2325</t>
        </is>
      </c>
      <c r="T42" s="93" t="inlineStr">
        <is>
          <t>6.86387e-05</t>
        </is>
      </c>
      <c r="U42" s="90" t="inlineStr">
        <is>
          <t>7215.51</t>
        </is>
      </c>
      <c r="V42" s="90" t="inlineStr">
        <is>
          <t>236.434</t>
        </is>
      </c>
      <c r="W42" s="90" t="inlineStr">
        <is>
          <t>42.3</t>
        </is>
      </c>
      <c r="X42" s="90" t="inlineStr">
        <is>
          <t>0</t>
        </is>
      </c>
      <c r="Y42" s="90" t="inlineStr">
        <is>
          <t>0.262381</t>
        </is>
      </c>
      <c r="Z42" s="90" t="inlineStr">
        <is>
          <t>17.9952</t>
        </is>
      </c>
      <c r="AA42" s="90" t="inlineStr">
        <is>
          <t>8.70387</t>
        </is>
      </c>
      <c r="AB42" s="93" t="inlineStr">
        <is>
          <t>4.90422e-05</t>
        </is>
      </c>
      <c r="AC42" s="90" t="inlineStr">
        <is>
          <t>5629.29</t>
        </is>
      </c>
      <c r="AD42" s="90" t="inlineStr">
        <is>
          <t>249.564</t>
        </is>
      </c>
      <c r="AE42" s="90" t="inlineStr">
        <is>
          <t>46.6</t>
        </is>
      </c>
      <c r="AF42" s="90" t="inlineStr">
        <is>
          <t>0</t>
        </is>
      </c>
      <c r="AG42" s="90" t="inlineStr">
        <is>
          <t>0.0351406</t>
        </is>
      </c>
      <c r="AH42" s="90" t="inlineStr">
        <is>
          <t>13.7796</t>
        </is>
      </c>
      <c r="AI42" s="90" t="inlineStr">
        <is>
          <t>6.60917</t>
        </is>
      </c>
      <c r="AJ42" s="93" t="inlineStr">
        <is>
          <t>0.000101261</t>
        </is>
      </c>
      <c r="AK42" s="90" t="inlineStr">
        <is>
          <t>4271.93</t>
        </is>
      </c>
      <c r="AL42" s="90" t="inlineStr">
        <is>
          <t>258.702</t>
        </is>
      </c>
      <c r="AM42" s="90" t="inlineStr">
        <is>
          <t>68.8</t>
        </is>
      </c>
      <c r="AN42" s="90" t="inlineStr">
        <is>
          <t>0</t>
        </is>
      </c>
      <c r="AO42" s="90" t="inlineStr">
        <is>
          <t>0.127639</t>
        </is>
      </c>
      <c r="AP42" s="90" t="inlineStr">
        <is>
          <t>8.45403</t>
        </is>
      </c>
      <c r="AQ42" s="90" t="inlineStr">
        <is>
          <t>3.79025</t>
        </is>
      </c>
      <c r="AR42" s="93" t="inlineStr">
        <is>
          <t>0.00013074</t>
        </is>
      </c>
      <c r="AS42" s="90" t="inlineStr">
        <is>
          <t>3084.31</t>
        </is>
      </c>
      <c r="AT42" s="90" t="inlineStr">
        <is>
          <t>267.538</t>
        </is>
      </c>
      <c r="AU42" s="90" t="inlineStr">
        <is>
          <t>39.5</t>
        </is>
      </c>
      <c r="AV42" s="90" t="inlineStr">
        <is>
          <t>0</t>
        </is>
      </c>
      <c r="AW42" s="90" t="inlineStr">
        <is>
          <t>0.107168</t>
        </is>
      </c>
      <c r="AX42" s="90" t="inlineStr">
        <is>
          <t>2.99748</t>
        </is>
      </c>
      <c r="AY42" s="90" t="inlineStr">
        <is>
          <t>1.42542</t>
        </is>
      </c>
      <c r="AZ42" s="93" t="inlineStr">
        <is>
          <t>7.68007e-05</t>
        </is>
      </c>
      <c r="BA42" s="90" t="inlineStr">
        <is>
          <t>1534.34</t>
        </is>
      </c>
      <c r="BB42" s="90" t="inlineStr">
        <is>
          <t>275.761</t>
        </is>
      </c>
      <c r="BC42" s="90" t="inlineStr">
        <is>
          <t>38.9</t>
        </is>
      </c>
      <c r="BD42" s="90" t="inlineStr">
        <is>
          <t>0</t>
        </is>
      </c>
      <c r="BE42" s="90" t="inlineStr">
        <is>
          <t>0.0424512</t>
        </is>
      </c>
      <c r="BF42" s="90" t="inlineStr">
        <is>
          <t>-1.66831</t>
        </is>
      </c>
      <c r="BG42" s="90" t="inlineStr">
        <is>
          <t>3.57436</t>
        </is>
      </c>
      <c r="BH42" s="93" t="inlineStr">
        <is>
          <t>8.58896e-05</t>
        </is>
      </c>
      <c r="BI42" s="90" t="inlineStr">
        <is>
          <t>845.885</t>
        </is>
      </c>
      <c r="BJ42" s="90" t="inlineStr">
        <is>
          <t>279.428</t>
        </is>
      </c>
      <c r="BK42" s="90" t="inlineStr">
        <is>
          <t>83.2</t>
        </is>
      </c>
      <c r="BL42" s="90" t="inlineStr">
        <is>
          <t>0</t>
        </is>
      </c>
      <c r="BM42" s="90" t="inlineStr">
        <is>
          <t>0.126156</t>
        </is>
      </c>
      <c r="BN42" s="90" t="inlineStr">
        <is>
          <t>-2.27025</t>
        </is>
      </c>
      <c r="BO42" s="90" t="inlineStr">
        <is>
          <t>4.73387</t>
        </is>
      </c>
      <c r="BP42" s="93" t="inlineStr">
        <is>
          <t>5.85267e-05</t>
        </is>
      </c>
      <c r="BQ42" s="90" t="inlineStr">
        <is>
          <t>626.348</t>
        </is>
      </c>
      <c r="BR42" s="90" t="inlineStr">
        <is>
          <t>281.236</t>
        </is>
      </c>
      <c r="BS42" s="90" t="inlineStr">
        <is>
          <t>83.9</t>
        </is>
      </c>
      <c r="BT42" s="90" t="inlineStr">
        <is>
          <t>0</t>
        </is>
      </c>
      <c r="BU42" s="90" t="inlineStr">
        <is>
          <t>0.127923</t>
        </is>
      </c>
      <c r="BV42" s="90" t="inlineStr">
        <is>
          <t>-2.11894</t>
        </is>
      </c>
      <c r="BW42" s="90" t="inlineStr">
        <is>
          <t>4.53359</t>
        </is>
      </c>
      <c r="BX42" s="93" t="inlineStr">
        <is>
          <t>5.50182e-05</t>
        </is>
      </c>
      <c r="BY42" s="90" t="inlineStr">
        <is>
          <t>3</t>
        </is>
      </c>
      <c r="BZ42" s="90" t="inlineStr">
        <is>
          <t>410.992</t>
        </is>
      </c>
      <c r="CA42" s="90" t="inlineStr">
        <is>
          <t>283.254</t>
        </is>
      </c>
      <c r="CB42" s="90" t="inlineStr">
        <is>
          <t>76.7</t>
        </is>
      </c>
      <c r="CC42" s="90" t="inlineStr">
        <is>
          <t>0</t>
        </is>
      </c>
      <c r="CD42" s="90" t="inlineStr">
        <is>
          <t>0.118242</t>
        </is>
      </c>
      <c r="CE42" s="90" t="inlineStr">
        <is>
          <t>-2.04511</t>
        </is>
      </c>
      <c r="CF42" s="90" t="inlineStr">
        <is>
          <t>4.40159</t>
        </is>
      </c>
      <c r="CG42" s="93" t="inlineStr">
        <is>
          <t>5.65848e-05</t>
        </is>
      </c>
      <c r="CH42" s="90" t="inlineStr">
        <is>
          <t>285.302</t>
        </is>
      </c>
      <c r="CI42" s="90" t="inlineStr">
        <is>
          <t>69.5</t>
        </is>
      </c>
      <c r="CJ42" s="90" t="inlineStr">
        <is>
          <t>0</t>
        </is>
      </c>
      <c r="CK42" s="90" t="inlineStr">
        <is>
          <t>0.105242</t>
        </is>
      </c>
      <c r="CL42" s="90" t="inlineStr">
        <is>
          <t>-1.94511</t>
        </is>
      </c>
      <c r="CM42" s="90" t="inlineStr">
        <is>
          <t>4.15703</t>
        </is>
      </c>
      <c r="CN42" s="93" t="inlineStr">
        <is>
          <t>6.07902e-05</t>
        </is>
      </c>
      <c r="CO42" s="90" t="inlineStr">
        <is>
          <t>199.552</t>
        </is>
      </c>
      <c r="CP42" s="90" t="inlineStr">
        <is>
          <t>55.5794</t>
        </is>
      </c>
      <c r="CQ42" s="90" t="inlineStr">
        <is>
          <t>288.958</t>
        </is>
      </c>
      <c r="CR42" s="90" t="inlineStr">
        <is>
          <t>0</t>
        </is>
      </c>
      <c r="CS42" s="90" t="inlineStr">
        <is>
          <t>177.163</t>
        </is>
      </c>
      <c r="CT42" s="90" t="inlineStr">
        <is>
          <t>287.143</t>
        </is>
      </c>
      <c r="CU42" s="90" t="inlineStr">
        <is>
          <t>281.301</t>
        </is>
      </c>
      <c r="CV42" s="90" t="inlineStr">
        <is>
          <t>67.9</t>
        </is>
      </c>
      <c r="CW42" s="90" t="inlineStr">
        <is>
          <t>-1.52929</t>
        </is>
      </c>
      <c r="CX42" s="90" t="inlineStr">
        <is>
          <t>3.20629</t>
        </is>
      </c>
      <c r="CY42" s="90" t="inlineStr">
        <is>
          <t>-50</t>
        </is>
      </c>
      <c r="CZ42" s="93" t="inlineStr">
        <is>
          <t>0</t>
        </is>
      </c>
      <c r="DA42" s="93" t="inlineStr">
        <is>
          <t>0</t>
        </is>
      </c>
      <c r="DB42" s="93" t="inlineStr">
        <is>
          <t>3.6e-07</t>
        </is>
      </c>
      <c r="DC42" s="93" t="inlineStr">
        <is>
          <t>4e-07</t>
        </is>
      </c>
      <c r="DD42" s="90" t="inlineStr">
        <is>
          <t>0</t>
        </is>
      </c>
      <c r="DE42" s="90" t="inlineStr">
        <is>
          <t>29.875</t>
        </is>
      </c>
      <c r="DF42" s="90" t="inlineStr">
        <is>
          <t>0</t>
        </is>
      </c>
      <c r="DG42" s="90" t="inlineStr">
        <is>
          <t>21.0625</t>
        </is>
      </c>
      <c r="DH42" s="90" t="inlineStr">
        <is>
          <t>0</t>
        </is>
      </c>
      <c r="DI42" s="90" t="inlineStr">
        <is>
          <t>0</t>
        </is>
      </c>
      <c r="DJ42" s="90" t="inlineStr">
        <is>
          <t>0</t>
        </is>
      </c>
      <c r="DK42" s="90" t="inlineStr">
        <is>
          <t>0</t>
        </is>
      </c>
      <c r="DL42" s="90" t="inlineStr">
        <is>
          <t>0</t>
        </is>
      </c>
      <c r="DM42" s="90" t="inlineStr">
        <is>
          <t>0</t>
        </is>
      </c>
      <c r="DN42" s="90" t="inlineStr">
        <is>
          <t>0</t>
        </is>
      </c>
      <c r="DO42" s="90" t="inlineStr">
        <is>
          <t>0</t>
        </is>
      </c>
      <c r="DP42" s="90" t="inlineStr">
        <is>
          <t>10681</t>
        </is>
      </c>
      <c r="DQ42" s="90" t="inlineStr">
        <is>
          <t>2.8594</t>
        </is>
      </c>
      <c r="DR42" s="90" t="inlineStr">
        <is>
          <t>1</t>
        </is>
      </c>
      <c r="DS42" s="90" t="inlineStr">
        <is>
          <t>-0.126953</t>
        </is>
      </c>
      <c r="DT42" s="90" t="inlineStr">
        <is>
          <t>0</t>
        </is>
      </c>
      <c r="DU42" s="90" t="inlineStr">
        <is>
          <t>0</t>
        </is>
      </c>
      <c r="DV42" s="90" t="inlineStr">
        <is>
          <t>0</t>
        </is>
      </c>
      <c r="DW42" s="90" t="inlineStr">
        <is>
          <t>1.7</t>
        </is>
      </c>
      <c r="DX42" s="90" t="inlineStr">
        <is>
          <t>0</t>
        </is>
      </c>
      <c r="DY42" s="90" t="inlineStr">
        <is>
          <t>0</t>
        </is>
      </c>
      <c r="DZ42" s="90" t="inlineStr">
        <is>
          <t>19.8695</t>
        </is>
      </c>
      <c r="EA42" s="90" t="inlineStr">
        <is>
          <t>10569.2</t>
        </is>
      </c>
      <c r="EB42" s="90" t="inlineStr">
        <is>
          <t>215.836</t>
        </is>
      </c>
      <c r="EC42" s="90" t="inlineStr">
        <is>
          <t>23.8756</t>
        </is>
      </c>
      <c r="ED42" s="90" t="inlineStr">
        <is>
          <t>15.5344</t>
        </is>
      </c>
      <c r="EE42" s="90" t="inlineStr">
        <is>
          <t>-0.00141265</t>
        </is>
      </c>
      <c r="EF42" s="90" t="inlineStr">
        <is>
          <t>2310.56</t>
        </is>
      </c>
      <c r="EG42" s="90" t="inlineStr">
        <is>
          <t>29</t>
        </is>
      </c>
      <c r="EH42" s="90" t="inlineStr">
        <is>
          <t>0</t>
        </is>
      </c>
      <c r="EI42" s="90" t="inlineStr">
        <is>
          <t xml:space="preserve"> 42</t>
        </is>
      </c>
    </row>
    <row r="43" ht="14.25" customHeight="1" s="91">
      <c r="A43" s="92" t="inlineStr">
        <is>
          <t>2025-01-31 12:00</t>
        </is>
      </c>
      <c r="B43" s="90" t="inlineStr">
        <is>
          <t>102248</t>
        </is>
      </c>
      <c r="C43" s="90" t="inlineStr">
        <is>
          <t>24134.8</t>
        </is>
      </c>
      <c r="D43" s="90" t="inlineStr">
        <is>
          <t>4.3</t>
        </is>
      </c>
      <c r="E43" s="90" t="inlineStr">
        <is>
          <t>11706.8</t>
        </is>
      </c>
      <c r="F43" s="90" t="inlineStr">
        <is>
          <t>216.334</t>
        </is>
      </c>
      <c r="G43" s="90" t="inlineStr">
        <is>
          <t>12</t>
        </is>
      </c>
      <c r="H43" s="90" t="inlineStr">
        <is>
          <t>0</t>
        </is>
      </c>
      <c r="I43" s="90" t="inlineStr">
        <is>
          <t>0.0722246</t>
        </is>
      </c>
      <c r="J43" s="90" t="inlineStr">
        <is>
          <t>18.8166</t>
        </is>
      </c>
      <c r="K43" s="90" t="inlineStr">
        <is>
          <t>19.1076</t>
        </is>
      </c>
      <c r="L43" s="93" t="inlineStr">
        <is>
          <t>7.51363e-05</t>
        </is>
      </c>
      <c r="M43" s="90" t="inlineStr">
        <is>
          <t>9133.47</t>
        </is>
      </c>
      <c r="N43" s="90" t="inlineStr">
        <is>
          <t>221.199</t>
        </is>
      </c>
      <c r="O43" s="90" t="inlineStr">
        <is>
          <t>24.9</t>
        </is>
      </c>
      <c r="P43" s="90" t="inlineStr">
        <is>
          <t>0</t>
        </is>
      </c>
      <c r="Q43" s="90" t="inlineStr">
        <is>
          <t>-0.0234961</t>
        </is>
      </c>
      <c r="R43" s="90" t="inlineStr">
        <is>
          <t>17.9679</t>
        </is>
      </c>
      <c r="S43" s="90" t="inlineStr">
        <is>
          <t>17.4545</t>
        </is>
      </c>
      <c r="T43" s="93" t="inlineStr">
        <is>
          <t>7.43131e-05</t>
        </is>
      </c>
      <c r="U43" s="90" t="inlineStr">
        <is>
          <t>7209.89</t>
        </is>
      </c>
      <c r="V43" s="90" t="inlineStr">
        <is>
          <t>235.929</t>
        </is>
      </c>
      <c r="W43" s="90" t="inlineStr">
        <is>
          <t>55.2</t>
        </is>
      </c>
      <c r="X43" s="90" t="inlineStr">
        <is>
          <t>0</t>
        </is>
      </c>
      <c r="Y43" s="90" t="inlineStr">
        <is>
          <t>-0.00492578</t>
        </is>
      </c>
      <c r="Z43" s="90" t="inlineStr">
        <is>
          <t>12.3761</t>
        </is>
      </c>
      <c r="AA43" s="90" t="inlineStr">
        <is>
          <t>10.2946</t>
        </is>
      </c>
      <c r="AB43" s="93" t="inlineStr">
        <is>
          <t>6.84589e-05</t>
        </is>
      </c>
      <c r="AC43" s="90" t="inlineStr">
        <is>
          <t>5626.09</t>
        </is>
      </c>
      <c r="AD43" s="90" t="inlineStr">
        <is>
          <t>249.43</t>
        </is>
      </c>
      <c r="AE43" s="90" t="inlineStr">
        <is>
          <t>40.1</t>
        </is>
      </c>
      <c r="AF43" s="90" t="inlineStr">
        <is>
          <t>0</t>
        </is>
      </c>
      <c r="AG43" s="90" t="inlineStr">
        <is>
          <t>0.116273</t>
        </is>
      </c>
      <c r="AH43" s="90" t="inlineStr">
        <is>
          <t>8.883</t>
        </is>
      </c>
      <c r="AI43" s="90" t="inlineStr">
        <is>
          <t>6.54559</t>
        </is>
      </c>
      <c r="AJ43" s="93" t="inlineStr">
        <is>
          <t>6.44205e-05</t>
        </is>
      </c>
      <c r="AK43" s="90" t="inlineStr">
        <is>
          <t>4267.37</t>
        </is>
      </c>
      <c r="AL43" s="90" t="inlineStr">
        <is>
          <t>259.352</t>
        </is>
      </c>
      <c r="AM43" s="90" t="inlineStr">
        <is>
          <t>35.3</t>
        </is>
      </c>
      <c r="AN43" s="90" t="inlineStr">
        <is>
          <t>0</t>
        </is>
      </c>
      <c r="AO43" s="90" t="inlineStr">
        <is>
          <t>0.0546992</t>
        </is>
      </c>
      <c r="AP43" s="90" t="inlineStr">
        <is>
          <t>6.94199</t>
        </is>
      </c>
      <c r="AQ43" s="90" t="inlineStr">
        <is>
          <t>5.38956</t>
        </is>
      </c>
      <c r="AR43" s="93" t="inlineStr">
        <is>
          <t>8.86343e-05</t>
        </is>
      </c>
      <c r="AS43" s="90" t="inlineStr">
        <is>
          <t>3077.58</t>
        </is>
      </c>
      <c r="AT43" s="90" t="inlineStr">
        <is>
          <t>267.83</t>
        </is>
      </c>
      <c r="AU43" s="90" t="inlineStr">
        <is>
          <t>51.5</t>
        </is>
      </c>
      <c r="AV43" s="90" t="inlineStr">
        <is>
          <t>0</t>
        </is>
      </c>
      <c r="AW43" s="90" t="inlineStr">
        <is>
          <t>0.142383</t>
        </is>
      </c>
      <c r="AX43" s="90" t="inlineStr">
        <is>
          <t>2.46792</t>
        </is>
      </c>
      <c r="AY43" s="90" t="inlineStr">
        <is>
          <t>3.01189</t>
        </is>
      </c>
      <c r="AZ43" s="93" t="inlineStr">
        <is>
          <t>6.95201e-05</t>
        </is>
      </c>
      <c r="BA43" s="90" t="inlineStr">
        <is>
          <t>1525.08</t>
        </is>
      </c>
      <c r="BB43" s="90" t="inlineStr">
        <is>
          <t>276.043</t>
        </is>
      </c>
      <c r="BC43" s="90" t="inlineStr">
        <is>
          <t>43.3</t>
        </is>
      </c>
      <c r="BD43" s="90" t="inlineStr">
        <is>
          <t>0</t>
        </is>
      </c>
      <c r="BE43" s="90" t="inlineStr">
        <is>
          <t>0.245241</t>
        </is>
      </c>
      <c r="BF43" s="90" t="inlineStr">
        <is>
          <t>-1.45838</t>
        </is>
      </c>
      <c r="BG43" s="90" t="inlineStr">
        <is>
          <t>3.30164</t>
        </is>
      </c>
      <c r="BH43" s="93" t="inlineStr">
        <is>
          <t>0.000111366</t>
        </is>
      </c>
      <c r="BI43" s="90" t="inlineStr">
        <is>
          <t>836.43</t>
        </is>
      </c>
      <c r="BJ43" s="90" t="inlineStr">
        <is>
          <t>280.238</t>
        </is>
      </c>
      <c r="BK43" s="90" t="inlineStr">
        <is>
          <t>81</t>
        </is>
      </c>
      <c r="BL43" s="90" t="inlineStr">
        <is>
          <t>0</t>
        </is>
      </c>
      <c r="BM43" s="90" t="inlineStr">
        <is>
          <t>0.113376</t>
        </is>
      </c>
      <c r="BN43" s="90" t="inlineStr">
        <is>
          <t>-2.26041</t>
        </is>
      </c>
      <c r="BO43" s="90" t="inlineStr">
        <is>
          <t>4.01268</t>
        </is>
      </c>
      <c r="BP43" s="93" t="inlineStr">
        <is>
          <t>8.98157e-05</t>
        </is>
      </c>
      <c r="BQ43" s="90" t="inlineStr">
        <is>
          <t>616.153</t>
        </is>
      </c>
      <c r="BR43" s="90" t="inlineStr">
        <is>
          <t>282.328</t>
        </is>
      </c>
      <c r="BS43" s="90" t="inlineStr">
        <is>
          <t>73.1</t>
        </is>
      </c>
      <c r="BT43" s="90" t="inlineStr">
        <is>
          <t>0</t>
        </is>
      </c>
      <c r="BU43" s="90" t="inlineStr">
        <is>
          <t>0.0473008</t>
        </is>
      </c>
      <c r="BV43" s="90" t="inlineStr">
        <is>
          <t>-2.58086</t>
        </is>
      </c>
      <c r="BW43" s="90" t="inlineStr">
        <is>
          <t>4.06866</t>
        </is>
      </c>
      <c r="BX43" s="93" t="inlineStr">
        <is>
          <t>8.70942e-05</t>
        </is>
      </c>
      <c r="BY43" s="90" t="inlineStr">
        <is>
          <t>3</t>
        </is>
      </c>
      <c r="BZ43" s="90" t="inlineStr">
        <is>
          <t>399.985</t>
        </is>
      </c>
      <c r="CA43" s="90" t="inlineStr">
        <is>
          <t>284.407</t>
        </is>
      </c>
      <c r="CB43" s="90" t="inlineStr">
        <is>
          <t>66</t>
        </is>
      </c>
      <c r="CC43" s="90" t="inlineStr">
        <is>
          <t>0</t>
        </is>
      </c>
      <c r="CD43" s="90" t="inlineStr">
        <is>
          <t>0.0148462</t>
        </is>
      </c>
      <c r="CE43" s="90" t="inlineStr">
        <is>
          <t>-2.98404</t>
        </is>
      </c>
      <c r="CF43" s="90" t="inlineStr">
        <is>
          <t>4.08215</t>
        </is>
      </c>
      <c r="CG43" s="93" t="inlineStr">
        <is>
          <t>8.38264e-05</t>
        </is>
      </c>
      <c r="CH43" s="90" t="inlineStr">
        <is>
          <t>286.494</t>
        </is>
      </c>
      <c r="CI43" s="90" t="inlineStr">
        <is>
          <t>59.9</t>
        </is>
      </c>
      <c r="CJ43" s="90" t="inlineStr">
        <is>
          <t>0</t>
        </is>
      </c>
      <c r="CK43" s="90" t="inlineStr">
        <is>
          <t>0.0278462</t>
        </is>
      </c>
      <c r="CL43" s="90" t="inlineStr">
        <is>
          <t>-3.33404</t>
        </is>
      </c>
      <c r="CM43" s="90" t="inlineStr">
        <is>
          <t>3.95471</t>
        </is>
      </c>
      <c r="CN43" s="93" t="inlineStr">
        <is>
          <t>8.81133e-05</t>
        </is>
      </c>
      <c r="CO43" s="90" t="inlineStr">
        <is>
          <t>187.751</t>
        </is>
      </c>
      <c r="CP43" s="90" t="inlineStr">
        <is>
          <t>55.5794</t>
        </is>
      </c>
      <c r="CQ43" s="90" t="inlineStr">
        <is>
          <t>291.209</t>
        </is>
      </c>
      <c r="CR43" s="90" t="inlineStr">
        <is>
          <t>0</t>
        </is>
      </c>
      <c r="CS43" s="90" t="inlineStr">
        <is>
          <t>280.574</t>
        </is>
      </c>
      <c r="CT43" s="90" t="inlineStr">
        <is>
          <t>288.461</t>
        </is>
      </c>
      <c r="CU43" s="90" t="inlineStr">
        <is>
          <t>280.582</t>
        </is>
      </c>
      <c r="CV43" s="90" t="inlineStr">
        <is>
          <t>59.4</t>
        </is>
      </c>
      <c r="CW43" s="90" t="inlineStr">
        <is>
          <t>-3.09089</t>
        </is>
      </c>
      <c r="CX43" s="90" t="inlineStr">
        <is>
          <t>3.13015</t>
        </is>
      </c>
      <c r="CY43" s="90" t="inlineStr">
        <is>
          <t>-50</t>
        </is>
      </c>
      <c r="CZ43" s="93" t="inlineStr">
        <is>
          <t>8e-08</t>
        </is>
      </c>
      <c r="DA43" s="93" t="inlineStr">
        <is>
          <t>0</t>
        </is>
      </c>
      <c r="DB43" s="93" t="inlineStr">
        <is>
          <t>3.2e-07</t>
        </is>
      </c>
      <c r="DC43" s="93" t="inlineStr">
        <is>
          <t>3.2e-07</t>
        </is>
      </c>
      <c r="DD43" s="90" t="inlineStr">
        <is>
          <t>0</t>
        </is>
      </c>
      <c r="DE43" s="90" t="inlineStr">
        <is>
          <t>29.875</t>
        </is>
      </c>
      <c r="DF43" s="90" t="inlineStr">
        <is>
          <t>0</t>
        </is>
      </c>
      <c r="DG43" s="90" t="inlineStr">
        <is>
          <t>21.0625</t>
        </is>
      </c>
      <c r="DH43" s="90" t="inlineStr">
        <is>
          <t>0</t>
        </is>
      </c>
      <c r="DI43" s="90" t="inlineStr">
        <is>
          <t>0</t>
        </is>
      </c>
      <c r="DJ43" s="90" t="inlineStr">
        <is>
          <t>0</t>
        </is>
      </c>
      <c r="DK43" s="90" t="inlineStr">
        <is>
          <t>0</t>
        </is>
      </c>
      <c r="DL43" s="90" t="inlineStr">
        <is>
          <t>0</t>
        </is>
      </c>
      <c r="DM43" s="90" t="inlineStr">
        <is>
          <t>0</t>
        </is>
      </c>
      <c r="DN43" s="90" t="inlineStr">
        <is>
          <t>0</t>
        </is>
      </c>
      <c r="DO43" s="90" t="inlineStr">
        <is>
          <t>0</t>
        </is>
      </c>
      <c r="DP43" s="90" t="inlineStr">
        <is>
          <t>21481</t>
        </is>
      </c>
      <c r="DQ43" s="90" t="inlineStr">
        <is>
          <t>2.45989</t>
        </is>
      </c>
      <c r="DR43" s="90" t="inlineStr">
        <is>
          <t>7</t>
        </is>
      </c>
      <c r="DS43" s="90" t="inlineStr">
        <is>
          <t>-0.208984</t>
        </is>
      </c>
      <c r="DT43" s="90" t="inlineStr">
        <is>
          <t>0</t>
        </is>
      </c>
      <c r="DU43" s="90" t="inlineStr">
        <is>
          <t>0</t>
        </is>
      </c>
      <c r="DV43" s="90" t="inlineStr">
        <is>
          <t>5</t>
        </is>
      </c>
      <c r="DW43" s="90" t="inlineStr">
        <is>
          <t>0.8</t>
        </is>
      </c>
      <c r="DX43" s="90" t="inlineStr">
        <is>
          <t>0</t>
        </is>
      </c>
      <c r="DY43" s="90" t="inlineStr">
        <is>
          <t>0</t>
        </is>
      </c>
      <c r="DZ43" s="90" t="inlineStr">
        <is>
          <t>32.6202</t>
        </is>
      </c>
      <c r="EA43" s="90" t="inlineStr">
        <is>
          <t>10703.6</t>
        </is>
      </c>
      <c r="EB43" s="90" t="inlineStr">
        <is>
          <t>215.589</t>
        </is>
      </c>
      <c r="EC43" s="90" t="inlineStr">
        <is>
          <t>24.2398</t>
        </is>
      </c>
      <c r="ED43" s="90" t="inlineStr">
        <is>
          <t>15.3451</t>
        </is>
      </c>
      <c r="EE43" s="90" t="inlineStr">
        <is>
          <t>0.00116686</t>
        </is>
      </c>
      <c r="EF43" s="90" t="inlineStr">
        <is>
          <t>2359.04</t>
        </is>
      </c>
      <c r="EG43" s="90" t="inlineStr">
        <is>
          <t>33</t>
        </is>
      </c>
      <c r="EH43" s="90" t="inlineStr">
        <is>
          <t>0</t>
        </is>
      </c>
      <c r="EI43" s="90" t="inlineStr">
        <is>
          <t xml:space="preserve"> 43</t>
        </is>
      </c>
    </row>
    <row r="44" ht="14.25" customHeight="1" s="91">
      <c r="A44" s="92" t="inlineStr">
        <is>
          <t>2025-01-31 15:00</t>
        </is>
      </c>
      <c r="B44" s="90" t="inlineStr">
        <is>
          <t>102156</t>
        </is>
      </c>
      <c r="C44" s="90" t="inlineStr">
        <is>
          <t>24135.1</t>
        </is>
      </c>
      <c r="D44" s="90" t="inlineStr">
        <is>
          <t>4.70268</t>
        </is>
      </c>
      <c r="E44" s="90" t="inlineStr">
        <is>
          <t>11701.3</t>
        </is>
      </c>
      <c r="F44" s="90" t="inlineStr">
        <is>
          <t>218.708</t>
        </is>
      </c>
      <c r="G44" s="90" t="inlineStr">
        <is>
          <t>7.8</t>
        </is>
      </c>
      <c r="H44" s="90" t="inlineStr">
        <is>
          <t>0</t>
        </is>
      </c>
      <c r="I44" s="90" t="inlineStr">
        <is>
          <t>0.0377363</t>
        </is>
      </c>
      <c r="J44" s="90" t="inlineStr">
        <is>
          <t>17.3203</t>
        </is>
      </c>
      <c r="K44" s="90" t="inlineStr">
        <is>
          <t>19.2822</t>
        </is>
      </c>
      <c r="L44" s="93" t="inlineStr">
        <is>
          <t>8.63005e-05</t>
        </is>
      </c>
      <c r="M44" s="90" t="inlineStr">
        <is>
          <t>9120.22</t>
        </is>
      </c>
      <c r="N44" s="90" t="inlineStr">
        <is>
          <t>220.394</t>
        </is>
      </c>
      <c r="O44" s="90" t="inlineStr">
        <is>
          <t>29.2</t>
        </is>
      </c>
      <c r="P44" s="90" t="inlineStr">
        <is>
          <t>0</t>
        </is>
      </c>
      <c r="Q44" s="90" t="inlineStr">
        <is>
          <t>-0.051168</t>
        </is>
      </c>
      <c r="R44" s="90" t="inlineStr">
        <is>
          <t>13.7291</t>
        </is>
      </c>
      <c r="S44" s="90" t="inlineStr">
        <is>
          <t>17.4239</t>
        </is>
      </c>
      <c r="T44" s="93" t="inlineStr">
        <is>
          <t>8.84275e-05</t>
        </is>
      </c>
      <c r="U44" s="90" t="inlineStr">
        <is>
          <t>7200.01</t>
        </is>
      </c>
      <c r="V44" s="90" t="inlineStr">
        <is>
          <t>235.794</t>
        </is>
      </c>
      <c r="W44" s="90" t="inlineStr">
        <is>
          <t>63.4</t>
        </is>
      </c>
      <c r="X44" s="90" t="inlineStr">
        <is>
          <t>2.8</t>
        </is>
      </c>
      <c r="Y44" s="90" t="inlineStr">
        <is>
          <t>-0.166697</t>
        </is>
      </c>
      <c r="Z44" s="90" t="inlineStr">
        <is>
          <t>7.69859</t>
        </is>
      </c>
      <c r="AA44" s="90" t="inlineStr">
        <is>
          <t>10.5564</t>
        </is>
      </c>
      <c r="AB44" s="93" t="inlineStr">
        <is>
          <t>8.5615e-05</t>
        </is>
      </c>
      <c r="AC44" s="90" t="inlineStr">
        <is>
          <t>5618.88</t>
        </is>
      </c>
      <c r="AD44" s="90" t="inlineStr">
        <is>
          <t>248.646</t>
        </is>
      </c>
      <c r="AE44" s="90" t="inlineStr">
        <is>
          <t>22.4</t>
        </is>
      </c>
      <c r="AF44" s="90" t="inlineStr">
        <is>
          <t>0</t>
        </is>
      </c>
      <c r="AG44" s="90" t="inlineStr">
        <is>
          <t>-0.0896758</t>
        </is>
      </c>
      <c r="AH44" s="90" t="inlineStr">
        <is>
          <t>5.42898</t>
        </is>
      </c>
      <c r="AI44" s="90" t="inlineStr">
        <is>
          <t>8.3291</t>
        </is>
      </c>
      <c r="AJ44" s="93" t="inlineStr">
        <is>
          <t>6.67084e-05</t>
        </is>
      </c>
      <c r="AK44" s="90" t="inlineStr">
        <is>
          <t>4261.82</t>
        </is>
      </c>
      <c r="AL44" s="90" t="inlineStr">
        <is>
          <t>259.598</t>
        </is>
      </c>
      <c r="AM44" s="90" t="inlineStr">
        <is>
          <t>21.9</t>
        </is>
      </c>
      <c r="AN44" s="90" t="inlineStr">
        <is>
          <t>0</t>
        </is>
      </c>
      <c r="AO44" s="90" t="inlineStr">
        <is>
          <t>-0.0306016</t>
        </is>
      </c>
      <c r="AP44" s="90" t="inlineStr">
        <is>
          <t>4.85148</t>
        </is>
      </c>
      <c r="AQ44" s="90" t="inlineStr">
        <is>
          <t>5.72602</t>
        </is>
      </c>
      <c r="AR44" s="93" t="inlineStr">
        <is>
          <t>6.62753e-05</t>
        </is>
      </c>
      <c r="AS44" s="90" t="inlineStr">
        <is>
          <t>3071.5</t>
        </is>
      </c>
      <c r="AT44" s="90" t="inlineStr">
        <is>
          <t>267.807</t>
        </is>
      </c>
      <c r="AU44" s="90" t="inlineStr">
        <is>
          <t>44.8</t>
        </is>
      </c>
      <c r="AV44" s="90" t="inlineStr">
        <is>
          <t>0</t>
        </is>
      </c>
      <c r="AW44" s="90" t="inlineStr">
        <is>
          <t>0.0309902</t>
        </is>
      </c>
      <c r="AX44" s="90" t="inlineStr">
        <is>
          <t>-0.498779</t>
        </is>
      </c>
      <c r="AY44" s="90" t="inlineStr">
        <is>
          <t>3.92086</t>
        </is>
      </c>
      <c r="AZ44" s="93" t="inlineStr">
        <is>
          <t>6.14442e-05</t>
        </is>
      </c>
      <c r="BA44" s="90" t="inlineStr">
        <is>
          <t>1518.06</t>
        </is>
      </c>
      <c r="BB44" s="90" t="inlineStr">
        <is>
          <t>276.899</t>
        </is>
      </c>
      <c r="BC44" s="90" t="inlineStr">
        <is>
          <t>31.6</t>
        </is>
      </c>
      <c r="BD44" s="90" t="inlineStr">
        <is>
          <t>0</t>
        </is>
      </c>
      <c r="BE44" s="90" t="inlineStr">
        <is>
          <t>-0.0160098</t>
        </is>
      </c>
      <c r="BF44" s="90" t="inlineStr">
        <is>
          <t>-2.40497</t>
        </is>
      </c>
      <c r="BG44" s="90" t="inlineStr">
        <is>
          <t>2.99799</t>
        </is>
      </c>
      <c r="BH44" s="93" t="inlineStr">
        <is>
          <t>0.000114438</t>
        </is>
      </c>
      <c r="BI44" s="90" t="inlineStr">
        <is>
          <t>827.96</t>
        </is>
      </c>
      <c r="BJ44" s="90" t="inlineStr">
        <is>
          <t>279.974</t>
        </is>
      </c>
      <c r="BK44" s="90" t="inlineStr">
        <is>
          <t>87.6</t>
        </is>
      </c>
      <c r="BL44" s="90" t="inlineStr">
        <is>
          <t>0</t>
        </is>
      </c>
      <c r="BM44" s="90" t="inlineStr">
        <is>
          <t>0.265936</t>
        </is>
      </c>
      <c r="BN44" s="90" t="inlineStr">
        <is>
          <t>-2.27018</t>
        </is>
      </c>
      <c r="BO44" s="90" t="inlineStr">
        <is>
          <t>3.3651</t>
        </is>
      </c>
      <c r="BP44" s="93" t="inlineStr">
        <is>
          <t>6.19336e-05</t>
        </is>
      </c>
      <c r="BQ44" s="90" t="inlineStr">
        <is>
          <t>607.829</t>
        </is>
      </c>
      <c r="BR44" s="90" t="inlineStr">
        <is>
          <t>282.003</t>
        </is>
      </c>
      <c r="BS44" s="90" t="inlineStr">
        <is>
          <t>80.9</t>
        </is>
      </c>
      <c r="BT44" s="90" t="inlineStr">
        <is>
          <t>0</t>
        </is>
      </c>
      <c r="BU44" s="90" t="inlineStr">
        <is>
          <t>0.208617</t>
        </is>
      </c>
      <c r="BV44" s="90" t="inlineStr">
        <is>
          <t>-2.941</t>
        </is>
      </c>
      <c r="BW44" s="90" t="inlineStr">
        <is>
          <t>3.44148</t>
        </is>
      </c>
      <c r="BX44" s="93" t="inlineStr">
        <is>
          <t>5.0931e-05</t>
        </is>
      </c>
      <c r="BY44" s="90" t="inlineStr">
        <is>
          <t>3</t>
        </is>
      </c>
      <c r="BZ44" s="90" t="inlineStr">
        <is>
          <t>391.854</t>
        </is>
      </c>
      <c r="CA44" s="90" t="inlineStr">
        <is>
          <t>284.048</t>
        </is>
      </c>
      <c r="CB44" s="90" t="inlineStr">
        <is>
          <t>73.2</t>
        </is>
      </c>
      <c r="CC44" s="90" t="inlineStr">
        <is>
          <t>0</t>
        </is>
      </c>
      <c r="CD44" s="90" t="inlineStr">
        <is>
          <t>0.126617</t>
        </is>
      </c>
      <c r="CE44" s="90" t="inlineStr">
        <is>
          <t>-3.56785</t>
        </is>
      </c>
      <c r="CF44" s="90" t="inlineStr">
        <is>
          <t>3.35234</t>
        </is>
      </c>
      <c r="CG44" s="93" t="inlineStr">
        <is>
          <t>5.20896e-05</t>
        </is>
      </c>
      <c r="CH44" s="90" t="inlineStr">
        <is>
          <t>286.084</t>
        </is>
      </c>
      <c r="CI44" s="90" t="inlineStr">
        <is>
          <t>67.2</t>
        </is>
      </c>
      <c r="CJ44" s="90" t="inlineStr">
        <is>
          <t>0</t>
        </is>
      </c>
      <c r="CK44" s="90" t="inlineStr">
        <is>
          <t>0.0496172</t>
        </is>
      </c>
      <c r="CL44" s="90" t="inlineStr">
        <is>
          <t>-3.93785</t>
        </is>
      </c>
      <c r="CM44" s="90" t="inlineStr">
        <is>
          <t>2.95352</t>
        </is>
      </c>
      <c r="CN44" s="93" t="inlineStr">
        <is>
          <t>7.75361e-05</t>
        </is>
      </c>
      <c r="CO44" s="90" t="inlineStr">
        <is>
          <t>179.796</t>
        </is>
      </c>
      <c r="CP44" s="90" t="inlineStr">
        <is>
          <t>55.5794</t>
        </is>
      </c>
      <c r="CQ44" s="90" t="inlineStr">
        <is>
          <t>286.564</t>
        </is>
      </c>
      <c r="CR44" s="90" t="inlineStr">
        <is>
          <t>0</t>
        </is>
      </c>
      <c r="CS44" s="90" t="inlineStr">
        <is>
          <t>77.7493</t>
        </is>
      </c>
      <c r="CT44" s="90" t="inlineStr">
        <is>
          <t>287.026</t>
        </is>
      </c>
      <c r="CU44" s="90" t="inlineStr">
        <is>
          <t>281.73</t>
        </is>
      </c>
      <c r="CV44" s="90" t="inlineStr">
        <is>
          <t>70.6</t>
        </is>
      </c>
      <c r="CW44" s="90" t="inlineStr">
        <is>
          <t>-3.03929</t>
        </is>
      </c>
      <c r="CX44" s="90" t="inlineStr">
        <is>
          <t>1.92777</t>
        </is>
      </c>
      <c r="CY44" s="90" t="inlineStr">
        <is>
          <t>-50</t>
        </is>
      </c>
      <c r="CZ44" s="90" t="inlineStr">
        <is>
          <t>0</t>
        </is>
      </c>
      <c r="DA44" s="90" t="inlineStr">
        <is>
          <t>0</t>
        </is>
      </c>
      <c r="DB44" s="93" t="inlineStr">
        <is>
          <t>4e-08</t>
        </is>
      </c>
      <c r="DC44" s="93" t="inlineStr">
        <is>
          <t>0</t>
        </is>
      </c>
      <c r="DD44" s="90" t="inlineStr">
        <is>
          <t>0</t>
        </is>
      </c>
      <c r="DE44" s="90" t="inlineStr">
        <is>
          <t>29.875</t>
        </is>
      </c>
      <c r="DF44" s="90" t="inlineStr">
        <is>
          <t>0</t>
        </is>
      </c>
      <c r="DG44" s="90" t="inlineStr">
        <is>
          <t>21.0625</t>
        </is>
      </c>
      <c r="DH44" s="90" t="inlineStr">
        <is>
          <t>0</t>
        </is>
      </c>
      <c r="DI44" s="90" t="inlineStr">
        <is>
          <t>0</t>
        </is>
      </c>
      <c r="DJ44" s="90" t="inlineStr">
        <is>
          <t>0</t>
        </is>
      </c>
      <c r="DK44" s="90" t="inlineStr">
        <is>
          <t>0</t>
        </is>
      </c>
      <c r="DL44" s="90" t="inlineStr">
        <is>
          <t>0</t>
        </is>
      </c>
      <c r="DM44" s="90" t="inlineStr">
        <is>
          <t>0</t>
        </is>
      </c>
      <c r="DN44" s="90" t="inlineStr">
        <is>
          <t>0</t>
        </is>
      </c>
      <c r="DO44" s="90" t="inlineStr">
        <is>
          <t>0</t>
        </is>
      </c>
      <c r="DP44" s="90" t="inlineStr">
        <is>
          <t>10800</t>
        </is>
      </c>
      <c r="DQ44" s="90" t="inlineStr">
        <is>
          <t>1.02325</t>
        </is>
      </c>
      <c r="DR44" s="90" t="inlineStr">
        <is>
          <t>4</t>
        </is>
      </c>
      <c r="DS44" s="90" t="inlineStr">
        <is>
          <t>-0.200684</t>
        </is>
      </c>
      <c r="DT44" s="90" t="inlineStr">
        <is>
          <t>0</t>
        </is>
      </c>
      <c r="DU44" s="90" t="inlineStr">
        <is>
          <t>2.6</t>
        </is>
      </c>
      <c r="DV44" s="90" t="inlineStr">
        <is>
          <t>76.8</t>
        </is>
      </c>
      <c r="DW44" s="90" t="inlineStr">
        <is>
          <t>0</t>
        </is>
      </c>
      <c r="DX44" s="90" t="inlineStr">
        <is>
          <t>0</t>
        </is>
      </c>
      <c r="DY44" s="90" t="inlineStr">
        <is>
          <t>30.1</t>
        </is>
      </c>
      <c r="DZ44" s="90" t="inlineStr">
        <is>
          <t>27.944</t>
        </is>
      </c>
      <c r="EA44" s="90" t="inlineStr">
        <is>
          <t>10171.5</t>
        </is>
      </c>
      <c r="EB44" s="90" t="inlineStr">
        <is>
          <t>217.057</t>
        </is>
      </c>
      <c r="EC44" s="90" t="inlineStr">
        <is>
          <t>18.9867</t>
        </is>
      </c>
      <c r="ED44" s="90" t="inlineStr">
        <is>
          <t>18.2568</t>
        </is>
      </c>
      <c r="EE44" s="93" t="inlineStr">
        <is>
          <t>0.00309747</t>
        </is>
      </c>
      <c r="EF44" s="90" t="inlineStr">
        <is>
          <t>2358.88</t>
        </is>
      </c>
      <c r="EG44" s="90" t="inlineStr">
        <is>
          <t>38.6</t>
        </is>
      </c>
      <c r="EH44" s="90" t="inlineStr">
        <is>
          <t>0</t>
        </is>
      </c>
      <c r="EI44" s="90" t="inlineStr">
        <is>
          <t xml:space="preserve"> 44</t>
        </is>
      </c>
    </row>
    <row r="45" ht="14.25" customHeight="1" s="91">
      <c r="A45" s="92" t="inlineStr">
        <is>
          <t>2025-01-31 18:00</t>
        </is>
      </c>
      <c r="B45" s="90" t="inlineStr">
        <is>
          <t>102166</t>
        </is>
      </c>
      <c r="C45" s="90" t="inlineStr">
        <is>
          <t>24135.3</t>
        </is>
      </c>
      <c r="D45" s="90" t="inlineStr">
        <is>
          <t>3.7066</t>
        </is>
      </c>
      <c r="E45" s="90" t="inlineStr">
        <is>
          <t>11698.8</t>
        </is>
      </c>
      <c r="F45" s="90" t="inlineStr">
        <is>
          <t>219.522</t>
        </is>
      </c>
      <c r="G45" s="90" t="inlineStr">
        <is>
          <t>6.3</t>
        </is>
      </c>
      <c r="H45" s="90" t="inlineStr">
        <is>
          <t>0</t>
        </is>
      </c>
      <c r="I45" s="90" t="inlineStr">
        <is>
          <t>-0.0174063</t>
        </is>
      </c>
      <c r="J45" s="90" t="inlineStr">
        <is>
          <t>18.0621</t>
        </is>
      </c>
      <c r="K45" s="90" t="inlineStr">
        <is>
          <t>17.0094</t>
        </is>
      </c>
      <c r="L45" s="93" t="inlineStr">
        <is>
          <t>0.000107002</t>
        </is>
      </c>
      <c r="M45" s="90" t="inlineStr">
        <is>
          <t>9111.84</t>
        </is>
      </c>
      <c r="N45" s="90" t="inlineStr">
        <is>
          <t>219.766</t>
        </is>
      </c>
      <c r="O45" s="90" t="inlineStr">
        <is>
          <t>28.3</t>
        </is>
      </c>
      <c r="P45" s="90" t="inlineStr">
        <is>
          <t>0</t>
        </is>
      </c>
      <c r="Q45" s="90" t="inlineStr">
        <is>
          <t>-0.0626777</t>
        </is>
      </c>
      <c r="R45" s="90" t="inlineStr">
        <is>
          <t>6.84984</t>
        </is>
      </c>
      <c r="S45" s="90" t="inlineStr">
        <is>
          <t>13.9933</t>
        </is>
      </c>
      <c r="T45" s="93" t="inlineStr">
        <is>
          <t>8.08148e-05</t>
        </is>
      </c>
      <c r="U45" s="90" t="inlineStr">
        <is>
          <t>7196.32</t>
        </is>
      </c>
      <c r="V45" s="90" t="inlineStr">
        <is>
          <t>235.573</t>
        </is>
      </c>
      <c r="W45" s="90" t="inlineStr">
        <is>
          <t>60.4</t>
        </is>
      </c>
      <c r="X45" s="90" t="inlineStr">
        <is>
          <t>2.8</t>
        </is>
      </c>
      <c r="Y45" s="90" t="inlineStr">
        <is>
          <t>-0.147799</t>
        </is>
      </c>
      <c r="Z45" s="90" t="inlineStr">
        <is>
          <t>4.28805</t>
        </is>
      </c>
      <c r="AA45" s="90" t="inlineStr">
        <is>
          <t>9.69094</t>
        </is>
      </c>
      <c r="AB45" s="93" t="inlineStr">
        <is>
          <t>0.000107305</t>
        </is>
      </c>
      <c r="AC45" s="90" t="inlineStr">
        <is>
          <t>5616.03</t>
        </is>
      </c>
      <c r="AD45" s="90" t="inlineStr">
        <is>
          <t>248.241</t>
        </is>
      </c>
      <c r="AE45" s="90" t="inlineStr">
        <is>
          <t>17.2</t>
        </is>
      </c>
      <c r="AF45" s="90" t="inlineStr">
        <is>
          <t>0</t>
        </is>
      </c>
      <c r="AG45" s="90" t="inlineStr">
        <is>
          <t>-0.0418809</t>
        </is>
      </c>
      <c r="AH45" s="90" t="inlineStr">
        <is>
          <t>2.64484</t>
        </is>
      </c>
      <c r="AI45" s="90" t="inlineStr">
        <is>
          <t>10.4493</t>
        </is>
      </c>
      <c r="AJ45" s="93" t="inlineStr">
        <is>
          <t>8.91329e-05</t>
        </is>
      </c>
      <c r="AK45" s="90" t="inlineStr">
        <is>
          <t>4260.87</t>
        </is>
      </c>
      <c r="AL45" s="90" t="inlineStr">
        <is>
          <t>259.579</t>
        </is>
      </c>
      <c r="AM45" s="90" t="inlineStr">
        <is>
          <t>15.4</t>
        </is>
      </c>
      <c r="AN45" s="90" t="inlineStr">
        <is>
          <t>0</t>
        </is>
      </c>
      <c r="AO45" s="90" t="inlineStr">
        <is>
          <t>0.104316</t>
        </is>
      </c>
      <c r="AP45" s="90" t="inlineStr">
        <is>
          <t>0.308649</t>
        </is>
      </c>
      <c r="AQ45" s="90" t="inlineStr">
        <is>
          <t>6.02823</t>
        </is>
      </c>
      <c r="AR45" s="93" t="inlineStr">
        <is>
          <t>6.4662e-05</t>
        </is>
      </c>
      <c r="AS45" s="90" t="inlineStr">
        <is>
          <t>3070.34</t>
        </is>
      </c>
      <c r="AT45" s="90" t="inlineStr">
        <is>
          <t>267.879</t>
        </is>
      </c>
      <c r="AU45" s="90" t="inlineStr">
        <is>
          <t>34.2</t>
        </is>
      </c>
      <c r="AV45" s="90" t="inlineStr">
        <is>
          <t>0</t>
        </is>
      </c>
      <c r="AW45" s="90" t="inlineStr">
        <is>
          <t>0.151342</t>
        </is>
      </c>
      <c r="AX45" s="90" t="inlineStr">
        <is>
          <t>-3.21103</t>
        </is>
      </c>
      <c r="AY45" s="90" t="inlineStr">
        <is>
          <t>5.61636</t>
        </is>
      </c>
      <c r="AZ45" s="93" t="inlineStr">
        <is>
          <t>6.60266e-05</t>
        </is>
      </c>
      <c r="BA45" s="90" t="inlineStr">
        <is>
          <t>1516.87</t>
        </is>
      </c>
      <c r="BB45" s="90" t="inlineStr">
        <is>
          <t>276.752</t>
        </is>
      </c>
      <c r="BC45" s="90" t="inlineStr">
        <is>
          <t>31.5</t>
        </is>
      </c>
      <c r="BD45" s="90" t="inlineStr">
        <is>
          <t>0</t>
        </is>
      </c>
      <c r="BE45" s="90" t="inlineStr">
        <is>
          <t>-0.0854453</t>
        </is>
      </c>
      <c r="BF45" s="90" t="inlineStr">
        <is>
          <t>-3.43403</t>
        </is>
      </c>
      <c r="BG45" s="90" t="inlineStr">
        <is>
          <t>3.22916</t>
        </is>
      </c>
      <c r="BH45" s="93" t="inlineStr">
        <is>
          <t>9.5806e-05</t>
        </is>
      </c>
      <c r="BI45" s="90" t="inlineStr">
        <is>
          <t>826.841</t>
        </is>
      </c>
      <c r="BJ45" s="90" t="inlineStr">
        <is>
          <t>279.913</t>
        </is>
      </c>
      <c r="BK45" s="90" t="inlineStr">
        <is>
          <t>83.3</t>
        </is>
      </c>
      <c r="BL45" s="90" t="inlineStr">
        <is>
          <t>0</t>
        </is>
      </c>
      <c r="BM45" s="90" t="inlineStr">
        <is>
          <t>0.167841</t>
        </is>
      </c>
      <c r="BN45" s="90" t="inlineStr">
        <is>
          <t>-4.13094</t>
        </is>
      </c>
      <c r="BO45" s="90" t="inlineStr">
        <is>
          <t>2.5999</t>
        </is>
      </c>
      <c r="BP45" s="93" t="inlineStr">
        <is>
          <t>6.57865e-05</t>
        </is>
      </c>
      <c r="BQ45" s="90" t="inlineStr">
        <is>
          <t>606.928</t>
        </is>
      </c>
      <c r="BR45" s="90" t="inlineStr">
        <is>
          <t>281.571</t>
        </is>
      </c>
      <c r="BS45" s="90" t="inlineStr">
        <is>
          <t>87.7</t>
        </is>
      </c>
      <c r="BT45" s="90" t="inlineStr">
        <is>
          <t>0</t>
        </is>
      </c>
      <c r="BU45" s="90" t="inlineStr">
        <is>
          <t>0.166848</t>
        </is>
      </c>
      <c r="BV45" s="90" t="inlineStr">
        <is>
          <t>-4.41895</t>
        </is>
      </c>
      <c r="BW45" s="90" t="inlineStr">
        <is>
          <t>2.47111</t>
        </is>
      </c>
      <c r="BX45" s="93" t="inlineStr">
        <is>
          <t>4.62456e-05</t>
        </is>
      </c>
      <c r="BY45" s="90" t="inlineStr">
        <is>
          <t>3</t>
        </is>
      </c>
      <c r="BZ45" s="90" t="inlineStr">
        <is>
          <t>391.244</t>
        </is>
      </c>
      <c r="CA45" s="90" t="inlineStr">
        <is>
          <t>283.556</t>
        </is>
      </c>
      <c r="CB45" s="90" t="inlineStr">
        <is>
          <t>80.6</t>
        </is>
      </c>
      <c r="CC45" s="90" t="inlineStr">
        <is>
          <t>0</t>
        </is>
      </c>
      <c r="CD45" s="90" t="inlineStr">
        <is>
          <t>0.100848</t>
        </is>
      </c>
      <c r="CE45" s="90" t="inlineStr">
        <is>
          <t>-4.68974</t>
        </is>
      </c>
      <c r="CF45" s="90" t="inlineStr">
        <is>
          <t>2.0415</t>
        </is>
      </c>
      <c r="CG45" s="93" t="inlineStr">
        <is>
          <t>5.97562e-05</t>
        </is>
      </c>
      <c r="CH45" s="90" t="inlineStr">
        <is>
          <t>285.201</t>
        </is>
      </c>
      <c r="CI45" s="90" t="inlineStr">
        <is>
          <t>75.8</t>
        </is>
      </c>
      <c r="CJ45" s="90" t="inlineStr">
        <is>
          <t>0</t>
        </is>
      </c>
      <c r="CK45" s="90" t="inlineStr">
        <is>
          <t>0.00584766</t>
        </is>
      </c>
      <c r="CL45" s="90" t="inlineStr">
        <is>
          <t>-4.65974</t>
        </is>
      </c>
      <c r="CM45" s="90" t="inlineStr">
        <is>
          <t>1.45</t>
        </is>
      </c>
      <c r="CN45" s="93" t="inlineStr">
        <is>
          <t>9.96465e-05</t>
        </is>
      </c>
      <c r="CO45" s="90" t="inlineStr">
        <is>
          <t>179.591</t>
        </is>
      </c>
      <c r="CP45" s="90" t="inlineStr">
        <is>
          <t>55.5794</t>
        </is>
      </c>
      <c r="CQ45" s="90" t="inlineStr">
        <is>
          <t>282.372</t>
        </is>
      </c>
      <c r="CR45" s="90" t="inlineStr">
        <is>
          <t>0</t>
        </is>
      </c>
      <c r="CS45" s="90" t="inlineStr">
        <is>
          <t>6.35105</t>
        </is>
      </c>
      <c r="CT45" s="90" t="inlineStr">
        <is>
          <t>284.23</t>
        </is>
      </c>
      <c r="CU45" s="90" t="inlineStr">
        <is>
          <t>281.618</t>
        </is>
      </c>
      <c r="CV45" s="90" t="inlineStr">
        <is>
          <t>83.7</t>
        </is>
      </c>
      <c r="CW45" s="90" t="inlineStr">
        <is>
          <t>-3.01435</t>
        </is>
      </c>
      <c r="CX45" s="90" t="inlineStr">
        <is>
          <t>0.687519</t>
        </is>
      </c>
      <c r="CY45" s="90" t="inlineStr">
        <is>
          <t>-50</t>
        </is>
      </c>
      <c r="CZ45" s="90" t="inlineStr">
        <is>
          <t>0</t>
        </is>
      </c>
      <c r="DA45" s="90" t="inlineStr">
        <is>
          <t>0</t>
        </is>
      </c>
      <c r="DB45" s="93" t="inlineStr">
        <is>
          <t>4e-08</t>
        </is>
      </c>
      <c r="DC45" s="93" t="inlineStr">
        <is>
          <t>0</t>
        </is>
      </c>
      <c r="DD45" s="90" t="inlineStr">
        <is>
          <t>0</t>
        </is>
      </c>
      <c r="DE45" s="90" t="inlineStr">
        <is>
          <t>29.875</t>
        </is>
      </c>
      <c r="DF45" s="90" t="inlineStr">
        <is>
          <t>0</t>
        </is>
      </c>
      <c r="DG45" s="90" t="inlineStr">
        <is>
          <t>21.0625</t>
        </is>
      </c>
      <c r="DH45" s="90" t="inlineStr">
        <is>
          <t>0</t>
        </is>
      </c>
      <c r="DI45" s="90" t="inlineStr">
        <is>
          <t>0</t>
        </is>
      </c>
      <c r="DJ45" s="90" t="inlineStr">
        <is>
          <t>0</t>
        </is>
      </c>
      <c r="DK45" s="90" t="inlineStr">
        <is>
          <t>0</t>
        </is>
      </c>
      <c r="DL45" s="90" t="inlineStr">
        <is>
          <t>0</t>
        </is>
      </c>
      <c r="DM45" s="90" t="inlineStr">
        <is>
          <t>0</t>
        </is>
      </c>
      <c r="DN45" s="90" t="inlineStr">
        <is>
          <t>0</t>
        </is>
      </c>
      <c r="DO45" s="90" t="inlineStr">
        <is>
          <t>0</t>
        </is>
      </c>
      <c r="DP45" s="90" t="inlineStr">
        <is>
          <t>14400</t>
        </is>
      </c>
      <c r="DQ45" s="90" t="inlineStr">
        <is>
          <t>2.0048</t>
        </is>
      </c>
      <c r="DR45" s="90" t="inlineStr">
        <is>
          <t>0</t>
        </is>
      </c>
      <c r="DS45" s="90" t="inlineStr">
        <is>
          <t>-0.227051</t>
        </is>
      </c>
      <c r="DT45" s="90" t="inlineStr">
        <is>
          <t>0</t>
        </is>
      </c>
      <c r="DU45" s="90" t="inlineStr">
        <is>
          <t>1.3</t>
        </is>
      </c>
      <c r="DV45" s="90" t="inlineStr">
        <is>
          <t>100</t>
        </is>
      </c>
      <c r="DW45" s="90" t="inlineStr">
        <is>
          <t>0</t>
        </is>
      </c>
      <c r="DX45" s="90" t="inlineStr">
        <is>
          <t>100</t>
        </is>
      </c>
      <c r="DY45" s="90" t="inlineStr">
        <is>
          <t>61.2</t>
        </is>
      </c>
      <c r="DZ45" s="90" t="inlineStr">
        <is>
          <t>36.9704</t>
        </is>
      </c>
      <c r="EA45" s="90" t="inlineStr">
        <is>
          <t>9478.87</t>
        </is>
      </c>
      <c r="EB45" s="90" t="inlineStr">
        <is>
          <t>218.411</t>
        </is>
      </c>
      <c r="EC45" s="90" t="inlineStr">
        <is>
          <t>7.78467</t>
        </is>
      </c>
      <c r="ED45" s="90" t="inlineStr">
        <is>
          <t>16.3866</t>
        </is>
      </c>
      <c r="EE45" s="90" t="inlineStr">
        <is>
          <t>0.0105173</t>
        </is>
      </c>
      <c r="EF45" s="90" t="inlineStr">
        <is>
          <t>2365.76</t>
        </is>
      </c>
      <c r="EG45" s="90" t="inlineStr">
        <is>
          <t>37.8</t>
        </is>
      </c>
      <c r="EH45" s="90" t="inlineStr">
        <is>
          <t>0</t>
        </is>
      </c>
      <c r="EI45" s="90" t="inlineStr">
        <is>
          <t xml:space="preserve"> 45</t>
        </is>
      </c>
    </row>
    <row r="48" ht="14.25" customHeight="1" s="91">
      <c r="B48" s="90" t="n">
        <v>2</v>
      </c>
      <c r="C48" s="90" t="n">
        <v>3</v>
      </c>
      <c r="D48" s="90" t="n">
        <v>4</v>
      </c>
      <c r="E48" s="90" t="n">
        <v>5</v>
      </c>
      <c r="F48" s="90" t="n">
        <v>6</v>
      </c>
      <c r="G48" s="90" t="n">
        <v>7</v>
      </c>
      <c r="H48" s="90" t="n">
        <v>8</v>
      </c>
      <c r="I48" s="90" t="n">
        <v>9</v>
      </c>
      <c r="J48" s="90" t="n">
        <v>10</v>
      </c>
      <c r="K48" s="90" t="n">
        <v>11</v>
      </c>
      <c r="L48" s="90" t="n">
        <v>12</v>
      </c>
      <c r="M48" s="90" t="n">
        <v>13</v>
      </c>
      <c r="N48" s="90" t="n">
        <v>14</v>
      </c>
      <c r="O48" s="90" t="n">
        <v>15</v>
      </c>
      <c r="P48" s="90" t="n">
        <v>16</v>
      </c>
      <c r="Q48" s="90" t="n">
        <v>17</v>
      </c>
      <c r="R48" s="90" t="n">
        <v>18</v>
      </c>
      <c r="S48" s="90" t="n">
        <v>19</v>
      </c>
      <c r="T48" s="90" t="n">
        <v>20</v>
      </c>
      <c r="U48" s="90" t="n">
        <v>21</v>
      </c>
      <c r="V48" s="90" t="n">
        <v>22</v>
      </c>
      <c r="W48" s="90" t="n">
        <v>23</v>
      </c>
      <c r="X48" s="90" t="n">
        <v>24</v>
      </c>
      <c r="Y48" s="90" t="n">
        <v>25</v>
      </c>
      <c r="Z48" s="90" t="n">
        <v>26</v>
      </c>
      <c r="AA48" s="90" t="n">
        <v>27</v>
      </c>
      <c r="AB48" s="90" t="n">
        <v>28</v>
      </c>
      <c r="AC48" s="90" t="n">
        <v>29</v>
      </c>
      <c r="AD48" s="90" t="n">
        <v>30</v>
      </c>
      <c r="AE48" s="90" t="n">
        <v>31</v>
      </c>
      <c r="AF48" s="90" t="n">
        <v>32</v>
      </c>
      <c r="AG48" s="90" t="n">
        <v>33</v>
      </c>
      <c r="AH48" s="90" t="n">
        <v>34</v>
      </c>
      <c r="AI48" s="90" t="n">
        <v>35</v>
      </c>
      <c r="AJ48" s="90" t="n">
        <v>36</v>
      </c>
      <c r="AK48" s="90" t="n">
        <v>37</v>
      </c>
      <c r="AL48" s="90" t="n">
        <v>38</v>
      </c>
      <c r="AM48" s="90" t="n">
        <v>39</v>
      </c>
      <c r="AN48" s="90" t="n">
        <v>40</v>
      </c>
      <c r="AO48" s="90" t="n">
        <v>41</v>
      </c>
      <c r="AP48" s="90" t="n">
        <v>42</v>
      </c>
      <c r="AQ48" s="90" t="n">
        <v>43</v>
      </c>
      <c r="AR48" s="90" t="n">
        <v>44</v>
      </c>
      <c r="AS48" s="90" t="n">
        <v>45</v>
      </c>
      <c r="AT48" s="90" t="n">
        <v>46</v>
      </c>
      <c r="AU48" s="90" t="n">
        <v>47</v>
      </c>
      <c r="AV48" s="90" t="n">
        <v>48</v>
      </c>
      <c r="AW48" s="90" t="n">
        <v>49</v>
      </c>
      <c r="AX48" s="90" t="n">
        <v>50</v>
      </c>
      <c r="AY48" s="90" t="n">
        <v>51</v>
      </c>
      <c r="AZ48" s="90" t="n">
        <v>52</v>
      </c>
      <c r="BA48" s="90" t="n">
        <v>53</v>
      </c>
      <c r="BB48" s="90" t="n">
        <v>54</v>
      </c>
      <c r="BC48" s="90" t="n">
        <v>55</v>
      </c>
      <c r="BD48" s="90" t="n">
        <v>56</v>
      </c>
      <c r="BE48" s="90" t="n">
        <v>57</v>
      </c>
      <c r="BF48" s="90" t="n">
        <v>58</v>
      </c>
      <c r="BG48" s="90" t="n">
        <v>59</v>
      </c>
      <c r="BH48" s="90" t="n">
        <v>60</v>
      </c>
      <c r="BI48" s="90" t="n">
        <v>61</v>
      </c>
      <c r="BJ48" s="90" t="n">
        <v>62</v>
      </c>
      <c r="BK48" s="90" t="n">
        <v>63</v>
      </c>
      <c r="BL48" s="90" t="n">
        <v>64</v>
      </c>
      <c r="BM48" s="90" t="n">
        <v>65</v>
      </c>
      <c r="BN48" s="90" t="n">
        <v>66</v>
      </c>
      <c r="BO48" s="90" t="n">
        <v>67</v>
      </c>
      <c r="BP48" s="90" t="n">
        <v>68</v>
      </c>
      <c r="BQ48" s="90" t="n">
        <v>69</v>
      </c>
      <c r="BR48" s="90" t="n">
        <v>70</v>
      </c>
      <c r="BS48" s="90" t="n">
        <v>71</v>
      </c>
      <c r="BT48" s="90" t="n">
        <v>72</v>
      </c>
      <c r="BU48" s="90" t="n">
        <v>73</v>
      </c>
      <c r="BV48" s="90" t="n">
        <v>74</v>
      </c>
      <c r="BW48" s="90" t="n">
        <v>75</v>
      </c>
      <c r="BX48" s="90" t="n">
        <v>76</v>
      </c>
      <c r="BY48" s="90" t="n">
        <v>77</v>
      </c>
      <c r="BZ48" s="90" t="n">
        <v>78</v>
      </c>
      <c r="CA48" s="90" t="n">
        <v>79</v>
      </c>
      <c r="CB48" s="90" t="n">
        <v>80</v>
      </c>
      <c r="CC48" s="90" t="n">
        <v>81</v>
      </c>
      <c r="CD48" s="90" t="n">
        <v>82</v>
      </c>
      <c r="CE48" s="90" t="n">
        <v>83</v>
      </c>
      <c r="CF48" s="90" t="n">
        <v>84</v>
      </c>
      <c r="CG48" s="90" t="n">
        <v>85</v>
      </c>
      <c r="CH48" s="90" t="n">
        <v>86</v>
      </c>
      <c r="CI48" s="90" t="n">
        <v>87</v>
      </c>
      <c r="CJ48" s="90" t="n">
        <v>88</v>
      </c>
      <c r="CK48" s="90" t="n">
        <v>89</v>
      </c>
      <c r="CL48" s="90" t="n">
        <v>90</v>
      </c>
      <c r="CM48" s="90" t="n">
        <v>91</v>
      </c>
      <c r="CN48" s="90" t="n">
        <v>92</v>
      </c>
      <c r="CO48" s="90" t="n">
        <v>93</v>
      </c>
      <c r="CP48" s="90" t="n">
        <v>94</v>
      </c>
      <c r="CQ48" s="90" t="n">
        <v>95</v>
      </c>
      <c r="CR48" s="90" t="n">
        <v>96</v>
      </c>
      <c r="CS48" s="90" t="n">
        <v>97</v>
      </c>
      <c r="CT48" s="90" t="n">
        <v>98</v>
      </c>
      <c r="CU48" s="90" t="n">
        <v>99</v>
      </c>
      <c r="CV48" s="90" t="n">
        <v>100</v>
      </c>
      <c r="CW48" s="90" t="n">
        <v>101</v>
      </c>
      <c r="CX48" s="90" t="n">
        <v>102</v>
      </c>
      <c r="CY48" s="90" t="n">
        <v>103</v>
      </c>
      <c r="CZ48" s="90" t="n">
        <v>104</v>
      </c>
      <c r="DA48" s="90" t="n">
        <v>105</v>
      </c>
      <c r="DB48" s="90" t="n">
        <v>106</v>
      </c>
      <c r="DC48" s="90" t="n">
        <v>107</v>
      </c>
      <c r="DD48" s="90" t="n">
        <v>108</v>
      </c>
      <c r="DE48" s="90" t="n">
        <v>109</v>
      </c>
      <c r="DF48" s="90" t="n">
        <v>110</v>
      </c>
      <c r="DG48" s="90" t="n">
        <v>111</v>
      </c>
      <c r="DH48" s="90" t="n">
        <v>112</v>
      </c>
      <c r="DI48" s="90" t="n">
        <v>113</v>
      </c>
      <c r="DJ48" s="90" t="n">
        <v>114</v>
      </c>
      <c r="DK48" s="90" t="n">
        <v>115</v>
      </c>
      <c r="DL48" s="90" t="n">
        <v>116</v>
      </c>
      <c r="DM48" s="90" t="n">
        <v>117</v>
      </c>
      <c r="DN48" s="90" t="n">
        <v>118</v>
      </c>
      <c r="DO48" s="90" t="n">
        <v>119</v>
      </c>
      <c r="DP48" s="90" t="n">
        <v>120</v>
      </c>
      <c r="DQ48" s="90" t="n">
        <v>121</v>
      </c>
      <c r="DR48" s="90" t="n">
        <v>122</v>
      </c>
      <c r="DS48" s="90" t="n">
        <v>123</v>
      </c>
      <c r="DT48" s="90" t="n">
        <v>124</v>
      </c>
      <c r="DU48" s="90" t="n">
        <v>125</v>
      </c>
      <c r="DV48" s="90" t="n">
        <v>126</v>
      </c>
      <c r="DW48" s="90" t="n">
        <v>127</v>
      </c>
      <c r="DX48" s="90" t="n">
        <v>128</v>
      </c>
      <c r="DY48" s="90" t="n">
        <v>129</v>
      </c>
      <c r="DZ48" s="90" t="n">
        <v>130</v>
      </c>
      <c r="EA48" s="90" t="n">
        <v>131</v>
      </c>
      <c r="EB48" s="90" t="n">
        <v>132</v>
      </c>
      <c r="EC48" s="90" t="n">
        <v>133</v>
      </c>
      <c r="ED48" s="90" t="n">
        <v>134</v>
      </c>
      <c r="EE48" s="90" t="n">
        <v>135</v>
      </c>
      <c r="EF48" s="90" t="n">
        <v>136</v>
      </c>
      <c r="EG48" s="90" t="n">
        <v>137</v>
      </c>
      <c r="EH48" s="90" t="n">
        <v>138</v>
      </c>
      <c r="EI48" s="90" t="n">
        <v>139</v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W1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0" activeCellId="0" sqref="A10"/>
    </sheetView>
  </sheetViews>
  <sheetFormatPr baseColWidth="8" defaultColWidth="8.66796875" defaultRowHeight="14.25" zeroHeight="0" outlineLevelRow="0"/>
  <cols>
    <col width="17.22" customWidth="1" style="90" min="1" max="1"/>
    <col width="30.11" customWidth="1" style="90" min="2" max="2"/>
    <col width="29.78" customWidth="1" style="90" min="3" max="3"/>
    <col width="31.78" customWidth="1" style="90" min="4" max="4"/>
    <col width="30.22" customWidth="1" style="90" min="5" max="5"/>
    <col width="31.22" customWidth="1" style="90" min="6" max="6"/>
    <col width="33.89" customWidth="1" style="90" min="7" max="7"/>
    <col width="33.78" customWidth="1" style="90" min="8" max="8"/>
    <col width="30" customWidth="1" style="90" min="9" max="9"/>
    <col width="33.78" customWidth="1" style="90" min="10" max="10"/>
    <col width="20.45" customWidth="1" style="90" min="11" max="11"/>
    <col width="21.44" customWidth="1" style="90" min="12" max="12"/>
    <col width="21.66" customWidth="1" style="90" min="13" max="13"/>
    <col width="20.33" customWidth="1" style="90" min="14" max="14"/>
    <col width="31" customWidth="1" style="90" min="15" max="15"/>
    <col width="21.56" customWidth="1" style="90" min="16" max="16"/>
    <col width="28.11" customWidth="1" style="90" min="17" max="17"/>
    <col width="28.45" customWidth="1" style="90" min="18" max="18"/>
    <col width="28.22" customWidth="1" style="90" min="19" max="19"/>
    <col width="32" customWidth="1" style="90" min="20" max="20"/>
    <col width="29.22" customWidth="1" style="90" min="21" max="21"/>
    <col width="32.11" customWidth="1" style="90" min="22" max="22"/>
    <col width="32" customWidth="1" style="90" min="23" max="23"/>
    <col width="11.55" customWidth="1" style="90" min="1024" max="1024"/>
  </cols>
  <sheetData>
    <row r="1" ht="14.25" customHeight="1" s="91">
      <c r="A1" s="94" t="n"/>
      <c r="B1" s="95" t="inlineStr">
        <is>
          <t>Dati</t>
        </is>
      </c>
      <c r="C1" s="96" t="n"/>
      <c r="D1" s="96" t="n"/>
      <c r="E1" s="96" t="n"/>
      <c r="F1" s="96" t="n"/>
      <c r="G1" s="96" t="n"/>
      <c r="H1" s="96" t="n"/>
      <c r="I1" s="96" t="n"/>
      <c r="J1" s="96" t="n"/>
      <c r="K1" s="96" t="n"/>
      <c r="L1" s="96" t="n"/>
      <c r="M1" s="96" t="n"/>
      <c r="N1" s="96" t="n"/>
      <c r="O1" s="96" t="n"/>
      <c r="P1" s="96" t="n"/>
      <c r="Q1" s="96" t="n"/>
      <c r="R1" s="96" t="n"/>
      <c r="S1" s="96" t="n"/>
      <c r="T1" s="96" t="n"/>
      <c r="U1" s="96" t="n"/>
      <c r="V1" s="96" t="n"/>
      <c r="W1" s="97" t="n"/>
    </row>
    <row r="2" ht="14.25" customHeight="1" s="91">
      <c r="A2" s="98" t="inlineStr">
        <is>
          <t>TE -</t>
        </is>
      </c>
      <c r="B2" s="99" t="inlineStr">
        <is>
          <t>Max di TMP - 2_m_above_ground</t>
        </is>
      </c>
      <c r="C2" s="100" t="inlineStr">
        <is>
          <t>Max di TMP - 2_m_above_ground</t>
        </is>
      </c>
      <c r="D2" s="100" t="inlineStr">
        <is>
          <t>Max di TMP - 2_m_above_ground</t>
        </is>
      </c>
      <c r="E2" s="100" t="inlineStr">
        <is>
          <t>Media di RH - 2_m_above_ground</t>
        </is>
      </c>
      <c r="F2" s="100" t="inlineStr">
        <is>
          <t>Media di DPT - 2_m_above_ground</t>
        </is>
      </c>
      <c r="G2" s="100" t="inlineStr">
        <is>
          <t>Media di UGRD - 10_m_above_ground</t>
        </is>
      </c>
      <c r="H2" s="100" t="inlineStr">
        <is>
          <t>Media di VGRD - 10_m_above_ground</t>
        </is>
      </c>
      <c r="I2" s="100" t="inlineStr">
        <is>
          <t>Media di LCDC - low_cloud_layer2</t>
        </is>
      </c>
      <c r="J2" s="100" t="inlineStr">
        <is>
          <t>Media di MCDC - middle_cloud_layer2</t>
        </is>
      </c>
      <c r="K2" s="100" t="inlineStr">
        <is>
          <t>Max di PRATE - surface</t>
        </is>
      </c>
      <c r="L2" s="100" t="inlineStr">
        <is>
          <t>Max di CRAIN - surface2</t>
        </is>
      </c>
      <c r="M2" s="100" t="inlineStr">
        <is>
          <t>Max di CSNOW - surface</t>
        </is>
      </c>
      <c r="N2" s="100" t="inlineStr">
        <is>
          <t>Max di CRAIN - surface</t>
        </is>
      </c>
      <c r="O2" s="100" t="inlineStr">
        <is>
          <t>Media di HCDC - high_cloud_layer2</t>
        </is>
      </c>
      <c r="P2" s="100" t="inlineStr">
        <is>
          <t>Max di PRATE - surface2</t>
        </is>
      </c>
      <c r="Q2" s="100" t="inlineStr">
        <is>
          <t>Media di RH - 2_m_above_ground</t>
        </is>
      </c>
      <c r="R2" s="100" t="inlineStr">
        <is>
          <t>Media di RH - 2_m_above_ground</t>
        </is>
      </c>
      <c r="S2" s="100" t="inlineStr">
        <is>
          <t>Media di LCDC - low_cloud_layer2</t>
        </is>
      </c>
      <c r="T2" s="100" t="inlineStr">
        <is>
          <t>Media di MCDC - middle_cloud_layer2</t>
        </is>
      </c>
      <c r="U2" s="100" t="inlineStr">
        <is>
          <t>Media di HCDC - high_cloud_layer2</t>
        </is>
      </c>
      <c r="V2" s="100" t="inlineStr">
        <is>
          <t>Media di UGRD - 10_m_above_ground</t>
        </is>
      </c>
      <c r="W2" s="101" t="inlineStr">
        <is>
          <t>Media di VGRD - 10_m_above_ground</t>
        </is>
      </c>
    </row>
    <row r="3" ht="14.25" customHeight="1" s="91">
      <c r="A3" s="102" t="inlineStr">
        <is>
          <t>Jan 24</t>
        </is>
      </c>
      <c r="B3" s="103" t="n">
        <v>284.643</v>
      </c>
      <c r="C3" s="104" t="n">
        <v>284.643</v>
      </c>
      <c r="D3" s="104" t="n">
        <v>284.643</v>
      </c>
      <c r="E3" s="104" t="n">
        <v>89.90000000000001</v>
      </c>
      <c r="F3" s="104" t="n">
        <v>283.038</v>
      </c>
      <c r="G3" s="104" t="n">
        <v>1.80655</v>
      </c>
      <c r="H3" s="104" t="n">
        <v>-2.98584</v>
      </c>
      <c r="I3" s="104" t="n">
        <v>0</v>
      </c>
      <c r="J3" s="104" t="n">
        <v>0</v>
      </c>
      <c r="K3" s="105" t="n">
        <v>0</v>
      </c>
      <c r="L3" s="104" t="n">
        <v>0</v>
      </c>
      <c r="M3" s="104" t="n">
        <v>0</v>
      </c>
      <c r="N3" s="104" t="n">
        <v>0</v>
      </c>
      <c r="O3" s="104" t="n">
        <v>0.5</v>
      </c>
      <c r="P3" s="105" t="n">
        <v>0</v>
      </c>
      <c r="Q3" s="104" t="n">
        <v>89.90000000000001</v>
      </c>
      <c r="R3" s="104" t="n">
        <v>89.90000000000001</v>
      </c>
      <c r="S3" s="104" t="n">
        <v>0</v>
      </c>
      <c r="T3" s="104" t="n">
        <v>0</v>
      </c>
      <c r="U3" s="104" t="n">
        <v>0.5</v>
      </c>
      <c r="V3" s="104" t="n">
        <v>1.80655</v>
      </c>
      <c r="W3" s="106" t="n">
        <v>-2.98584</v>
      </c>
    </row>
    <row r="4" ht="14.25" customHeight="1" s="91">
      <c r="A4" s="107" t="inlineStr">
        <is>
          <t>Jan 25</t>
        </is>
      </c>
      <c r="B4" s="108" t="n">
        <v>290.022</v>
      </c>
      <c r="C4" s="109" t="n">
        <v>284.068</v>
      </c>
      <c r="D4" s="109" t="n">
        <v>286.117625</v>
      </c>
      <c r="E4" s="109" t="n">
        <v>87.97499999999999</v>
      </c>
      <c r="F4" s="109" t="n">
        <v>284.058</v>
      </c>
      <c r="G4" s="109" t="n">
        <v>0.248604625</v>
      </c>
      <c r="H4" s="109" t="n">
        <v>-1.914245125</v>
      </c>
      <c r="I4" s="109" t="n">
        <v>14.125</v>
      </c>
      <c r="J4" s="109" t="n">
        <v>0</v>
      </c>
      <c r="K4" s="110" t="n">
        <v>0</v>
      </c>
      <c r="L4" s="109" t="n">
        <v>0</v>
      </c>
      <c r="M4" s="109" t="n">
        <v>0</v>
      </c>
      <c r="N4" s="109" t="n">
        <v>0</v>
      </c>
      <c r="O4" s="109" t="n">
        <v>25.35</v>
      </c>
      <c r="P4" s="110" t="n">
        <v>0</v>
      </c>
      <c r="Q4" s="109" t="n">
        <v>70.2</v>
      </c>
      <c r="R4" s="109" t="n">
        <v>98.90000000000001</v>
      </c>
      <c r="S4" s="109" t="n">
        <v>44.9</v>
      </c>
      <c r="T4" s="109" t="n">
        <v>0</v>
      </c>
      <c r="U4" s="109" t="n">
        <v>97.40000000000001</v>
      </c>
      <c r="V4" s="109" t="n">
        <v>2.23894</v>
      </c>
      <c r="W4" s="111" t="n">
        <v>1.10493</v>
      </c>
    </row>
    <row r="5" ht="14.25" customHeight="1" s="91">
      <c r="A5" s="107" t="inlineStr">
        <is>
          <t>Jan 26</t>
        </is>
      </c>
      <c r="B5" s="108" t="n">
        <v>289.414</v>
      </c>
      <c r="C5" s="109" t="n">
        <v>284.213</v>
      </c>
      <c r="D5" s="109" t="n">
        <v>286.46025</v>
      </c>
      <c r="E5" s="109" t="n">
        <v>85.4875</v>
      </c>
      <c r="F5" s="109" t="n">
        <v>284.0405</v>
      </c>
      <c r="G5" s="109" t="n">
        <v>-1.00314625</v>
      </c>
      <c r="H5" s="109" t="n">
        <v>5.091715</v>
      </c>
      <c r="I5" s="109" t="n">
        <v>0</v>
      </c>
      <c r="J5" s="109" t="n">
        <v>54.4375</v>
      </c>
      <c r="K5" s="110" t="n">
        <v>0</v>
      </c>
      <c r="L5" s="109" t="n">
        <v>0</v>
      </c>
      <c r="M5" s="109" t="n">
        <v>0</v>
      </c>
      <c r="N5" s="109" t="n">
        <v>0</v>
      </c>
      <c r="O5" s="109" t="n">
        <v>97.72499999999999</v>
      </c>
      <c r="P5" s="110" t="n">
        <v>0</v>
      </c>
      <c r="Q5" s="109" t="n">
        <v>74</v>
      </c>
      <c r="R5" s="109" t="n">
        <v>93.3</v>
      </c>
      <c r="S5" s="109" t="n">
        <v>0</v>
      </c>
      <c r="T5" s="109" t="n">
        <v>100</v>
      </c>
      <c r="U5" s="109" t="n">
        <v>100</v>
      </c>
      <c r="V5" s="109" t="n">
        <v>-0.110342</v>
      </c>
      <c r="W5" s="111" t="n">
        <v>7.74645</v>
      </c>
    </row>
    <row r="6" ht="14.25" customHeight="1" s="91">
      <c r="A6" s="107" t="inlineStr">
        <is>
          <t>Jan 27</t>
        </is>
      </c>
      <c r="B6" s="108" t="n">
        <v>290.731</v>
      </c>
      <c r="C6" s="109" t="n">
        <v>284.429</v>
      </c>
      <c r="D6" s="109" t="n">
        <v>286.6415</v>
      </c>
      <c r="E6" s="109" t="n">
        <v>84.21250000000001</v>
      </c>
      <c r="F6" s="109" t="n">
        <v>283.81125</v>
      </c>
      <c r="G6" s="109" t="n">
        <v>-0.647834125</v>
      </c>
      <c r="H6" s="109" t="n">
        <v>4.11021375</v>
      </c>
      <c r="I6" s="109" t="n">
        <v>0</v>
      </c>
      <c r="J6" s="109" t="n">
        <v>4.95</v>
      </c>
      <c r="K6" s="110" t="n">
        <v>0</v>
      </c>
      <c r="L6" s="109" t="n">
        <v>0</v>
      </c>
      <c r="M6" s="109" t="n">
        <v>0</v>
      </c>
      <c r="N6" s="109" t="n">
        <v>0</v>
      </c>
      <c r="O6" s="109" t="n">
        <v>15.7375</v>
      </c>
      <c r="P6" s="110" t="n">
        <v>0</v>
      </c>
      <c r="Q6" s="109" t="n">
        <v>58.2</v>
      </c>
      <c r="R6" s="109" t="n">
        <v>94.90000000000001</v>
      </c>
      <c r="S6" s="109" t="n">
        <v>0</v>
      </c>
      <c r="T6" s="109" t="n">
        <v>36</v>
      </c>
      <c r="U6" s="109" t="n">
        <v>84.2</v>
      </c>
      <c r="V6" s="109" t="n">
        <v>1.17016</v>
      </c>
      <c r="W6" s="111" t="n">
        <v>5.60967</v>
      </c>
    </row>
    <row r="7" ht="14.25" customHeight="1" s="91">
      <c r="A7" s="107" t="inlineStr">
        <is>
          <t>Jan 28</t>
        </is>
      </c>
      <c r="B7" s="108" t="n">
        <v>290.158</v>
      </c>
      <c r="C7" s="109" t="n">
        <v>285.695</v>
      </c>
      <c r="D7" s="109" t="n">
        <v>287.631625</v>
      </c>
      <c r="E7" s="109" t="n">
        <v>87.15000000000001</v>
      </c>
      <c r="F7" s="109" t="n">
        <v>285.451375</v>
      </c>
      <c r="G7" s="109" t="n">
        <v>-2.79823375</v>
      </c>
      <c r="H7" s="109" t="n">
        <v>7.3699675</v>
      </c>
      <c r="I7" s="109" t="n">
        <v>33.8625</v>
      </c>
      <c r="J7" s="109" t="n">
        <v>38.5625</v>
      </c>
      <c r="K7" s="110" t="n">
        <v>8e-07</v>
      </c>
      <c r="L7" s="109" t="n">
        <v>0</v>
      </c>
      <c r="M7" s="109" t="n">
        <v>0</v>
      </c>
      <c r="N7" s="109" t="n">
        <v>0</v>
      </c>
      <c r="O7" s="109" t="n">
        <v>35.75</v>
      </c>
      <c r="P7" s="110" t="n">
        <v>2e-06</v>
      </c>
      <c r="Q7" s="109" t="n">
        <v>72.5</v>
      </c>
      <c r="R7" s="109" t="n">
        <v>93.2</v>
      </c>
      <c r="S7" s="109" t="n">
        <v>78.09999999999999</v>
      </c>
      <c r="T7" s="109" t="n">
        <v>87.2</v>
      </c>
      <c r="U7" s="109" t="n">
        <v>64.3</v>
      </c>
      <c r="V7" s="109" t="n">
        <v>-2.13774</v>
      </c>
      <c r="W7" s="111" t="n">
        <v>8.973409999999999</v>
      </c>
    </row>
    <row r="8" ht="14.25" customHeight="1" s="91">
      <c r="A8" s="107" t="inlineStr">
        <is>
          <t>Jan 29</t>
        </is>
      </c>
      <c r="B8" s="108" t="n">
        <v>287.242</v>
      </c>
      <c r="C8" s="109" t="n">
        <v>284.308</v>
      </c>
      <c r="D8" s="109" t="n">
        <v>285.564875</v>
      </c>
      <c r="E8" s="109" t="n">
        <v>88.77500000000001</v>
      </c>
      <c r="F8" s="109" t="n">
        <v>283.7435</v>
      </c>
      <c r="G8" s="109" t="n">
        <v>0.56901775</v>
      </c>
      <c r="H8" s="109" t="n">
        <v>1.939701375</v>
      </c>
      <c r="I8" s="109" t="n">
        <v>83.325</v>
      </c>
      <c r="J8" s="109" t="n">
        <v>90.8625</v>
      </c>
      <c r="K8" s="110" t="n">
        <v>0.0004132</v>
      </c>
      <c r="L8" s="109" t="n">
        <v>1</v>
      </c>
      <c r="M8" s="109" t="n">
        <v>0</v>
      </c>
      <c r="N8" s="109" t="n">
        <v>1</v>
      </c>
      <c r="O8" s="109" t="n">
        <v>57.575</v>
      </c>
      <c r="P8" s="110" t="n">
        <v>0.0002576</v>
      </c>
      <c r="Q8" s="109" t="n">
        <v>80.40000000000001</v>
      </c>
      <c r="R8" s="109" t="n">
        <v>94.3</v>
      </c>
      <c r="S8" s="109" t="n">
        <v>100</v>
      </c>
      <c r="T8" s="109" t="n">
        <v>100</v>
      </c>
      <c r="U8" s="109" t="n">
        <v>100</v>
      </c>
      <c r="V8" s="109" t="n">
        <v>2.64246</v>
      </c>
      <c r="W8" s="111" t="n">
        <v>6.20019</v>
      </c>
    </row>
    <row r="9" ht="14.25" customHeight="1" s="91">
      <c r="A9" s="107" t="inlineStr">
        <is>
          <t>Jan 30</t>
        </is>
      </c>
      <c r="B9" s="112" t="n">
        <v>283.955</v>
      </c>
      <c r="C9" s="113" t="n">
        <v>282.166</v>
      </c>
      <c r="D9" s="113" t="n">
        <v>283.027333333333</v>
      </c>
      <c r="E9" s="113" t="n">
        <v>82.7</v>
      </c>
      <c r="F9" s="113" t="n">
        <v>280.226666666667</v>
      </c>
      <c r="G9" s="113" t="n">
        <v>1.77189666666667</v>
      </c>
      <c r="H9" s="113" t="n">
        <v>-1.67573333333333</v>
      </c>
      <c r="I9" s="113" t="n">
        <v>25</v>
      </c>
      <c r="J9" s="113" t="n">
        <v>98.59999999999999</v>
      </c>
      <c r="K9" s="114" t="n">
        <v>8e-07</v>
      </c>
      <c r="L9" s="113" t="n">
        <v>1</v>
      </c>
      <c r="M9" s="113" t="n">
        <v>0</v>
      </c>
      <c r="N9" s="113" t="n">
        <v>0</v>
      </c>
      <c r="O9" s="113" t="n">
        <v>97</v>
      </c>
      <c r="P9" s="114" t="n">
        <v>3.56e-05</v>
      </c>
      <c r="Q9" s="113" t="n">
        <v>78.8</v>
      </c>
      <c r="R9" s="113" t="n">
        <v>84.7</v>
      </c>
      <c r="S9" s="113" t="n">
        <v>55.2</v>
      </c>
      <c r="T9" s="113" t="n">
        <v>100</v>
      </c>
      <c r="U9" s="113" t="n">
        <v>100</v>
      </c>
      <c r="V9" s="113" t="n">
        <v>2.46166</v>
      </c>
      <c r="W9" s="115" t="n">
        <v>-1.18061</v>
      </c>
    </row>
    <row r="10" ht="14.25" customHeight="1" s="91">
      <c r="A10" s="116" t="inlineStr">
        <is>
          <t>Totale Risultato</t>
        </is>
      </c>
      <c r="B10" s="117" t="n">
        <v>290.731</v>
      </c>
      <c r="C10" s="118" t="n">
        <v>282.166</v>
      </c>
      <c r="D10" s="118" t="n">
        <v>286.205727272727</v>
      </c>
      <c r="E10" s="118" t="n">
        <v>86.5181818181818</v>
      </c>
      <c r="F10" s="118" t="n">
        <v>283.921704545455</v>
      </c>
      <c r="G10" s="118" t="n">
        <v>-0.498420318181818</v>
      </c>
      <c r="H10" s="118" t="n">
        <v>2.83558590909091</v>
      </c>
      <c r="I10" s="118" t="n">
        <v>25.5795454545455</v>
      </c>
      <c r="J10" s="118" t="n">
        <v>41.0522727272727</v>
      </c>
      <c r="K10" s="119" t="n">
        <v>0.0004132</v>
      </c>
      <c r="L10" s="118" t="n">
        <v>1</v>
      </c>
      <c r="M10" s="118" t="n">
        <v>0</v>
      </c>
      <c r="N10" s="118" t="n">
        <v>1</v>
      </c>
      <c r="O10" s="118" t="n">
        <v>48.8318181818182</v>
      </c>
      <c r="P10" s="119" t="n">
        <v>0.0002576</v>
      </c>
      <c r="Q10" s="118" t="n">
        <v>58.2</v>
      </c>
      <c r="R10" s="118" t="n">
        <v>98.90000000000001</v>
      </c>
      <c r="S10" s="118" t="n">
        <v>100</v>
      </c>
      <c r="T10" s="118" t="n">
        <v>100</v>
      </c>
      <c r="U10" s="118" t="n">
        <v>100</v>
      </c>
      <c r="V10" s="118" t="n">
        <v>2.64246</v>
      </c>
      <c r="W10" s="120" t="n">
        <v>8.973409999999999</v>
      </c>
    </row>
    <row r="11" ht="14.25" customHeight="1" s="91">
      <c r="A11" s="121" t="inlineStr">
        <is>
          <t>Totale Risultato</t>
        </is>
      </c>
      <c r="B11" s="122" t="n">
        <v>289.666</v>
      </c>
      <c r="C11" s="123" t="n">
        <v>281.257</v>
      </c>
      <c r="D11" s="123" t="n">
        <v>285.166204545455</v>
      </c>
      <c r="E11" s="123" t="n">
        <v>80.51363636363629</v>
      </c>
      <c r="F11" s="123" t="n">
        <v>281.803522727273</v>
      </c>
      <c r="G11" s="123" t="n">
        <v>-1.81072848568182</v>
      </c>
      <c r="H11" s="123" t="n">
        <v>0.885196347727273</v>
      </c>
      <c r="I11" s="123" t="n">
        <v>42.65</v>
      </c>
      <c r="J11" s="123" t="n">
        <v>54.9909090909091</v>
      </c>
      <c r="K11" s="124" t="n">
        <v>0.00044</v>
      </c>
      <c r="L11" s="123" t="n">
        <v>1</v>
      </c>
      <c r="M11" s="123" t="n">
        <v>0</v>
      </c>
      <c r="N11" s="123" t="n">
        <v>1</v>
      </c>
      <c r="O11" s="123" t="n">
        <v>49.8227272727273</v>
      </c>
      <c r="P11" s="124" t="n">
        <v>0.0004082</v>
      </c>
      <c r="Q11" s="123" t="n">
        <v>54.3</v>
      </c>
      <c r="R11" s="123" t="n">
        <v>94.3</v>
      </c>
      <c r="S11" s="123" t="n">
        <v>100</v>
      </c>
      <c r="T11" s="123" t="n">
        <v>100</v>
      </c>
      <c r="U11" s="123" t="n">
        <v>100</v>
      </c>
      <c r="V11" s="123" t="n">
        <v>3.26642</v>
      </c>
      <c r="W11" s="125" t="n">
        <v>6.54648</v>
      </c>
    </row>
    <row r="12" hidden="1" ht="14.25" customHeight="1" s="91"/>
    <row r="13" ht="14.25" customHeight="1" s="91"/>
    <row r="14" ht="14.25" customHeight="1" s="91"/>
    <row r="15" ht="14.25" customHeight="1" s="91"/>
    <row r="16" ht="14.25" customHeight="1" s="91"/>
    <row r="17" ht="14.25" customHeight="1" s="91"/>
    <row r="18" ht="14.25" customHeight="1" s="91"/>
    <row r="19" ht="14.25" customHeight="1" s="91"/>
    <row r="20" ht="14.25" customHeight="1" s="91"/>
    <row r="21" ht="14.25" customHeight="1" s="91"/>
    <row r="22" ht="14.25" customHeight="1" s="91"/>
    <row r="23" ht="14.25" customHeight="1" s="91"/>
    <row r="24" ht="14.25" customHeight="1" s="91"/>
    <row r="25" ht="14.25" customHeight="1" s="91"/>
    <row r="26" ht="14.25" customHeight="1" s="91"/>
    <row r="27" ht="14.25" customHeight="1" s="91"/>
    <row r="28" ht="14.25" customHeight="1" s="91"/>
    <row r="29" ht="14.25" customHeight="1" s="91"/>
    <row r="30" ht="14.25" customHeight="1" s="91"/>
    <row r="31" ht="14.25" customHeight="1" s="91"/>
    <row r="32" ht="14.25" customHeight="1" s="91"/>
    <row r="33" ht="14.25" customHeight="1" s="91"/>
    <row r="34" ht="14.25" customHeight="1" s="91"/>
    <row r="35" ht="14.25" customHeight="1" s="91"/>
    <row r="36" ht="14.25" customHeight="1" s="91"/>
    <row r="37" ht="14.25" customHeight="1" s="91"/>
    <row r="38" ht="14.25" customHeight="1" s="91"/>
    <row r="39" ht="14.25" customHeight="1" s="91"/>
    <row r="40" ht="14.25" customHeight="1" s="91"/>
    <row r="41" ht="14.25" customHeight="1" s="91"/>
    <row r="42" ht="14.25" customHeight="1" s="91"/>
    <row r="43" ht="14.25" customHeight="1" s="91"/>
    <row r="44" ht="14.25" customHeight="1" s="91"/>
    <row r="45" ht="14.25" customHeight="1" s="91"/>
    <row r="46" ht="14.25" customHeight="1" s="91"/>
    <row r="47" ht="14.25" customHeight="1" s="91"/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I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66796875" defaultRowHeight="14.25" zeroHeight="0" outlineLevelRow="0"/>
  <cols>
    <col width="25.53" customWidth="1" style="126" min="1" max="1"/>
    <col width="8.99" customWidth="1" style="90" min="2" max="2"/>
    <col width="8.609999999999999" customWidth="1" style="90" min="3" max="3"/>
    <col hidden="1" width="7.39" customWidth="1" style="90" min="4" max="4"/>
    <col hidden="1" width="5.3" customWidth="1" style="90" min="5" max="5"/>
    <col hidden="1" width="2.47" customWidth="1" style="90" min="6" max="6"/>
    <col width="9.23" customWidth="1" style="90" min="7" max="7"/>
    <col hidden="1" width="4.69" customWidth="1" style="90" min="8" max="8"/>
    <col width="10.2" customWidth="1" style="90" min="9" max="9"/>
    <col hidden="1" width="3.59" customWidth="1" style="90" min="10" max="10"/>
    <col width="9.35" customWidth="1" style="90" min="11" max="11"/>
    <col hidden="1" width="4.69" customWidth="1" style="90" min="12" max="12"/>
    <col width="15.6" customWidth="1" style="90" min="13" max="13"/>
    <col hidden="1" width="6.29" customWidth="1" style="90" min="14" max="14"/>
    <col width="11.06" customWidth="1" style="90" min="15" max="15"/>
    <col width="7.88" customWidth="1" style="90" min="16" max="16"/>
    <col width="6.17" customWidth="1" style="90" min="17" max="17"/>
    <col width="6.67" customWidth="1" style="90" min="22" max="22"/>
    <col width="14.44" customWidth="1" style="90" min="23" max="23"/>
    <col width="9" customWidth="1" style="90" min="26" max="27"/>
    <col width="6" customWidth="1" style="90" min="28" max="28"/>
    <col width="8.550000000000001" customWidth="1" style="90" min="29" max="29"/>
  </cols>
  <sheetData>
    <row r="1" ht="28.5" customFormat="1" customHeight="1" s="127">
      <c r="A1" s="128" t="inlineStr">
        <is>
          <t>Giorni</t>
        </is>
      </c>
      <c r="B1" s="129" t="inlineStr">
        <is>
          <t>Max (°C)</t>
        </is>
      </c>
      <c r="C1" s="129" t="inlineStr">
        <is>
          <t>Min (°C)</t>
        </is>
      </c>
      <c r="D1" s="129" t="inlineStr">
        <is>
          <t>MEDIA</t>
        </is>
      </c>
      <c r="E1" s="129" t="n"/>
      <c r="F1" s="129" t="n"/>
      <c r="G1" s="129" t="inlineStr">
        <is>
          <t>Umidita’</t>
        </is>
      </c>
      <c r="H1" s="129" t="n"/>
      <c r="I1" s="129" t="inlineStr">
        <is>
          <t>Direzione</t>
        </is>
      </c>
      <c r="J1" s="129" t="n"/>
      <c r="K1" s="129" t="inlineStr">
        <is>
          <t>Velocita’</t>
        </is>
      </c>
      <c r="L1" s="129" t="n"/>
      <c r="M1" s="129" t="inlineStr">
        <is>
          <t>Cielo</t>
        </is>
      </c>
      <c r="N1" s="129" t="n"/>
      <c r="O1" s="129" t="inlineStr">
        <is>
          <t>Pioggia</t>
        </is>
      </c>
      <c r="P1" s="129" t="inlineStr">
        <is>
          <t>Nebbia</t>
        </is>
      </c>
      <c r="Q1" s="129" t="inlineStr">
        <is>
          <t>Neve</t>
        </is>
      </c>
      <c r="R1" s="90" t="n"/>
      <c r="S1" s="130" t="inlineStr">
        <is>
          <t>Temp-DP</t>
        </is>
      </c>
      <c r="T1" s="130" t="inlineStr">
        <is>
          <t>HI</t>
        </is>
      </c>
      <c r="U1" s="130" t="inlineStr">
        <is>
          <t>HI-Tmax</t>
        </is>
      </c>
      <c r="V1" s="129" t="inlineStr">
        <is>
          <t>Clouds</t>
        </is>
      </c>
      <c r="W1" s="129" t="inlineStr">
        <is>
          <t>Cmax</t>
        </is>
      </c>
      <c r="X1" s="130" t="inlineStr">
        <is>
          <t>RHmax</t>
        </is>
      </c>
      <c r="Y1" s="130" t="inlineStr">
        <is>
          <t>Rlow</t>
        </is>
      </c>
      <c r="Z1" s="129" t="inlineStr">
        <is>
          <t>Wmax</t>
        </is>
      </c>
      <c r="AA1" s="129" t="inlineStr">
        <is>
          <t>WmaxP</t>
        </is>
      </c>
      <c r="AH1" s="90" t="n"/>
      <c r="AI1" s="90" t="n"/>
    </row>
    <row r="2" hidden="1" ht="27.75" customHeight="1" s="91">
      <c r="A2" s="131">
        <f>DATEVALUE(final2!A3)</f>
        <v/>
      </c>
      <c r="B2" s="132">
        <f>final2!B3-273.15</f>
        <v/>
      </c>
      <c r="C2" s="132">
        <f>final2!C3-273.15</f>
        <v/>
      </c>
      <c r="D2" s="133">
        <f>final2!D3-273.15</f>
        <v/>
      </c>
      <c r="E2" s="133">
        <f>final2!F3-273.15</f>
        <v/>
      </c>
      <c r="F2" s="133">
        <f>final2!D3-final2!F3</f>
        <v/>
      </c>
      <c r="G2" s="132">
        <f>final2!E3</f>
        <v/>
      </c>
      <c r="H2" s="132">
        <f>IF(ATAN2(final2!G3,final2!H3)&gt;0,ATAN2(final2!G3,final2!H3)*57.3,(ATAN2(final2!G3,final2!H3)+2*PI())*57.3)</f>
        <v/>
      </c>
      <c r="I2" s="132">
        <f>IF(AND(H2&gt;45,H2&lt;135),"SUD",IF(AND(H2&gt;=135,H2&lt;225),"OVEST",IF(AND(H2&gt;=225,H2&lt;315),"NORD","EST")))</f>
        <v/>
      </c>
      <c r="J2" s="132">
        <f>SQRT(POWER(final2!G3,2)+POWER(final2!H3,2))*3.6</f>
        <v/>
      </c>
      <c r="K2" s="134">
        <f>IF(J3&lt;=5,"Calma",IF(AND(J3&gt;5,J3&lt;20),"Brezza",IF(AND(J3&gt;20,J3&lt;=40),"Teso",IF(AND(J3&gt;40,J3&lt;=60),"Forte",IF(AND(J3&gt;60,J3&lt;=90),"Burrasca",IF(AND(J3&gt;90,J3&lt;=100),"Tempesta",IF(AND(J3&gt;100,J3&lt;=117),"Fortunale",IF(J3&gt;117,"Uragano",""))))))))</f>
        <v/>
      </c>
      <c r="L2" s="132">
        <f>MAX(final2!I3,final2!J3)+final2!O3/100*50</f>
        <v/>
      </c>
      <c r="M2" s="132">
        <f>IF(V2&lt;12,"Sereno",IF(AND(V2&gt;=12,V2&lt;25),"Poche nubi",IF(AND(V2&gt;=24,V2&lt;38),"Poco nuvoloso",IF(AND(V2&gt;=38,V2&lt;50),"Nubi sparse",IF(AND(V2&gt;=50,V2&lt;65),"Nuvoloso",IF(AND(V2&gt;=65,V2&lt;90),"Molto nuvoloso","Coperto"))))))</f>
        <v/>
      </c>
      <c r="N2" s="135">
        <f>final2!P3*3600</f>
        <v/>
      </c>
      <c r="O2" s="135">
        <f>IF(AND(N2&lt;=1,final2!N3=1),"Pioviggine",IF(AND(N2&gt;1,N2&lt;=2,final2!N3=1),"Debole",IF(AND(N2&gt;2,N2&lt;=5,final2!N3=1),"Moderata",IF(AND(N2&gt;5,N2&lt;=10,final2!N3=1),"Forte",IF(AND(N2&gt;10,N2&lt;=20,final2!N3=1),"Rovescio",IF(AND(N2&gt;20,final2!N3=1),"Nubifragio",""))))))</f>
        <v/>
      </c>
      <c r="P2" s="136">
        <f>IF(AND(final2!C3-final2!F3&lt;=2.5,final2!E3&gt;=70,final2!L3&lt;1),"Nebbia","")</f>
        <v/>
      </c>
      <c r="Q2" s="134">
        <f>IF(final2!M3&gt;0,"Neve","")</f>
        <v/>
      </c>
      <c r="S2" s="137">
        <f>final2!C3-final2!F3</f>
        <v/>
      </c>
      <c r="T2" s="137">
        <f>-8.78469475556+1.61139411*B2+2.33854883889*final2!Q3-0.14611605*B2*final2!Q3-0.012308094*B2*B2-0.0164248277778*final2!Q3*final2!Q3+0.002211732*B2*B2*final2!Q3+0.00072546*B2*final2!Q3*final2!Q3-0.000003582*B2*B2*final2!Q3*final2!Q3</f>
        <v/>
      </c>
      <c r="U2" s="138">
        <f>T2-B2</f>
        <v/>
      </c>
      <c r="V2" s="139">
        <f>AE2</f>
        <v/>
      </c>
      <c r="W2" s="132">
        <f>IF(AF2&lt;12,"Sereno",IF(AND(AF2&gt;=12,AF2&lt;25),"Poche nubi",IF(AND(AF2&gt;=24,AF2&lt;38),"Poco nuvoloso",IF(AND(AF2&gt;=38,AF2&lt;50),"Nubi sparse",IF(AND(AF2&gt;=50,AF2&lt;65),"Nuvoloso",IF(AND(AF2&gt;=65,AF2&lt;90),"Molto nuvoloso","Coperto"))))))</f>
        <v/>
      </c>
      <c r="X2" s="132">
        <f>final2!R3</f>
        <v/>
      </c>
      <c r="Y2" s="140">
        <f>final2!L3</f>
        <v/>
      </c>
      <c r="Z2" s="141">
        <f>SQRT(POWER(final2!W3,2)+POWER(final2!V3,2))*3.6</f>
        <v/>
      </c>
      <c r="AA2" s="134">
        <f>IF(Z2&lt;=5,"Calma",IF(AND(Z2&gt;5,Z2&lt;20),"Brezza",IF(AND(Z2&gt;20,Z2&lt;=40),"Teso",IF(AND(Z2&gt;40,Z2&lt;=60),"Forte",IF(AND(Z2&gt;60,Z2&lt;=90),"Burrasca",IF(AND(Z2&gt;90,Z2&lt;=100),"Tempesta",IF(AND(Z2&gt;100,Z2&lt;=117),"Fortunale",IF(Z2&gt;117,"Uragano",""))))))))</f>
        <v/>
      </c>
      <c r="AB2" s="90">
        <f>MIN(5.5748+0.9943*final2!I3+0.4124*final2!J3+0.8117*final2!O3,100)</f>
        <v/>
      </c>
      <c r="AC2" s="90">
        <f>MIN(1.1507+0.9457*final2!I3+0.144*final2!J3+0.9622*final2!O3,100)</f>
        <v/>
      </c>
      <c r="AD2" s="90">
        <f>MIN(0.4*final2!I3+0.4*final2!J3+0.4*final2!O3,100)</f>
        <v/>
      </c>
      <c r="AE2" s="90">
        <f>(1-(1-final2!I3/100)*(1-final2!J3/100)*(1-final2!O3/100))*100</f>
        <v/>
      </c>
      <c r="AF2" s="90">
        <f>(1-(1-final2!S3/100)*(1-final2!T3/100)*(1-final2!U3/100))*100</f>
        <v/>
      </c>
      <c r="AG2" s="90">
        <f>(1-(1-final2!I3/105)*(1-final2!J3/105)*(1-final2!O3/90))*100</f>
        <v/>
      </c>
    </row>
    <row r="3" ht="27.75" customHeight="1" s="91">
      <c r="A3" s="142">
        <f>DATEVALUE(final2!A4)</f>
        <v/>
      </c>
      <c r="B3" s="143">
        <f>final2!B4-273.15</f>
        <v/>
      </c>
      <c r="C3" s="143">
        <f>final2!C4-273.15</f>
        <v/>
      </c>
      <c r="D3" s="144">
        <f>final2!D4-273.15</f>
        <v/>
      </c>
      <c r="E3" s="144">
        <f>final2!F4-273.15</f>
        <v/>
      </c>
      <c r="F3" s="144">
        <f>final2!D4-final2!F4</f>
        <v/>
      </c>
      <c r="G3" s="143">
        <f>final2!E4</f>
        <v/>
      </c>
      <c r="H3" s="143">
        <f>IF(ATAN2(final2!G4,final2!H4)&gt;0,ATAN2(final2!G4,final2!H4)*57.3,(ATAN2(final2!G4,final2!H4)+2*PI())*57.3)</f>
        <v/>
      </c>
      <c r="I3" s="143">
        <f>IF(AND(H3&gt;45,H3&lt;135),"SUD",IF(AND(H3&gt;=135,H3&lt;225),"OVEST",IF(AND(H3&gt;=225,H3&lt;315),"NORD","EST")))</f>
        <v/>
      </c>
      <c r="J3" s="143">
        <f>SQRT(POWER(final2!G4,2)+POWER(final2!H4,2))*3.6</f>
        <v/>
      </c>
      <c r="K3" s="145">
        <f>IF(J3&lt;=5,"Calma",IF(AND(J3&gt;5,J3&lt;20),"Brezza",IF(AND(J3&gt;20,J3&lt;=40),"Teso",IF(AND(J3&gt;40,J3&lt;=60),"Forte",IF(AND(J3&gt;60,J3&lt;=90),"Burrasca",IF(AND(J3&gt;90,J3&lt;=100),"Tempesta",IF(AND(J3&gt;100,J3&lt;=117),"Fortunale",IF(J3&gt;117,"Uragano",""))))))))</f>
        <v/>
      </c>
      <c r="L3" s="143">
        <f>MAX(final2!I4,final2!J4)+final2!O4/100*50</f>
        <v/>
      </c>
      <c r="M3" s="143">
        <f>IF(V3&lt;12,"Sereno",IF(AND(V3&gt;=12,V3&lt;25),"Poche nubi",IF(AND(V3&gt;=24,V3&lt;38),"Poco nuvoloso",IF(AND(V3&gt;=38,V3&lt;50),"Nubi sparse",IF(AND(V3&gt;=50,V3&lt;65),"Nuvoloso",IF(AND(V3&gt;=65,V3&lt;90),"Molto nuvoloso","Coperto"))))))</f>
        <v/>
      </c>
      <c r="N3" s="146">
        <f>final2!P4*3600</f>
        <v/>
      </c>
      <c r="O3" s="146">
        <f>IF(AND(N3&lt;=1,final2!N4=1),"Pioviggine",IF(AND(N3&gt;1,N3&lt;=2,final2!N4=1),"Debole",IF(AND(N3&gt;2,N3&lt;=5,final2!N4=1),"Moderata",IF(AND(N3&gt;5,N3&lt;=10,final2!N4=1),"Forte",IF(AND(N3&gt;10,N3&lt;=20,final2!N4=1),"Rovescio",IF(AND(N3&gt;20,final2!N4=1),"Nubifragio",""))))))</f>
        <v/>
      </c>
      <c r="P3" s="147">
        <f>IF(AND(final2!C4-final2!F4&lt;=2.5,X3&gt;=85,final2!L4&lt;1),"Nebbia","")</f>
        <v/>
      </c>
      <c r="Q3" s="145">
        <f>IF(final2!M3&gt;0,"Neve","")</f>
        <v/>
      </c>
      <c r="S3" s="137">
        <f>final2!C4-final2!F4</f>
        <v/>
      </c>
      <c r="T3" s="137">
        <f>-8.78469475556+1.61139411*B3+2.33854883889*final2!Q4-0.14611605*B3*final2!Q4-0.012308094*B3*B3-0.0164248277778*final2!Q4*final2!Q4+0.002211732*B3*B3*final2!Q4+0.00072546*B3*final2!Q4*final2!Q4-0.000003582*B3*B3*final2!Q4*final2!Q4</f>
        <v/>
      </c>
      <c r="U3" s="137">
        <f>T3-B3</f>
        <v/>
      </c>
      <c r="V3" s="148">
        <f>AE3</f>
        <v/>
      </c>
      <c r="W3" s="143">
        <f>IF(AF3&lt;12,"Sereno",IF(AND(AF3&gt;=12,AF3&lt;25),"Poche nubi",IF(AND(AF3&gt;=24,AF3&lt;38),"Poco nuvoloso",IF(AND(AF3&gt;=38,AF3&lt;50),"Nubi sparse",IF(AND(AF3&gt;=50,AF3&lt;65),"Nuvoloso",IF(AND(AF3&gt;=65,AF3&lt;90),"Molto nuvoloso","Coperto"))))))</f>
        <v/>
      </c>
      <c r="X3" s="143">
        <f>final2!R4</f>
        <v/>
      </c>
      <c r="Y3" s="149">
        <f>final2!L4</f>
        <v/>
      </c>
      <c r="Z3" s="150">
        <f>SQRT(POWER(final2!W4,2)+POWER(final2!V4,2))*3.6</f>
        <v/>
      </c>
      <c r="AA3" s="145">
        <f>IF(Z3&lt;=5,"Calma",IF(AND(Z3&gt;5,Z3&lt;20),"Brezza",IF(AND(Z3&gt;20,Z3&lt;=40),"Teso",IF(AND(Z3&gt;40,Z3&lt;=60),"Forte",IF(AND(Z3&gt;60,Z3&lt;=90),"Burrasca",IF(AND(Z3&gt;90,Z3&lt;=100),"Tempesta",IF(AND(Z3&gt;100,Z3&lt;=117),"Fortunale",IF(Z3&gt;117,"Uragano",""))))))))</f>
        <v/>
      </c>
      <c r="AB3" s="90">
        <f>MIN(5.5748+0.9943*final2!I4+0.4124*final2!J4+0.8117*final2!O4,100)</f>
        <v/>
      </c>
      <c r="AC3" s="90">
        <f>MIN(1.1507+0.9457*final2!I4+0.144*final2!J4+0.9622*final2!O4,100)</f>
        <v/>
      </c>
      <c r="AD3" s="90">
        <f>MIN(0.4*final2!I4+0.4*final2!J4+0.4*final2!O4,100)</f>
        <v/>
      </c>
      <c r="AE3" s="90">
        <f>(1-(1-final2!I4/100)*(1-final2!J4/100)*(1-final2!O4/100))*100</f>
        <v/>
      </c>
      <c r="AF3" s="90">
        <f>(1-(1-final2!S4/100)*(1-final2!T4/100)*(1-final2!U4/100))*100</f>
        <v/>
      </c>
      <c r="AG3" s="90">
        <f>(1-(1-final2!I4/105)*(1-final2!J4/105)*(1-final2!O4/90))*100</f>
        <v/>
      </c>
    </row>
    <row r="4" ht="27" customHeight="1" s="91">
      <c r="A4" s="131">
        <f>DATEVALUE(final2!A5)</f>
        <v/>
      </c>
      <c r="B4" s="151">
        <f>final2!B5-273.15</f>
        <v/>
      </c>
      <c r="C4" s="151">
        <f>final2!C5-273.15</f>
        <v/>
      </c>
      <c r="D4" s="143">
        <f>final2!D5-273.15</f>
        <v/>
      </c>
      <c r="E4" s="143">
        <f>final2!F5-273.15</f>
        <v/>
      </c>
      <c r="F4" s="144">
        <f>final2!D5-final2!F5</f>
        <v/>
      </c>
      <c r="G4" s="151">
        <f>final2!E5</f>
        <v/>
      </c>
      <c r="H4" s="151">
        <f>IF(ATAN2(final2!G5,final2!H5)&gt;0,ATAN2(final2!G5,final2!H5)*57.3,(ATAN2(final2!G5,final2!H5)+2*PI())*57.3)</f>
        <v/>
      </c>
      <c r="I4" s="151">
        <f>IF(AND(H4&gt;45,H4&lt;135),"SUD",IF(AND(H4&gt;=135,H4&lt;225),"OVEST",IF(AND(H4&gt;=225,H4&lt;315),"NORD","EST")))</f>
        <v/>
      </c>
      <c r="J4" s="151">
        <f>SQRT(POWER(final2!G5,2)+POWER(final2!H5,2))*3.6</f>
        <v/>
      </c>
      <c r="K4" s="152">
        <f>IF(J4&lt;=5,"Calma",IF(AND(J4&gt;5,J4&lt;20),"Brezza",IF(AND(J4&gt;20,J4&lt;=40),"Teso",IF(AND(J4&gt;40,J4&lt;=60),"Forte",IF(AND(J4&gt;60,J4&lt;=90),"Burrasca",IF(AND(J4&gt;90,J4&lt;=100),"Tempesta",IF(AND(J4&gt;100,J4&lt;=117),"Fortunale",IF(J4&gt;117,"Uragano",""))))))))</f>
        <v/>
      </c>
      <c r="L4" s="151">
        <f>MAX(final2!I5,final2!J5)+final2!O5/100*50</f>
        <v/>
      </c>
      <c r="M4" s="151">
        <f>IF(V4&lt;12,"Sereno",IF(AND(V4&gt;=12,V4&lt;25),"Poche nubi",IF(AND(V4&gt;=24,V4&lt;38),"Poco nuvoloso",IF(AND(V4&gt;=38,V4&lt;50),"Nubi sparse",IF(AND(V4&gt;=50,V4&lt;65),"Nuvoloso",IF(AND(V4&gt;=65,V4&lt;90),"Molto nuvoloso","Coperto"))))))</f>
        <v/>
      </c>
      <c r="N4" s="153">
        <f>final2!P5*3600</f>
        <v/>
      </c>
      <c r="O4" s="153">
        <f>IF(AND(N4&lt;=1,final2!N5=1),"Pioviggine",IF(AND(N4&gt;1,N4&lt;=2,final2!N5=1),"Debole",IF(AND(N4&gt;2,N4&lt;=5,final2!N5=1),"Moderata",IF(AND(N4&gt;5,N4&lt;=10,final2!N5=1),"Forte",IF(AND(N4&gt;10,N4&lt;=20,final2!N5=1),"Rovescio",IF(AND(N4&gt;20,final2!N5=1),"Nubifragio",""))))))</f>
        <v/>
      </c>
      <c r="P4" s="154">
        <f>IF(AND(final2!C5-final2!F5&lt;=2.5,X4&gt;=85,final2!L5&lt;1),"Nebbia","")</f>
        <v/>
      </c>
      <c r="Q4" s="152">
        <f>IF(final2!M4&gt;0,"Neve","")</f>
        <v/>
      </c>
      <c r="S4" s="137">
        <f>final2!C5-final2!F5</f>
        <v/>
      </c>
      <c r="T4" s="155">
        <f>-8.78469475556+1.61139411*B4+2.33854883889*final2!Q5-0.14611605*B4*final2!Q5-0.012308094*B4*B4-0.0164248277778*final2!Q5*final2!Q5+0.002211732*B4*B4*final2!Q5+0.00072546*B4*final2!Q5*final2!Q5-0.000003582*B4*B4*final2!Q5*final2!Q5</f>
        <v/>
      </c>
      <c r="U4" s="155">
        <f>T4-B4</f>
        <v/>
      </c>
      <c r="V4" s="156">
        <f>AE4</f>
        <v/>
      </c>
      <c r="W4" s="151">
        <f>IF(AF4&lt;12,"Sereno",IF(AND(AF4&gt;=12,AF4&lt;25),"Poche nubi",IF(AND(AF4&gt;=24,AF4&lt;38),"Poco nuvoloso",IF(AND(AF4&gt;=38,AF4&lt;50),"Nubi sparse",IF(AND(AF4&gt;=50,AF4&lt;65),"Nuvoloso",IF(AND(AF4&gt;=65,AF4&lt;90),"Molto nuvoloso","Coperto"))))))</f>
        <v/>
      </c>
      <c r="X4" s="151">
        <f>final2!R5</f>
        <v/>
      </c>
      <c r="Y4" s="157">
        <f>final2!L5</f>
        <v/>
      </c>
      <c r="Z4" s="158">
        <f>SQRT(POWER(final2!W5,2)+POWER(final2!V5,2))*3.6</f>
        <v/>
      </c>
      <c r="AA4" s="152">
        <f>IF(Z4&lt;=5,"Calma",IF(AND(Z4&gt;5,Z4&lt;20),"Brezza",IF(AND(Z4&gt;20,Z4&lt;=40),"Teso",IF(AND(Z4&gt;40,Z4&lt;=60),"Forte",IF(AND(Z4&gt;60,Z4&lt;=90),"Burrasca",IF(AND(Z4&gt;90,Z4&lt;=100),"Tempesta",IF(AND(Z4&gt;100,Z4&lt;=117),"Fortunale",IF(Z4&gt;117,"Uragano",""))))))))</f>
        <v/>
      </c>
      <c r="AB4" s="90">
        <f>MIN(5.5748+0.9943*final2!I5+0.4124*final2!J5+0.8117*final2!O5,100)</f>
        <v/>
      </c>
      <c r="AC4" s="90">
        <f>MIN(1.1507+0.9457*final2!I5+0.144*final2!J5+0.9622*final2!O5,100)</f>
        <v/>
      </c>
      <c r="AD4" s="90">
        <f>MIN(0.4*final2!I5+0.4*final2!J5+0.4*final2!O5,100)</f>
        <v/>
      </c>
      <c r="AE4" s="90">
        <f>(1-(1-final2!I5/100)*(1-final2!J5/100)*(1-final2!O5/100))*100</f>
        <v/>
      </c>
      <c r="AF4" s="90">
        <f>(1-(1-final2!S5/100)*(1-final2!T5/100)*(1-final2!U5/100))*100</f>
        <v/>
      </c>
      <c r="AG4" s="90">
        <f>(1-(1-final2!I5/105)*(1-final2!J5/105)*(1-final2!O5/90))*100</f>
        <v/>
      </c>
    </row>
    <row r="5" ht="28.5" customHeight="1" s="91">
      <c r="A5" s="131">
        <f>DATEVALUE(final2!A6)</f>
        <v/>
      </c>
      <c r="B5" s="151">
        <f>final2!B6-273.15</f>
        <v/>
      </c>
      <c r="C5" s="151">
        <f>final2!C6-273.15</f>
        <v/>
      </c>
      <c r="D5" s="151">
        <f>final2!D6-273.15</f>
        <v/>
      </c>
      <c r="E5" s="151">
        <f>final2!F6-273.15</f>
        <v/>
      </c>
      <c r="F5" s="144">
        <f>final2!D6-final2!F6</f>
        <v/>
      </c>
      <c r="G5" s="151">
        <f>final2!E6</f>
        <v/>
      </c>
      <c r="H5" s="151">
        <f>IF(ATAN2(final2!G6,final2!H6)&gt;0,ATAN2(final2!G6,final2!H6)*57.3,(ATAN2(final2!G6,final2!H6)+2*PI())*57.3)</f>
        <v/>
      </c>
      <c r="I5" s="151">
        <f>IF(AND(H5&gt;45,H5&lt;135),"SUD",IF(AND(H5&gt;=135,H5&lt;225),"OVEST",IF(AND(H5&gt;=225,H5&lt;315),"NORD","EST")))</f>
        <v/>
      </c>
      <c r="J5" s="151">
        <f>SQRT(POWER(final2!G6,2)+POWER(final2!H6,2))*3.6</f>
        <v/>
      </c>
      <c r="K5" s="152">
        <f>IF(J5&lt;=5,"Calma",IF(AND(J5&gt;5,J5&lt;20),"Brezza",IF(AND(J5&gt;20,J5&lt;=40),"Teso",IF(AND(J5&gt;40,J5&lt;=60),"Forte",IF(AND(J5&gt;60,J5&lt;=90),"Burrasca",IF(AND(J5&gt;90,J5&lt;=100),"Tempesta",IF(AND(J5&gt;100,J5&lt;=117),"Fortunale",IF(J5&gt;117,"Uragano",""))))))))</f>
        <v/>
      </c>
      <c r="L5" s="151">
        <f>MAX(final2!I6,final2!J6)+final2!O6/100*50</f>
        <v/>
      </c>
      <c r="M5" s="151">
        <f>IF(V5&lt;12,"Sereno",IF(AND(V5&gt;=12,V5&lt;25),"Poche nubi",IF(AND(V5&gt;=24,V5&lt;38),"Poco nuvoloso",IF(AND(V5&gt;=38,V5&lt;50),"Nubi sparse",IF(AND(V5&gt;=50,V5&lt;65),"Nuvoloso",IF(AND(V5&gt;=65,V5&lt;90),"Molto nuvoloso","Coperto"))))))</f>
        <v/>
      </c>
      <c r="N5" s="153">
        <f>final2!P6*3600</f>
        <v/>
      </c>
      <c r="O5" s="153">
        <f>IF(AND(N5&lt;=1,final2!N6=1),"Pioviggine",IF(AND(N5&gt;1,N5&lt;=2,final2!N6=1),"Debole",IF(AND(N5&gt;2,N5&lt;=5,final2!N6=1),"Moderata",IF(AND(N5&gt;5,N5&lt;=10,final2!N6=1),"Forte",IF(AND(N5&gt;10,N5&lt;=20,final2!N6=1),"Rovescio",IF(AND(N5&gt;20,final2!N6=1),"Nubifragio",""))))))</f>
        <v/>
      </c>
      <c r="P5" s="154">
        <f>IF(AND(final2!C6-final2!F6&lt;=2.5,X5&gt;=85,final2!L6&lt;1),"Nebbia","")</f>
        <v/>
      </c>
      <c r="Q5" s="152">
        <f>IF(final2!M5&gt;0,"Neve","")</f>
        <v/>
      </c>
      <c r="S5" s="155">
        <f>final2!C6-final2!F6</f>
        <v/>
      </c>
      <c r="T5" s="155">
        <f>-8.78469475556+1.61139411*B5+2.33854883889*final2!Q6-0.14611605*B5*final2!Q6-0.012308094*B5*B5-0.0164248277778*final2!Q6*final2!Q6+0.002211732*B5*B5*final2!Q6+0.00072546*B5*final2!Q6*final2!Q6-0.000003582*B5*B5*final2!Q6*final2!Q6</f>
        <v/>
      </c>
      <c r="U5" s="155">
        <f>T5-B5</f>
        <v/>
      </c>
      <c r="V5" s="156">
        <f>AE5</f>
        <v/>
      </c>
      <c r="W5" s="151">
        <f>IF(AF5&lt;12,"Sereno",IF(AND(AF5&gt;=12,AF5&lt;25),"Poche nubi",IF(AND(AF5&gt;=24,AF5&lt;38),"Poco nuvoloso",IF(AND(AF5&gt;=38,AF5&lt;50),"Nubi sparse",IF(AND(AF5&gt;=50,AF5&lt;65),"Nuvoloso",IF(AND(AF5&gt;=65,AF5&lt;90),"Molto nuvoloso","Coperto"))))))</f>
        <v/>
      </c>
      <c r="X5" s="151">
        <f>final2!R6</f>
        <v/>
      </c>
      <c r="Y5" s="157">
        <f>final2!L6</f>
        <v/>
      </c>
      <c r="Z5" s="158">
        <f>SQRT(POWER(final2!W6,2)+POWER(final2!V6,2))*3.6</f>
        <v/>
      </c>
      <c r="AA5" s="152">
        <f>IF(Z5&lt;=5,"Calma",IF(AND(Z5&gt;5,Z5&lt;20),"Brezza",IF(AND(Z5&gt;20,Z5&lt;=40),"Teso",IF(AND(Z5&gt;40,Z5&lt;=60),"Forte",IF(AND(Z5&gt;60,Z5&lt;=90),"Burrasca",IF(AND(Z5&gt;90,Z5&lt;=100),"Tempesta",IF(AND(Z5&gt;100,Z5&lt;=117),"Fortunale",IF(Z5&gt;117,"Uragano",""))))))))</f>
        <v/>
      </c>
      <c r="AB5" s="90">
        <f>MIN(5.5748+0.9943*final2!I6+0.4124*final2!J6+0.8117*final2!O6,100)</f>
        <v/>
      </c>
      <c r="AC5" s="90">
        <f>MIN(1.1507+0.9457*final2!I6+0.144*final2!J6+0.9622*final2!O6,100)</f>
        <v/>
      </c>
      <c r="AD5" s="90">
        <f>MIN(0.4*final2!I6+0.4*final2!J6+0.4*final2!O6,100)</f>
        <v/>
      </c>
      <c r="AE5" s="90">
        <f>(1-(1-final2!I6/100)*(1-final2!J6/100)*(1-final2!O6/100))*100</f>
        <v/>
      </c>
      <c r="AF5" s="90">
        <f>(1-(1-final2!S6/100)*(1-final2!T6/100)*(1-final2!U6/100))*100</f>
        <v/>
      </c>
      <c r="AG5" s="90">
        <f>(1-(1-final2!I6/105)*(1-final2!J6/105)*(1-final2!O6/90))*100</f>
        <v/>
      </c>
    </row>
    <row r="6" ht="28.5" customHeight="1" s="91">
      <c r="A6" s="131">
        <f>DATEVALUE(final2!A7)</f>
        <v/>
      </c>
      <c r="B6" s="151">
        <f>final2!B7-273.15</f>
        <v/>
      </c>
      <c r="C6" s="151">
        <f>final2!C7-273.15</f>
        <v/>
      </c>
      <c r="D6" s="151">
        <f>final2!D7-273.15</f>
        <v/>
      </c>
      <c r="E6" s="151">
        <f>final2!F7-273.15</f>
        <v/>
      </c>
      <c r="F6" s="144">
        <f>final2!D7-final2!F7</f>
        <v/>
      </c>
      <c r="G6" s="151">
        <f>final2!E7</f>
        <v/>
      </c>
      <c r="H6" s="151">
        <f>IF(ATAN2(final2!G7,final2!H7)&gt;0,ATAN2(final2!G7,final2!H7)*57.3,(ATAN2(final2!G7,final2!H7)+2*PI())*57.3)</f>
        <v/>
      </c>
      <c r="I6" s="151">
        <f>IF(AND(H6&gt;45,H6&lt;135),"SUD",IF(AND(H6&gt;=135,H6&lt;225),"OVEST",IF(AND(H6&gt;=225,H6&lt;315),"NORD","EST")))</f>
        <v/>
      </c>
      <c r="J6" s="151">
        <f>SQRT(POWER(final2!G7,2)+POWER(final2!H7,2))*3.6</f>
        <v/>
      </c>
      <c r="K6" s="152">
        <f>IF(J6&lt;=5,"Calma",IF(AND(J6&gt;5,J6&lt;20),"Brezza",IF(AND(J6&gt;20,J6&lt;=40),"Teso",IF(AND(J6&gt;40,J6&lt;=60),"Forte",IF(AND(J6&gt;60,J6&lt;=90),"Burrasca",IF(AND(J6&gt;90,J6&lt;=100),"Tempesta",IF(AND(J6&gt;100,J6&lt;=117),"Fortunale",IF(J6&gt;117,"Uragano",""))))))))</f>
        <v/>
      </c>
      <c r="L6" s="151">
        <f>MAX(final2!I7,final2!J7)+final2!O7/100*50</f>
        <v/>
      </c>
      <c r="M6" s="151">
        <f>IF(V6&lt;12,"Sereno",IF(AND(V6&gt;=12,V6&lt;25),"Poche nubi",IF(AND(V6&gt;=24,V6&lt;38),"Poco nuvoloso",IF(AND(V6&gt;=38,V6&lt;50),"Nubi sparse",IF(AND(V6&gt;=50,V6&lt;65),"Nuvoloso",IF(AND(V6&gt;=65,V6&lt;90),"Molto nuvoloso","Coperto"))))))</f>
        <v/>
      </c>
      <c r="N6" s="153">
        <f>final2!P7*3600</f>
        <v/>
      </c>
      <c r="O6" s="153">
        <f>IF(AND(N6&lt;=1,final2!N7=1),"Pioviggine",IF(AND(N6&gt;1,N6&lt;=2,final2!N7=1),"Debole",IF(AND(N6&gt;2,N6&lt;=5,final2!N7=1),"Moderata",IF(AND(N6&gt;5,N6&lt;=10,final2!N7=1),"Forte",IF(AND(N6&gt;10,N6&lt;=20,final2!N7=1),"Rovescio",IF(AND(N6&gt;20,final2!N7=1),"Nubifragio",""))))))</f>
        <v/>
      </c>
      <c r="P6" s="154">
        <f>IF(AND(final2!C7-final2!F7&lt;=2.5,X6&gt;=85,final2!L7&lt;1),"Nebbia","")</f>
        <v/>
      </c>
      <c r="Q6" s="152">
        <f>IF(final2!M6&gt;0,"Neve","")</f>
        <v/>
      </c>
      <c r="S6" s="155">
        <f>final2!C7-final2!F7</f>
        <v/>
      </c>
      <c r="T6" s="155">
        <f>-8.78469475556+1.61139411*B6+2.33854883889*final2!Q7-0.14611605*B6*final2!Q7-0.012308094*B6*B6-0.0164248277778*final2!Q7*final2!Q7+0.002211732*B6*B6*final2!Q7+0.00072546*B6*final2!Q7*final2!Q7-0.000003582*B6*B6*final2!Q7*final2!Q7</f>
        <v/>
      </c>
      <c r="U6" s="155">
        <f>T6-B6</f>
        <v/>
      </c>
      <c r="V6" s="156">
        <f>AE6</f>
        <v/>
      </c>
      <c r="W6" s="151">
        <f>IF(AF6&lt;12,"Sereno",IF(AND(AF6&gt;=12,AF6&lt;25),"Poche nubi",IF(AND(AF6&gt;=24,AF6&lt;38),"Poco nuvoloso",IF(AND(AF6&gt;=38,AF6&lt;50),"Nubi sparse",IF(AND(AF6&gt;=50,AF6&lt;65),"Nuvoloso",IF(AND(AF6&gt;=65,AF6&lt;90),"Molto nuvoloso","Coperto"))))))</f>
        <v/>
      </c>
      <c r="X6" s="151">
        <f>final2!R7</f>
        <v/>
      </c>
      <c r="Y6" s="157">
        <f>final2!L7</f>
        <v/>
      </c>
      <c r="Z6" s="158">
        <f>SQRT(POWER(final2!W7,2)+POWER(final2!V7,2))*3.6</f>
        <v/>
      </c>
      <c r="AA6" s="152">
        <f>IF(Z6&lt;=5,"Calma",IF(AND(Z6&gt;5,Z6&lt;20),"Brezza",IF(AND(Z6&gt;20,Z6&lt;=40),"Teso",IF(AND(Z6&gt;40,Z6&lt;=60),"Forte",IF(AND(Z6&gt;60,Z6&lt;=90),"Burrasca",IF(AND(Z6&gt;90,Z6&lt;=100),"Tempesta",IF(AND(Z6&gt;100,Z6&lt;=117),"Fortunale",IF(Z6&gt;117,"Uragano",""))))))))</f>
        <v/>
      </c>
      <c r="AB6" s="90">
        <f>MIN(5.5748+0.9943*final2!I7+0.4124*final2!J7+0.8117*final2!O7,100)</f>
        <v/>
      </c>
      <c r="AC6" s="90">
        <f>MIN(1.1507+0.9457*final2!I7+0.144*final2!J7+0.9622*final2!O7,100)</f>
        <v/>
      </c>
      <c r="AD6" s="90">
        <f>MIN(0.4*final2!I7+0.4*final2!J7+0.4*final2!O7,100)</f>
        <v/>
      </c>
      <c r="AE6" s="90">
        <f>(1-(1-final2!I7/100)*(1-final2!J7/100)*(1-final2!O7/100))*100</f>
        <v/>
      </c>
      <c r="AF6" s="90">
        <f>(1-(1-final2!S7/100)*(1-final2!T7/100)*(1-final2!U7/100))*100</f>
        <v/>
      </c>
      <c r="AG6" s="90">
        <f>(1-(1-final2!I7/105)*(1-final2!J7/105)*(1-final2!O7/90))*100</f>
        <v/>
      </c>
    </row>
    <row r="7" ht="28.5" customHeight="1" s="91">
      <c r="A7" s="131">
        <f>DATEVALUE(final2!A8)</f>
        <v/>
      </c>
      <c r="B7" s="151">
        <f>final2!B8-273.15</f>
        <v/>
      </c>
      <c r="C7" s="151">
        <f>final2!C8-273.15</f>
        <v/>
      </c>
      <c r="D7" s="151">
        <f>final2!D8-273.15</f>
        <v/>
      </c>
      <c r="E7" s="151">
        <f>final2!F8-273.15</f>
        <v/>
      </c>
      <c r="F7" s="144">
        <f>final2!D8-final2!F8</f>
        <v/>
      </c>
      <c r="G7" s="151">
        <f>final2!E8</f>
        <v/>
      </c>
      <c r="H7" s="151">
        <f>IF(ATAN2(final2!G8,final2!H8)&gt;0,ATAN2(final2!G8,final2!H8)*57.3,(ATAN2(final2!G8,final2!H8)+2*PI())*57.3)</f>
        <v/>
      </c>
      <c r="I7" s="151">
        <f>IF(AND(H7&gt;45,H7&lt;135),"SUD",IF(AND(H7&gt;=135,H7&lt;225),"OVEST",IF(AND(H7&gt;=225,H7&lt;315),"NORD","EST")))</f>
        <v/>
      </c>
      <c r="J7" s="151">
        <f>SQRT(POWER(final2!G8,2)+POWER(final2!H8,2))*3.6</f>
        <v/>
      </c>
      <c r="K7" s="152">
        <f>IF(J7&lt;=5,"Calma",IF(AND(J7&gt;5,J7&lt;20),"Brezza",IF(AND(J7&gt;20,J7&lt;=40),"Teso",IF(AND(J7&gt;40,J7&lt;=60),"Forte",IF(AND(J7&gt;60,J7&lt;=90),"Burrasca",IF(AND(J7&gt;90,J7&lt;=100),"Tempesta",IF(AND(J7&gt;100,J7&lt;=117),"Fortunale",IF(J7&gt;117,"Uragano",""))))))))</f>
        <v/>
      </c>
      <c r="L7" s="151">
        <f>MAX(final2!I8,final2!J8)+final2!O8/100*50</f>
        <v/>
      </c>
      <c r="M7" s="151">
        <f>IF(V7&lt;12,"Sereno",IF(AND(V7&gt;=12,V7&lt;25),"Poche nubi",IF(AND(V7&gt;=24,V7&lt;38),"Poco nuvoloso",IF(AND(V7&gt;=38,V7&lt;50),"Nubi sparse",IF(AND(V7&gt;=50,V7&lt;65),"Nuvoloso",IF(AND(V7&gt;=65,V7&lt;90),"Molto nuvoloso","Coperto"))))))</f>
        <v/>
      </c>
      <c r="N7" s="153">
        <f>final2!P8*3600</f>
        <v/>
      </c>
      <c r="O7" s="153">
        <f>IF(AND(N7&lt;=1,final2!N8=1),"Pioviggine",IF(AND(N7&gt;1,N7&lt;=2,final2!N8=1),"Debole",IF(AND(N7&gt;2,N7&lt;=5,final2!N8=1),"Moderata",IF(AND(N7&gt;5,N7&lt;=10,final2!N8=1),"Forte",IF(AND(N7&gt;10,N7&lt;=20,final2!N8=1),"Rovescio",IF(AND(N7&gt;20,final2!N8=1),"Nubifragio",""))))))</f>
        <v/>
      </c>
      <c r="P7" s="154">
        <f>IF(AND(final2!C8-final2!F8&lt;=2.5,X7&gt;=85,final2!L8&lt;1),"Nebbia","")</f>
        <v/>
      </c>
      <c r="Q7" s="152">
        <f>IF(final2!M7&gt;0,"Neve","")</f>
        <v/>
      </c>
      <c r="S7" s="155">
        <f>final2!C8-final2!F8</f>
        <v/>
      </c>
      <c r="T7" s="155">
        <f>-8.78469475556+1.61139411*B7+2.33854883889*final2!Q8-0.14611605*B7*final2!Q8-0.012308094*B7*B7-0.0164248277778*final2!Q8*final2!Q8+0.002211732*B7*B7*final2!Q8+0.00072546*B7*final2!Q8*final2!Q8-0.000003582*B7*B7*final2!Q8*final2!Q8</f>
        <v/>
      </c>
      <c r="U7" s="155">
        <f>T7-B7</f>
        <v/>
      </c>
      <c r="V7" s="156">
        <f>AE7</f>
        <v/>
      </c>
      <c r="W7" s="151">
        <f>IF(AF7&lt;12,"Sereno",IF(AND(AF7&gt;=12,AF7&lt;25),"Poche nubi",IF(AND(AF7&gt;=24,AF7&lt;38),"Poco nuvoloso",IF(AND(AF7&gt;=38,AF7&lt;50),"Nubi sparse",IF(AND(AF7&gt;=50,AF7&lt;65),"Nuvoloso",IF(AND(AF7&gt;=65,AF7&lt;90),"Molto nuvoloso","Coperto"))))))</f>
        <v/>
      </c>
      <c r="X7" s="151">
        <f>final2!R8</f>
        <v/>
      </c>
      <c r="Y7" s="157">
        <f>final2!L8</f>
        <v/>
      </c>
      <c r="Z7" s="158">
        <f>SQRT(POWER(final2!W8,2)+POWER(final2!V8,2))*3.6</f>
        <v/>
      </c>
      <c r="AA7" s="152">
        <f>IF(Z7&lt;=5,"Calma",IF(AND(Z7&gt;5,Z7&lt;20),"Brezza",IF(AND(Z7&gt;20,Z7&lt;=40),"Teso",IF(AND(Z7&gt;40,Z7&lt;=60),"Forte",IF(AND(Z7&gt;60,Z7&lt;=90),"Burrasca",IF(AND(Z7&gt;90,Z7&lt;=100),"Tempesta",IF(AND(Z7&gt;100,Z7&lt;=117),"Fortunale",IF(Z7&gt;117,"Uragano",""))))))))</f>
        <v/>
      </c>
      <c r="AB7" s="90">
        <f>MIN(5.5748+0.9943*final2!I8+0.4124*final2!J8+0.8117*final2!O8,100)</f>
        <v/>
      </c>
      <c r="AC7" s="90">
        <f>MIN(1.1507+0.9457*final2!I8+0.144*final2!J8+0.9622*final2!O8,100)</f>
        <v/>
      </c>
      <c r="AD7" s="90">
        <f>MIN(0.4*final2!I8+0.4*final2!J8+0.4*final2!O8,100)</f>
        <v/>
      </c>
      <c r="AE7" s="90">
        <f>(1-(1-final2!I8/100)*(1-final2!J8/100)*(1-final2!O8/100))*100</f>
        <v/>
      </c>
      <c r="AF7" s="90">
        <f>(1-(1-final2!S8/100)*(1-final2!T8/100)*(1-final2!U8/100))*100</f>
        <v/>
      </c>
      <c r="AG7" s="90">
        <f>(1-(1-final2!I8/105)*(1-final2!J8/105)*(1-final2!O8/90))*100</f>
        <v/>
      </c>
    </row>
    <row r="8" ht="28.5" customHeight="1" s="91">
      <c r="A8" s="131">
        <f>DATEVALUE(final2!A9)</f>
        <v/>
      </c>
      <c r="B8" s="159">
        <f>final2!B9-273.15</f>
        <v/>
      </c>
      <c r="C8" s="159">
        <f>final2!C9-273.15</f>
        <v/>
      </c>
      <c r="D8" s="159">
        <f>final2!D9-273.15</f>
        <v/>
      </c>
      <c r="E8" s="159">
        <f>final2!F9-273.15</f>
        <v/>
      </c>
      <c r="F8" s="144">
        <f>final2!D9-final2!F9</f>
        <v/>
      </c>
      <c r="G8" s="159">
        <f>final2!E9</f>
        <v/>
      </c>
      <c r="H8" s="159">
        <f>IF(ATAN2(final2!G9,final2!H9)&gt;0,ATAN2(final2!G9,final2!H9)*57.3,(ATAN2(final2!G9,final2!H9)+2*PI())*57.3)</f>
        <v/>
      </c>
      <c r="I8" s="159">
        <f>IF(AND(H8&gt;45,H8&lt;135),"SUD",IF(AND(H8&gt;=135,H8&lt;225),"OVEST",IF(AND(H8&gt;=225,H8&lt;315),"NORD","EST")))</f>
        <v/>
      </c>
      <c r="J8" s="159">
        <f>SQRT(POWER(final2!G9,2)+POWER(final2!H9,2))*3.6</f>
        <v/>
      </c>
      <c r="K8" s="160">
        <f>IF(J8&lt;=5,"Calma",IF(AND(J8&gt;5,J8&lt;20),"Brezza",IF(AND(J8&gt;20,J8&lt;=40),"Teso",IF(AND(J8&gt;40,J8&lt;=60),"Forte",IF(AND(J8&gt;60,J8&lt;=90),"Burrasca",IF(AND(J8&gt;90,J8&lt;=100),"Tempesta",IF(AND(J8&gt;100,J8&lt;=117),"Fortunale",IF(J8&gt;117,"Uragano",""))))))))</f>
        <v/>
      </c>
      <c r="L8" s="159">
        <f>MAX(final2!I9,final2!J9)+final2!O9/100*50</f>
        <v/>
      </c>
      <c r="M8" s="159">
        <f>IF(V8&lt;12,"Sereno",IF(AND(V8&gt;=12,V8&lt;25),"Poche nubi",IF(AND(V8&gt;=24,V8&lt;38),"Poco nuvoloso",IF(AND(V8&gt;=38,V8&lt;50),"Nubi sparse",IF(AND(V8&gt;=50,V8&lt;65),"Nuvoloso",IF(AND(V8&gt;=65,V8&lt;90),"Molto nuvoloso","Coperto"))))))</f>
        <v/>
      </c>
      <c r="N8" s="161">
        <f>final2!P9*3600</f>
        <v/>
      </c>
      <c r="O8" s="161">
        <f>IF(AND(N8&lt;=1,final2!N9=1),"Pioviggine",IF(AND(N8&gt;1,N8&lt;=2,final2!N9=1),"Debole",IF(AND(N8&gt;2,N8&lt;=5,final2!N9=1),"Moderata",IF(AND(N8&gt;5,N8&lt;=10,final2!N9=1),"Forte",IF(AND(N8&gt;10,N8&lt;=20,final2!N9=1),"Rovescio",IF(AND(N8&gt;20,final2!N9=1),"Nubifragio",""))))))</f>
        <v/>
      </c>
      <c r="P8" s="162">
        <f>IF(AND(final2!C9-final2!F9&lt;=2.5,X8&gt;=85,final2!L9&lt;1),"Nebbia","")</f>
        <v/>
      </c>
      <c r="Q8" s="160">
        <f>IF(final2!M8&gt;0,"Neve","")</f>
        <v/>
      </c>
      <c r="S8" s="163">
        <f>final2!C9-final2!F9</f>
        <v/>
      </c>
      <c r="T8" s="163">
        <f>-8.78469475556+1.61139411*B8+2.33854883889*final2!Q9-0.14611605*B8*final2!Q9-0.012308094*B8*B8-0.0164248277778*final2!Q9*final2!Q9+0.002211732*B8*B8*final2!Q9+0.00072546*B8*final2!Q9*final2!Q9-0.000003582*B8*B8*final2!Q9*final2!Q9</f>
        <v/>
      </c>
      <c r="U8" s="163">
        <f>T8-B8</f>
        <v/>
      </c>
      <c r="V8" s="164">
        <f>AE8</f>
        <v/>
      </c>
      <c r="W8" s="159">
        <f>IF(AF8&lt;12,"Sereno",IF(AND(AF8&gt;=12,AF8&lt;25),"Poche nubi",IF(AND(AF8&gt;=24,AF8&lt;38),"Poco nuvoloso",IF(AND(AF8&gt;=38,AF8&lt;50),"Nubi sparse",IF(AND(AF8&gt;=50,AF8&lt;65),"Nuvoloso",IF(AND(AF8&gt;=65,AF8&lt;90),"Molto nuvoloso","Coperto"))))))</f>
        <v/>
      </c>
      <c r="X8" s="159">
        <f>final2!R9</f>
        <v/>
      </c>
      <c r="Y8" s="165">
        <f>final2!L9</f>
        <v/>
      </c>
      <c r="Z8" s="166">
        <f>SQRT(POWER(final2!W9,2)+POWER(final2!V9,2))*3.6</f>
        <v/>
      </c>
      <c r="AA8" s="160">
        <f>IF(Z8&lt;=5,"Calma",IF(AND(Z8&gt;5,Z8&lt;20),"Brezza",IF(AND(Z8&gt;20,Z8&lt;=40),"Teso",IF(AND(Z8&gt;40,Z8&lt;=60),"Forte",IF(AND(Z8&gt;60,Z8&lt;=90),"Burrasca",IF(AND(Z8&gt;90,Z8&lt;=100),"Tempesta",IF(AND(Z8&gt;100,Z8&lt;=117),"Fortunale",IF(Z8&gt;117,"Uragano",""))))))))</f>
        <v/>
      </c>
      <c r="AB8" s="90">
        <f>MIN(5.5748+0.9943*final2!I9+0.4124*final2!J9+0.8117*final2!O9,100)</f>
        <v/>
      </c>
      <c r="AC8" s="90">
        <f>MIN(1.1507+0.9457*final2!I9+0.144*final2!J9+0.9622*final2!O9,100)</f>
        <v/>
      </c>
      <c r="AD8" s="90">
        <f>MIN(0.4*final2!I9+0.4*final2!J9+0.4*final2!O9,100)</f>
        <v/>
      </c>
      <c r="AE8" s="90">
        <f>(1-(1-final2!I9/100)*(1-final2!J9/100)*(1-final2!O9/100))*100</f>
        <v/>
      </c>
      <c r="AF8" s="90">
        <f>(1-(1-final2!S9/100)*(1-final2!T9/100)*(1-final2!U9/100))*100</f>
        <v/>
      </c>
      <c r="AG8" s="90">
        <f>(1-(1-final2!I9/105)*(1-final2!J9/105)*(1-final2!O9/90))*100</f>
        <v/>
      </c>
    </row>
  </sheetData>
  <conditionalFormatting sqref="AA2 AA4:AA8">
    <cfRule type="containsText" rank="0" priority="2" equalAverage="0" operator="containsText" aboveAverage="0" dxfId="0" text="Uragano" percent="0" bottom="0">
      <formula>NOT(ISERROR(SEARCH("Uragano",AA2)))</formula>
    </cfRule>
    <cfRule type="containsText" rank="0" priority="3" equalAverage="0" operator="containsText" aboveAverage="0" dxfId="1" text="Fortunale" percent="0" bottom="0">
      <formula>NOT(ISERROR(SEARCH("Fortunale",AA2)))</formula>
    </cfRule>
    <cfRule type="containsText" rank="0" priority="4" equalAverage="0" operator="containsText" aboveAverage="0" dxfId="2" text="Tempesta" percent="0" bottom="0">
      <formula>NOT(ISERROR(SEARCH("Tempesta",AA2)))</formula>
    </cfRule>
    <cfRule type="containsText" rank="0" priority="5" equalAverage="0" operator="containsText" aboveAverage="0" dxfId="3" text="Burrasca" percent="0" bottom="0">
      <formula>NOT(ISERROR(SEARCH("Burrasca",AA2)))</formula>
    </cfRule>
    <cfRule type="containsText" rank="0" priority="6" equalAverage="0" operator="containsText" aboveAverage="0" dxfId="4" text="Forte" percent="0" bottom="0">
      <formula>NOT(ISERROR(SEARCH("Forte",AA2)))</formula>
    </cfRule>
    <cfRule type="containsText" rank="0" priority="7" equalAverage="0" operator="containsText" aboveAverage="0" dxfId="5" text="Teso" percent="0" bottom="0">
      <formula>NOT(ISERROR(SEARCH("Teso",AA2)))</formula>
    </cfRule>
    <cfRule type="containsText" rank="0" priority="8" equalAverage="0" operator="containsText" aboveAverage="0" dxfId="6" text="Brezza" percent="0" bottom="0">
      <formula>NOT(ISERROR(SEARCH("Brezza",AA2)))</formula>
    </cfRule>
    <cfRule type="containsText" rank="0" priority="9" equalAverage="0" operator="containsText" aboveAverage="0" dxfId="7" text="Calma" percent="0" bottom="0">
      <formula>NOT(ISERROR(SEARCH("Calma",AA2)))</formula>
    </cfRule>
  </conditionalFormatting>
  <conditionalFormatting sqref="Y2 Y4:Y8">
    <cfRule type="cellIs" rank="0" priority="10" equalAverage="0" operator="greaterThan" aboveAverage="0" dxfId="7" text="" percent="0" bottom="0">
      <formula>0</formula>
    </cfRule>
  </conditionalFormatting>
  <conditionalFormatting sqref="W2 W4:W8">
    <cfRule type="containsText" rank="0" priority="11" equalAverage="0" operator="containsText" aboveAverage="0" dxfId="8" text="Coperto" percent="0" bottom="0">
      <formula>NOT(ISERROR(SEARCH("Coperto",W2)))</formula>
    </cfRule>
    <cfRule type="containsText" rank="0" priority="12" equalAverage="0" operator="containsText" aboveAverage="0" dxfId="9" text="Molto nuvoloso" percent="0" bottom="0">
      <formula>NOT(ISERROR(SEARCH("Molto nuvoloso",W2)))</formula>
    </cfRule>
    <cfRule type="containsText" rank="0" priority="13" equalAverage="0" operator="containsText" aboveAverage="0" dxfId="10" text="Nuvoloso" percent="0" bottom="0">
      <formula>NOT(ISERROR(SEARCH("Nuvoloso",W2)))</formula>
    </cfRule>
    <cfRule type="containsText" rank="0" priority="14" equalAverage="0" operator="containsText" aboveAverage="0" dxfId="11" text="Nubi sparse" percent="0" bottom="0">
      <formula>NOT(ISERROR(SEARCH("Nubi sparse",W2)))</formula>
    </cfRule>
    <cfRule type="containsText" rank="0" priority="15" equalAverage="0" operator="containsText" aboveAverage="0" dxfId="12" text="Poco nuvoloso" percent="0" bottom="0">
      <formula>NOT(ISERROR(SEARCH("Poco nuvoloso",W2)))</formula>
    </cfRule>
    <cfRule type="containsText" rank="0" priority="16" equalAverage="0" operator="containsText" aboveAverage="0" dxfId="13" text="Poche nubi" percent="0" bottom="0">
      <formula>NOT(ISERROR(SEARCH("Poche nubi",W2)))</formula>
    </cfRule>
    <cfRule type="containsText" rank="0" priority="17" equalAverage="0" operator="containsText" aboveAverage="0" dxfId="14" text="Sereno" percent="0" bottom="0">
      <formula>NOT(ISERROR(SEARCH("Sereno",W2)))</formula>
    </cfRule>
  </conditionalFormatting>
  <conditionalFormatting sqref="M2 M4:M8">
    <cfRule type="containsText" rank="0" priority="18" equalAverage="0" operator="containsText" aboveAverage="0" dxfId="8" text="Coperto" percent="0" bottom="0">
      <formula>NOT(ISERROR(SEARCH("Coperto",M2)))</formula>
    </cfRule>
    <cfRule type="containsText" rank="0" priority="19" equalAverage="0" operator="containsText" aboveAverage="0" dxfId="9" text="Molto nuvoloso" percent="0" bottom="0">
      <formula>NOT(ISERROR(SEARCH("Molto nuvoloso",M2)))</formula>
    </cfRule>
    <cfRule type="containsText" rank="0" priority="20" equalAverage="0" operator="containsText" aboveAverage="0" dxfId="10" text="Nuvoloso" percent="0" bottom="0">
      <formula>NOT(ISERROR(SEARCH("Nuvoloso",M2)))</formula>
    </cfRule>
    <cfRule type="containsText" rank="0" priority="21" equalAverage="0" operator="containsText" aboveAverage="0" dxfId="11" text="Nubi sparse" percent="0" bottom="0">
      <formula>NOT(ISERROR(SEARCH("Nubi sparse",M2)))</formula>
    </cfRule>
    <cfRule type="containsText" rank="0" priority="22" equalAverage="0" operator="containsText" aboveAverage="0" dxfId="12" text="Poco nuvoloso" percent="0" bottom="0">
      <formula>NOT(ISERROR(SEARCH("Poco nuvoloso",M2)))</formula>
    </cfRule>
    <cfRule type="containsText" rank="0" priority="23" equalAverage="0" operator="containsText" aboveAverage="0" dxfId="13" text="Poche nubi" percent="0" bottom="0">
      <formula>NOT(ISERROR(SEARCH("Poche nubi",M2)))</formula>
    </cfRule>
    <cfRule type="containsText" rank="0" priority="24" equalAverage="0" operator="containsText" aboveAverage="0" dxfId="14" text="Sereno" percent="0" bottom="0">
      <formula>NOT(ISERROR(SEARCH("Sereno",M2)))</formula>
    </cfRule>
  </conditionalFormatting>
  <conditionalFormatting sqref="X2 X4:X8">
    <cfRule type="dataBar" priority="25">
      <dataBar minLength="10" maxLength="90" showValue="1">
        <cfvo type="min" val="0"/>
        <cfvo type="max" val="0"/>
        <color rgb="FF638EC6"/>
      </dataBar>
    </cfRule>
  </conditionalFormatting>
  <conditionalFormatting sqref="T2:U2 T4:U8">
    <cfRule type="cellIs" rank="0" priority="26" equalAverage="0" operator="greaterThan" aboveAverage="0" dxfId="15" text="" percent="0" bottom="0">
      <formula>32</formula>
    </cfRule>
  </conditionalFormatting>
  <conditionalFormatting sqref="L2 L4:L8">
    <cfRule type="containsText" rank="0" priority="27" equalAverage="0" operator="containsText" aboveAverage="0" dxfId="16" text="Molto nuvoloso" percent="0" bottom="0">
      <formula>NOT(ISERROR(SEARCH("Molto nuvoloso",L2)))</formula>
    </cfRule>
    <cfRule type="containsText" rank="0" priority="28" equalAverage="0" operator="containsText" aboveAverage="0" dxfId="17" text="Nuvoloso" percent="0" bottom="0">
      <formula>NOT(ISERROR(SEARCH("Nuvoloso",L2)))</formula>
    </cfRule>
    <cfRule type="containsText" rank="0" priority="29" equalAverage="0" operator="containsText" aboveAverage="0" dxfId="18" text="Nubi sparse" percent="0" bottom="0">
      <formula>NOT(ISERROR(SEARCH("Nubi sparse",L2)))</formula>
    </cfRule>
    <cfRule type="containsText" rank="0" priority="30" equalAverage="0" operator="containsText" aboveAverage="0" dxfId="19" text="Poco nuvoloso" percent="0" bottom="0">
      <formula>NOT(ISERROR(SEARCH("Poco nuvoloso",L2)))</formula>
    </cfRule>
    <cfRule type="containsText" rank="0" priority="31" equalAverage="0" operator="containsText" aboveAverage="0" dxfId="14" text="Sereno" percent="0" bottom="0">
      <formula>NOT(ISERROR(SEARCH("Sereno",L2)))</formula>
    </cfRule>
    <cfRule type="containsText" rank="0" priority="32" equalAverage="0" operator="containsText" aboveAverage="0" dxfId="20" text="Coperto" percent="0" bottom="0">
      <formula>NOT(ISERROR(SEARCH("Coperto",L2)))</formula>
    </cfRule>
  </conditionalFormatting>
  <conditionalFormatting sqref="N2:O2 N4:O8">
    <cfRule type="containsText" rank="0" priority="33" equalAverage="0" operator="containsText" aboveAverage="0" dxfId="21" text="Nubifragio" percent="0" bottom="0">
      <formula>NOT(ISERROR(SEARCH("Nubifragio",N2)))</formula>
    </cfRule>
    <cfRule type="containsText" rank="0" priority="34" equalAverage="0" operator="containsText" aboveAverage="0" dxfId="22" text="Rovescio" percent="0" bottom="0">
      <formula>NOT(ISERROR(SEARCH("Rovescio",N2)))</formula>
    </cfRule>
    <cfRule type="containsText" rank="0" priority="35" equalAverage="0" operator="containsText" aboveAverage="0" dxfId="23" text="Forte" percent="0" bottom="0">
      <formula>NOT(ISERROR(SEARCH("Forte",N2)))</formula>
    </cfRule>
    <cfRule type="containsText" rank="0" priority="36" equalAverage="0" operator="containsText" aboveAverage="0" dxfId="24" text="Moderata" percent="0" bottom="0">
      <formula>NOT(ISERROR(SEARCH("Moderata",N2)))</formula>
    </cfRule>
    <cfRule type="containsText" rank="0" priority="37" equalAverage="0" operator="containsText" aboveAverage="0" dxfId="25" text="Debole" percent="0" bottom="0">
      <formula>NOT(ISERROR(SEARCH("Debole",N2)))</formula>
    </cfRule>
    <cfRule type="containsText" rank="0" priority="38" equalAverage="0" operator="containsText" aboveAverage="0" dxfId="26" text="Pioviggine" percent="0" bottom="0">
      <formula>NOT(ISERROR(SEARCH("Pioviggine",N2)))</formula>
    </cfRule>
  </conditionalFormatting>
  <conditionalFormatting sqref="Q2 Q4:Q6">
    <cfRule type="containsText" rank="0" priority="39" equalAverage="0" operator="containsText" aboveAverage="0" dxfId="27" text="Neve" percent="0" bottom="0">
      <formula>NOT(ISERROR(SEARCH("Neve",Q2)))</formula>
    </cfRule>
  </conditionalFormatting>
  <conditionalFormatting sqref="K2 K4:K8">
    <cfRule type="containsText" rank="0" priority="40" equalAverage="0" operator="containsText" aboveAverage="0" dxfId="0" text="Uragano" percent="0" bottom="0">
      <formula>NOT(ISERROR(SEARCH("Uragano",K2)))</formula>
    </cfRule>
    <cfRule type="containsText" rank="0" priority="41" equalAverage="0" operator="containsText" aboveAverage="0" dxfId="1" text="Fortunale" percent="0" bottom="0">
      <formula>NOT(ISERROR(SEARCH("Fortunale",K2)))</formula>
    </cfRule>
    <cfRule type="containsText" rank="0" priority="42" equalAverage="0" operator="containsText" aboveAverage="0" dxfId="2" text="Tempesta" percent="0" bottom="0">
      <formula>NOT(ISERROR(SEARCH("Tempesta",K2)))</formula>
    </cfRule>
    <cfRule type="containsText" rank="0" priority="43" equalAverage="0" operator="containsText" aboveAverage="0" dxfId="3" text="Burrasca" percent="0" bottom="0">
      <formula>NOT(ISERROR(SEARCH("Burrasca",K2)))</formula>
    </cfRule>
    <cfRule type="containsText" rank="0" priority="44" equalAverage="0" operator="containsText" aboveAverage="0" dxfId="4" text="Forte" percent="0" bottom="0">
      <formula>NOT(ISERROR(SEARCH("Forte",K2)))</formula>
    </cfRule>
    <cfRule type="containsText" rank="0" priority="45" equalAverage="0" operator="containsText" aboveAverage="0" dxfId="5" text="Teso" percent="0" bottom="0">
      <formula>NOT(ISERROR(SEARCH("Teso",K2)))</formula>
    </cfRule>
    <cfRule type="containsText" rank="0" priority="46" equalAverage="0" operator="containsText" aboveAverage="0" dxfId="6" text="Brezza" percent="0" bottom="0">
      <formula>NOT(ISERROR(SEARCH("Brezza",K2)))</formula>
    </cfRule>
    <cfRule type="containsText" rank="0" priority="47" equalAverage="0" operator="containsText" aboveAverage="0" dxfId="7" text="Calma" percent="0" bottom="0">
      <formula>NOT(ISERROR(SEARCH("Calma",K2)))</formula>
    </cfRule>
  </conditionalFormatting>
  <conditionalFormatting sqref="B2:C2 C4:C8">
    <cfRule type="colorScale" priority="48">
      <colorScale>
        <cfvo type="num" val="-10"/>
        <cfvo type="num" val="15"/>
        <cfvo type="num" val="48"/>
        <color rgb="FF0070C0"/>
        <color rgb="FFFFFFFF"/>
        <color rgb="FFFF0000"/>
      </colorScale>
    </cfRule>
    <cfRule type="colorScale" priority="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:F2 D4:F8">
    <cfRule type="colorScale" priority="50">
      <colorScale>
        <cfvo type="num" val="-10"/>
        <cfvo type="num" val="15"/>
        <cfvo type="num" val="48"/>
        <color rgb="FF0070C0"/>
        <color rgb="FFFFFFFF"/>
        <color rgb="FFFF0000"/>
      </colorScale>
    </cfRule>
    <cfRule type="colorScale" priority="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2 G4:G8">
    <cfRule type="dataBar" priority="52">
      <dataBar minLength="10" maxLength="90" showValue="1">
        <cfvo type="num" val="0"/>
        <cfvo type="num" val="100"/>
        <color rgb="FF638EC6"/>
      </dataBar>
    </cfRule>
    <cfRule type="dataBar" priority="53">
      <dataBar minLength="10" maxLength="90" showValue="1">
        <cfvo type="min" val="0"/>
        <cfvo type="max" val="0"/>
        <color rgb="FF638EC6"/>
      </dataBar>
    </cfRule>
  </conditionalFormatting>
  <conditionalFormatting sqref="AA3">
    <cfRule type="containsText" rank="0" priority="54" equalAverage="0" operator="containsText" aboveAverage="0" dxfId="0" text="Uragano" percent="0" bottom="0">
      <formula>NOT(ISERROR(SEARCH("Uragano",AA3)))</formula>
    </cfRule>
    <cfRule type="containsText" rank="0" priority="55" equalAverage="0" operator="containsText" aboveAverage="0" dxfId="1" text="Fortunale" percent="0" bottom="0">
      <formula>NOT(ISERROR(SEARCH("Fortunale",AA3)))</formula>
    </cfRule>
    <cfRule type="containsText" rank="0" priority="56" equalAverage="0" operator="containsText" aboveAverage="0" dxfId="2" text="Tempesta" percent="0" bottom="0">
      <formula>NOT(ISERROR(SEARCH("Tempesta",AA3)))</formula>
    </cfRule>
    <cfRule type="containsText" rank="0" priority="57" equalAverage="0" operator="containsText" aboveAverage="0" dxfId="3" text="Burrasca" percent="0" bottom="0">
      <formula>NOT(ISERROR(SEARCH("Burrasca",AA3)))</formula>
    </cfRule>
    <cfRule type="containsText" rank="0" priority="58" equalAverage="0" operator="containsText" aboveAverage="0" dxfId="4" text="Forte" percent="0" bottom="0">
      <formula>NOT(ISERROR(SEARCH("Forte",AA3)))</formula>
    </cfRule>
    <cfRule type="containsText" rank="0" priority="59" equalAverage="0" operator="containsText" aboveAverage="0" dxfId="5" text="Teso" percent="0" bottom="0">
      <formula>NOT(ISERROR(SEARCH("Teso",AA3)))</formula>
    </cfRule>
    <cfRule type="containsText" rank="0" priority="60" equalAverage="0" operator="containsText" aboveAverage="0" dxfId="6" text="Brezza" percent="0" bottom="0">
      <formula>NOT(ISERROR(SEARCH("Brezza",AA3)))</formula>
    </cfRule>
    <cfRule type="containsText" rank="0" priority="61" equalAverage="0" operator="containsText" aboveAverage="0" dxfId="7" text="Calma" percent="0" bottom="0">
      <formula>NOT(ISERROR(SEARCH("Calma",AA3)))</formula>
    </cfRule>
  </conditionalFormatting>
  <conditionalFormatting sqref="Y3">
    <cfRule type="cellIs" rank="0" priority="62" equalAverage="0" operator="greaterThan" aboveAverage="0" dxfId="7" text="" percent="0" bottom="0">
      <formula>0</formula>
    </cfRule>
  </conditionalFormatting>
  <conditionalFormatting sqref="W3">
    <cfRule type="containsText" rank="0" priority="63" equalAverage="0" operator="containsText" aboveAverage="0" dxfId="8" text="Coperto" percent="0" bottom="0">
      <formula>NOT(ISERROR(SEARCH("Coperto",W3)))</formula>
    </cfRule>
    <cfRule type="containsText" rank="0" priority="64" equalAverage="0" operator="containsText" aboveAverage="0" dxfId="9" text="Molto nuvoloso" percent="0" bottom="0">
      <formula>NOT(ISERROR(SEARCH("Molto nuvoloso",W3)))</formula>
    </cfRule>
    <cfRule type="containsText" rank="0" priority="65" equalAverage="0" operator="containsText" aboveAverage="0" dxfId="10" text="Nuvoloso" percent="0" bottom="0">
      <formula>NOT(ISERROR(SEARCH("Nuvoloso",W3)))</formula>
    </cfRule>
    <cfRule type="containsText" rank="0" priority="66" equalAverage="0" operator="containsText" aboveAverage="0" dxfId="11" text="Nubi sparse" percent="0" bottom="0">
      <formula>NOT(ISERROR(SEARCH("Nubi sparse",W3)))</formula>
    </cfRule>
    <cfRule type="containsText" rank="0" priority="67" equalAverage="0" operator="containsText" aboveAverage="0" dxfId="12" text="Poco nuvoloso" percent="0" bottom="0">
      <formula>NOT(ISERROR(SEARCH("Poco nuvoloso",W3)))</formula>
    </cfRule>
    <cfRule type="containsText" rank="0" priority="68" equalAverage="0" operator="containsText" aboveAverage="0" dxfId="13" text="Poche nubi" percent="0" bottom="0">
      <formula>NOT(ISERROR(SEARCH("Poche nubi",W3)))</formula>
    </cfRule>
    <cfRule type="containsText" rank="0" priority="69" equalAverage="0" operator="containsText" aboveAverage="0" dxfId="14" text="Sereno" percent="0" bottom="0">
      <formula>NOT(ISERROR(SEARCH("Sereno",W3)))</formula>
    </cfRule>
  </conditionalFormatting>
  <conditionalFormatting sqref="X3">
    <cfRule type="dataBar" priority="70">
      <dataBar minLength="10" maxLength="90" showValue="1">
        <cfvo type="min" val="0"/>
        <cfvo type="max" val="0"/>
        <color rgb="FF638EC6"/>
      </dataBar>
    </cfRule>
  </conditionalFormatting>
  <conditionalFormatting sqref="T3:U3">
    <cfRule type="cellIs" rank="0" priority="71" equalAverage="0" operator="greaterThan" aboveAverage="0" dxfId="15" text="" percent="0" bottom="0">
      <formula>32</formula>
    </cfRule>
  </conditionalFormatting>
  <conditionalFormatting sqref="P4:P8 S3">
    <cfRule type="cellIs" rank="0" priority="72" equalAverage="0" operator="lessThan" aboveAverage="0" dxfId="28" text="" percent="0" bottom="0">
      <formula>2.6</formula>
    </cfRule>
  </conditionalFormatting>
  <conditionalFormatting sqref="M3">
    <cfRule type="containsText" rank="0" priority="73" equalAverage="0" operator="containsText" aboveAverage="0" dxfId="8" text="Coperto" percent="0" bottom="0">
      <formula>NOT(ISERROR(SEARCH("Coperto",M3)))</formula>
    </cfRule>
    <cfRule type="containsText" rank="0" priority="74" equalAverage="0" operator="containsText" aboveAverage="0" dxfId="9" text="Molto nuvoloso" percent="0" bottom="0">
      <formula>NOT(ISERROR(SEARCH("Molto nuvoloso",M3)))</formula>
    </cfRule>
    <cfRule type="containsText" rank="0" priority="75" equalAverage="0" operator="containsText" aboveAverage="0" dxfId="10" text="Nuvoloso" percent="0" bottom="0">
      <formula>NOT(ISERROR(SEARCH("Nuvoloso",M3)))</formula>
    </cfRule>
    <cfRule type="containsText" rank="0" priority="76" equalAverage="0" operator="containsText" aboveAverage="0" dxfId="11" text="Nubi sparse" percent="0" bottom="0">
      <formula>NOT(ISERROR(SEARCH("Nubi sparse",M3)))</formula>
    </cfRule>
    <cfRule type="containsText" rank="0" priority="77" equalAverage="0" operator="containsText" aboveAverage="0" dxfId="12" text="Poco nuvoloso" percent="0" bottom="0">
      <formula>NOT(ISERROR(SEARCH("Poco nuvoloso",M3)))</formula>
    </cfRule>
    <cfRule type="containsText" rank="0" priority="78" equalAverage="0" operator="containsText" aboveAverage="0" dxfId="13" text="Poche nubi" percent="0" bottom="0">
      <formula>NOT(ISERROR(SEARCH("Poche nubi",M3)))</formula>
    </cfRule>
    <cfRule type="containsText" rank="0" priority="79" equalAverage="0" operator="containsText" aboveAverage="0" dxfId="14" text="Sereno" percent="0" bottom="0">
      <formula>NOT(ISERROR(SEARCH("Sereno",M3)))</formula>
    </cfRule>
  </conditionalFormatting>
  <conditionalFormatting sqref="L3">
    <cfRule type="containsText" rank="0" priority="80" equalAverage="0" operator="containsText" aboveAverage="0" dxfId="16" text="Molto nuvoloso" percent="0" bottom="0">
      <formula>NOT(ISERROR(SEARCH("Molto nuvoloso",L3)))</formula>
    </cfRule>
    <cfRule type="containsText" rank="0" priority="81" equalAverage="0" operator="containsText" aboveAverage="0" dxfId="17" text="Nuvoloso" percent="0" bottom="0">
      <formula>NOT(ISERROR(SEARCH("Nuvoloso",L3)))</formula>
    </cfRule>
    <cfRule type="containsText" rank="0" priority="82" equalAverage="0" operator="containsText" aboveAverage="0" dxfId="18" text="Nubi sparse" percent="0" bottom="0">
      <formula>NOT(ISERROR(SEARCH("Nubi sparse",L3)))</formula>
    </cfRule>
    <cfRule type="containsText" rank="0" priority="83" equalAverage="0" operator="containsText" aboveAverage="0" dxfId="19" text="Poco nuvoloso" percent="0" bottom="0">
      <formula>NOT(ISERROR(SEARCH("Poco nuvoloso",L3)))</formula>
    </cfRule>
    <cfRule type="containsText" rank="0" priority="84" equalAverage="0" operator="containsText" aboveAverage="0" dxfId="14" text="Sereno" percent="0" bottom="0">
      <formula>NOT(ISERROR(SEARCH("Sereno",L3)))</formula>
    </cfRule>
    <cfRule type="containsText" rank="0" priority="85" equalAverage="0" operator="containsText" aboveAverage="0" dxfId="20" text="Coperto" percent="0" bottom="0">
      <formula>NOT(ISERROR(SEARCH("Coperto",L3)))</formula>
    </cfRule>
  </conditionalFormatting>
  <conditionalFormatting sqref="N3:O3">
    <cfRule type="containsText" rank="0" priority="86" equalAverage="0" operator="containsText" aboveAverage="0" dxfId="21" text="Nubifragio" percent="0" bottom="0">
      <formula>NOT(ISERROR(SEARCH("Nubifragio",N3)))</formula>
    </cfRule>
    <cfRule type="containsText" rank="0" priority="87" equalAverage="0" operator="containsText" aboveAverage="0" dxfId="22" text="Rovescio" percent="0" bottom="0">
      <formula>NOT(ISERROR(SEARCH("Rovescio",N3)))</formula>
    </cfRule>
    <cfRule type="containsText" rank="0" priority="88" equalAverage="0" operator="containsText" aboveAverage="0" dxfId="23" text="Forte" percent="0" bottom="0">
      <formula>NOT(ISERROR(SEARCH("Forte",N3)))</formula>
    </cfRule>
    <cfRule type="containsText" rank="0" priority="89" equalAverage="0" operator="containsText" aboveAverage="0" dxfId="24" text="Moderata" percent="0" bottom="0">
      <formula>NOT(ISERROR(SEARCH("Moderata",N3)))</formula>
    </cfRule>
    <cfRule type="containsText" rank="0" priority="90" equalAverage="0" operator="containsText" aboveAverage="0" dxfId="25" text="Debole" percent="0" bottom="0">
      <formula>NOT(ISERROR(SEARCH("Debole",N3)))</formula>
    </cfRule>
    <cfRule type="containsText" rank="0" priority="91" equalAverage="0" operator="containsText" aboveAverage="0" dxfId="26" text="Pioviggine" percent="0" bottom="0">
      <formula>NOT(ISERROR(SEARCH("Pioviggine",N3)))</formula>
    </cfRule>
  </conditionalFormatting>
  <conditionalFormatting sqref="Q3">
    <cfRule type="containsText" rank="0" priority="92" equalAverage="0" operator="containsText" aboveAverage="0" dxfId="27" text="Neve" percent="0" bottom="0">
      <formula>NOT(ISERROR(SEARCH("Neve",Q3)))</formula>
    </cfRule>
  </conditionalFormatting>
  <conditionalFormatting sqref="K3">
    <cfRule type="containsText" rank="0" priority="93" equalAverage="0" operator="containsText" aboveAverage="0" dxfId="0" text="Uragano" percent="0" bottom="0">
      <formula>NOT(ISERROR(SEARCH("Uragano",K3)))</formula>
    </cfRule>
    <cfRule type="containsText" rank="0" priority="94" equalAverage="0" operator="containsText" aboveAverage="0" dxfId="1" text="Fortunale" percent="0" bottom="0">
      <formula>NOT(ISERROR(SEARCH("Fortunale",K3)))</formula>
    </cfRule>
    <cfRule type="containsText" rank="0" priority="95" equalAverage="0" operator="containsText" aboveAverage="0" dxfId="2" text="Tempesta" percent="0" bottom="0">
      <formula>NOT(ISERROR(SEARCH("Tempesta",K3)))</formula>
    </cfRule>
    <cfRule type="containsText" rank="0" priority="96" equalAverage="0" operator="containsText" aboveAverage="0" dxfId="3" text="Burrasca" percent="0" bottom="0">
      <formula>NOT(ISERROR(SEARCH("Burrasca",K3)))</formula>
    </cfRule>
    <cfRule type="containsText" rank="0" priority="97" equalAverage="0" operator="containsText" aboveAverage="0" dxfId="4" text="Forte" percent="0" bottom="0">
      <formula>NOT(ISERROR(SEARCH("Forte",K3)))</formula>
    </cfRule>
    <cfRule type="containsText" rank="0" priority="98" equalAverage="0" operator="containsText" aboveAverage="0" dxfId="5" text="Teso" percent="0" bottom="0">
      <formula>NOT(ISERROR(SEARCH("Teso",K3)))</formula>
    </cfRule>
    <cfRule type="containsText" rank="0" priority="99" equalAverage="0" operator="containsText" aboveAverage="0" dxfId="6" text="Brezza" percent="0" bottom="0">
      <formula>NOT(ISERROR(SEARCH("Brezza",K3)))</formula>
    </cfRule>
    <cfRule type="containsText" rank="0" priority="100" equalAverage="0" operator="containsText" aboveAverage="0" dxfId="7" text="Calma" percent="0" bottom="0">
      <formula>NOT(ISERROR(SEARCH("Calma",K3)))</formula>
    </cfRule>
  </conditionalFormatting>
  <conditionalFormatting sqref="C3">
    <cfRule type="colorScale" priority="101">
      <colorScale>
        <cfvo type="num" val="-10"/>
        <cfvo type="num" val="15"/>
        <cfvo type="num" val="48"/>
        <color rgb="FF0070C0"/>
        <color rgb="FFFFFFFF"/>
        <color rgb="FFFF0000"/>
      </colorScale>
    </cfRule>
    <cfRule type="colorScale" priority="1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3:F3">
    <cfRule type="colorScale" priority="103">
      <colorScale>
        <cfvo type="num" val="-10"/>
        <cfvo type="num" val="15"/>
        <cfvo type="num" val="48"/>
        <color rgb="FF0070C0"/>
        <color rgb="FFFFFFFF"/>
        <color rgb="FFFF0000"/>
      </colorScale>
    </cfRule>
    <cfRule type="colorScale" priority="1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3">
    <cfRule type="dataBar" priority="105">
      <dataBar minLength="10" maxLength="90" showValue="1">
        <cfvo type="num" val="0"/>
        <cfvo type="num" val="100"/>
        <color rgb="FF638EC6"/>
      </dataBar>
    </cfRule>
    <cfRule type="dataBar" priority="106">
      <dataBar minLength="10" maxLength="90" showValue="1">
        <cfvo type="min" val="0"/>
        <cfvo type="max" val="0"/>
        <color rgb="FF638EC6"/>
      </dataBar>
    </cfRule>
  </conditionalFormatting>
  <conditionalFormatting sqref="B4:B8">
    <cfRule type="colorScale" priority="107">
      <colorScale>
        <cfvo type="num" val="-10"/>
        <cfvo type="num" val="15"/>
        <cfvo type="num" val="48"/>
        <color rgb="FF0070C0"/>
        <color rgb="FFFFFFFF"/>
        <color rgb="FFFF0000"/>
      </colorScale>
    </cfRule>
    <cfRule type="colorScale" priority="1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3">
    <cfRule type="colorScale" priority="109">
      <colorScale>
        <cfvo type="num" val="-10"/>
        <cfvo type="num" val="15"/>
        <cfvo type="num" val="48"/>
        <color rgb="FF0070C0"/>
        <color rgb="FFFFFFFF"/>
        <color rgb="FFFF0000"/>
      </colorScale>
    </cfRule>
    <cfRule type="colorScale" priority="1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S2 S4:S8">
    <cfRule type="cellIs" rank="0" priority="111" equalAverage="0" operator="lessThanOrEqual" aboveAverage="0" dxfId="28" text="" percent="0" bottom="0">
      <formula>2.5</formula>
    </cfRule>
  </conditionalFormatting>
  <conditionalFormatting sqref="Q7">
    <cfRule type="containsText" rank="0" priority="112" equalAverage="0" operator="containsText" aboveAverage="0" dxfId="27" text="Neve" percent="0" bottom="0">
      <formula>NOT(ISERROR(SEARCH("Neve",Q7)))</formula>
    </cfRule>
  </conditionalFormatting>
  <conditionalFormatting sqref="Q8">
    <cfRule type="containsText" rank="0" priority="113" equalAverage="0" operator="containsText" aboveAverage="0" dxfId="27" text="Neve" percent="0" bottom="0">
      <formula>NOT(ISERROR(SEARCH("Neve",Q8)))</formula>
    </cfRule>
  </conditionalFormatting>
  <conditionalFormatting sqref="P2:P8">
    <cfRule type="containsText" rank="0" priority="114" equalAverage="0" operator="containsText" aboveAverage="0" dxfId="29" text="Nebbia" percent="0" bottom="0">
      <formula>NOT(ISERROR(SEARCH("Nebbia",P2)))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H57"/>
  <sheetViews>
    <sheetView showFormulas="0" showGridLines="1" showRowColHeaders="1" showZeros="1" rightToLeft="0" tabSelected="1" showOutlineSymbols="1" defaultGridColor="1" view="normal" topLeftCell="A1" colorId="64" zoomScale="95" zoomScaleNormal="95" zoomScalePageLayoutView="100" workbookViewId="0">
      <selection pane="topLeft" activeCell="B2" activeCellId="0" sqref="B2"/>
    </sheetView>
  </sheetViews>
  <sheetFormatPr baseColWidth="8" defaultColWidth="11.55859375" defaultRowHeight="14.25" zeroHeight="0" outlineLevelRow="0"/>
  <cols>
    <col width="17.22" customWidth="1" style="90" min="1" max="1"/>
    <col width="18.34" customWidth="1" style="90" min="2" max="2"/>
    <col width="20.33" customWidth="1" style="90" min="3" max="4"/>
    <col width="23" customWidth="1" style="90" min="5" max="5"/>
    <col width="22.89" customWidth="1" style="90" min="6" max="6"/>
    <col width="24.11" customWidth="1" style="90" min="7" max="7"/>
    <col width="24" customWidth="1" style="90" min="8" max="8"/>
  </cols>
  <sheetData>
    <row r="1" ht="14.25" customHeight="1" s="91">
      <c r="A1" s="94" t="n"/>
      <c r="B1" s="95" t="inlineStr">
        <is>
          <t>Dati</t>
        </is>
      </c>
      <c r="C1" s="96" t="n"/>
      <c r="D1" s="96" t="n"/>
      <c r="E1" s="96" t="n"/>
      <c r="F1" s="96" t="n"/>
      <c r="G1" s="96" t="n"/>
      <c r="H1" s="97" t="n"/>
    </row>
    <row r="2" ht="14.25" customHeight="1" s="91">
      <c r="A2" s="98" t="inlineStr">
        <is>
          <t>TE -</t>
        </is>
      </c>
      <c r="B2" s="99" t="inlineStr">
        <is>
          <t>Min - TMP - 850_mb</t>
        </is>
      </c>
      <c r="C2" s="100" t="inlineStr">
        <is>
          <t>Average - RH - 850_mb</t>
        </is>
      </c>
      <c r="D2" s="100" t="inlineStr">
        <is>
          <t>Average - RH - 700_mb</t>
        </is>
      </c>
      <c r="E2" s="100" t="inlineStr">
        <is>
          <t>Average - UGRD - 850_mb</t>
        </is>
      </c>
      <c r="F2" s="100" t="inlineStr">
        <is>
          <t>Average - VGRD - 850_mb</t>
        </is>
      </c>
      <c r="G2" s="100" t="inlineStr">
        <is>
          <t>Average - UGRD - 1000_mb</t>
        </is>
      </c>
      <c r="H2" s="101" t="inlineStr">
        <is>
          <t>Average - VGRD - 1000_mb</t>
        </is>
      </c>
    </row>
    <row r="3" ht="14.25" customHeight="1" s="91">
      <c r="A3" s="102" t="inlineStr">
        <is>
          <t>Jan 24</t>
        </is>
      </c>
      <c r="B3" s="103" t="n">
        <v>279.365</v>
      </c>
      <c r="C3" s="104" t="n">
        <v>60.4</v>
      </c>
      <c r="D3" s="104" t="n">
        <v>50.1</v>
      </c>
      <c r="E3" s="104" t="n">
        <v>0.939853</v>
      </c>
      <c r="F3" s="104" t="n">
        <v>-4.11958</v>
      </c>
      <c r="G3" s="104" t="n">
        <v>2.33153</v>
      </c>
      <c r="H3" s="106" t="n">
        <v>-6.71062</v>
      </c>
    </row>
    <row r="4" ht="14.25" customHeight="1" s="91">
      <c r="A4" s="107" t="inlineStr">
        <is>
          <t>Jan 25</t>
        </is>
      </c>
      <c r="B4" s="108" t="n">
        <v>279.881</v>
      </c>
      <c r="C4" s="109" t="n">
        <v>28.525</v>
      </c>
      <c r="D4" s="109" t="n">
        <v>14.55</v>
      </c>
      <c r="E4" s="109" t="n">
        <v>1.915126625</v>
      </c>
      <c r="F4" s="109" t="n">
        <v>-3.887692</v>
      </c>
      <c r="G4" s="109" t="n">
        <v>0.320680125</v>
      </c>
      <c r="H4" s="111" t="n">
        <v>-3.41086675</v>
      </c>
    </row>
    <row r="5" ht="14.25" customHeight="1" s="91">
      <c r="A5" s="107" t="inlineStr">
        <is>
          <t>Jan 26</t>
        </is>
      </c>
      <c r="B5" s="108" t="n">
        <v>281.837</v>
      </c>
      <c r="C5" s="109" t="n">
        <v>19.7375</v>
      </c>
      <c r="D5" s="109" t="n">
        <v>17.6</v>
      </c>
      <c r="E5" s="109" t="n">
        <v>3.55099375</v>
      </c>
      <c r="F5" s="109" t="n">
        <v>4.1329025</v>
      </c>
      <c r="G5" s="109" t="n">
        <v>-1.3044727875</v>
      </c>
      <c r="H5" s="111" t="n">
        <v>7.84663875</v>
      </c>
    </row>
    <row r="6" ht="14.25" customHeight="1" s="91">
      <c r="A6" s="107" t="inlineStr">
        <is>
          <t>Jan 27</t>
        </is>
      </c>
      <c r="B6" s="108" t="n">
        <v>281.166</v>
      </c>
      <c r="C6" s="109" t="n">
        <v>22.3</v>
      </c>
      <c r="D6" s="109" t="n">
        <v>15.9</v>
      </c>
      <c r="E6" s="109" t="n">
        <v>4.14745125</v>
      </c>
      <c r="F6" s="109" t="n">
        <v>2.05113375</v>
      </c>
      <c r="G6" s="109" t="n">
        <v>-0.7453115</v>
      </c>
      <c r="H6" s="111" t="n">
        <v>7.12357</v>
      </c>
    </row>
    <row r="7" ht="14.25" customHeight="1" s="91">
      <c r="A7" s="107" t="inlineStr">
        <is>
          <t>Jan 28</t>
        </is>
      </c>
      <c r="B7" s="108" t="n">
        <v>280.844</v>
      </c>
      <c r="C7" s="109" t="n">
        <v>46.1875</v>
      </c>
      <c r="D7" s="109" t="n">
        <v>88.6125</v>
      </c>
      <c r="E7" s="109" t="n">
        <v>5.3509125</v>
      </c>
      <c r="F7" s="109" t="n">
        <v>5.70556125</v>
      </c>
      <c r="G7" s="109" t="n">
        <v>-3.736235</v>
      </c>
      <c r="H7" s="111" t="n">
        <v>10.41296375</v>
      </c>
    </row>
    <row r="8" ht="14.25" customHeight="1" s="91">
      <c r="A8" s="107" t="inlineStr">
        <is>
          <t>Jan 29</t>
        </is>
      </c>
      <c r="B8" s="108" t="n">
        <v>275.264</v>
      </c>
      <c r="C8" s="109" t="n">
        <v>85.3625</v>
      </c>
      <c r="D8" s="109" t="n">
        <v>95.9375</v>
      </c>
      <c r="E8" s="109" t="n">
        <v>3.5153775</v>
      </c>
      <c r="F8" s="109" t="n">
        <v>2.512192125</v>
      </c>
      <c r="G8" s="109" t="n">
        <v>0.829390725</v>
      </c>
      <c r="H8" s="111" t="n">
        <v>2.69640265</v>
      </c>
    </row>
    <row r="9" hidden="1" ht="14.25" customHeight="1" s="91">
      <c r="A9" s="107" t="inlineStr">
        <is>
          <t>Jan 30</t>
        </is>
      </c>
      <c r="B9" s="112" t="n">
        <v>274.884</v>
      </c>
      <c r="C9" s="113" t="n">
        <v>64.90000000000001</v>
      </c>
      <c r="D9" s="113" t="n">
        <v>32.3</v>
      </c>
      <c r="E9" s="113" t="n">
        <v>2.66232</v>
      </c>
      <c r="F9" s="113" t="n">
        <v>-1.95136666666667</v>
      </c>
      <c r="G9" s="113" t="n">
        <v>2.42425666666667</v>
      </c>
      <c r="H9" s="115" t="n">
        <v>-2.80906</v>
      </c>
    </row>
    <row r="10" ht="14.25" customHeight="1" s="91">
      <c r="A10" s="116" t="inlineStr">
        <is>
          <t>Totale Risultato</t>
        </is>
      </c>
      <c r="B10" s="117" t="n">
        <v>274.884</v>
      </c>
      <c r="C10" s="118" t="n">
        <v>42.5454545454546</v>
      </c>
      <c r="D10" s="118" t="n">
        <v>45.6318181818182</v>
      </c>
      <c r="E10" s="118" t="n">
        <v>3.56285695454546</v>
      </c>
      <c r="F10" s="118" t="n">
        <v>1.68497956818182</v>
      </c>
      <c r="G10" s="118" t="n">
        <v>-0.624620170454546</v>
      </c>
      <c r="H10" s="120" t="n">
        <v>4.1411788</v>
      </c>
    </row>
    <row r="13" ht="14.25" customHeight="1" s="91">
      <c r="A13" s="167" t="inlineStr">
        <is>
          <t>Data</t>
        </is>
      </c>
      <c r="B13" s="140" t="inlineStr">
        <is>
          <t>Min850</t>
        </is>
      </c>
      <c r="C13" s="140" t="inlineStr">
        <is>
          <t>RH850</t>
        </is>
      </c>
      <c r="D13" s="140" t="inlineStr">
        <is>
          <t>RH700</t>
        </is>
      </c>
      <c r="E13" s="140" t="inlineStr">
        <is>
          <t>U850</t>
        </is>
      </c>
      <c r="F13" s="140" t="inlineStr">
        <is>
          <t>V850</t>
        </is>
      </c>
      <c r="G13" s="140" t="inlineStr">
        <is>
          <t>U1000</t>
        </is>
      </c>
      <c r="H13" s="140" t="inlineStr">
        <is>
          <t>V1000</t>
        </is>
      </c>
    </row>
    <row r="14" ht="14.25" customHeight="1" s="91">
      <c r="A14" s="167">
        <f>A3</f>
        <v/>
      </c>
      <c r="B14" s="168">
        <f>B3-273.15</f>
        <v/>
      </c>
      <c r="C14" s="168">
        <f>C3</f>
        <v/>
      </c>
      <c r="D14" s="168">
        <f>D3</f>
        <v/>
      </c>
      <c r="E14" s="168">
        <f>E3</f>
        <v/>
      </c>
      <c r="F14" s="168">
        <f>F3</f>
        <v/>
      </c>
      <c r="G14" s="168">
        <f>G3</f>
        <v/>
      </c>
      <c r="H14" s="168">
        <f>H3</f>
        <v/>
      </c>
    </row>
    <row r="15" ht="14.25" customHeight="1" s="91">
      <c r="A15" s="167">
        <f>A4</f>
        <v/>
      </c>
      <c r="B15" s="168">
        <f>B4-273.15</f>
        <v/>
      </c>
      <c r="C15" s="168">
        <f>C4</f>
        <v/>
      </c>
      <c r="D15" s="168">
        <f>D4</f>
        <v/>
      </c>
      <c r="E15" s="168">
        <f>E4</f>
        <v/>
      </c>
      <c r="F15" s="168">
        <f>F4</f>
        <v/>
      </c>
      <c r="G15" s="168">
        <f>G4</f>
        <v/>
      </c>
      <c r="H15" s="168">
        <f>H4</f>
        <v/>
      </c>
    </row>
    <row r="16" ht="14.25" customHeight="1" s="91">
      <c r="A16" s="167">
        <f>A5</f>
        <v/>
      </c>
      <c r="B16" s="168">
        <f>B5-273.15</f>
        <v/>
      </c>
      <c r="C16" s="168">
        <f>C5</f>
        <v/>
      </c>
      <c r="D16" s="168">
        <f>D5</f>
        <v/>
      </c>
      <c r="E16" s="168">
        <f>E5</f>
        <v/>
      </c>
      <c r="F16" s="168">
        <f>F5</f>
        <v/>
      </c>
      <c r="G16" s="168">
        <f>G5</f>
        <v/>
      </c>
      <c r="H16" s="168">
        <f>H5</f>
        <v/>
      </c>
    </row>
    <row r="17" ht="14.25" customHeight="1" s="91">
      <c r="A17" s="167">
        <f>A6</f>
        <v/>
      </c>
      <c r="B17" s="168">
        <f>B6-273.15</f>
        <v/>
      </c>
      <c r="C17" s="168">
        <f>C6</f>
        <v/>
      </c>
      <c r="D17" s="168">
        <f>D6</f>
        <v/>
      </c>
      <c r="E17" s="168">
        <f>E6</f>
        <v/>
      </c>
      <c r="F17" s="168">
        <f>F6</f>
        <v/>
      </c>
      <c r="G17" s="168">
        <f>G6</f>
        <v/>
      </c>
      <c r="H17" s="168">
        <f>H6</f>
        <v/>
      </c>
    </row>
    <row r="18" ht="14.25" customHeight="1" s="91">
      <c r="A18" s="167">
        <f>A7</f>
        <v/>
      </c>
      <c r="B18" s="168">
        <f>B7-273.15</f>
        <v/>
      </c>
      <c r="C18" s="168">
        <f>C7</f>
        <v/>
      </c>
      <c r="D18" s="168">
        <f>D7</f>
        <v/>
      </c>
      <c r="E18" s="168">
        <f>E7</f>
        <v/>
      </c>
      <c r="F18" s="168">
        <f>F7</f>
        <v/>
      </c>
      <c r="G18" s="168">
        <f>G7</f>
        <v/>
      </c>
      <c r="H18" s="168">
        <f>H7</f>
        <v/>
      </c>
    </row>
    <row r="19" ht="14.25" customHeight="1" s="91">
      <c r="A19" s="167">
        <f>A8</f>
        <v/>
      </c>
      <c r="B19" s="168">
        <f>B8-273.15</f>
        <v/>
      </c>
      <c r="C19" s="168">
        <f>C8</f>
        <v/>
      </c>
      <c r="D19" s="168">
        <f>D8</f>
        <v/>
      </c>
      <c r="E19" s="168">
        <f>E8</f>
        <v/>
      </c>
      <c r="F19" s="168">
        <f>F8</f>
        <v/>
      </c>
      <c r="G19" s="168">
        <f>G8</f>
        <v/>
      </c>
      <c r="H19" s="168">
        <f>H8</f>
        <v/>
      </c>
    </row>
    <row r="20" hidden="1" ht="14.25" customHeight="1" s="91">
      <c r="A20" s="90">
        <f>A9</f>
        <v/>
      </c>
      <c r="B20" s="169">
        <f>B9-273.15</f>
        <v/>
      </c>
      <c r="C20" s="169">
        <f>C9</f>
        <v/>
      </c>
      <c r="D20" s="169">
        <f>D9</f>
        <v/>
      </c>
      <c r="E20" s="169">
        <f>E9</f>
        <v/>
      </c>
      <c r="F20" s="169">
        <f>F9</f>
        <v/>
      </c>
      <c r="G20" s="169">
        <f>G9</f>
        <v/>
      </c>
      <c r="H20" s="169">
        <f>H9</f>
        <v/>
      </c>
    </row>
    <row r="23" ht="14.25" customHeight="1" s="91">
      <c r="A23" s="167">
        <f>A13</f>
        <v/>
      </c>
      <c r="B23" s="140">
        <f>B13</f>
        <v/>
      </c>
      <c r="C23" s="140">
        <f>C13</f>
        <v/>
      </c>
      <c r="D23" s="140">
        <f>D13</f>
        <v/>
      </c>
      <c r="E23" s="140" t="inlineStr">
        <is>
          <t>V850</t>
        </is>
      </c>
      <c r="F23" s="140" t="inlineStr">
        <is>
          <t>V1000</t>
        </is>
      </c>
    </row>
    <row r="24" ht="14.25" customHeight="1" s="91">
      <c r="A24" s="167">
        <f>A14</f>
        <v/>
      </c>
      <c r="B24" s="168">
        <f>B14</f>
        <v/>
      </c>
      <c r="C24" s="168">
        <f>C14</f>
        <v/>
      </c>
      <c r="D24" s="168">
        <f>D14</f>
        <v/>
      </c>
      <c r="E24" s="168">
        <f>SQRT(POWER(E14,2)+POWER(F14,2))*3.6*0.54</f>
        <v/>
      </c>
      <c r="F24" s="168">
        <f>SQRT(POWER(F14,2)+POWER(G14,2))*3.6*0.54</f>
        <v/>
      </c>
      <c r="G24" s="169" t="n"/>
      <c r="H24" s="169" t="n"/>
    </row>
    <row r="25" ht="14.25" customHeight="1" s="91">
      <c r="A25" s="167">
        <f>A15</f>
        <v/>
      </c>
      <c r="B25" s="168">
        <f>B15</f>
        <v/>
      </c>
      <c r="C25" s="168">
        <f>C15</f>
        <v/>
      </c>
      <c r="D25" s="168">
        <f>D15</f>
        <v/>
      </c>
      <c r="E25" s="168">
        <f>SQRT(POWER(E15,2)+POWER(F15,2))*3.6*0.54</f>
        <v/>
      </c>
      <c r="F25" s="168">
        <f>SQRT(POWER(F15,2)+POWER(G15,2))*3.6*0.54</f>
        <v/>
      </c>
      <c r="G25" s="169" t="n"/>
      <c r="H25" s="169" t="n"/>
    </row>
    <row r="26" ht="14.25" customHeight="1" s="91">
      <c r="A26" s="167">
        <f>A16</f>
        <v/>
      </c>
      <c r="B26" s="168">
        <f>B16</f>
        <v/>
      </c>
      <c r="C26" s="168">
        <f>C16</f>
        <v/>
      </c>
      <c r="D26" s="168">
        <f>D16</f>
        <v/>
      </c>
      <c r="E26" s="168">
        <f>SQRT(POWER(E16,2)+POWER(F16,2))*3.6*0.54</f>
        <v/>
      </c>
      <c r="F26" s="168">
        <f>SQRT(POWER(F16,2)+POWER(G16,2))*3.6*0.54</f>
        <v/>
      </c>
      <c r="G26" s="169" t="n"/>
      <c r="H26" s="169" t="n"/>
    </row>
    <row r="27" ht="14.25" customHeight="1" s="91">
      <c r="A27" s="167">
        <f>A17</f>
        <v/>
      </c>
      <c r="B27" s="168">
        <f>B17</f>
        <v/>
      </c>
      <c r="C27" s="168">
        <f>C17</f>
        <v/>
      </c>
      <c r="D27" s="168">
        <f>D17</f>
        <v/>
      </c>
      <c r="E27" s="168">
        <f>SQRT(POWER(E17,2)+POWER(F17,2))*3.6*0.54</f>
        <v/>
      </c>
      <c r="F27" s="168">
        <f>SQRT(POWER(F17,2)+POWER(G17,2))*3.6*0.54</f>
        <v/>
      </c>
      <c r="G27" s="169" t="n"/>
      <c r="H27" s="169" t="n"/>
    </row>
    <row r="28" ht="14.25" customHeight="1" s="91">
      <c r="A28" s="167">
        <f>A18</f>
        <v/>
      </c>
      <c r="B28" s="168">
        <f>B18</f>
        <v/>
      </c>
      <c r="C28" s="168">
        <f>C18</f>
        <v/>
      </c>
      <c r="D28" s="168">
        <f>D18</f>
        <v/>
      </c>
      <c r="E28" s="168">
        <f>SQRT(POWER(E18,2)+POWER(F18,2))*3.6*0.54</f>
        <v/>
      </c>
      <c r="F28" s="168">
        <f>SQRT(POWER(F18,2)+POWER(G18,2))*3.6*0.54</f>
        <v/>
      </c>
      <c r="G28" s="169" t="n"/>
      <c r="H28" s="169" t="n"/>
    </row>
    <row r="29" ht="14.25" customHeight="1" s="91">
      <c r="A29" s="167">
        <f>A19</f>
        <v/>
      </c>
      <c r="B29" s="168">
        <f>B19</f>
        <v/>
      </c>
      <c r="C29" s="168">
        <f>C19</f>
        <v/>
      </c>
      <c r="D29" s="168">
        <f>D19</f>
        <v/>
      </c>
      <c r="E29" s="168">
        <f>SQRT(POWER(E19,2)+POWER(F19,2))*3.6*0.54</f>
        <v/>
      </c>
      <c r="F29" s="168">
        <f>SQRT(POWER(F19,2)+POWER(G19,2))*3.6*0.54</f>
        <v/>
      </c>
      <c r="G29" s="169" t="n"/>
      <c r="H29" s="169" t="n"/>
    </row>
    <row r="30" hidden="1" ht="14.25" customHeight="1" s="91">
      <c r="A30" s="170">
        <f>A20</f>
        <v/>
      </c>
      <c r="B30" s="169">
        <f>B20</f>
        <v/>
      </c>
      <c r="C30" s="169">
        <f>C20</f>
        <v/>
      </c>
      <c r="D30" s="169">
        <f>D20</f>
        <v/>
      </c>
      <c r="E30" s="169">
        <f>SQRT(POWER(E20,2)+POWER(F20,2))*3.6*0.54</f>
        <v/>
      </c>
      <c r="F30" s="169">
        <f>SQRT(POWER(F20,2)+POWER(G20,2))*3.6*0.54</f>
        <v/>
      </c>
      <c r="G30" s="169" t="n"/>
      <c r="H30" s="169" t="n"/>
    </row>
    <row r="31" ht="14.25" customHeight="1" s="91">
      <c r="A31" s="170" t="n"/>
    </row>
    <row r="32" ht="14.25" customHeight="1" s="91">
      <c r="A32" s="167">
        <f>A23</f>
        <v/>
      </c>
      <c r="B32" s="140">
        <f>B23</f>
        <v/>
      </c>
      <c r="C32" s="140" t="inlineStr">
        <is>
          <t>RH850-700</t>
        </is>
      </c>
      <c r="D32" s="140" t="inlineStr">
        <is>
          <t>V850-1000</t>
        </is>
      </c>
    </row>
    <row r="33" ht="15.75" customHeight="1" s="91">
      <c r="A33" s="167">
        <f>A24</f>
        <v/>
      </c>
      <c r="B33" s="168">
        <f>B24</f>
        <v/>
      </c>
      <c r="C33" s="168">
        <f>(C24+D24)/2</f>
        <v/>
      </c>
      <c r="D33" s="168">
        <f>(E24+F24)/2</f>
        <v/>
      </c>
    </row>
    <row r="34" ht="15.75" customHeight="1" s="91">
      <c r="A34" s="167">
        <f>A25</f>
        <v/>
      </c>
      <c r="B34" s="168">
        <f>B25</f>
        <v/>
      </c>
      <c r="C34" s="168">
        <f>(C25+D25)/2</f>
        <v/>
      </c>
      <c r="D34" s="168">
        <f>(E25+F25)/2</f>
        <v/>
      </c>
    </row>
    <row r="35" ht="15.75" customHeight="1" s="91">
      <c r="A35" s="167">
        <f>A26</f>
        <v/>
      </c>
      <c r="B35" s="168">
        <f>B26</f>
        <v/>
      </c>
      <c r="C35" s="168">
        <f>(C26+D26)/2</f>
        <v/>
      </c>
      <c r="D35" s="168">
        <f>(E26+F26)/2</f>
        <v/>
      </c>
    </row>
    <row r="36" ht="15.75" customHeight="1" s="91">
      <c r="A36" s="167">
        <f>A27</f>
        <v/>
      </c>
      <c r="B36" s="168">
        <f>B27</f>
        <v/>
      </c>
      <c r="C36" s="168">
        <f>(C27+D27)/2</f>
        <v/>
      </c>
      <c r="D36" s="168">
        <f>(E27+F27)/2</f>
        <v/>
      </c>
    </row>
    <row r="37" ht="15.75" customHeight="1" s="91">
      <c r="A37" s="167">
        <f>A28</f>
        <v/>
      </c>
      <c r="B37" s="168">
        <f>B28</f>
        <v/>
      </c>
      <c r="C37" s="168">
        <f>(C28+D28)/2</f>
        <v/>
      </c>
      <c r="D37" s="168">
        <f>(E28+F28)/2</f>
        <v/>
      </c>
    </row>
    <row r="38" ht="15.75" customHeight="1" s="91">
      <c r="A38" s="167">
        <f>A29</f>
        <v/>
      </c>
      <c r="B38" s="168">
        <f>B29</f>
        <v/>
      </c>
      <c r="C38" s="168">
        <f>(C29+D29)/2</f>
        <v/>
      </c>
      <c r="D38" s="168">
        <f>(E29+F29)/2</f>
        <v/>
      </c>
    </row>
    <row r="39" hidden="1" ht="14.25" customHeight="1" s="91">
      <c r="A39" s="90">
        <f>A30</f>
        <v/>
      </c>
      <c r="B39" s="169">
        <f>B30</f>
        <v/>
      </c>
      <c r="C39" s="169">
        <f>(C30+D30)/2</f>
        <v/>
      </c>
      <c r="D39" s="169">
        <f>(E30+F30)/2</f>
        <v/>
      </c>
    </row>
    <row r="41" ht="14.25" customHeight="1" s="91">
      <c r="A41" s="171">
        <f>A32</f>
        <v/>
      </c>
      <c r="B41" s="140" t="inlineStr">
        <is>
          <t>f1</t>
        </is>
      </c>
      <c r="C41" s="140" t="inlineStr">
        <is>
          <t>f2</t>
        </is>
      </c>
      <c r="D41" s="140" t="inlineStr">
        <is>
          <t>f3</t>
        </is>
      </c>
      <c r="E41" s="172" t="n"/>
      <c r="F41" s="140" t="inlineStr">
        <is>
          <t>LSP</t>
        </is>
      </c>
    </row>
    <row r="42" ht="15.75" customHeight="1" s="91">
      <c r="A42" s="167">
        <f>A33</f>
        <v/>
      </c>
      <c r="B42" s="171">
        <f>IF(B33&lt;=-5,1.515*POWER(10,-4)*POWER(B33,4)+9.1633*POWER(10,-3)*POWER(B33,3)+1.8454*POWER(10,-1)*POWER(B33,2)+1.3905*B33+4.1113,0)</f>
        <v/>
      </c>
      <c r="C42" s="171">
        <f>-4.6756*POWER(10,-6)*POWER(C33,3)+8.3776*POWER(10,-4)*POWER(C33,2)-2.3534*POWER(10,-2)*C33+3.0433*POWER(10,-1)</f>
        <v/>
      </c>
      <c r="D42" s="171">
        <f>IF(D33&gt;=5.6,-1.6259*POWER(10,-5)*POWER(D33,4)+9.3575*POWER(10,-4)*POWER(D33,3)-1.6316*POWER(10,-2)*POWER(D33,2)+1.2678*POWER(10,-1)*D33+3.875*POWER(10,-1),0)</f>
        <v/>
      </c>
      <c r="E42" s="171" t="n"/>
      <c r="F42" s="173">
        <f>B42*C42*D42</f>
        <v/>
      </c>
    </row>
    <row r="43" ht="15.75" customHeight="1" s="91">
      <c r="A43" s="167">
        <f>A34</f>
        <v/>
      </c>
      <c r="B43" s="171">
        <f>IF(B34&lt;=-5,1.515*POWER(10,-4)*POWER(B34,4)+9.1633*POWER(10,-3)*POWER(B34,3)+1.8454*POWER(10,-1)*POWER(B34,2)+1.3905*B34+4.1113,0)</f>
        <v/>
      </c>
      <c r="C43" s="171">
        <f>-4.6756*POWER(10,-6)*POWER(C34,3)+8.3776*POWER(10,-4)*POWER(C34,2)-2.3534*POWER(10,-2)*C34+3.0433*POWER(10,-1)</f>
        <v/>
      </c>
      <c r="D43" s="171">
        <f>IF(D34&gt;=5.6,-1.6259*POWER(10,-5)*POWER(D34,4)+9.3575*POWER(10,-4)*POWER(D34,3)-1.6316*POWER(10,-2)*POWER(D34,2)+1.2678*POWER(10,-1)*D34+3.875*POWER(10,-1),0)</f>
        <v/>
      </c>
      <c r="E43" s="171" t="n"/>
      <c r="F43" s="173">
        <f>B43*C43*D43</f>
        <v/>
      </c>
    </row>
    <row r="44" ht="15.75" customHeight="1" s="91">
      <c r="A44" s="167">
        <f>A35</f>
        <v/>
      </c>
      <c r="B44" s="171">
        <f>IF(B35&lt;=-5,1.515*POWER(10,-4)*POWER(B35,4)+9.1633*POWER(10,-3)*POWER(B35,3)+1.8454*POWER(10,-1)*POWER(B35,2)+1.3905*B35+4.1113,0)</f>
        <v/>
      </c>
      <c r="C44" s="171">
        <f>-4.6756*POWER(10,-6)*POWER(C35,3)+8.3776*POWER(10,-4)*POWER(C35,2)-2.3534*POWER(10,-2)*C35+3.0433*POWER(10,-1)</f>
        <v/>
      </c>
      <c r="D44" s="171">
        <f>IF(D35&gt;=5.6,-1.6259*POWER(10,-5)*POWER(D35,4)+9.3575*POWER(10,-4)*POWER(D35,3)-1.6316*POWER(10,-2)*POWER(D35,2)+1.2678*POWER(10,-1)*D35+3.875*POWER(10,-1),0)</f>
        <v/>
      </c>
      <c r="E44" s="171" t="n"/>
      <c r="F44" s="173">
        <f>B44*C44*D44</f>
        <v/>
      </c>
    </row>
    <row r="45" ht="15.75" customHeight="1" s="91">
      <c r="A45" s="167">
        <f>A36</f>
        <v/>
      </c>
      <c r="B45" s="171">
        <f>IF(B36&lt;=-5,1.515*POWER(10,-4)*POWER(B36,4)+9.1633*POWER(10,-3)*POWER(B36,3)+1.8454*POWER(10,-1)*POWER(B36,2)+1.3905*B36+4.1113,0)</f>
        <v/>
      </c>
      <c r="C45" s="171">
        <f>-4.6756*POWER(10,-6)*POWER(C36,3)+8.3776*POWER(10,-4)*POWER(C36,2)-2.3534*POWER(10,-2)*C36+3.0433*POWER(10,-1)</f>
        <v/>
      </c>
      <c r="D45" s="171">
        <f>IF(D36&gt;=5.6,-1.6259*POWER(10,-5)*POWER(D36,4)+9.3575*POWER(10,-4)*POWER(D36,3)-1.6316*POWER(10,-2)*POWER(D36,2)+1.2678*POWER(10,-1)*D36+3.875*POWER(10,-1),0)</f>
        <v/>
      </c>
      <c r="E45" s="171" t="n"/>
      <c r="F45" s="173">
        <f>B45*C45*D45</f>
        <v/>
      </c>
    </row>
    <row r="46" ht="15.75" customHeight="1" s="91">
      <c r="A46" s="167">
        <f>A37</f>
        <v/>
      </c>
      <c r="B46" s="171">
        <f>IF(B37&lt;=-5,1.515*POWER(10,-4)*POWER(B37,4)+9.1633*POWER(10,-3)*POWER(B37,3)+1.8454*POWER(10,-1)*POWER(B37,2)+1.3905*B37+4.1113,0)</f>
        <v/>
      </c>
      <c r="C46" s="171">
        <f>-4.6756*POWER(10,-6)*POWER(C37,3)+8.3776*POWER(10,-4)*POWER(C37,2)-2.3534*POWER(10,-2)*C37+3.0433*POWER(10,-1)</f>
        <v/>
      </c>
      <c r="D46" s="171">
        <f>IF(D37&gt;=5.6,-1.6259*POWER(10,-5)*POWER(D37,4)+9.3575*POWER(10,-4)*POWER(D37,3)-1.6316*POWER(10,-2)*POWER(D37,2)+1.2678*POWER(10,-1)*D37+3.875*POWER(10,-1),0)</f>
        <v/>
      </c>
      <c r="E46" s="171" t="n"/>
      <c r="F46" s="173">
        <f>B46*C46*D46</f>
        <v/>
      </c>
    </row>
    <row r="47" ht="15.75" customHeight="1" s="91">
      <c r="A47" s="167">
        <f>A38</f>
        <v/>
      </c>
      <c r="B47" s="171">
        <f>IF(B38&lt;=-5,1.515*POWER(10,-4)*POWER(B38,4)+9.1633*POWER(10,-3)*POWER(B38,3)+1.8454*POWER(10,-1)*POWER(B38,2)+1.3905*B38+4.1113,0)</f>
        <v/>
      </c>
      <c r="C47" s="171">
        <f>-4.6756*POWER(10,-6)*POWER(C38,3)+8.3776*POWER(10,-4)*POWER(C38,2)-2.3534*POWER(10,-2)*C38+3.0433*POWER(10,-1)</f>
        <v/>
      </c>
      <c r="D47" s="171">
        <f>IF(D38&gt;=5.6,-1.6259*POWER(10,-5)*POWER(D38,4)+9.3575*POWER(10,-4)*POWER(D38,3)-1.6316*POWER(10,-2)*POWER(D38,2)+1.2678*POWER(10,-1)*D38+3.875*POWER(10,-1),0)</f>
        <v/>
      </c>
      <c r="E47" s="171" t="n"/>
      <c r="F47" s="173">
        <f>B47*C47*D47</f>
        <v/>
      </c>
    </row>
    <row r="48" hidden="1" ht="14.25" customHeight="1" s="91">
      <c r="A48" s="90">
        <f>A39</f>
        <v/>
      </c>
      <c r="B48" s="90">
        <f>IF(B39&lt;=-5,1.515*POWER(10,-4)*POWER(B39,4)+9.1633*POWER(10,-3)*POWER(B39,3)+1.8454*POWER(10,-1)*POWER(B39,2)+1.3905*B39+4.1113,0)</f>
        <v/>
      </c>
      <c r="C48" s="90">
        <f>-4.6756*POWER(10,-6)*POWER(C39,3)+8.3776*POWER(10,-4)*POWER(C39,2)-2.3534*POWER(10,-2)*C39+3.0433*POWER(10,-1)</f>
        <v/>
      </c>
      <c r="D48" s="90">
        <f>IF(D39&gt;=3,-1.6259*POWER(10,-5)*POWER(D39,4)+9.3575*POWER(10,-4)*POWER(D39,3)-1.6316*POWER(10,-2)*POWER(D39,2)+1.2678*POWER(10,-1)*D39+3.875*POWER(10,-1),0)</f>
        <v/>
      </c>
      <c r="F48" s="174">
        <f>B48*C48*D48</f>
        <v/>
      </c>
    </row>
    <row r="50" ht="14.25" customHeight="1" s="91">
      <c r="B50" s="175" t="inlineStr">
        <is>
          <t>Min850 !&gt;- 5</t>
        </is>
      </c>
      <c r="C50" s="170" t="n"/>
      <c r="D50" s="176" t="inlineStr">
        <is>
          <t>V850-1000 !&lt; 5.6</t>
        </is>
      </c>
    </row>
    <row r="51" ht="14.25" customHeight="1" s="91">
      <c r="A51" s="167" t="inlineStr">
        <is>
          <t>Data</t>
        </is>
      </c>
      <c r="B51" s="140" t="inlineStr">
        <is>
          <t>f1</t>
        </is>
      </c>
      <c r="C51" s="140" t="inlineStr">
        <is>
          <t>f2</t>
        </is>
      </c>
      <c r="D51" s="140" t="inlineStr">
        <is>
          <t>f3</t>
        </is>
      </c>
      <c r="E51" s="172" t="n"/>
      <c r="F51" s="140" t="inlineStr">
        <is>
          <t>LSP</t>
        </is>
      </c>
    </row>
    <row r="52" ht="15.75" customHeight="1" s="91">
      <c r="A52" s="167">
        <f>A42</f>
        <v/>
      </c>
      <c r="B52" s="171">
        <f>(1.515*POWER(10,-4)*POWER(B33,4)+9.1633*POWER(10,-3)*POWER(B33,3)+1.8454*POWER(10,-1)*POWER(B33,2)+1.3905*B33+4.1113)</f>
        <v/>
      </c>
      <c r="C52" s="171">
        <f>-4.6756*POWER(10,-6)*POWER(C33,3)+8.3776*POWER(10,-4)*POWER(C33,2)-2.3534*POWER(10,-2)*C33+3.0433*POWER(10,-1)</f>
        <v/>
      </c>
      <c r="D52" s="171">
        <f>(-1.6259*POWER(10,-5)*POWER(D33,4)+9.3575*POWER(10,-4)*POWER(D33,3)-1.6316*POWER(10,-2)*POWER(D33,2)+1.2678*POWER(10,-1)*D33+3.875*POWER(10,-1))</f>
        <v/>
      </c>
      <c r="E52" s="171" t="n"/>
      <c r="F52" s="173">
        <f>B52*C52*D52</f>
        <v/>
      </c>
    </row>
    <row r="53" ht="15.75" customHeight="1" s="91">
      <c r="A53" s="167">
        <f>A43</f>
        <v/>
      </c>
      <c r="B53" s="171">
        <f>(1.515*POWER(10,-4)*POWER(B34,4)+9.1633*POWER(10,-3)*POWER(B34,3)+1.8454*POWER(10,-1)*POWER(B34,2)+1.3905*B34+4.1113)</f>
        <v/>
      </c>
      <c r="C53" s="171">
        <f>-4.6756*POWER(10,-6)*POWER(C34,3)+8.3776*POWER(10,-4)*POWER(C34,2)-2.3534*POWER(10,-2)*C34+3.0433*POWER(10,-1)</f>
        <v/>
      </c>
      <c r="D53" s="171">
        <f>(-1.6259*POWER(10,-5)*POWER(D34,4)+9.3575*POWER(10,-4)*POWER(D34,3)-1.6316*POWER(10,-2)*POWER(D34,2)+1.2678*POWER(10,-1)*D34+3.875*POWER(10,-1))</f>
        <v/>
      </c>
      <c r="E53" s="171" t="n"/>
      <c r="F53" s="173">
        <f>B53*C53*D53</f>
        <v/>
      </c>
    </row>
    <row r="54" ht="15.75" customHeight="1" s="91">
      <c r="A54" s="167">
        <f>A44</f>
        <v/>
      </c>
      <c r="B54" s="171">
        <f>(1.515*POWER(10,-4)*POWER(B35,4)+9.1633*POWER(10,-3)*POWER(B35,3)+1.8454*POWER(10,-1)*POWER(B35,2)+1.3905*B35+4.1113)</f>
        <v/>
      </c>
      <c r="C54" s="171">
        <f>-4.6756*POWER(10,-6)*POWER(C35,3)+8.3776*POWER(10,-4)*POWER(C35,2)-2.3534*POWER(10,-2)*C35+3.0433*POWER(10,-1)</f>
        <v/>
      </c>
      <c r="D54" s="171">
        <f>(-1.6259*POWER(10,-5)*POWER(D35,4)+9.3575*POWER(10,-4)*POWER(D35,3)-1.6316*POWER(10,-2)*POWER(D35,2)+1.2678*POWER(10,-1)*D35+3.875*POWER(10,-1))</f>
        <v/>
      </c>
      <c r="E54" s="171" t="n"/>
      <c r="F54" s="173">
        <f>B54*C54*D54</f>
        <v/>
      </c>
    </row>
    <row r="55" ht="15.75" customHeight="1" s="91">
      <c r="A55" s="167">
        <f>A45</f>
        <v/>
      </c>
      <c r="B55" s="171">
        <f>(1.515*POWER(10,-4)*POWER(B36,4)+9.1633*POWER(10,-3)*POWER(B36,3)+1.8454*POWER(10,-1)*POWER(B36,2)+1.3905*B36+4.1113)</f>
        <v/>
      </c>
      <c r="C55" s="171">
        <f>-4.6756*POWER(10,-6)*POWER(C36,3)+8.3776*POWER(10,-4)*POWER(C36,2)-2.3534*POWER(10,-2)*C36+3.0433*POWER(10,-1)</f>
        <v/>
      </c>
      <c r="D55" s="171">
        <f>(-1.6259*POWER(10,-5)*POWER(D36,4)+9.3575*POWER(10,-4)*POWER(D36,3)-1.6316*POWER(10,-2)*POWER(D36,2)+1.2678*POWER(10,-1)*D36+3.875*POWER(10,-1))</f>
        <v/>
      </c>
      <c r="E55" s="171" t="n"/>
      <c r="F55" s="173">
        <f>B55*C55*D55</f>
        <v/>
      </c>
    </row>
    <row r="56" ht="15.75" customHeight="1" s="91">
      <c r="A56" s="167">
        <f>A46</f>
        <v/>
      </c>
      <c r="B56" s="171">
        <f>(1.515*POWER(10,-4)*POWER(B37,4)+9.1633*POWER(10,-3)*POWER(B37,3)+1.8454*POWER(10,-1)*POWER(B37,2)+1.3905*B37+4.1113)</f>
        <v/>
      </c>
      <c r="C56" s="171">
        <f>-4.6756*POWER(10,-6)*POWER(C37,3)+8.3776*POWER(10,-4)*POWER(C37,2)-2.3534*POWER(10,-2)*C37+3.0433*POWER(10,-1)</f>
        <v/>
      </c>
      <c r="D56" s="171">
        <f>(-1.6259*POWER(10,-5)*POWER(D37,4)+9.3575*POWER(10,-4)*POWER(D37,3)-1.6316*POWER(10,-2)*POWER(D37,2)+1.2678*POWER(10,-1)*D37+3.875*POWER(10,-1))</f>
        <v/>
      </c>
      <c r="E56" s="171" t="n"/>
      <c r="F56" s="173">
        <f>B56*C56*D56</f>
        <v/>
      </c>
    </row>
    <row r="57" ht="15.75" customHeight="1" s="91">
      <c r="A57" s="167">
        <f>A47</f>
        <v/>
      </c>
      <c r="B57" s="171">
        <f>(1.515*POWER(10,-4)*POWER(B38,4)+9.1633*POWER(10,-3)*POWER(B38,3)+1.8454*POWER(10,-1)*POWER(B38,2)+1.3905*B38+4.1113)</f>
        <v/>
      </c>
      <c r="C57" s="171">
        <f>-4.6756*POWER(10,-6)*POWER(C38,3)+8.3776*POWER(10,-4)*POWER(C38,2)-2.3534*POWER(10,-2)*C38+3.0433*POWER(10,-1)</f>
        <v/>
      </c>
      <c r="D57" s="171">
        <f>(-1.6259*POWER(10,-5)*POWER(D38,4)+9.3575*POWER(10,-4)*POWER(D38,3)-1.6316*POWER(10,-2)*POWER(D38,2)+1.2678*POWER(10,-1)*D38+3.875*POWER(10,-1))</f>
        <v/>
      </c>
      <c r="E57" s="171" t="n"/>
      <c r="F57" s="173">
        <f>B57*C57*D57</f>
        <v/>
      </c>
    </row>
  </sheetData>
  <conditionalFormatting sqref="C33:C38">
    <cfRule type="cellIs" rank="0" priority="2" equalAverage="0" operator="greaterThanOrEqual" aboveAverage="0" dxfId="30" text="" percent="0" bottom="0">
      <formula>60</formula>
    </cfRule>
  </conditionalFormatting>
  <conditionalFormatting sqref="B33:B38">
    <cfRule type="cellIs" rank="0" priority="3" equalAverage="0" operator="lessThanOrEqual" aboveAverage="0" dxfId="31" text="" percent="0" bottom="0">
      <formula>-8</formula>
    </cfRule>
    <cfRule type="cellIs" rank="0" priority="4" equalAverage="0" operator="lessThanOrEqual" aboveAverage="0" dxfId="32" text="" percent="0" bottom="0">
      <formula>-5</formula>
    </cfRule>
  </conditionalFormatting>
  <conditionalFormatting sqref="D33:D38">
    <cfRule type="cellIs" rank="0" priority="5" equalAverage="0" operator="greaterThanOrEqual" aboveAverage="0" dxfId="33" text="" percent="0" bottom="0">
      <formula>5.6</formula>
    </cfRule>
  </conditionalFormatting>
  <conditionalFormatting sqref="F52:F57">
    <cfRule type="cellIs" rank="0" priority="6" equalAverage="0" operator="greaterThanOrEqual" aboveAverage="0" dxfId="34" text="" percent="0" bottom="0">
      <formula>2</formula>
    </cfRule>
    <cfRule type="cellIs" rank="0" priority="7" equalAverage="0" operator="between" aboveAverage="0" dxfId="35" text="" percent="0" bottom="0">
      <formula>1</formula>
      <formula>2</formula>
    </cfRule>
    <cfRule type="cellIs" rank="0" priority="8" equalAverage="0" operator="lessThanOrEqual" aboveAverage="0" dxfId="36" text="" percent="0" bottom="0">
      <formula>1</formula>
    </cfRule>
  </conditionalFormatting>
  <conditionalFormatting sqref="F42:F47">
    <cfRule type="cellIs" rank="0" priority="9" equalAverage="0" operator="greaterThanOrEqual" aboveAverage="0" dxfId="34" text="" percent="0" bottom="0">
      <formula>2</formula>
    </cfRule>
    <cfRule type="cellIs" rank="0" priority="10" equalAverage="0" operator="between" aboveAverage="0" dxfId="35" text="" percent="0" bottom="0">
      <formula>1</formula>
      <formula>2</formula>
    </cfRule>
    <cfRule type="cellIs" rank="0" priority="11" equalAverage="0" operator="lessThanOrEqual" aboveAverage="0" dxfId="36" text="" percent="0" bottom="0">
      <formula>1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Roman,Normale"&amp;12 &amp;Kffffff&amp;A</oddHeader>
    <oddFooter>&amp;C&amp;"Times New Roman,Normale"&amp;12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Eka</dc:creator>
  <dc:language xmlns:dc="http://purl.org/dc/elements/1.1/">it-IT</dc:language>
  <dcterms:created xmlns:dcterms="http://purl.org/dc/terms/" xmlns:xsi="http://www.w3.org/2001/XMLSchema-instance" xsi:type="dcterms:W3CDTF">2022-01-09T21:53:57Z</dcterms:created>
  <dcterms:modified xmlns:dcterms="http://purl.org/dc/terms/" xmlns:xsi="http://www.w3.org/2001/XMLSchema-instance" xsi:type="dcterms:W3CDTF">2025-01-26T14:28:45+00:00Z</dcterms:modified>
  <cp:revision>120</cp:revision>
</cp:coreProperties>
</file>