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Tables/pivotTable2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500" firstSheet="0" activeTab="0" autoFilterDateGrouping="1"/>
  </bookViews>
  <sheets>
    <sheet name="final" sheetId="1" state="visible" r:id="rId1"/>
    <sheet name="final2" sheetId="2" state="visible" r:id="rId2"/>
    <sheet name="Foglio3" sheetId="3" state="visible" r:id="rId3"/>
    <sheet name="snow" sheetId="4" state="visible" r:id="rId4"/>
  </sheets>
  <definedNames/>
  <calcPr calcId="191029" fullCalcOnLoad="1"/>
  <pivotCaches>
    <pivotCache cacheId="4" r:id="rId5"/>
  </pivotCaches>
</workbook>
</file>

<file path=xl/styles.xml><?xml version="1.0" encoding="utf-8"?>
<styleSheet xmlns="http://schemas.openxmlformats.org/spreadsheetml/2006/main">
  <numFmts count="5">
    <numFmt numFmtId="164" formatCode="0.000"/>
    <numFmt numFmtId="165" formatCode="0.0000"/>
    <numFmt numFmtId="166" formatCode="dd/mm/yy;@"/>
    <numFmt numFmtId="167" formatCode="[$-F800]ddd\,\ mm\ dd\,\ yyyy"/>
    <numFmt numFmtId="168" formatCode="0.0"/>
  </numFmts>
  <fonts count="6">
    <font>
      <name val="Calibri"/>
      <charset val="1"/>
      <family val="2"/>
      <color rgb="FF000000"/>
      <sz val="11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b val="1"/>
      <color rgb="FFFFFFFF"/>
      <sz val="11"/>
    </font>
    <font>
      <name val="Calibri"/>
      <charset val="1"/>
      <family val="2"/>
      <i val="1"/>
      <color rgb="FF000000"/>
      <sz val="11"/>
    </font>
    <font>
      <name val="Calibri"/>
      <charset val="1"/>
      <family val="2"/>
      <color rgb="FF000000"/>
      <sz val="11"/>
    </font>
    <font>
      <name val="Calibri"/>
      <family val="2"/>
      <b val="1"/>
      <color rgb="FF000000"/>
      <sz val="11"/>
    </font>
  </fonts>
  <fills count="5">
    <fill>
      <patternFill/>
    </fill>
    <fill>
      <patternFill patternType="gray125"/>
    </fill>
    <fill>
      <patternFill patternType="solid">
        <fgColor rgb="FF333F50"/>
        <bgColor rgb="FF2038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9" tint="0.5999938962981048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</borders>
  <cellStyleXfs count="13">
    <xf numFmtId="0" fontId="4" fillId="0" borderId="0"/>
    <xf numFmtId="0" fontId="4" fillId="0" borderId="0"/>
    <xf numFmtId="0" fontId="4" fillId="0" borderId="0"/>
    <xf numFmtId="0" fontId="4" fillId="0" borderId="0" applyAlignment="1">
      <alignment horizontal="left"/>
    </xf>
    <xf numFmtId="0" fontId="4" fillId="0" borderId="0" applyAlignment="1">
      <alignment horizontal="left"/>
    </xf>
    <xf numFmtId="0" fontId="4" fillId="0" borderId="0"/>
    <xf numFmtId="0" fontId="4" fillId="0" borderId="0"/>
    <xf numFmtId="0" fontId="1" fillId="0" borderId="0"/>
    <xf numFmtId="0" fontId="1" fillId="0" borderId="0" applyAlignment="1">
      <alignment horizontal="left"/>
    </xf>
    <xf numFmtId="0" fontId="4" fillId="0" borderId="0"/>
    <xf numFmtId="0" fontId="1" fillId="0" borderId="0"/>
    <xf numFmtId="0" fontId="1" fillId="0" borderId="0" applyAlignment="1">
      <alignment horizontal="left"/>
    </xf>
    <xf numFmtId="0" fontId="4" fillId="0" borderId="0"/>
  </cellStyleXfs>
  <cellXfs count="53">
    <xf numFmtId="0" fontId="0" fillId="0" borderId="0" pivotButton="0" quotePrefix="0" xfId="0"/>
    <xf numFmtId="14" fontId="0" fillId="0" borderId="0" pivotButton="0" quotePrefix="0" xfId="0"/>
    <xf numFmtId="11" fontId="0" fillId="0" borderId="0" pivotButton="0" quotePrefix="0" xfId="0"/>
    <xf numFmtId="1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164" fontId="1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0" borderId="4" applyAlignment="1" pivotButton="0" quotePrefix="0" xfId="0">
      <alignment horizontal="center"/>
    </xf>
    <xf numFmtId="2" fontId="0" fillId="0" borderId="0" pivotButton="0" quotePrefix="0" xfId="0"/>
    <xf numFmtId="165" fontId="0" fillId="0" borderId="0" pivotButton="0" quotePrefix="0" xfId="0"/>
    <xf numFmtId="22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vertical="center"/>
    </xf>
    <xf numFmtId="1" fontId="1" fillId="0" borderId="5" applyAlignment="1" pivotButton="0" quotePrefix="0" xfId="0">
      <alignment horizontal="center" vertical="center"/>
    </xf>
    <xf numFmtId="1" fontId="1" fillId="0" borderId="3" applyAlignment="1" pivotButton="0" quotePrefix="0" xfId="0">
      <alignment horizontal="center" vertical="center"/>
    </xf>
    <xf numFmtId="164" fontId="1" fillId="0" borderId="3" applyAlignment="1" pivotButton="0" quotePrefix="0" xfId="0">
      <alignment horizontal="center" vertical="center"/>
    </xf>
    <xf numFmtId="1" fontId="1" fillId="0" borderId="6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" fontId="1" fillId="0" borderId="7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0" fillId="0" borderId="0" pivotButton="0" quotePrefix="0" xfId="0"/>
    <xf numFmtId="167" fontId="3" fillId="0" borderId="5" applyAlignment="1" pivotButton="0" quotePrefix="0" xfId="0">
      <alignment vertical="center"/>
    </xf>
    <xf numFmtId="167" fontId="3" fillId="0" borderId="6" applyAlignment="1" pivotButton="0" quotePrefix="0" xfId="0">
      <alignment vertical="center"/>
    </xf>
    <xf numFmtId="167" fontId="3" fillId="0" borderId="8" applyAlignment="1" pivotButton="0" quotePrefix="0" xfId="0">
      <alignment vertical="center"/>
    </xf>
    <xf numFmtId="0" fontId="5" fillId="0" borderId="0" pivotButton="0" quotePrefix="0" xfId="0"/>
    <xf numFmtId="0" fontId="0" fillId="0" borderId="2" pivotButton="0" quotePrefix="0" xfId="0"/>
    <xf numFmtId="0" fontId="5" fillId="0" borderId="2" pivotButton="0" quotePrefix="0" xfId="0"/>
    <xf numFmtId="165" fontId="0" fillId="0" borderId="2" pivotButton="0" quotePrefix="0" xfId="0"/>
    <xf numFmtId="0" fontId="5" fillId="3" borderId="2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1" fillId="0" borderId="2" applyAlignment="1" pivotButton="0" quotePrefix="0" xfId="0">
      <alignment horizontal="center"/>
    </xf>
    <xf numFmtId="2" fontId="0" fillId="0" borderId="2" pivotButton="0" quotePrefix="0" xfId="0"/>
    <xf numFmtId="0" fontId="0" fillId="0" borderId="2" pivotButton="1" quotePrefix="0" xfId="0"/>
    <xf numFmtId="22" fontId="0" fillId="0" borderId="2" pivotButton="0" quotePrefix="0" xfId="0"/>
    <xf numFmtId="0" fontId="5" fillId="4" borderId="2" applyAlignment="1" pivotButton="0" quotePrefix="0" xfId="0">
      <alignment horizontal="center"/>
    </xf>
    <xf numFmtId="168" fontId="1" fillId="0" borderId="6" applyAlignment="1" pivotButton="0" quotePrefix="0" xfId="0">
      <alignment horizontal="center" vertical="center"/>
    </xf>
    <xf numFmtId="168" fontId="1" fillId="0" borderId="7" applyAlignment="1" pivotButton="0" quotePrefix="0" xfId="0">
      <alignment horizontal="center" vertical="center"/>
    </xf>
    <xf numFmtId="168" fontId="1" fillId="0" borderId="9" applyAlignment="1" pivotButton="0" quotePrefix="0" xfId="0">
      <alignment horizontal="center" vertical="center"/>
    </xf>
    <xf numFmtId="168" fontId="1" fillId="0" borderId="10" applyAlignment="1" pivotButton="0" quotePrefix="0" xfId="0">
      <alignment horizontal="center" vertical="center"/>
    </xf>
    <xf numFmtId="1" fontId="1" fillId="0" borderId="8" applyAlignment="1" pivotButton="0" quotePrefix="0" xfId="0">
      <alignment horizontal="center" vertical="center"/>
    </xf>
    <xf numFmtId="2" fontId="0" fillId="0" borderId="6" pivotButton="0" quotePrefix="0" xfId="0"/>
    <xf numFmtId="0" fontId="0" fillId="0" borderId="0" pivotButton="0" quotePrefix="0" xfId="0"/>
    <xf numFmtId="2" fontId="0" fillId="0" borderId="11" pivotButton="0" quotePrefix="0" xfId="0"/>
    <xf numFmtId="2" fontId="0" fillId="0" borderId="4" pivotButton="0" quotePrefix="0" xfId="0"/>
    <xf numFmtId="1" fontId="1" fillId="0" borderId="12" applyAlignment="1" pivotButton="0" quotePrefix="0" xfId="0">
      <alignment horizontal="center" vertical="center"/>
    </xf>
    <xf numFmtId="164" fontId="1" fillId="0" borderId="12" applyAlignment="1" pivotButton="0" quotePrefix="0" xfId="0">
      <alignment horizontal="center" vertical="center"/>
    </xf>
    <xf numFmtId="166" fontId="2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</cellXfs>
  <cellStyles count="13">
    <cellStyle name="Normale" xfId="0" builtinId="0"/>
    <cellStyle name="Angolo tabella pivot" xfId="1"/>
    <cellStyle name="Campo tabella pivot" xfId="2"/>
    <cellStyle name="Categoria tabella pivot" xfId="3"/>
    <cellStyle name="Pivot Table Category" xfId="4"/>
    <cellStyle name="Pivot Table Corner" xfId="5"/>
    <cellStyle name="Pivot Table Field" xfId="6"/>
    <cellStyle name="Pivot Table Result" xfId="7"/>
    <cellStyle name="Pivot Table Title" xfId="8"/>
    <cellStyle name="Pivot Table Value" xfId="9"/>
    <cellStyle name="Risultato tabella pivot" xfId="10"/>
    <cellStyle name="Titolo tabella pivot" xfId="11"/>
    <cellStyle name="Valore tabella pivot" xfId="12"/>
  </cellStyles>
  <dxfs count="88">
    <dxf>
      <font>
        <b val="1"/>
        <color rgb="FFC55A11"/>
      </font>
      <fill>
        <patternFill>
          <bgColor rgb="FFFFC000"/>
        </patternFill>
      </fill>
    </dxf>
    <dxf>
      <font>
        <b val="1"/>
        <color rgb="FF806000"/>
      </font>
      <fill>
        <patternFill>
          <bgColor rgb="FFFFFF00"/>
        </patternFill>
      </fill>
    </dxf>
    <dxf>
      <font>
        <b val="1"/>
        <color rgb="FFFFFFFF"/>
      </font>
      <fill>
        <patternFill>
          <bgColor rgb="FF0070C0"/>
        </patternFill>
      </fill>
    </dxf>
    <dxf>
      <font>
        <b val="1"/>
        <color rgb="FFC55A11"/>
      </font>
      <fill>
        <patternFill>
          <bgColor rgb="FFFFC000"/>
        </patternFill>
      </fill>
    </dxf>
    <dxf>
      <font>
        <b val="1"/>
        <color rgb="FF806000"/>
      </font>
      <fill>
        <patternFill>
          <bgColor rgb="FFFFFF00"/>
        </patternFill>
      </fill>
    </dxf>
    <dxf>
      <font>
        <b val="1"/>
        <color rgb="FFFFFFFF"/>
      </font>
      <fill>
        <patternFill>
          <bgColor rgb="FF0070C0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3999450666829432"/>
        </patternFill>
      </fill>
    </dxf>
    <dxf>
      <fill>
        <patternFill>
          <bgColor theme="5" tint="0.5999633777886288"/>
        </patternFill>
      </fill>
    </dxf>
    <dxf>
      <fill>
        <patternFill>
          <bgColor theme="5" tint="-0.249946592608417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0" tint="-0.0499893185216834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0" tint="-0.1498764000366222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0" tint="-0.249946592608417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0" tint="-0.3499862666707358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0" tint="-0.499984740745262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1" tint="0.3499862666707358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0" tint="-0.0499893185216834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0" tint="-0.1498764000366222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0" tint="-0.249946592608417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0" tint="-0.3499862666707358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0" tint="-0.499984740745262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1" tint="0.3499862666707358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C0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EEBF7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DD7E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9DC3E6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2E75B6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1F4E79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00206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0" tint="-0.0499893185216834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0" tint="-0.1498764000366222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0" tint="-0.249946592608417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0" tint="-0.3499862666707358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0" tint="-0.499984740745262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theme="1" tint="0.3499862666707358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80808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FF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2F2F2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D9D9D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FBFBF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A6A6A6"/>
        </patternFill>
      </fill>
    </dxf>
    <dxf>
      <font>
        <name val="Calibri"/>
        <charset val="1"/>
        <family val="2"/>
        <color rgb="FF000000"/>
        <sz val="11"/>
      </font>
    </dxf>
    <dxf>
      <font>
        <name val="Calibri"/>
        <charset val="1"/>
        <family val="2"/>
        <color rgb="FF000000"/>
        <sz val="11"/>
      </font>
      <fill>
        <patternFill>
          <bgColor rgb="FFE2F0D9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C5E0B4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A9D18E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548235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385724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2F5395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203864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Eka" refreshedDate="45510.45222256945" createdVersion="3" refreshedVersion="8" recordCount="44" r:id="rId1">
  <cacheSource type="worksheet">
    <worksheetSource ref="A1:ED45" sheet="final"/>
  </cacheSource>
  <cacheFields count="135">
    <cacheField name="TE -" uniqueList="1" numFmtId="22" sqlType="0" hierarchy="0" level="0" databaseField="1">
      <sharedItems count="44" containsDate="1" containsNonDate="0" containsSemiMixedTypes="0" containsString="0" minDate="2024-08-06T03:00:00" maxDate="2024-08-12T00:00:00">
        <d v="2024-08-06T03:00:00"/>
        <d v="2024-08-06T06:00:00"/>
        <d v="2024-08-06T09:00:00"/>
        <d v="2024-08-06T12:00:00"/>
        <d v="2024-08-06T15:00:00"/>
        <d v="2024-08-06T18:00:00"/>
        <d v="2024-08-06T21:00:00"/>
        <d v="2024-08-07T00:00:00"/>
        <d v="2024-08-07T03:00:00"/>
        <d v="2024-08-07T06:00:00"/>
        <d v="2024-08-07T09:00:00"/>
        <d v="2024-08-07T12:00:00"/>
        <d v="2024-08-07T15:00:00"/>
        <d v="2024-08-07T18:00:00"/>
        <d v="2024-08-07T21:00:00"/>
        <d v="2024-08-08T00:00:00"/>
        <d v="2024-08-08T03:00:00"/>
        <d v="2024-08-08T06:00:00"/>
        <d v="2024-08-08T09:00:00"/>
        <d v="2024-08-08T12:00:00"/>
        <d v="2024-08-08T15:00:00"/>
        <d v="2024-08-08T18:00:00"/>
        <d v="2024-08-08T21:00:00"/>
        <d v="2024-08-09T00:00:00"/>
        <d v="2024-08-09T03:00:00"/>
        <d v="2024-08-09T06:00:00"/>
        <d v="2024-08-09T09:00:00"/>
        <d v="2024-08-09T12:00:00"/>
        <d v="2024-08-09T15:00:00"/>
        <d v="2024-08-09T18:00:00"/>
        <d v="2024-08-09T21:00:00"/>
        <d v="2024-08-10T00:00:00"/>
        <d v="2024-08-10T03:00:00"/>
        <d v="2024-08-10T06:00:00"/>
        <d v="2024-08-10T09:00:00"/>
        <d v="2024-08-10T12:00:00"/>
        <d v="2024-08-10T15:00:00"/>
        <d v="2024-08-10T18:00:00"/>
        <d v="2024-08-10T21:00:00"/>
        <d v="2024-08-11T00:00:00"/>
        <d v="2024-08-11T03:00:00"/>
        <d v="2024-08-11T06:00:00"/>
        <d v="2024-08-11T09:00:00"/>
        <d v="2024-08-11T12:00:00"/>
      </sharedItems>
      <fieldGroup base="0">
        <rangePr autoStart="1" autoEnd="1" groupBy="days" startDate="2024-08-06T03:00:00" endDate="2024-08-12T00:00:00" groupInterval="1"/>
        <groupItems count="368">
          <s v="&lt;06/08/2024"/>
          <s v="01-gen"/>
          <s v="02-gen"/>
          <s v="03-gen"/>
          <s v="04-gen"/>
          <s v="05-gen"/>
          <s v="06-gen"/>
          <s v="07-gen"/>
          <s v="08-gen"/>
          <s v="09-gen"/>
          <s v="10-gen"/>
          <s v="11-gen"/>
          <s v="12-gen"/>
          <s v="13-gen"/>
          <s v="14-gen"/>
          <s v="15-gen"/>
          <s v="16-gen"/>
          <s v="17-gen"/>
          <s v="18-gen"/>
          <s v="19-gen"/>
          <s v="20-gen"/>
          <s v="21-gen"/>
          <s v="22-gen"/>
          <s v="23-gen"/>
          <s v="24-gen"/>
          <s v="25-gen"/>
          <s v="26-gen"/>
          <s v="27-gen"/>
          <s v="28-gen"/>
          <s v="29-gen"/>
          <s v="30-gen"/>
          <s v="31-ge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g"/>
          <s v="02-mag"/>
          <s v="03-mag"/>
          <s v="04-mag"/>
          <s v="05-mag"/>
          <s v="06-mag"/>
          <s v="07-mag"/>
          <s v="08-mag"/>
          <s v="09-mag"/>
          <s v="10-mag"/>
          <s v="11-mag"/>
          <s v="12-mag"/>
          <s v="13-mag"/>
          <s v="14-mag"/>
          <s v="15-mag"/>
          <s v="16-mag"/>
          <s v="17-mag"/>
          <s v="18-mag"/>
          <s v="19-mag"/>
          <s v="20-mag"/>
          <s v="21-mag"/>
          <s v="22-mag"/>
          <s v="23-mag"/>
          <s v="24-mag"/>
          <s v="25-mag"/>
          <s v="26-mag"/>
          <s v="27-mag"/>
          <s v="28-mag"/>
          <s v="29-mag"/>
          <s v="30-mag"/>
          <s v="31-mag"/>
          <s v="01-giu"/>
          <s v="02-giu"/>
          <s v="03-giu"/>
          <s v="04-giu"/>
          <s v="05-giu"/>
          <s v="06-giu"/>
          <s v="07-giu"/>
          <s v="08-giu"/>
          <s v="09-giu"/>
          <s v="10-giu"/>
          <s v="11-giu"/>
          <s v="12-giu"/>
          <s v="13-giu"/>
          <s v="14-giu"/>
          <s v="15-giu"/>
          <s v="16-giu"/>
          <s v="17-giu"/>
          <s v="18-giu"/>
          <s v="19-giu"/>
          <s v="20-giu"/>
          <s v="21-giu"/>
          <s v="22-giu"/>
          <s v="23-giu"/>
          <s v="24-giu"/>
          <s v="25-giu"/>
          <s v="26-giu"/>
          <s v="27-giu"/>
          <s v="28-giu"/>
          <s v="29-giu"/>
          <s v="30-giu"/>
          <s v="01-lug"/>
          <s v="02-lug"/>
          <s v="03-lug"/>
          <s v="04-lug"/>
          <s v="05-lug"/>
          <s v="06-lug"/>
          <s v="07-lug"/>
          <s v="08-lug"/>
          <s v="09-lug"/>
          <s v="10-lug"/>
          <s v="11-lug"/>
          <s v="12-lug"/>
          <s v="13-lug"/>
          <s v="14-lug"/>
          <s v="15-lug"/>
          <s v="16-lug"/>
          <s v="17-lug"/>
          <s v="18-lug"/>
          <s v="19-lug"/>
          <s v="20-lug"/>
          <s v="21-lug"/>
          <s v="22-lug"/>
          <s v="23-lug"/>
          <s v="24-lug"/>
          <s v="25-lug"/>
          <s v="26-lug"/>
          <s v="27-lug"/>
          <s v="28-lug"/>
          <s v="29-lug"/>
          <s v="30-lug"/>
          <s v="31-lug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t"/>
          <s v="02-set"/>
          <s v="03-set"/>
          <s v="04-set"/>
          <s v="05-set"/>
          <s v="06-set"/>
          <s v="07-set"/>
          <s v="08-set"/>
          <s v="0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01-ott"/>
          <s v="02-ott"/>
          <s v="03-ott"/>
          <s v="04-ott"/>
          <s v="05-ott"/>
          <s v="06-ott"/>
          <s v="07-ott"/>
          <s v="08-ott"/>
          <s v="09-ott"/>
          <s v="10-ott"/>
          <s v="11-ott"/>
          <s v="12-ott"/>
          <s v="13-ott"/>
          <s v="14-ott"/>
          <s v="15-ott"/>
          <s v="16-ott"/>
          <s v="17-ott"/>
          <s v="18-ott"/>
          <s v="19-ott"/>
          <s v="20-ott"/>
          <s v="21-ott"/>
          <s v="22-ott"/>
          <s v="23-ott"/>
          <s v="24-ott"/>
          <s v="25-ott"/>
          <s v="26-ott"/>
          <s v="27-ott"/>
          <s v="28-ott"/>
          <s v="29-ott"/>
          <s v="30-ott"/>
          <s v="31-ot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2/08/2024"/>
        </groupItems>
      </fieldGroup>
    </cacheField>
    <cacheField name="PRMSL - mean_sea_level" uniqueList="1" numFmtId="0" sqlType="0" hierarchy="0" level="0" databaseField="1">
      <sharedItems count="0" containsInteger="1" containsNumber="1" containsSemiMixedTypes="0" containsString="0" minValue="100922" maxValue="101446"/>
    </cacheField>
    <cacheField name="VIS - surface" uniqueList="1" numFmtId="0" sqlType="0" hierarchy="0" level="0" databaseField="1">
      <sharedItems count="0" containsNumber="1" containsSemiMixedTypes="0" containsString="0" minValue="24134.7" maxValue="24135.4"/>
    </cacheField>
    <cacheField name="GUST - surface" uniqueList="1" numFmtId="0" sqlType="0" hierarchy="0" level="0" databaseField="1">
      <sharedItems count="0" containsNumber="1" containsSemiMixedTypes="0" containsString="0" minValue="2.42043" maxValue="11.3003"/>
    </cacheField>
    <cacheField name="HGT - 200_mb" uniqueList="1" numFmtId="0" sqlType="0" hierarchy="0" level="0" databaseField="1">
      <sharedItems count="0" containsNumber="1" containsSemiMixedTypes="0" containsString="0" minValue="12302.2" maxValue="12415.2"/>
    </cacheField>
    <cacheField name="TMP - 200_mb" uniqueList="1" numFmtId="0" sqlType="0" hierarchy="0" level="0" databaseField="1">
      <sharedItems count="0" containsNumber="1" containsSemiMixedTypes="0" containsString="0" minValue="217.37" maxValue="229.923"/>
    </cacheField>
    <cacheField name="RH - 200_mb" uniqueList="1" numFmtId="0" sqlType="0" hierarchy="0" level="0" databaseField="1">
      <sharedItems count="0" containsNumber="1" containsSemiMixedTypes="0" containsString="0" minValue="2.4" maxValue="73.09999999999999"/>
    </cacheField>
    <cacheField name="TCDC - 200_mb" uniqueList="1" numFmtId="0" sqlType="0" hierarchy="0" level="0" databaseField="1">
      <sharedItems count="0" containsNumber="1" containsSemiMixedTypes="0" containsString="0" minValue="0" maxValue="3.4"/>
    </cacheField>
    <cacheField name="VVEL - 200_mb" uniqueList="1" numFmtId="0" sqlType="0" hierarchy="0" level="0" databaseField="1">
      <sharedItems count="0" containsNumber="1" containsSemiMixedTypes="0" containsString="0" minValue="-0.137328" maxValue="0.213811"/>
    </cacheField>
    <cacheField name="UGRD - 200_mb" uniqueList="1" numFmtId="0" sqlType="0" hierarchy="0" level="0" databaseField="1">
      <sharedItems count="0" containsNumber="1" containsSemiMixedTypes="0" containsString="0" minValue="-0.70484" maxValue="26.8513"/>
    </cacheField>
    <cacheField name="VGRD - 200_mb" uniqueList="1" numFmtId="0" sqlType="0" hierarchy="0" level="0" databaseField="1">
      <sharedItems count="0" containsNumber="1" containsSemiMixedTypes="0" containsString="0" minValue="-8.18149" maxValue="15.0702"/>
    </cacheField>
    <cacheField name="ABSV - 200_mb" uniqueList="1" numFmtId="0" sqlType="0" hierarchy="0" level="0" databaseField="1">
      <sharedItems count="0" containsNumber="1" containsSemiMixedTypes="0" containsString="0" minValue="1.02003e-05" maxValue="0.000247215"/>
    </cacheField>
    <cacheField name="HGT - 300_mb" uniqueList="1" numFmtId="0" sqlType="0" hierarchy="0" level="0" databaseField="1">
      <sharedItems count="0" containsNumber="1" containsSemiMixedTypes="0" containsString="0" minValue="9576.66" maxValue="9672.74"/>
    </cacheField>
    <cacheField name="TMP - 300_mb" uniqueList="1" numFmtId="0" sqlType="0" hierarchy="0" level="0" databaseField="1">
      <sharedItems count="0" containsNumber="1" containsSemiMixedTypes="0" containsString="0" minValue="235.508" maxValue="238.973"/>
    </cacheField>
    <cacheField name="RH - 300_mb" uniqueList="1" numFmtId="0" sqlType="0" hierarchy="0" level="0" databaseField="1">
      <sharedItems count="0" containsNumber="1" containsSemiMixedTypes="0" containsString="0" minValue="12.5" maxValue="100"/>
    </cacheField>
    <cacheField name="TCDC - 300_mb" uniqueList="1" numFmtId="0" sqlType="0" hierarchy="0" level="0" databaseField="1">
      <sharedItems count="0" containsNumber="1" containsSemiMixedTypes="0" containsString="0" minValue="0" maxValue="100"/>
    </cacheField>
    <cacheField name="VVEL - 300_mb" uniqueList="1" numFmtId="0" sqlType="0" hierarchy="0" level="0" databaseField="1">
      <sharedItems count="0" containsNumber="1" containsSemiMixedTypes="0" containsString="0" minValue="-0.288234" maxValue="0.496779"/>
    </cacheField>
    <cacheField name="UGRD - 300_mb" uniqueList="1" numFmtId="0" sqlType="0" hierarchy="0" level="0" databaseField="1">
      <sharedItems count="0" containsNumber="1" containsSemiMixedTypes="0" containsString="0" minValue="-20.5417" maxValue="11.4999"/>
    </cacheField>
    <cacheField name="VGRD - 300_mb" uniqueList="1" numFmtId="0" sqlType="0" hierarchy="0" level="0" databaseField="1">
      <sharedItems count="0" containsNumber="1" containsSemiMixedTypes="0" containsString="0" minValue="-12.8182" maxValue="8.730779999999999"/>
    </cacheField>
    <cacheField name="ABSV - 300_mb" uniqueList="1" numFmtId="0" sqlType="0" hierarchy="0" level="0" databaseField="1">
      <sharedItems count="0" containsNumber="1" containsSemiMixedTypes="0" containsString="0" minValue="-9.58603e-05" maxValue="0.000626898"/>
    </cacheField>
    <cacheField name="HGT - 400_mb" uniqueList="1" numFmtId="0" sqlType="0" hierarchy="0" level="0" databaseField="1">
      <sharedItems count="0" containsNumber="1" containsSemiMixedTypes="0" containsString="0" minValue="7521.62" maxValue="7608.29"/>
    </cacheField>
    <cacheField name="TMP - 400_mb" uniqueList="1" numFmtId="0" sqlType="0" hierarchy="0" level="0" databaseField="1">
      <sharedItems count="0" containsNumber="1" containsSemiMixedTypes="0" containsString="0" minValue="250.893" maxValue="256.18"/>
    </cacheField>
    <cacheField name="RH - 400_mb" uniqueList="1" numFmtId="0" sqlType="0" hierarchy="0" level="0" databaseField="1">
      <sharedItems count="0" containsNumber="1" containsSemiMixedTypes="0" containsString="0" minValue="8" maxValue="68.2"/>
    </cacheField>
    <cacheField name="TCDC - 400_mb" uniqueList="1" numFmtId="0" sqlType="0" hierarchy="0" level="0" databaseField="1">
      <sharedItems count="0" containsNumber="1" containsSemiMixedTypes="0" containsString="0" minValue="0" maxValue="7"/>
    </cacheField>
    <cacheField name="VVEL - 400_mb" uniqueList="1" numFmtId="0" sqlType="0" hierarchy="0" level="0" databaseField="1">
      <sharedItems count="0" containsNumber="1" containsSemiMixedTypes="0" containsString="0" minValue="-0.5155999999999999" maxValue="0.297084"/>
    </cacheField>
    <cacheField name="UGRD - 400_mb" uniqueList="1" numFmtId="0" sqlType="0" hierarchy="0" level="0" databaseField="1">
      <sharedItems count="0" containsNumber="1" containsSemiMixedTypes="0" containsString="0" minValue="-13.5161" maxValue="6.78833"/>
    </cacheField>
    <cacheField name="VGRD - 400_mb" uniqueList="1" numFmtId="0" sqlType="0" hierarchy="0" level="0" databaseField="1">
      <sharedItems count="0" containsNumber="1" containsSemiMixedTypes="0" containsString="0" minValue="-8.02073" maxValue="5.61694"/>
    </cacheField>
    <cacheField name="ABSV - 400_mb" uniqueList="1" numFmtId="0" sqlType="0" hierarchy="0" level="0" databaseField="1">
      <sharedItems count="0" containsNumber="1" containsSemiMixedTypes="0" containsString="0" minValue="-9.16113e-06" maxValue="0.000278892"/>
    </cacheField>
    <cacheField name="HGT - 500_mb" uniqueList="1" numFmtId="0" sqlType="0" hierarchy="0" level="0" databaseField="1">
      <sharedItems count="0" containsNumber="1" containsSemiMixedTypes="0" containsString="0" minValue="5816.23" maxValue="5906.63"/>
    </cacheField>
    <cacheField name="TMP - 500_mb" uniqueList="1" numFmtId="0" sqlType="0" hierarchy="0" level="0" databaseField="1">
      <sharedItems count="0" containsNumber="1" containsSemiMixedTypes="0" containsString="0" minValue="262.325" maxValue="268.072"/>
    </cacheField>
    <cacheField name="RH - 500_mb" uniqueList="1" numFmtId="0" sqlType="0" hierarchy="0" level="0" databaseField="1">
      <sharedItems count="0" containsNumber="1" containsSemiMixedTypes="0" containsString="0" minValue="6.9" maxValue="63.9"/>
    </cacheField>
    <cacheField name="TCDC - 500_mb" uniqueList="1" numFmtId="0" sqlType="0" hierarchy="0" level="0" databaseField="1">
      <sharedItems count="0" containsInteger="1" containsNumber="1" containsSemiMixedTypes="0" containsString="0" minValue="0" maxValue="0"/>
    </cacheField>
    <cacheField name="VVEL - 500_mb" uniqueList="1" numFmtId="0" sqlType="0" hierarchy="0" level="0" databaseField="1">
      <sharedItems count="0" containsNumber="1" containsSemiMixedTypes="0" containsString="0" minValue="-0.902016" maxValue="0.366943"/>
    </cacheField>
    <cacheField name="UGRD - 500_mb" uniqueList="1" numFmtId="0" sqlType="0" hierarchy="0" level="0" databaseField="1">
      <sharedItems count="0" containsNumber="1" containsSemiMixedTypes="0" containsString="0" minValue="-9.692399999999999" maxValue="5.11893"/>
    </cacheField>
    <cacheField name="VGRD - 500_mb" uniqueList="1" numFmtId="0" sqlType="0" hierarchy="0" level="0" databaseField="1">
      <sharedItems count="0" containsNumber="1" containsSemiMixedTypes="0" containsString="0" minValue="-8.6335" maxValue="4.18013"/>
    </cacheField>
    <cacheField name="ABSV - 500_mb" uniqueList="1" numFmtId="0" sqlType="0" hierarchy="0" level="0" databaseField="1">
      <sharedItems count="0" containsNumber="1" containsSemiMixedTypes="0" containsString="0" minValue="4.69864e-05" maxValue="0.000228916"/>
    </cacheField>
    <cacheField name="HGT - 600_mb" uniqueList="1" numFmtId="0" sqlType="0" hierarchy="0" level="0" databaseField="1">
      <sharedItems count="0" containsNumber="1" containsSemiMixedTypes="0" containsString="0" minValue="4375.9" maxValue="4469.27"/>
    </cacheField>
    <cacheField name="TMP - 600_mb" uniqueList="1" numFmtId="0" sqlType="0" hierarchy="0" level="0" databaseField="1">
      <sharedItems count="0" containsNumber="1" containsSemiMixedTypes="0" containsString="0" minValue="270.957" maxValue="275.579"/>
    </cacheField>
    <cacheField name="RH - 600_mb" uniqueList="1" numFmtId="0" sqlType="0" hierarchy="0" level="0" databaseField="1">
      <sharedItems count="0" containsNumber="1" containsSemiMixedTypes="0" containsString="0" minValue="28.5" maxValue="82.7"/>
    </cacheField>
    <cacheField name="TCDC - 600_mb" uniqueList="1" numFmtId="0" sqlType="0" hierarchy="0" level="0" databaseField="1">
      <sharedItems count="0" containsNumber="1" containsSemiMixedTypes="0" containsString="0" minValue="0" maxValue="4.7"/>
    </cacheField>
    <cacheField name="VVEL - 600_mb" uniqueList="1" numFmtId="0" sqlType="0" hierarchy="0" level="0" databaseField="1">
      <sharedItems count="0" containsNumber="1" containsSemiMixedTypes="0" containsString="0" minValue="-1.46024" maxValue="0.499809"/>
    </cacheField>
    <cacheField name="UGRD - 600_mb" uniqueList="1" numFmtId="0" sqlType="0" hierarchy="0" level="0" databaseField="1">
      <sharedItems count="0" containsNumber="1" containsSemiMixedTypes="0" containsString="0" minValue="-6.46665" maxValue="5.21078"/>
    </cacheField>
    <cacheField name="VGRD - 600_mb" uniqueList="1" numFmtId="0" sqlType="0" hierarchy="0" level="0" databaseField="1">
      <sharedItems count="0" containsNumber="1" containsSemiMixedTypes="0" containsString="0" minValue="-9.24455" maxValue="1.64208"/>
    </cacheField>
    <cacheField name="ABSV - 600_mb" uniqueList="1" numFmtId="0" sqlType="0" hierarchy="0" level="0" databaseField="1">
      <sharedItems count="0" containsNumber="1" containsSemiMixedTypes="0" containsString="0" minValue="-2.87057e-05" maxValue="0.000236853"/>
    </cacheField>
    <cacheField name="HGT - 700_mb" uniqueList="1" numFmtId="0" sqlType="0" hierarchy="0" level="0" databaseField="1">
      <sharedItems count="0" containsNumber="1" containsSemiMixedTypes="0" containsString="0" minValue="3125.1" maxValue="3213.76"/>
    </cacheField>
    <cacheField name="TMP - 700_mb" uniqueList="1" numFmtId="0" sqlType="0" hierarchy="0" level="0" databaseField="1">
      <sharedItems count="0" containsNumber="1" containsSemiMixedTypes="0" containsString="0" minValue="279.928" maxValue="282.747"/>
    </cacheField>
    <cacheField name="RH - 700_mb" uniqueList="1" numFmtId="0" sqlType="0" hierarchy="0" level="0" databaseField="1">
      <sharedItems count="0" containsNumber="1" containsSemiMixedTypes="0" containsString="0" minValue="27.4" maxValue="64.5"/>
    </cacheField>
    <cacheField name="TCDC - 700_mb" uniqueList="1" numFmtId="0" sqlType="0" hierarchy="0" level="0" databaseField="1">
      <sharedItems count="0" containsInteger="1" containsNumber="1" containsSemiMixedTypes="0" containsString="0" minValue="0" maxValue="0"/>
    </cacheField>
    <cacheField name="VVEL - 700_mb" uniqueList="1" numFmtId="0" sqlType="0" hierarchy="0" level="0" databaseField="1">
      <sharedItems count="0" containsNumber="1" containsSemiMixedTypes="0" containsString="0" minValue="-1.71824" maxValue="0.705875"/>
    </cacheField>
    <cacheField name="UGRD - 700_mb" uniqueList="1" numFmtId="0" sqlType="0" hierarchy="0" level="0" databaseField="1">
      <sharedItems count="0" containsNumber="1" containsSemiMixedTypes="0" containsString="0" minValue="-7.03295" maxValue="3.13578"/>
    </cacheField>
    <cacheField name="VGRD - 700_mb" uniqueList="1" numFmtId="0" sqlType="0" hierarchy="0" level="0" databaseField="1">
      <sharedItems count="0" containsNumber="1" containsSemiMixedTypes="0" containsString="0" minValue="-10.1483" maxValue="1.26822"/>
    </cacheField>
    <cacheField name="ABSV - 700_mb" uniqueList="1" numFmtId="0" sqlType="0" hierarchy="0" level="0" databaseField="1">
      <sharedItems count="0" containsNumber="1" containsSemiMixedTypes="0" containsString="0" minValue="3.91238e-05" maxValue="0.000209461"/>
    </cacheField>
    <cacheField name="HGT - 850_mb" uniqueList="1" numFmtId="0" sqlType="0" hierarchy="0" level="0" databaseField="1">
      <sharedItems count="0" containsNumber="1" containsSemiMixedTypes="0" containsString="0" minValue="1497.92" maxValue="1560.13"/>
    </cacheField>
    <cacheField name="TMP - 850_mb" uniqueList="1" numFmtId="0" sqlType="0" hierarchy="0" level="0" databaseField="1">
      <sharedItems count="0" containsNumber="1" containsSemiMixedTypes="0" containsString="0" minValue="291.358" maxValue="297.581"/>
    </cacheField>
    <cacheField name="RH - 850_mb" uniqueList="1" numFmtId="0" sqlType="0" hierarchy="0" level="0" databaseField="1">
      <sharedItems count="0" containsNumber="1" containsSemiMixedTypes="0" containsString="0" minValue="25.8" maxValue="52.5"/>
    </cacheField>
    <cacheField name="TCDC - 850_mb" uniqueList="1" numFmtId="0" sqlType="0" hierarchy="0" level="0" databaseField="1">
      <sharedItems count="0" containsInteger="1" containsNumber="1" containsSemiMixedTypes="0" containsString="0" minValue="0" maxValue="0"/>
    </cacheField>
    <cacheField name="VVEL - 850_mb" uniqueList="1" numFmtId="0" sqlType="0" hierarchy="0" level="0" databaseField="1">
      <sharedItems count="0" containsNumber="1" containsSemiMixedTypes="0" containsString="0" minValue="-1.14639" maxValue="0.841736"/>
    </cacheField>
    <cacheField name="UGRD - 850_mb" uniqueList="1" numFmtId="0" sqlType="0" hierarchy="0" level="0" databaseField="1">
      <sharedItems count="0" containsNumber="1" containsSemiMixedTypes="0" containsString="0" minValue="-5.13318" maxValue="4.02335"/>
    </cacheField>
    <cacheField name="VGRD - 850_mb" uniqueList="1" numFmtId="0" sqlType="0" hierarchy="0" level="0" databaseField="1">
      <sharedItems count="0" containsNumber="1" containsSemiMixedTypes="0" containsString="0" minValue="-7.20503" maxValue="0.239656"/>
    </cacheField>
    <cacheField name="ABSV - 850_mb" uniqueList="1" numFmtId="0" sqlType="0" hierarchy="0" level="0" databaseField="1">
      <sharedItems count="0" containsNumber="1" containsSemiMixedTypes="0" containsString="0" minValue="-1.89821e-05" maxValue="0.000342335"/>
    </cacheField>
    <cacheField name="HGT - 925_mb" uniqueList="1" numFmtId="0" sqlType="0" hierarchy="0" level="0" databaseField="1">
      <sharedItems count="0" containsNumber="1" containsSemiMixedTypes="0" containsString="0" minValue="767.681" maxValue="815.889"/>
    </cacheField>
    <cacheField name="TMP - 925_mb" uniqueList="1" numFmtId="0" sqlType="0" hierarchy="0" level="0" databaseField="1">
      <sharedItems count="0" containsNumber="1" containsSemiMixedTypes="0" containsString="0" minValue="295.781" maxValue="302.549"/>
    </cacheField>
    <cacheField name="RH - 925_mb" uniqueList="1" numFmtId="0" sqlType="0" hierarchy="0" level="0" databaseField="1">
      <sharedItems count="0" containsNumber="1" containsSemiMixedTypes="0" containsString="0" minValue="24.2" maxValue="61.1"/>
    </cacheField>
    <cacheField name="TCDC - 925_mb" uniqueList="1" numFmtId="0" sqlType="0" hierarchy="0" level="0" databaseField="1">
      <sharedItems count="0" containsInteger="1" containsNumber="1" containsSemiMixedTypes="0" containsString="0" minValue="0" maxValue="0"/>
    </cacheField>
    <cacheField name="VVEL - 925_mb" uniqueList="1" numFmtId="0" sqlType="0" hierarchy="0" level="0" databaseField="1">
      <sharedItems count="0" containsNumber="1" containsSemiMixedTypes="0" containsString="0" minValue="-0.640773" maxValue="0.845172"/>
    </cacheField>
    <cacheField name="UGRD - 925_mb" uniqueList="1" numFmtId="0" sqlType="0" hierarchy="0" level="0" databaseField="1">
      <sharedItems count="0" containsNumber="1" containsSemiMixedTypes="0" containsString="0" minValue="-5.30309" maxValue="4.65395"/>
    </cacheField>
    <cacheField name="VGRD - 925_mb" uniqueList="1" numFmtId="0" sqlType="0" hierarchy="0" level="0" databaseField="1">
      <sharedItems count="0" containsNumber="1" containsSemiMixedTypes="0" containsString="0" minValue="-9.29571" maxValue="-2.95512"/>
    </cacheField>
    <cacheField name="ABSV - 925_mb" uniqueList="1" numFmtId="0" sqlType="0" hierarchy="0" level="0" databaseField="1">
      <sharedItems count="0" containsNumber="1" containsSemiMixedTypes="0" containsString="0" minValue="1.55823e-06" maxValue="0.000256024"/>
    </cacheField>
    <cacheField name="HGT - 950_mb" uniqueList="1" numFmtId="0" sqlType="0" hierarchy="0" level="0" databaseField="1">
      <sharedItems count="0" containsNumber="1" containsSemiMixedTypes="0" containsString="0" minValue="534.896" maxValue="580.583"/>
    </cacheField>
    <cacheField name="TMP - 950_mb" uniqueList="1" numFmtId="0" sqlType="0" hierarchy="0" level="0" databaseField="1">
      <sharedItems count="0" containsNumber="1" containsSemiMixedTypes="0" containsString="0" minValue="296.221" maxValue="303.153"/>
    </cacheField>
    <cacheField name="RH - 950_mb" uniqueList="1" numFmtId="0" sqlType="0" hierarchy="0" level="0" databaseField="1">
      <sharedItems count="0" containsNumber="1" containsSemiMixedTypes="0" containsString="0" minValue="25.6" maxValue="76.59999999999999"/>
    </cacheField>
    <cacheField name="TCDC - 950_mb" uniqueList="1" numFmtId="0" sqlType="0" hierarchy="0" level="0" databaseField="1">
      <sharedItems count="0" containsInteger="1" containsNumber="1" containsSemiMixedTypes="0" containsString="0" minValue="0" maxValue="0"/>
    </cacheField>
    <cacheField name="VVEL - 950_mb" uniqueList="1" numFmtId="0" sqlType="0" hierarchy="0" level="0" databaseField="1">
      <sharedItems count="0" containsNumber="1" containsSemiMixedTypes="0" containsString="0" minValue="-0.468773" maxValue="0.557761"/>
    </cacheField>
    <cacheField name="UGRD - 950_mb" uniqueList="1" numFmtId="0" sqlType="0" hierarchy="0" level="0" databaseField="1">
      <sharedItems count="0" containsNumber="1" containsSemiMixedTypes="0" containsString="0" minValue="-2.8258" maxValue="5.56926"/>
    </cacheField>
    <cacheField name="VGRD - 950_mb" uniqueList="1" numFmtId="0" sqlType="0" hierarchy="0" level="0" databaseField="1">
      <sharedItems count="0" containsNumber="1" containsSemiMixedTypes="0" containsString="0" minValue="-9.885730000000001" maxValue="-3.25762"/>
    </cacheField>
    <cacheField name="ABSV - 950_mb" uniqueList="1" numFmtId="0" sqlType="0" hierarchy="0" level="0" databaseField="1">
      <sharedItems count="0" containsNumber="1" containsSemiMixedTypes="0" containsString="0" minValue="-4.87817e-05" maxValue="0.000349657"/>
    </cacheField>
    <cacheField name="var2_4_2 - surface" uniqueList="1" numFmtId="0" sqlType="0" hierarchy="0" level="0" databaseField="1">
      <sharedItems count="0" containsInteger="1" containsNumber="1" containsSemiMixedTypes="0" containsString="0" minValue="2" maxValue="6"/>
    </cacheField>
    <cacheField name="HGT - 975_mb" uniqueList="1" numFmtId="0" sqlType="0" hierarchy="0" level="0" databaseField="1">
      <sharedItems count="0" containsNumber="1" containsSemiMixedTypes="0" containsString="0" minValue="306.707" maxValue="351.286"/>
    </cacheField>
    <cacheField name="TMP - 975_mb" uniqueList="1" numFmtId="0" sqlType="0" hierarchy="0" level="0" databaseField="1">
      <sharedItems count="0" containsNumber="1" containsSemiMixedTypes="0" containsString="0" minValue="297.68" maxValue="304.366"/>
    </cacheField>
    <cacheField name="RH - 975_mb" uniqueList="1" numFmtId="0" sqlType="0" hierarchy="0" level="0" databaseField="1">
      <sharedItems count="0" containsNumber="1" containsSemiMixedTypes="0" containsString="0" minValue="32.8" maxValue="73.90000000000001"/>
    </cacheField>
    <cacheField name="TCDC - 975_mb" uniqueList="1" numFmtId="0" sqlType="0" hierarchy="0" level="0" databaseField="1">
      <sharedItems count="0" containsInteger="1" containsNumber="1" containsSemiMixedTypes="0" containsString="0" minValue="0" maxValue="0"/>
    </cacheField>
    <cacheField name="VVEL - 975_mb" uniqueList="1" numFmtId="0" sqlType="0" hierarchy="0" level="0" databaseField="1">
      <sharedItems count="0" containsNumber="1" containsSemiMixedTypes="0" containsString="0" minValue="-0.297773" maxValue="0.327895"/>
    </cacheField>
    <cacheField name="UGRD - 975_mb" uniqueList="1" numFmtId="0" sqlType="0" hierarchy="0" level="0" databaseField="1">
      <sharedItems count="0" containsNumber="1" containsSemiMixedTypes="0" containsString="0" minValue="-1.99241" maxValue="5.92088"/>
    </cacheField>
    <cacheField name="VGRD - 975_mb" uniqueList="1" numFmtId="0" sqlType="0" hierarchy="0" level="0" databaseField="1">
      <sharedItems count="0" containsNumber="1" containsSemiMixedTypes="0" containsString="0" minValue="-11.7074" maxValue="-3.6372"/>
    </cacheField>
    <cacheField name="ABSV - 975_mb" uniqueList="1" numFmtId="0" sqlType="0" hierarchy="0" level="0" databaseField="1">
      <sharedItems count="0" containsNumber="1" containsSemiMixedTypes="0" containsString="0" minValue="-4.35302e-05" maxValue="0.000239701"/>
    </cacheField>
    <cacheField name="TMP - 1000_mb" uniqueList="1" numFmtId="0" sqlType="0" hierarchy="0" level="0" databaseField="1">
      <sharedItems count="0" containsNumber="1" containsSemiMixedTypes="0" containsString="0" minValue="297.705" maxValue="306.747"/>
    </cacheField>
    <cacheField name="RH - 1000_mb" uniqueList="1" numFmtId="0" sqlType="0" hierarchy="0" level="0" databaseField="1">
      <sharedItems count="0" containsNumber="1" containsSemiMixedTypes="0" containsString="0" minValue="29.6" maxValue="77.2"/>
    </cacheField>
    <cacheField name="TCDC - 1000_mb" uniqueList="1" numFmtId="0" sqlType="0" hierarchy="0" level="0" databaseField="1">
      <sharedItems count="0" containsInteger="1" containsNumber="1" containsSemiMixedTypes="0" containsString="0" minValue="0" maxValue="0"/>
    </cacheField>
    <cacheField name="VVEL - 1000_mb" uniqueList="1" numFmtId="0" sqlType="0" hierarchy="0" level="0" databaseField="1">
      <sharedItems count="0" containsNumber="1" containsSemiMixedTypes="0" containsString="0" minValue="-0.226242" maxValue="-0.00177002"/>
    </cacheField>
    <cacheField name="UGRD - 1000_mb" uniqueList="1" numFmtId="0" sqlType="0" hierarchy="0" level="0" databaseField="1">
      <sharedItems count="0" containsNumber="1" containsSemiMixedTypes="0" containsString="0" minValue="-1.78148" maxValue="4.21154"/>
    </cacheField>
    <cacheField name="VGRD - 1000_mb" uniqueList="1" numFmtId="0" sqlType="0" hierarchy="0" level="0" databaseField="1">
      <sharedItems count="0" containsNumber="1" containsSemiMixedTypes="0" containsString="0" minValue="-9.80198" maxValue="-2.76938"/>
    </cacheField>
    <cacheField name="ABSV - 1000_mb" uniqueList="1" numFmtId="0" sqlType="0" hierarchy="0" level="0" databaseField="1">
      <sharedItems count="0" containsNumber="1" containsSemiMixedTypes="0" containsString="0" minValue="-7.47238e-05" maxValue="0.000141895"/>
    </cacheField>
    <cacheField name="HGT - 1000_mb" uniqueList="1" numFmtId="0" sqlType="0" hierarchy="0" level="0" databaseField="1">
      <sharedItems count="0" containsNumber="1" containsSemiMixedTypes="0" containsString="0" minValue="80.7546" maxValue="126.111"/>
    </cacheField>
    <cacheField name="HGT - surface" uniqueList="1" numFmtId="0" sqlType="0" hierarchy="0" level="0" databaseField="1">
      <sharedItems count="0" containsNumber="1" containsSemiMixedTypes="0" containsString="0" minValue="55.5794" maxValue="55.5794"/>
    </cacheField>
    <cacheField name="TMP - surface" uniqueList="1" numFmtId="0" sqlType="0" hierarchy="0" level="0" databaseField="1">
      <sharedItems count="0" containsNumber="1" containsSemiMixedTypes="0" containsString="0" minValue="294.9" maxValue="322.7"/>
    </cacheField>
    <cacheField name="SNOD - surface" uniqueList="1" numFmtId="0" sqlType="0" hierarchy="0" level="0" databaseField="1">
      <sharedItems count="0" containsInteger="1" containsNumber="1" containsSemiMixedTypes="0" containsString="0" minValue="0" maxValue="0"/>
    </cacheField>
    <cacheField name="PEVPR - surface" uniqueList="1" numFmtId="0" sqlType="0" hierarchy="0" level="0" databaseField="1">
      <sharedItems count="0" containsNumber="1" containsSemiMixedTypes="0" containsString="0" minValue="29.9724" maxValue="868.029"/>
    </cacheField>
    <cacheField name="TMP - 2_m_above_ground" uniqueList="1" numFmtId="0" sqlType="0" hierarchy="0" level="0" databaseField="1">
      <sharedItems count="0" containsNumber="1" containsSemiMixedTypes="0" containsString="0" minValue="296.692" maxValue="309.426"/>
    </cacheField>
    <cacheField name="DPT - 2_m_above_ground" uniqueList="1" numFmtId="0" sqlType="0" hierarchy="0" level="0" databaseField="1">
      <sharedItems count="0" containsNumber="1" containsSemiMixedTypes="0" containsString="0" minValue="286.391" maxValue="295.012"/>
    </cacheField>
    <cacheField name="RH - 2_m_above_ground" uniqueList="1" numFmtId="0" sqlType="0" hierarchy="0" level="0" databaseField="1">
      <sharedItems count="0" containsNumber="1" containsSemiMixedTypes="0" containsString="0" minValue="26.6" maxValue="80.3"/>
    </cacheField>
    <cacheField name="UGRD - 10_m_above_ground" uniqueList="1" numFmtId="0" sqlType="0" hierarchy="0" level="0" databaseField="1">
      <sharedItems count="0" containsNumber="1" containsSemiMixedTypes="0" containsString="0" minValue="-1.83258" maxValue="3.04121"/>
    </cacheField>
    <cacheField name="VGRD - 10_m_above_ground" uniqueList="1" numFmtId="0" sqlType="0" hierarchy="0" level="0" databaseField="1">
      <sharedItems count="0" containsNumber="1" containsSemiMixedTypes="0" containsString="0" minValue="-8.21874" maxValue="-2.32043"/>
    </cacheField>
    <cacheField name="CPOFP - surface" uniqueList="1" numFmtId="0" sqlType="0" hierarchy="0" level="0" databaseField="1">
      <sharedItems count="0" containsInteger="1" containsNumber="1" containsSemiMixedTypes="0" containsString="0" minValue="-50" maxValue="-50"/>
    </cacheField>
    <cacheField name="CPRAT - surface" uniqueList="1" numFmtId="0" sqlType="0" hierarchy="0" level="0" databaseField="1">
      <sharedItems count="0" containsInteger="1" containsNumber="1" containsSemiMixedTypes="0" containsString="0" minValue="0" maxValue="0"/>
    </cacheField>
    <cacheField name="PRATE - surface" uniqueList="1" numFmtId="0" sqlType="0" hierarchy="0" level="0" databaseField="1">
      <sharedItems count="0" containsInteger="1" containsNumber="1" containsSemiMixedTypes="0" containsString="0" minValue="0" maxValue="0"/>
    </cacheField>
    <cacheField name="CPRAT - surface2" uniqueList="1" numFmtId="0" sqlType="0" hierarchy="0" level="0" databaseField="1">
      <sharedItems count="0" containsInteger="1" containsNumber="1" containsSemiMixedTypes="0" containsString="0" minValue="0" maxValue="0"/>
    </cacheField>
    <cacheField name="PRATE - surface2" uniqueList="1" numFmtId="0" sqlType="0" hierarchy="0" level="0" databaseField="1">
      <sharedItems count="0" containsInteger="1" containsNumber="1" containsSemiMixedTypes="0" containsString="0" minValue="0" maxValue="0"/>
    </cacheField>
    <cacheField name="APCP - surface" uniqueList="1" numFmtId="0" sqlType="0" hierarchy="0" level="0" databaseField="1">
      <sharedItems count="0" containsInteger="1" containsNumber="1" containsSemiMixedTypes="0" containsString="0" minValue="0" maxValue="0"/>
    </cacheField>
    <cacheField name="APCP - surface2" uniqueList="1" numFmtId="0" sqlType="0" hierarchy="0" level="0" databaseField="1">
      <sharedItems count="0" containsInteger="1" containsNumber="1" containsSemiMixedTypes="0" containsString="0" minValue="0" maxValue="0"/>
    </cacheField>
    <cacheField name="ACPCP - surface" uniqueList="1" numFmtId="0" sqlType="0" hierarchy="0" level="0" databaseField="1">
      <sharedItems count="0" containsInteger="1" containsNumber="1" containsSemiMixedTypes="0" containsString="0" minValue="0" maxValue="0"/>
    </cacheField>
    <cacheField name="ACPCP - surface2" uniqueList="1" numFmtId="0" sqlType="0" hierarchy="0" level="0" databaseField="1">
      <sharedItems count="0" containsInteger="1" containsNumber="1" containsSemiMixedTypes="0" containsString="0" minValue="0" maxValue="0"/>
    </cacheField>
    <cacheField name="CSNOW - surface" uniqueList="1" numFmtId="0" sqlType="0" hierarchy="0" level="0" databaseField="1">
      <sharedItems count="0" containsInteger="1" containsNumber="1" containsSemiMixedTypes="0" containsString="0" minValue="0" maxValue="0"/>
    </cacheField>
    <cacheField name="CICEP - surface" uniqueList="1" numFmtId="0" sqlType="0" hierarchy="0" level="0" databaseField="1">
      <sharedItems count="0" containsInteger="1" containsNumber="1" containsSemiMixedTypes="0" containsString="0" minValue="0" maxValue="0"/>
    </cacheField>
    <cacheField name="CFRZR - surface" uniqueList="1" numFmtId="0" sqlType="0" hierarchy="0" level="0" databaseField="1">
      <sharedItems count="0" containsInteger="1" containsNumber="1" containsSemiMixedTypes="0" containsString="0" minValue="0" maxValue="0"/>
    </cacheField>
    <cacheField name="CRAIN - surface" uniqueList="1" numFmtId="0" sqlType="0" hierarchy="0" level="0" databaseField="1">
      <sharedItems count="0" containsInteger="1" containsNumber="1" containsSemiMixedTypes="0" containsString="0" minValue="0" maxValue="0"/>
    </cacheField>
    <cacheField name="CSNOW - surface2" uniqueList="1" numFmtId="0" sqlType="0" hierarchy="0" level="0" databaseField="1">
      <sharedItems count="0" containsInteger="1" containsNumber="1" containsSemiMixedTypes="0" containsString="0" minValue="0" maxValue="0"/>
    </cacheField>
    <cacheField name="CICEP - surface2" uniqueList="1" numFmtId="0" sqlType="0" hierarchy="0" level="0" databaseField="1">
      <sharedItems count="0" containsInteger="1" containsNumber="1" containsSemiMixedTypes="0" containsString="0" minValue="0" maxValue="0"/>
    </cacheField>
    <cacheField name="CFRZR - surface2" uniqueList="1" numFmtId="0" sqlType="0" hierarchy="0" level="0" databaseField="1">
      <sharedItems count="0" containsInteger="1" containsNumber="1" containsSemiMixedTypes="0" containsString="0" minValue="0" maxValue="0"/>
    </cacheField>
    <cacheField name="CRAIN - surface2" uniqueList="1" numFmtId="0" sqlType="0" hierarchy="0" level="0" databaseField="1">
      <sharedItems count="0" containsInteger="1" containsNumber="1" containsSemiMixedTypes="0" containsString="0" minValue="0" maxValue="0"/>
    </cacheField>
    <cacheField name="SUNSD - surface" uniqueList="1" numFmtId="0" sqlType="0" hierarchy="0" level="0" databaseField="1">
      <sharedItems count="0" containsInteger="1" containsNumber="1" containsSemiMixedTypes="0" containsString="0" minValue="0" maxValue="21600"/>
    </cacheField>
    <cacheField name="LFTX - surface" uniqueList="1" numFmtId="0" sqlType="0" hierarchy="0" level="0" databaseField="1">
      <sharedItems count="0" containsNumber="1" containsSemiMixedTypes="0" containsString="0" minValue="-6.9683" maxValue="4.60178"/>
    </cacheField>
    <cacheField name="CAPE - surface" uniqueList="1" numFmtId="0" sqlType="0" hierarchy="0" level="0" databaseField="1">
      <sharedItems count="0" containsInteger="1" containsNumber="1" containsSemiMixedTypes="0" containsString="0" minValue="0" maxValue="1916"/>
    </cacheField>
    <cacheField name="CIN - surface" uniqueList="1" numFmtId="0" sqlType="0" hierarchy="0" level="0" databaseField="1">
      <sharedItems count="0" containsNumber="1" containsSemiMixedTypes="0" containsString="0" minValue="-337.03" maxValue="0.358887"/>
    </cacheField>
    <cacheField name="LCDC - low_cloud_layer" uniqueList="1" numFmtId="0" sqlType="0" hierarchy="0" level="0" databaseField="1">
      <sharedItems count="0" containsInteger="1" containsNumber="1" containsSemiMixedTypes="0" containsString="0" minValue="0" maxValue="0"/>
    </cacheField>
    <cacheField name="LCDC - low_cloud_layer2" uniqueList="1" numFmtId="0" sqlType="0" hierarchy="0" level="0" databaseField="1">
      <sharedItems count="0" containsInteger="1" containsNumber="1" containsSemiMixedTypes="0" containsString="0" minValue="0" maxValue="0"/>
    </cacheField>
    <cacheField name="MCDC - middle_cloud_layer" uniqueList="1" numFmtId="0" sqlType="0" hierarchy="0" level="0" databaseField="1">
      <sharedItems count="0" containsNumber="1" containsSemiMixedTypes="0" containsString="0" minValue="0" maxValue="74.59999999999999"/>
    </cacheField>
    <cacheField name="MCDC - middle_cloud_layer2" uniqueList="1" numFmtId="0" sqlType="0" hierarchy="0" level="0" databaseField="1">
      <sharedItems count="0" containsNumber="1" containsSemiMixedTypes="0" containsString="0" minValue="0" maxValue="5.5"/>
    </cacheField>
    <cacheField name="HCDC - high_cloud_layer" uniqueList="1" numFmtId="0" sqlType="0" hierarchy="0" level="0" databaseField="1">
      <sharedItems count="0" containsNumber="1" containsSemiMixedTypes="0" containsString="0" minValue="0" maxValue="100"/>
    </cacheField>
    <cacheField name="HCDC - high_cloud_layer2" uniqueList="1" numFmtId="0" sqlType="0" hierarchy="0" level="0" databaseField="1">
      <sharedItems count="0" containsNumber="1" containsSemiMixedTypes="0" containsString="0" minValue="0" maxValue="78.90000000000001"/>
    </cacheField>
    <cacheField name="HLCY - 3000-0_m_above_ground" uniqueList="1" numFmtId="0" sqlType="0" hierarchy="0" level="0" databaseField="1">
      <sharedItems count="0" containsNumber="1" containsSemiMixedTypes="0" containsString="0" minValue="-45.6476" maxValue="119.675"/>
    </cacheField>
    <cacheField name="HGT - 0C_isotherm" uniqueList="1" numFmtId="0" sqlType="0" hierarchy="0" level="0" databaseField="1">
      <sharedItems count="0" containsNumber="1" containsSemiMixedTypes="0" containsString="0" minValue="4186.24" maxValue="4934.88"/>
    </cacheField>
    <cacheField name="RH - 0C_isotherm" uniqueList="1" numFmtId="0" sqlType="0" hierarchy="0" level="0" databaseField="1">
      <sharedItems count="0" containsNumber="1" containsSemiMixedTypes="0" containsString="0" minValue="25.8" maxValue="88.40000000000001"/>
    </cacheField>
    <cacheField name="ICEC - surface" uniqueList="1" numFmtId="0" sqlType="0" hierarchy="0" level="0" databaseField="1">
      <sharedItems count="0" containsInteger="1" containsNumber="1" containsSemiMixedTypes="0" containsString="0" minValue="0" maxValue="0"/>
    </cacheField>
    <cacheField name=" 1" uniqueList="1" numFmtId="0" sqlType="0" hierarchy="0" level="0" databaseField="1">
      <sharedItems count="0" containsInteger="1" containsNumber="1" containsSemiMixedTypes="0" containsString="0" minValue="2" maxValue="45"/>
    </cacheField>
    <cacheField name="CloudCalculated" uniqueList="1" numFmtId="0" formula=" MIN(0.9457*'LCDC - low_cloud_layer2'+ 0.144*'MCDC - middle_cloud_layer2'+ 0.9622 *'HCDC - high_cloud_layer2',100)" sqlType="0" hierarchy="0" level="0" databaseField="0"/>
  </cacheFields>
</pivotCacheDefinition>
</file>

<file path=xl/pivotCache/pivotCacheRecords1.xml><?xml version="1.0" encoding="utf-8"?>
<pivotCacheRecords xmlns="http://schemas.openxmlformats.org/spreadsheetml/2006/main" count="44">
  <r>
    <x v="0"/>
    <n v="100985"/>
    <n v="24134.8"/>
    <n v="3.80027"/>
    <n v="12312.9"/>
    <n v="218.182"/>
    <n v="59.8"/>
    <n v="0"/>
    <n v="0.0381299"/>
    <n v="2.01669"/>
    <n v="-8.18149"/>
    <n v="0.000186343"/>
    <n v="9609.299999999999"/>
    <n v="238.83"/>
    <n v="19.5"/>
    <n v="0"/>
    <n v="-0.0891328"/>
    <n v="0.00852051"/>
    <n v="-12.8182"/>
    <n v="8.746079999999999e-05"/>
    <n v="7530.63"/>
    <n v="255.593"/>
    <n v="28.2"/>
    <n v="0"/>
    <n v="0.0349551"/>
    <n v="3.58849"/>
    <n v="-8.02073"/>
    <n v="5.68679e-05"/>
    <n v="5816.23"/>
    <n v="267.461"/>
    <n v="9.300000000000001"/>
    <n v="0"/>
    <n v="0.0653106"/>
    <n v="4.97583"/>
    <n v="-7.90491"/>
    <n v="6.73778e-05"/>
    <n v="4375.9"/>
    <n v="273.106"/>
    <n v="47.4"/>
    <n v="0"/>
    <n v="-0.00255859"/>
    <n v="4.00622"/>
    <n v="-4.58306"/>
    <n v="8.73875e-05"/>
    <n v="3125.1"/>
    <n v="279.928"/>
    <n v="50.5"/>
    <n v="0"/>
    <n v="0.228285"/>
    <n v="1.39947"/>
    <n v="-7.21118"/>
    <n v="0.000118673"/>
    <n v="1497.92"/>
    <n v="291.395"/>
    <n v="32.2"/>
    <n v="0"/>
    <n v="0.179729"/>
    <n v="3.34758"/>
    <n v="-6.71327"/>
    <n v="0.000243197"/>
    <n v="767.681"/>
    <n v="296.455"/>
    <n v="33.5"/>
    <n v="0"/>
    <n v="0.221414"/>
    <n v="2.60872"/>
    <n v="-6.8936"/>
    <n v="0.000129855"/>
    <n v="534.896"/>
    <n v="297.285"/>
    <n v="38.7"/>
    <n v="0"/>
    <n v="0.149778"/>
    <n v="2.10261"/>
    <n v="-6.97177"/>
    <n v="8.98802e-05"/>
    <n v="5"/>
    <n v="307.47"/>
    <n v="297.741"/>
    <n v="53.6"/>
    <n v="0"/>
    <n v="0.0198608"/>
    <n v="1.83049"/>
    <n v="-6.48997"/>
    <n v="5.90347e-05"/>
    <n v="297.705"/>
    <n v="60.2"/>
    <n v="0"/>
    <n v="-0.053854"/>
    <n v="1.62248"/>
    <n v="-3.37063"/>
    <n v="-1.0626e-05"/>
    <n v="85.0943"/>
    <n v="55.5794"/>
    <n v="294.9"/>
    <n v="0"/>
    <n v="37.9524"/>
    <n v="296.692"/>
    <n v="289.692"/>
    <n v="64.3"/>
    <n v="1.44936"/>
    <n v="-2.6793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4.17899"/>
    <n v="0"/>
    <n v="-0.322266"/>
    <n v="0"/>
    <n v="0"/>
    <n v="0"/>
    <n v="0"/>
    <n v="0"/>
    <n v="0"/>
    <n v="18.6234"/>
    <n v="4369.28"/>
    <n v="47.4"/>
    <n v="0"/>
    <n v="2"/>
  </r>
  <r>
    <x v="1"/>
    <n v="101047"/>
    <n v="24135.3"/>
    <n v="5.00097"/>
    <n v="12323.2"/>
    <n v="218.619"/>
    <n v="53.3"/>
    <n v="0"/>
    <n v="0.0880547"/>
    <n v="-0.70484"/>
    <n v="-6.87535"/>
    <n v="7.8619e-05"/>
    <n v="9618.6"/>
    <n v="238.893"/>
    <n v="27.5"/>
    <n v="0"/>
    <n v="-0.09239840000000001"/>
    <n v="0.280603"/>
    <n v="-11.2684"/>
    <n v="1.22332e-05"/>
    <n v="7537.76"/>
    <n v="255.328"/>
    <n v="31.3"/>
    <n v="0"/>
    <n v="-0.0458242"/>
    <n v="6.78833"/>
    <n v="-6.1312"/>
    <n v="2.89387e-05"/>
    <n v="5823.87"/>
    <n v="268.072"/>
    <n v="29"/>
    <n v="0"/>
    <n v="0.0659863"/>
    <n v="2.43762"/>
    <n v="-7.87558"/>
    <n v="8.25642e-05"/>
    <n v="4381.79"/>
    <n v="272.946"/>
    <n v="51.5"/>
    <n v="0"/>
    <n v="-0.0222148"/>
    <n v="5.12083"/>
    <n v="-5.48479"/>
    <n v="0.000100042"/>
    <n v="3131.26"/>
    <n v="280.084"/>
    <n v="39.9"/>
    <n v="0"/>
    <n v="0.291948"/>
    <n v="0.560674"/>
    <n v="-5.63827"/>
    <n v="0.000112792"/>
    <n v="1504.66"/>
    <n v="291.358"/>
    <n v="39.5"/>
    <n v="0"/>
    <n v="0.009418950000000001"/>
    <n v="0.169697"/>
    <n v="-4.66706"/>
    <n v="0.000141196"/>
    <n v="774.106"/>
    <n v="296.29"/>
    <n v="34.9"/>
    <n v="0"/>
    <n v="-0.0122202"/>
    <n v="0.580659"/>
    <n v="-5.03381"/>
    <n v="7.972199999999999e-05"/>
    <n v="541.755"/>
    <n v="296.27"/>
    <n v="55.5"/>
    <n v="0"/>
    <n v="-0.0857725"/>
    <n v="0.930835"/>
    <n v="-5.25546"/>
    <n v="6.12952e-05"/>
    <n v="5"/>
    <n v="314.35"/>
    <n v="298.105"/>
    <n v="55.4"/>
    <n v="0"/>
    <n v="-0.150165"/>
    <n v="1.21319"/>
    <n v="-5.13792"/>
    <n v="3.1712e-05"/>
    <n v="300.335"/>
    <n v="51.1"/>
    <n v="0"/>
    <n v="-0.117165"/>
    <n v="1.27489"/>
    <n v="-4.4622"/>
    <n v="1.13951e-05"/>
    <n v="91.12439999999999"/>
    <n v="55.5794"/>
    <n v="304.769"/>
    <n v="0"/>
    <n v="270.722"/>
    <n v="301.28"/>
    <n v="289.652"/>
    <n v="49.2"/>
    <n v="1.17367"/>
    <n v="-3.8492"/>
    <n v="-50"/>
    <n v="0"/>
    <n v="0"/>
    <n v="0"/>
    <n v="0"/>
    <n v="0"/>
    <n v="0"/>
    <n v="0"/>
    <n v="0"/>
    <n v="0"/>
    <n v="0"/>
    <n v="0"/>
    <n v="0"/>
    <n v="0"/>
    <n v="0"/>
    <n v="0"/>
    <n v="0"/>
    <n v="7500"/>
    <n v="3.12528"/>
    <n v="2"/>
    <n v="-3.97412"/>
    <n v="0"/>
    <n v="0"/>
    <n v="0"/>
    <n v="0"/>
    <n v="0"/>
    <n v="0"/>
    <n v="5.96729"/>
    <n v="4346.72"/>
    <n v="51.7"/>
    <n v="0"/>
    <n v="3"/>
  </r>
  <r>
    <x v="2"/>
    <n v="101062"/>
    <n v="24135.4"/>
    <n v="4.90034"/>
    <n v="12334.9"/>
    <n v="218.05"/>
    <n v="64.8"/>
    <n v="0"/>
    <n v="-0.0675449"/>
    <n v="0.65889"/>
    <n v="-3.72847"/>
    <n v="3.42646e-05"/>
    <n v="9630.74"/>
    <n v="238.734"/>
    <n v="42.5"/>
    <n v="0"/>
    <n v="0.0636953"/>
    <n v="1.72971"/>
    <n v="-8.12002"/>
    <n v="2.40656e-05"/>
    <n v="7547.82"/>
    <n v="255.439"/>
    <n v="15.5"/>
    <n v="0"/>
    <n v="-0.06393160000000001"/>
    <n v="4.97399"/>
    <n v="-5.7556"/>
    <n v="0.000191995"/>
    <n v="5837.73"/>
    <n v="268.028"/>
    <n v="32.6"/>
    <n v="0"/>
    <n v="0.23657"/>
    <n v="1.99802"/>
    <n v="-7.69792"/>
    <n v="5.9822e-05"/>
    <n v="4391.65"/>
    <n v="273.276"/>
    <n v="66"/>
    <n v="0"/>
    <n v="-0.0482148"/>
    <n v="3.89007"/>
    <n v="-7.00199"/>
    <n v="0.000151029"/>
    <n v="3139.39"/>
    <n v="280.454"/>
    <n v="48.7"/>
    <n v="0"/>
    <n v="0.0506826"/>
    <n v="1.94397"/>
    <n v="-5.52031"/>
    <n v="0.00012017"/>
    <n v="1510.89"/>
    <n v="291.392"/>
    <n v="44.4"/>
    <n v="0"/>
    <n v="0.115597"/>
    <n v="0.8240769999999999"/>
    <n v="-4.42226"/>
    <n v="3.27472e-05"/>
    <n v="780.578"/>
    <n v="296.451"/>
    <n v="45.6"/>
    <n v="0"/>
    <n v="0.118888"/>
    <n v="0.9002830000000001"/>
    <n v="-4.5993"/>
    <n v="2.68619e-05"/>
    <n v="547.139"/>
    <n v="298.611"/>
    <n v="41.9"/>
    <n v="0"/>
    <n v="0.00125098"/>
    <n v="0.430752"/>
    <n v="-5.06135"/>
    <n v="2.31758e-05"/>
    <n v="5"/>
    <n v="318.062"/>
    <n v="300.867"/>
    <n v="38.4"/>
    <n v="0"/>
    <n v="-0.106834"/>
    <n v="-0.189136"/>
    <n v="-5.53731"/>
    <n v="2.97919e-05"/>
    <n v="303.439"/>
    <n v="34.3"/>
    <n v="0"/>
    <n v="-0.160834"/>
    <n v="-0.829226"/>
    <n v="-5.53618"/>
    <n v="3.05319e-05"/>
    <n v="93.0254"/>
    <n v="55.5794"/>
    <n v="317.158"/>
    <n v="0"/>
    <n v="720.452"/>
    <n v="305.54"/>
    <n v="286.409"/>
    <n v="30.9"/>
    <n v="-1.08547"/>
    <n v="-5.22686"/>
    <n v="-50"/>
    <n v="0"/>
    <n v="0"/>
    <n v="0"/>
    <n v="0"/>
    <n v="0"/>
    <n v="0"/>
    <n v="0"/>
    <n v="0"/>
    <n v="0"/>
    <n v="0"/>
    <n v="0"/>
    <n v="0"/>
    <n v="0"/>
    <n v="0"/>
    <n v="0"/>
    <n v="0"/>
    <n v="10800"/>
    <n v="4.60178"/>
    <n v="0"/>
    <n v="-0.232666"/>
    <n v="0"/>
    <n v="0"/>
    <n v="0"/>
    <n v="0"/>
    <n v="0"/>
    <n v="0"/>
    <n v="14.2614"/>
    <n v="4414.72"/>
    <n v="66.09999999999999"/>
    <n v="0"/>
    <n v="4"/>
  </r>
  <r>
    <x v="3"/>
    <n v="100969"/>
    <n v="24135.1"/>
    <n v="6.12765"/>
    <n v="12341.1"/>
    <n v="217.655"/>
    <n v="69.7"/>
    <n v="0.2"/>
    <n v="0.022043"/>
    <n v="2.47982"/>
    <n v="-0.0574561"/>
    <n v="1.75332e-05"/>
    <n v="9637.219999999999"/>
    <n v="238.973"/>
    <n v="37.1"/>
    <n v="0"/>
    <n v="0.0622813"/>
    <n v="3.08349"/>
    <n v="-5.83969"/>
    <n v="7.41357e-06"/>
    <n v="7554.12"/>
    <n v="255.874"/>
    <n v="17.7"/>
    <n v="0"/>
    <n v="-0.0854805"/>
    <n v="0.677444"/>
    <n v="-5.55559"/>
    <n v="7.56533e-05"/>
    <n v="5843.87"/>
    <n v="267.913"/>
    <n v="33.7"/>
    <n v="0"/>
    <n v="0.206121"/>
    <n v="3.36451"/>
    <n v="-7.1666"/>
    <n v="7.54985e-05"/>
    <n v="4392.97"/>
    <n v="273.804"/>
    <n v="64.2"/>
    <n v="0"/>
    <n v="0.00798242"/>
    <n v="3.61529"/>
    <n v="-6.47447"/>
    <n v="0.000115162"/>
    <n v="3139.92"/>
    <n v="280.452"/>
    <n v="49.2"/>
    <n v="0"/>
    <n v="0.191857"/>
    <n v="2.61521"/>
    <n v="-6.21212"/>
    <n v="9.86074e-05"/>
    <n v="1508.88"/>
    <n v="292.272"/>
    <n v="43.8"/>
    <n v="0"/>
    <n v="0.841736"/>
    <n v="2.21024"/>
    <n v="-4.63414"/>
    <n v="7.58175e-05"/>
    <n v="775.542"/>
    <n v="297.8"/>
    <n v="42.9"/>
    <n v="0"/>
    <n v="0.845172"/>
    <n v="1.99554"/>
    <n v="-5.58287"/>
    <n v="3.28781e-05"/>
    <n v="541.037"/>
    <n v="299.899"/>
    <n v="40.1"/>
    <n v="0"/>
    <n v="0.536294"/>
    <n v="1.3704"/>
    <n v="-6.34663"/>
    <n v="1.66893e-05"/>
    <n v="6"/>
    <n v="310.958"/>
    <n v="302.112"/>
    <n v="37.1"/>
    <n v="0"/>
    <n v="0.150832"/>
    <n v="0.542156"/>
    <n v="-7.10936"/>
    <n v="1.25511e-05"/>
    <n v="304.922"/>
    <n v="32.9"/>
    <n v="0"/>
    <n v="-0.162168"/>
    <n v="-0.399753"/>
    <n v="-6.93668"/>
    <n v="-2.7196e-06"/>
    <n v="84.94629999999999"/>
    <n v="55.5794"/>
    <n v="319.4"/>
    <n v="0"/>
    <n v="845.75"/>
    <n v="306.977"/>
    <n v="287.041"/>
    <n v="29.7"/>
    <n v="-0.775959"/>
    <n v="-6.76116"/>
    <n v="-50"/>
    <n v="0"/>
    <n v="0"/>
    <n v="0"/>
    <n v="0"/>
    <n v="0"/>
    <n v="0"/>
    <n v="0"/>
    <n v="0"/>
    <n v="0"/>
    <n v="0"/>
    <n v="0"/>
    <n v="0"/>
    <n v="0"/>
    <n v="0"/>
    <n v="0"/>
    <n v="0"/>
    <n v="21600"/>
    <n v="3.16965"/>
    <n v="0"/>
    <n v="0.0723877"/>
    <n v="0"/>
    <n v="0"/>
    <n v="0"/>
    <n v="0"/>
    <n v="0.4"/>
    <n v="0"/>
    <n v="20.52"/>
    <n v="4595.68"/>
    <n v="59.1"/>
    <n v="0"/>
    <n v="5"/>
  </r>
  <r>
    <x v="4"/>
    <n v="100922"/>
    <n v="24134.9"/>
    <n v="5.92744"/>
    <n v="12345.8"/>
    <n v="217.37"/>
    <n v="73.09999999999999"/>
    <n v="3.4"/>
    <n v="-0.00653418"/>
    <n v="2.6161"/>
    <n v="2.02739"/>
    <n v="1.02003e-05"/>
    <n v="9643.969999999999"/>
    <n v="238.802"/>
    <n v="44.3"/>
    <n v="0"/>
    <n v="0.0850762"/>
    <n v="2.38716"/>
    <n v="-4.9838"/>
    <n v="2.82073e-05"/>
    <n v="7560.87"/>
    <n v="256.18"/>
    <n v="21.9"/>
    <n v="0"/>
    <n v="-0.0751016"/>
    <n v="1.37376"/>
    <n v="-3.32444"/>
    <n v="5.26125e-05"/>
    <n v="5848.96"/>
    <n v="267.756"/>
    <n v="37.7"/>
    <n v="0"/>
    <n v="0.165031"/>
    <n v="2.3527"/>
    <n v="-8.6335"/>
    <n v="8.85992e-05"/>
    <n v="4395.72"/>
    <n v="274.675"/>
    <n v="46.5"/>
    <n v="0"/>
    <n v="-0.0223887"/>
    <n v="1.57463"/>
    <n v="-7.31638"/>
    <n v="0.000128308"/>
    <n v="3141.51"/>
    <n v="280.636"/>
    <n v="56"/>
    <n v="0"/>
    <n v="-0.00587598"/>
    <n v="3.13578"/>
    <n v="-8.75708"/>
    <n v="0.000134081"/>
    <n v="1507.01"/>
    <n v="293.172"/>
    <n v="36.9"/>
    <n v="0"/>
    <n v="0.483538"/>
    <n v="2.72925"/>
    <n v="-5.61609"/>
    <n v="7.027430000000001e-05"/>
    <n v="771.5700000000001"/>
    <n v="298.212"/>
    <n v="38.5"/>
    <n v="0"/>
    <n v="0.7044010000000001"/>
    <n v="1.38997"/>
    <n v="-5.78459"/>
    <n v="3.53031e-05"/>
    <n v="536.859"/>
    <n v="300.125"/>
    <n v="37"/>
    <n v="0"/>
    <n v="0.557761"/>
    <n v="1.03719"/>
    <n v="-6.11563"/>
    <n v="3.41948e-05"/>
    <n v="5"/>
    <n v="306.707"/>
    <n v="302.175"/>
    <n v="34.9"/>
    <n v="0"/>
    <n v="0.22316"/>
    <n v="0.434946"/>
    <n v="-6.64698"/>
    <n v="2.51578e-05"/>
    <n v="304.768"/>
    <n v="31.8"/>
    <n v="0"/>
    <n v="-0.136896"/>
    <n v="-0.371321"/>
    <n v="-6.22073"/>
    <n v="2.6514e-05"/>
    <n v="80.7546"/>
    <n v="55.5794"/>
    <n v="313.056"/>
    <n v="0"/>
    <n v="579.914"/>
    <n v="306.091"/>
    <n v="286.391"/>
    <n v="30"/>
    <n v="-0.627649"/>
    <n v="-6.03182"/>
    <n v="-50"/>
    <n v="0"/>
    <n v="0"/>
    <n v="0"/>
    <n v="0"/>
    <n v="0"/>
    <n v="0"/>
    <n v="0"/>
    <n v="0"/>
    <n v="0"/>
    <n v="0"/>
    <n v="0"/>
    <n v="0"/>
    <n v="0"/>
    <n v="0"/>
    <n v="0"/>
    <n v="0"/>
    <n v="10800"/>
    <n v="3.57755"/>
    <n v="0"/>
    <n v="0.358887"/>
    <n v="0"/>
    <n v="0"/>
    <n v="0"/>
    <n v="0"/>
    <n v="5"/>
    <n v="3.5"/>
    <n v="41.8782"/>
    <n v="4934.88"/>
    <n v="34.8"/>
    <n v="0"/>
    <n v="6"/>
  </r>
  <r>
    <x v="5"/>
    <n v="100948"/>
    <n v="24135.1"/>
    <n v="3.70259"/>
    <n v="12345.7"/>
    <n v="217.707"/>
    <n v="66.3"/>
    <n v="0"/>
    <n v="0.07694819999999999"/>
    <n v="2.41837"/>
    <n v="2.27952"/>
    <n v="3.91476e-05"/>
    <n v="9645.76"/>
    <n v="238.537"/>
    <n v="47.5"/>
    <n v="0"/>
    <n v="0.140016"/>
    <n v="2.81587"/>
    <n v="-3.7408"/>
    <n v="2.42261e-05"/>
    <n v="7564.06"/>
    <n v="255.905"/>
    <n v="26.5"/>
    <n v="0"/>
    <n v="-0.0344004"/>
    <n v="2.59282"/>
    <n v="-3.17743"/>
    <n v="4.33395e-05"/>
    <n v="5852.21"/>
    <n v="267.299"/>
    <n v="37"/>
    <n v="0"/>
    <n v="-0.197533"/>
    <n v="2.02381"/>
    <n v="-6.51271"/>
    <n v="6.05115e-05"/>
    <n v="4399.45"/>
    <n v="275.579"/>
    <n v="47.4"/>
    <n v="0"/>
    <n v="0.499809"/>
    <n v="-0.602158"/>
    <n v="-9.24455"/>
    <n v="9.63899e-05"/>
    <n v="3143.05"/>
    <n v="280.815"/>
    <n v="58.6"/>
    <n v="0"/>
    <n v="0.314387"/>
    <n v="1.08754"/>
    <n v="-9.841089999999999"/>
    <n v="4.72375e-05"/>
    <n v="1506.96"/>
    <n v="293.285"/>
    <n v="35.1"/>
    <n v="0"/>
    <n v="-0.788311"/>
    <n v="1.345"/>
    <n v="-5.82274"/>
    <n v="7.65604e-05"/>
    <n v="771.4109999999999"/>
    <n v="298.622"/>
    <n v="31.6"/>
    <n v="0"/>
    <n v="-0.640773"/>
    <n v="1.75395"/>
    <n v="-4.59979"/>
    <n v="4.34897e-05"/>
    <n v="536.768"/>
    <n v="299.859"/>
    <n v="34.1"/>
    <n v="0"/>
    <n v="-0.468773"/>
    <n v="1.91488"/>
    <n v="-4.44417"/>
    <n v="1.65363e-05"/>
    <n v="5"/>
    <n v="307.213"/>
    <n v="300.773"/>
    <n v="40.1"/>
    <n v="0"/>
    <n v="-0.297773"/>
    <n v="1.63383"/>
    <n v="-4.47012"/>
    <n v="-1.04716e-05"/>
    <n v="301.584"/>
    <n v="46.5"/>
    <n v="0"/>
    <n v="-0.09377340000000001"/>
    <n v="0.49843"/>
    <n v="-3.26449"/>
    <n v="-1.31647e-05"/>
    <n v="82.56"/>
    <n v="55.5794"/>
    <n v="299.509"/>
    <n v="0"/>
    <n v="70.8972"/>
    <n v="301"/>
    <n v="289.1"/>
    <n v="48.5"/>
    <n v="0.362891"/>
    <n v="-2.78954"/>
    <n v="-50"/>
    <n v="0"/>
    <n v="0"/>
    <n v="0"/>
    <n v="0"/>
    <n v="0"/>
    <n v="0"/>
    <n v="0"/>
    <n v="0"/>
    <n v="0"/>
    <n v="0"/>
    <n v="0"/>
    <n v="0"/>
    <n v="0"/>
    <n v="0"/>
    <n v="0"/>
    <n v="0"/>
    <n v="21002"/>
    <n v="2.33446"/>
    <n v="9"/>
    <n v="-11.4906"/>
    <n v="0"/>
    <n v="0"/>
    <n v="0"/>
    <n v="0"/>
    <n v="0"/>
    <n v="3.4"/>
    <n v="51.1033"/>
    <n v="4933.12"/>
    <n v="41"/>
    <n v="0"/>
    <n v="7"/>
  </r>
  <r>
    <x v="6"/>
    <n v="101044"/>
    <n v="24135"/>
    <n v="2.42043"/>
    <n v="12347.2"/>
    <n v="218.008"/>
    <n v="57.4"/>
    <n v="0"/>
    <n v="-0.00424609"/>
    <n v="3.00106"/>
    <n v="2.45998"/>
    <n v="3.37977e-05"/>
    <n v="9648.9"/>
    <n v="238.389"/>
    <n v="41.4"/>
    <n v="0"/>
    <n v="0.06801169999999999"/>
    <n v="1.69871"/>
    <n v="-1.25383"/>
    <n v="1.61448e-05"/>
    <n v="7568.9"/>
    <n v="255.705"/>
    <n v="28.5"/>
    <n v="0"/>
    <n v="-0.0186172"/>
    <n v="3.00061"/>
    <n v="-2.55817"/>
    <n v="7.26594e-05"/>
    <n v="5857.27"/>
    <n v="267.039"/>
    <n v="27.8"/>
    <n v="0"/>
    <n v="0.0515664"/>
    <n v="3.24645"/>
    <n v="-4.47608"/>
    <n v="8.191580000000001e-05"/>
    <n v="4407.72"/>
    <n v="275.301"/>
    <n v="49.9"/>
    <n v="0"/>
    <n v="-0.23277"/>
    <n v="-0.731841"/>
    <n v="-7.21095"/>
    <n v="5.00986e-05"/>
    <n v="3148.93"/>
    <n v="281.5"/>
    <n v="57.8"/>
    <n v="0"/>
    <n v="0.530152"/>
    <n v="1.18268"/>
    <n v="-9.88625"/>
    <n v="5.93352e-05"/>
    <n v="1510.99"/>
    <n v="292.955"/>
    <n v="36.9"/>
    <n v="0"/>
    <n v="0.360197"/>
    <n v="1.27416"/>
    <n v="-6.01016"/>
    <n v="7.117960000000001e-05"/>
    <n v="776.836"/>
    <n v="297.715"/>
    <n v="33.9"/>
    <n v="0"/>
    <n v="-0.0880703"/>
    <n v="1.25118"/>
    <n v="-4.52499"/>
    <n v="6.569839999999999e-05"/>
    <n v="542.962"/>
    <n v="298.687"/>
    <n v="37.8"/>
    <n v="0"/>
    <n v="-0.13107"/>
    <n v="1.25082"/>
    <n v="-4.0395"/>
    <n v="5.85786e-05"/>
    <n v="5"/>
    <n v="314.332"/>
    <n v="299.357"/>
    <n v="47.8"/>
    <n v="0"/>
    <n v="-0.10307"/>
    <n v="1.0075"/>
    <n v="-3.6372"/>
    <n v="4.2418e-05"/>
    <n v="299.919"/>
    <n v="53.5"/>
    <n v="0"/>
    <n v="-0.0600703"/>
    <n v="0.412981"/>
    <n v="-2.76938"/>
    <n v="2.1014e-05"/>
    <n v="90.6498"/>
    <n v="55.5794"/>
    <n v="297.497"/>
    <n v="0"/>
    <n v="42.3567"/>
    <n v="299.081"/>
    <n v="289.881"/>
    <n v="56.7"/>
    <n v="0.29585"/>
    <n v="-2.32043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2.25631"/>
    <n v="3"/>
    <n v="-12.9688"/>
    <n v="0"/>
    <n v="0"/>
    <n v="0"/>
    <n v="0"/>
    <n v="0"/>
    <n v="0"/>
    <n v="29.8492"/>
    <n v="4830.72"/>
    <n v="45.4"/>
    <n v="0"/>
    <n v="8"/>
  </r>
  <r>
    <x v="7"/>
    <n v="101002"/>
    <n v="24135"/>
    <n v="3.42656"/>
    <n v="12336"/>
    <n v="217.94"/>
    <n v="57.4"/>
    <n v="0"/>
    <n v="-0.0393848"/>
    <n v="2.74885"/>
    <n v="2.44705"/>
    <n v="4.70243e-05"/>
    <n v="9641.129999999999"/>
    <n v="238.212"/>
    <n v="40.5"/>
    <n v="0"/>
    <n v="-0.056043"/>
    <n v="2.83765"/>
    <n v="0.32865"/>
    <n v="2.55427e-05"/>
    <n v="7562.17"/>
    <n v="255.337"/>
    <n v="32"/>
    <n v="0"/>
    <n v="-0.0426719"/>
    <n v="1.43358"/>
    <n v="-1.12296"/>
    <n v="2.88673e-05"/>
    <n v="5852.67"/>
    <n v="266.91"/>
    <n v="24.2"/>
    <n v="0"/>
    <n v="0.122207"/>
    <n v="5.11893"/>
    <n v="-5.82956"/>
    <n v="8.89979e-05"/>
    <n v="4403.09"/>
    <n v="275.501"/>
    <n v="43.7"/>
    <n v="0"/>
    <n v="-0.0738047"/>
    <n v="0.471357"/>
    <n v="-5.69873"/>
    <n v="9.69027e-05"/>
    <n v="3145.15"/>
    <n v="281.295"/>
    <n v="61.1"/>
    <n v="0"/>
    <n v="0.166701"/>
    <n v="-0.07286620000000001"/>
    <n v="-8.376720000000001"/>
    <n v="5.30759e-05"/>
    <n v="1508.04"/>
    <n v="292.891"/>
    <n v="40.8"/>
    <n v="0"/>
    <n v="0.154387"/>
    <n v="0.401328"/>
    <n v="-5.96198"/>
    <n v="5.88884e-05"/>
    <n v="773.49"/>
    <n v="298.111"/>
    <n v="32.3"/>
    <n v="0"/>
    <n v="0.117084"/>
    <n v="2.50342"/>
    <n v="-5.60873"/>
    <n v="6.94142e-05"/>
    <n v="539.27"/>
    <n v="299.332"/>
    <n v="33.1"/>
    <n v="0"/>
    <n v="0.0700552"/>
    <n v="2.54628"/>
    <n v="-5.37722"/>
    <n v="6.594150000000001e-05"/>
    <n v="5"/>
    <n v="310.336"/>
    <n v="299.691"/>
    <n v="41.8"/>
    <n v="0"/>
    <n v="0.0172632"/>
    <n v="2.35048"/>
    <n v="-4.87077"/>
    <n v="5.13462e-05"/>
    <n v="299.249"/>
    <n v="56"/>
    <n v="0"/>
    <n v="-0.0401001"/>
    <n v="1.7793"/>
    <n v="-2.94917"/>
    <n v="1.39102e-05"/>
    <n v="86.8501"/>
    <n v="55.5794"/>
    <n v="296.8"/>
    <n v="0"/>
    <n v="49.4641"/>
    <n v="298.437"/>
    <n v="290.033"/>
    <n v="59.2"/>
    <n v="1.5388"/>
    <n v="-2.39559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2.40583"/>
    <n v="0"/>
    <n v="0.295776"/>
    <n v="0"/>
    <n v="0"/>
    <n v="0"/>
    <n v="0"/>
    <n v="0"/>
    <n v="0"/>
    <n v="8.97034"/>
    <n v="4840.16"/>
    <n v="36.2"/>
    <n v="0"/>
    <n v="9"/>
  </r>
  <r>
    <x v="8"/>
    <n v="100985"/>
    <n v="24135.1"/>
    <n v="2.80039"/>
    <n v="12323.3"/>
    <n v="219.014"/>
    <n v="42"/>
    <n v="0"/>
    <n v="-0.000384766"/>
    <n v="3.57599"/>
    <n v="4.19249"/>
    <n v="8.182999999999999e-05"/>
    <n v="9629.16"/>
    <n v="237.813"/>
    <n v="49.3"/>
    <n v="0"/>
    <n v="0.09397270000000001"/>
    <n v="2.3318"/>
    <n v="1.43809"/>
    <n v="2.56492e-05"/>
    <n v="7555.11"/>
    <n v="255.001"/>
    <n v="34.4"/>
    <n v="0"/>
    <n v="-0.0262324"/>
    <n v="1.13017"/>
    <n v="0.978256"/>
    <n v="4.12985e-05"/>
    <n v="5847.11"/>
    <n v="266.737"/>
    <n v="22.2"/>
    <n v="0"/>
    <n v="0.0847871"/>
    <n v="3.04973"/>
    <n v="-7.49353"/>
    <n v="6.523380000000001e-05"/>
    <n v="4400.67"/>
    <n v="275.091"/>
    <n v="45.3"/>
    <n v="0"/>
    <n v="0.08231049999999999"/>
    <n v="2.26676"/>
    <n v="-5.18581"/>
    <n v="0.00014468"/>
    <n v="3142.83"/>
    <n v="281.121"/>
    <n v="59.9"/>
    <n v="0"/>
    <n v="0.123115"/>
    <n v="-0.8259570000000001"/>
    <n v="-7.05759"/>
    <n v="0.000129529"/>
    <n v="1506.91"/>
    <n v="292.994"/>
    <n v="40.6"/>
    <n v="0"/>
    <n v="0.15938"/>
    <n v="0.745298"/>
    <n v="-5.6103"/>
    <n v="5.97083e-05"/>
    <n v="771.885"/>
    <n v="298.47"/>
    <n v="28.4"/>
    <n v="0"/>
    <n v="0.0481162"/>
    <n v="1.63351"/>
    <n v="-6.43375"/>
    <n v="7.42668e-05"/>
    <n v="537.499"/>
    <n v="299.51"/>
    <n v="30.6"/>
    <n v="0"/>
    <n v="-0.0125088"/>
    <n v="1.16232"/>
    <n v="-6.64273"/>
    <n v="6.00496e-05"/>
    <n v="5"/>
    <n v="308.585"/>
    <n v="299.569"/>
    <n v="42.9"/>
    <n v="0"/>
    <n v="-0.0559209"/>
    <n v="0.77449"/>
    <n v="-6.15912"/>
    <n v="4.49131e-05"/>
    <n v="298.674"/>
    <n v="58.1"/>
    <n v="0"/>
    <n v="-0.0590957"/>
    <n v="0.7255740000000001"/>
    <n v="-3.15462"/>
    <n v="7.34277e-06"/>
    <n v="85.2739"/>
    <n v="55.5794"/>
    <n v="295.695"/>
    <n v="0"/>
    <n v="38.0651"/>
    <n v="297.635"/>
    <n v="290"/>
    <n v="62.4"/>
    <n v="0.652515"/>
    <n v="-2.53224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2.49132"/>
    <n v="9"/>
    <n v="-10.4209"/>
    <n v="0"/>
    <n v="0"/>
    <n v="0"/>
    <n v="0"/>
    <n v="0"/>
    <n v="0"/>
    <n v="10.8231"/>
    <n v="4738.08"/>
    <n v="38.4"/>
    <n v="0"/>
    <n v="10"/>
  </r>
  <r>
    <x v="9"/>
    <n v="101057"/>
    <n v="24135"/>
    <n v="5.30127"/>
    <n v="12325.1"/>
    <n v="219.367"/>
    <n v="36.8"/>
    <n v="0"/>
    <n v="0.0231719"/>
    <n v="6.14879"/>
    <n v="2.98198"/>
    <n v="9.44152e-05"/>
    <n v="9631.110000000001"/>
    <n v="237.79"/>
    <n v="49"/>
    <n v="0"/>
    <n v="-0.0417949"/>
    <n v="2.33616"/>
    <n v="2.91396"/>
    <n v="5.27822e-05"/>
    <n v="7557.78"/>
    <n v="254.356"/>
    <n v="39.2"/>
    <n v="0"/>
    <n v="-0.0547607"/>
    <n v="2.17319"/>
    <n v="1.72168"/>
    <n v="5.34853e-05"/>
    <n v="5852.01"/>
    <n v="266.923"/>
    <n v="25.2"/>
    <n v="0"/>
    <n v="0.0513691"/>
    <n v="1.49058"/>
    <n v="-6.56433"/>
    <n v="6.02853e-05"/>
    <n v="4406.69"/>
    <n v="274.564"/>
    <n v="53.1"/>
    <n v="0"/>
    <n v="0.0765527"/>
    <n v="1.23426"/>
    <n v="-6.21619"/>
    <n v="0.000118285"/>
    <n v="3149.29"/>
    <n v="281.125"/>
    <n v="62.4"/>
    <n v="0"/>
    <n v="-0.0163535"/>
    <n v="-0.719897"/>
    <n v="-6.27438"/>
    <n v="0.000102661"/>
    <n v="1512.85"/>
    <n v="293.114"/>
    <n v="43"/>
    <n v="0"/>
    <n v="0.276225"/>
    <n v="0.261221"/>
    <n v="-4.74149"/>
    <n v="6.70203e-05"/>
    <n v="777.829"/>
    <n v="297.75"/>
    <n v="33"/>
    <n v="0"/>
    <n v="0.16094"/>
    <n v="0.56873"/>
    <n v="-6.16631"/>
    <n v="6.0804e-05"/>
    <n v="544.39"/>
    <n v="297.334"/>
    <n v="52"/>
    <n v="0"/>
    <n v="0.048541"/>
    <n v="0.345337"/>
    <n v="-5.7677"/>
    <n v="6.633090000000001e-05"/>
    <n v="5"/>
    <n v="316.16"/>
    <n v="299.17"/>
    <n v="51.6"/>
    <n v="0"/>
    <n v="-0.0645964"/>
    <n v="0.363904"/>
    <n v="-5.43262"/>
    <n v="6.08529e-05"/>
    <n v="301.378"/>
    <n v="47.7"/>
    <n v="0"/>
    <n v="-0.119596"/>
    <n v="0.340312"/>
    <n v="-4.79016"/>
    <n v="5.8286e-05"/>
    <n v="92.1662"/>
    <n v="55.5794"/>
    <n v="305.762"/>
    <n v="0"/>
    <n v="293.008"/>
    <n v="302.381"/>
    <n v="289.654"/>
    <n v="45.8"/>
    <n v="0.308079"/>
    <n v="-4.145"/>
    <n v="-50"/>
    <n v="0"/>
    <n v="0"/>
    <n v="0"/>
    <n v="0"/>
    <n v="0"/>
    <n v="0"/>
    <n v="0"/>
    <n v="0"/>
    <n v="0"/>
    <n v="0"/>
    <n v="0"/>
    <n v="0"/>
    <n v="0"/>
    <n v="0"/>
    <n v="0"/>
    <n v="0"/>
    <n v="7500"/>
    <n v="1.49658"/>
    <n v="3"/>
    <n v="-9.89185"/>
    <n v="0"/>
    <n v="0"/>
    <n v="0"/>
    <n v="0"/>
    <n v="0"/>
    <n v="0"/>
    <n v="-1.15417"/>
    <n v="4642.4"/>
    <n v="47.8"/>
    <n v="0"/>
    <n v="11"/>
  </r>
  <r>
    <x v="10"/>
    <n v="101091"/>
    <n v="24135.1"/>
    <n v="4.6159"/>
    <n v="12331"/>
    <n v="220.687"/>
    <n v="27.2"/>
    <n v="0"/>
    <n v="0.0295225"/>
    <n v="10.7581"/>
    <n v="1.83323"/>
    <n v="0.000124964"/>
    <n v="9636.82"/>
    <n v="237.653"/>
    <n v="48.4"/>
    <n v="0"/>
    <n v="-0.0303848"/>
    <n v="2.35643"/>
    <n v="5.31689"/>
    <n v="4.89576e-05"/>
    <n v="7565.86"/>
    <n v="254.073"/>
    <n v="39.6"/>
    <n v="0"/>
    <n v="-0.126951"/>
    <n v="3.2624"/>
    <n v="2.18636"/>
    <n v="7.65087e-05"/>
    <n v="5862.33"/>
    <n v="266.716"/>
    <n v="27.8"/>
    <n v="0"/>
    <n v="0.0610078"/>
    <n v="1.95775"/>
    <n v="-5.49923"/>
    <n v="5.11376e-05"/>
    <n v="4416.85"/>
    <n v="274.508"/>
    <n v="48.8"/>
    <n v="0"/>
    <n v="0.07976759999999999"/>
    <n v="1.16087"/>
    <n v="-6.13812"/>
    <n v="8.97977e-05"/>
    <n v="3158.5"/>
    <n v="281.427"/>
    <n v="63.6"/>
    <n v="0"/>
    <n v="0.0401387"/>
    <n v="-0.806577"/>
    <n v="-5.94277"/>
    <n v="0.000104343"/>
    <n v="1521.19"/>
    <n v="293.154"/>
    <n v="43.4"/>
    <n v="0"/>
    <n v="-0.0792412"/>
    <n v="0.341201"/>
    <n v="-3.83702"/>
    <n v="8.25111e-05"/>
    <n v="786.621"/>
    <n v="297.805"/>
    <n v="44"/>
    <n v="0"/>
    <n v="0.101205"/>
    <n v="1.32031"/>
    <n v="-4.1282"/>
    <n v="5.7715e-05"/>
    <n v="552.098"/>
    <n v="299.924"/>
    <n v="40.7"/>
    <n v="0"/>
    <n v="-0.00126465"/>
    <n v="1.00458"/>
    <n v="-4.55431"/>
    <n v="5.04045e-05"/>
    <n v="5"/>
    <n v="321.948"/>
    <n v="302.155"/>
    <n v="37.3"/>
    <n v="0"/>
    <n v="-0.118877"/>
    <n v="0.454192"/>
    <n v="-5.04897"/>
    <n v="5.55494e-05"/>
    <n v="304.749"/>
    <n v="33.5"/>
    <n v="0"/>
    <n v="-0.15278"/>
    <n v="-0.226211"/>
    <n v="-5.16526"/>
    <n v="5.96494e-05"/>
    <n v="95.8792"/>
    <n v="55.5794"/>
    <n v="318.665"/>
    <n v="0"/>
    <n v="726.308"/>
    <n v="306.958"/>
    <n v="287.135"/>
    <n v="30.2"/>
    <n v="-0.536233"/>
    <n v="-4.95697"/>
    <n v="-50"/>
    <n v="0"/>
    <n v="0"/>
    <n v="0"/>
    <n v="0"/>
    <n v="0"/>
    <n v="0"/>
    <n v="0"/>
    <n v="0"/>
    <n v="0"/>
    <n v="0"/>
    <n v="0"/>
    <n v="0"/>
    <n v="0"/>
    <n v="0"/>
    <n v="0"/>
    <n v="0"/>
    <n v="10800"/>
    <n v="1.91668"/>
    <n v="4"/>
    <n v="-8.829219999999999"/>
    <n v="0"/>
    <n v="0"/>
    <n v="0"/>
    <n v="0"/>
    <n v="0"/>
    <n v="0"/>
    <n v="-8.1275"/>
    <n v="4650.4"/>
    <n v="41.8"/>
    <n v="0"/>
    <n v="12"/>
  </r>
  <r>
    <x v="11"/>
    <n v="101038"/>
    <n v="24135"/>
    <n v="4.91949"/>
    <n v="12339.9"/>
    <n v="223.954"/>
    <n v="13.5"/>
    <n v="0"/>
    <n v="0.0163076"/>
    <n v="15.8354"/>
    <n v="-1.69913"/>
    <n v="0.000139371"/>
    <n v="9640.030000000001"/>
    <n v="237.413"/>
    <n v="49.6"/>
    <n v="0"/>
    <n v="0.0523857"/>
    <n v="4.46152"/>
    <n v="7.28667"/>
    <n v="3.37292e-05"/>
    <n v="7568.65"/>
    <n v="254.318"/>
    <n v="33.1"/>
    <n v="0"/>
    <n v="0.227645"/>
    <n v="2.97041"/>
    <n v="4.41691"/>
    <n v="5.87686e-05"/>
    <n v="5865.99"/>
    <n v="266.841"/>
    <n v="17.6"/>
    <n v="0"/>
    <n v="0.0266543"/>
    <n v="1.90446"/>
    <n v="-3.97819"/>
    <n v="9.01609e-05"/>
    <n v="4420.66"/>
    <n v="274.467"/>
    <n v="46.6"/>
    <n v="0"/>
    <n v="-0.0368887"/>
    <n v="1.14425"/>
    <n v="-5.59382"/>
    <n v="7.45336e-05"/>
    <n v="3162.41"/>
    <n v="281.745"/>
    <n v="60.7"/>
    <n v="0"/>
    <n v="0.0958154"/>
    <n v="1.07102"/>
    <n v="-4.86489"/>
    <n v="4.52333e-05"/>
    <n v="1522.69"/>
    <n v="293.654"/>
    <n v="43.3"/>
    <n v="0"/>
    <n v="0.648448"/>
    <n v="1.04059"/>
    <n v="-2.64022"/>
    <n v="0.000118164"/>
    <n v="785.532"/>
    <n v="299.424"/>
    <n v="38"/>
    <n v="0"/>
    <n v="0.561452"/>
    <n v="0.9936160000000001"/>
    <n v="-4.48328"/>
    <n v="6.305319999999999e-05"/>
    <n v="549.832"/>
    <n v="301.474"/>
    <n v="35.8"/>
    <n v="0"/>
    <n v="0.351206"/>
    <n v="0.463252"/>
    <n v="-5.42411"/>
    <n v="3.42761e-05"/>
    <n v="6"/>
    <n v="318.571"/>
    <n v="303.701"/>
    <n v="32.9"/>
    <n v="0"/>
    <n v="0.059239"/>
    <n v="-0.219207"/>
    <n v="-6.29436"/>
    <n v="1.21615e-05"/>
    <n v="306.339"/>
    <n v="29.6"/>
    <n v="0"/>
    <n v="-0.172761"/>
    <n v="-1.00443"/>
    <n v="-6.54927"/>
    <n v="-1.18567e-06"/>
    <n v="91.4442"/>
    <n v="55.5794"/>
    <n v="321.491"/>
    <n v="0"/>
    <n v="868.029"/>
    <n v="308.624"/>
    <n v="286.618"/>
    <n v="26.6"/>
    <n v="-1.30084"/>
    <n v="-6.28855"/>
    <n v="-50"/>
    <n v="0"/>
    <n v="0"/>
    <n v="0"/>
    <n v="0"/>
    <n v="0"/>
    <n v="0"/>
    <n v="0"/>
    <n v="0"/>
    <n v="0"/>
    <n v="0"/>
    <n v="0"/>
    <n v="0"/>
    <n v="0"/>
    <n v="0"/>
    <n v="0"/>
    <n v="0"/>
    <n v="21600"/>
    <n v="1.51256"/>
    <n v="7"/>
    <n v="-6.44507"/>
    <n v="0"/>
    <n v="0"/>
    <n v="0"/>
    <n v="0"/>
    <n v="0"/>
    <n v="0"/>
    <n v="11.7009"/>
    <n v="4655.2"/>
    <n v="43.9"/>
    <n v="0"/>
    <n v="13"/>
  </r>
  <r>
    <x v="12"/>
    <n v="100982"/>
    <n v="24135.1"/>
    <n v="4.54357"/>
    <n v="12350.8"/>
    <n v="225.867"/>
    <n v="6.3"/>
    <n v="0"/>
    <n v="0.0179727"/>
    <n v="22.4223"/>
    <n v="-3.5875"/>
    <n v="0.00013371"/>
    <n v="9639.6"/>
    <n v="237.171"/>
    <n v="50.7"/>
    <n v="0"/>
    <n v="-0.0325996"/>
    <n v="6.19226"/>
    <n v="6.46928"/>
    <n v="4.78779e-05"/>
    <n v="7569.18"/>
    <n v="254.2"/>
    <n v="29.6"/>
    <n v="0"/>
    <n v="0.0208359"/>
    <n v="4.96997"/>
    <n v="4.20162"/>
    <n v="0.000107745"/>
    <n v="5868.05"/>
    <n v="266.483"/>
    <n v="23.7"/>
    <n v="0"/>
    <n v="0.076125"/>
    <n v="2.96379"/>
    <n v="-3.47361"/>
    <n v="7.74608e-05"/>
    <n v="4423.43"/>
    <n v="274.368"/>
    <n v="54.9"/>
    <n v="0"/>
    <n v="0.213361"/>
    <n v="1.56749"/>
    <n v="-5.76204"/>
    <n v="6.95682e-05"/>
    <n v="3163.85"/>
    <n v="282.362"/>
    <n v="51.8"/>
    <n v="0"/>
    <n v="0.274219"/>
    <n v="2.00538"/>
    <n v="-6.62763"/>
    <n v="0.000112751"/>
    <n v="1519.91"/>
    <n v="294.706"/>
    <n v="35.3"/>
    <n v="0"/>
    <n v="0.665618"/>
    <n v="1.81055"/>
    <n v="-2.92214"/>
    <n v="0.000140067"/>
    <n v="780.4059999999999"/>
    <n v="299.606"/>
    <n v="36.2"/>
    <n v="0"/>
    <n v="0.6056820000000001"/>
    <n v="0.4845"/>
    <n v="-3.78527"/>
    <n v="8.60044e-05"/>
    <n v="544.549"/>
    <n v="301.616"/>
    <n v="34.1"/>
    <n v="0"/>
    <n v="0.458441"/>
    <n v="0.196636"/>
    <n v="-4.43908"/>
    <n v="5.81659e-05"/>
    <n v="5"/>
    <n v="313.31"/>
    <n v="303.556"/>
    <n v="32.8"/>
    <n v="0"/>
    <n v="0.196441"/>
    <n v="-0.346643"/>
    <n v="-5.32965"/>
    <n v="2.29558e-05"/>
    <n v="306.046"/>
    <n v="30"/>
    <n v="0"/>
    <n v="-0.121559"/>
    <n v="-0.99852"/>
    <n v="-5.49308"/>
    <n v="5.19434e-06"/>
    <n v="86.324"/>
    <n v="55.5794"/>
    <n v="314.619"/>
    <n v="0"/>
    <n v="580.652"/>
    <n v="307.5"/>
    <n v="286.476"/>
    <n v="28.2"/>
    <n v="-1.21024"/>
    <n v="-5.29917"/>
    <n v="-50"/>
    <n v="0"/>
    <n v="0"/>
    <n v="0"/>
    <n v="0"/>
    <n v="0"/>
    <n v="0"/>
    <n v="0"/>
    <n v="0"/>
    <n v="0"/>
    <n v="0"/>
    <n v="0"/>
    <n v="0"/>
    <n v="0"/>
    <n v="0"/>
    <n v="0"/>
    <n v="0"/>
    <n v="10800"/>
    <n v="1.51909"/>
    <n v="6"/>
    <n v="-11.3463"/>
    <n v="0"/>
    <n v="0"/>
    <n v="0"/>
    <n v="0"/>
    <n v="0"/>
    <n v="0"/>
    <n v="26.1055"/>
    <n v="4616.48"/>
    <n v="54.4"/>
    <n v="0"/>
    <n v="14"/>
  </r>
  <r>
    <x v="13"/>
    <n v="101020"/>
    <n v="24135.1"/>
    <n v="3.63478"/>
    <n v="12359.4"/>
    <n v="228.199"/>
    <n v="3"/>
    <n v="0"/>
    <n v="0.0209883"/>
    <n v="26.5471"/>
    <n v="-2.76218"/>
    <n v="0.00012782"/>
    <n v="9631.41"/>
    <n v="237.16"/>
    <n v="39.9"/>
    <n v="0"/>
    <n v="0.40617"/>
    <n v="6.94697"/>
    <n v="6.66788"/>
    <n v="2.62088e-05"/>
    <n v="7564"/>
    <n v="253.192"/>
    <n v="36.8"/>
    <n v="0"/>
    <n v="0.109844"/>
    <n v="4.30983"/>
    <n v="1.24151"/>
    <n v="0.000103265"/>
    <n v="5866.25"/>
    <n v="266.374"/>
    <n v="20.8"/>
    <n v="0"/>
    <n v="-0.125162"/>
    <n v="1.57867"/>
    <n v="-0.461855"/>
    <n v="8.06379e-05"/>
    <n v="4423.39"/>
    <n v="273.729"/>
    <n v="63.5"/>
    <n v="0"/>
    <n v="0.150701"/>
    <n v="-0.202808"/>
    <n v="-5.06653"/>
    <n v="4.49589e-05"/>
    <n v="3165.98"/>
    <n v="282.18"/>
    <n v="59"/>
    <n v="0"/>
    <n v="0.317654"/>
    <n v="2.89733"/>
    <n v="-10.1483"/>
    <n v="0.000120664"/>
    <n v="1520.42"/>
    <n v="294.643"/>
    <n v="37.9"/>
    <n v="0"/>
    <n v="-0.464451"/>
    <n v="2.33253"/>
    <n v="-5.03316"/>
    <n v="0.000162166"/>
    <n v="780.931"/>
    <n v="300.112"/>
    <n v="30.9"/>
    <n v="0"/>
    <n v="-0.350223"/>
    <n v="2.23705"/>
    <n v="-2.95512"/>
    <n v="7.41453e-05"/>
    <n v="545.0359999999999"/>
    <n v="301.346"/>
    <n v="32.4"/>
    <n v="0"/>
    <n v="-0.224223"/>
    <n v="1.81484"/>
    <n v="-3.25762"/>
    <n v="5.70044e-05"/>
    <n v="5"/>
    <n v="314.384"/>
    <n v="302.072"/>
    <n v="36"/>
    <n v="0"/>
    <n v="-0.129223"/>
    <n v="1.31711"/>
    <n v="-3.84878"/>
    <n v="2.66621e-05"/>
    <n v="302.396"/>
    <n v="44.1"/>
    <n v="0"/>
    <n v="-0.07722320000000001"/>
    <n v="0.341423"/>
    <n v="-3.32232"/>
    <n v="-1.58926e-05"/>
    <n v="89.0158"/>
    <n v="55.5794"/>
    <n v="300.3"/>
    <n v="0"/>
    <n v="68.78919999999999"/>
    <n v="301.79"/>
    <n v="289.19"/>
    <n v="46.3"/>
    <n v="0.157722"/>
    <n v="-2.6821"/>
    <n v="-50"/>
    <n v="0"/>
    <n v="0"/>
    <n v="0"/>
    <n v="0"/>
    <n v="0"/>
    <n v="0"/>
    <n v="0"/>
    <n v="0"/>
    <n v="0"/>
    <n v="0"/>
    <n v="0"/>
    <n v="0"/>
    <n v="0"/>
    <n v="0"/>
    <n v="0"/>
    <n v="0"/>
    <n v="20996"/>
    <n v="0.969699"/>
    <n v="53"/>
    <n v="-207.505"/>
    <n v="0"/>
    <n v="0"/>
    <n v="0"/>
    <n v="0"/>
    <n v="0"/>
    <n v="0"/>
    <n v="-45.6476"/>
    <n v="4514.56"/>
    <n v="62.8"/>
    <n v="0"/>
    <n v="15"/>
  </r>
  <r>
    <x v="14"/>
    <n v="101148"/>
    <n v="24135.3"/>
    <n v="3.81707"/>
    <n v="12367.6"/>
    <n v="227.946"/>
    <n v="3"/>
    <n v="0"/>
    <n v="-0.00137891"/>
    <n v="26.1046"/>
    <n v="-0.639502"/>
    <n v="6.72255e-05"/>
    <n v="9634.639999999999"/>
    <n v="236.935"/>
    <n v="28.7"/>
    <n v="0"/>
    <n v="0.0296328"/>
    <n v="7.27061"/>
    <n v="8.730779999999999"/>
    <n v="8.91577e-05"/>
    <n v="7568.95"/>
    <n v="252.991"/>
    <n v="49.2"/>
    <n v="0"/>
    <n v="0.158813"/>
    <n v="4.28004"/>
    <n v="0.579785"/>
    <n v="5.31204e-05"/>
    <n v="5873.22"/>
    <n v="266.339"/>
    <n v="16.5"/>
    <n v="0"/>
    <n v="0.116566"/>
    <n v="5.06366"/>
    <n v="-2.47489"/>
    <n v="0.000107036"/>
    <n v="4428.05"/>
    <n v="274.204"/>
    <n v="51.6"/>
    <n v="0"/>
    <n v="-0.14798"/>
    <n v="1.46799"/>
    <n v="-1.01805"/>
    <n v="7.12388e-05"/>
    <n v="3167.58"/>
    <n v="282.616"/>
    <n v="53.4"/>
    <n v="0"/>
    <n v="0.120873"/>
    <n v="-1.21"/>
    <n v="-4.50415"/>
    <n v="8.13495e-05"/>
    <n v="1524.63"/>
    <n v="293.509"/>
    <n v="49"/>
    <n v="0"/>
    <n v="0.315198"/>
    <n v="2.80692"/>
    <n v="-5.48441"/>
    <n v="7.397749999999999e-05"/>
    <n v="787.9690000000001"/>
    <n v="298.578"/>
    <n v="35.6"/>
    <n v="0"/>
    <n v="0.08690920000000001"/>
    <n v="2.15471"/>
    <n v="-4.41664"/>
    <n v="5.84301e-05"/>
    <n v="553.321"/>
    <n v="299.598"/>
    <n v="36.7"/>
    <n v="0"/>
    <n v="0.0199092"/>
    <n v="1.26815"/>
    <n v="-4.4503"/>
    <n v="2.90865e-05"/>
    <n v="5"/>
    <n v="324.06"/>
    <n v="300.064"/>
    <n v="44.8"/>
    <n v="0"/>
    <n v="-0.0240908"/>
    <n v="0.215474"/>
    <n v="-4.66968"/>
    <n v="-1.96179e-06"/>
    <n v="300.438"/>
    <n v="54"/>
    <n v="0"/>
    <n v="-0.0740908"/>
    <n v="-0.55804"/>
    <n v="-3.61594"/>
    <n v="5.39441e-06"/>
    <n v="99.92529999999999"/>
    <n v="55.5794"/>
    <n v="298.7"/>
    <n v="0"/>
    <n v="62.753"/>
    <n v="299.917"/>
    <n v="290.517"/>
    <n v="56.5"/>
    <n v="-0.578726"/>
    <n v="-2.68915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0.6445920000000001"/>
    <n v="180"/>
    <n v="-210.378"/>
    <n v="0"/>
    <n v="0"/>
    <n v="0"/>
    <n v="0"/>
    <n v="0.3"/>
    <n v="0"/>
    <n v="2.63721"/>
    <n v="4601.44"/>
    <n v="45.8"/>
    <n v="0"/>
    <n v="16"/>
  </r>
  <r>
    <x v="15"/>
    <n v="101113"/>
    <n v="24134.9"/>
    <n v="4.20152"/>
    <n v="12358.7"/>
    <n v="228.051"/>
    <n v="3"/>
    <n v="0"/>
    <n v="0.0358945"/>
    <n v="25.2394"/>
    <n v="4.25374"/>
    <n v="6.680690000000001e-05"/>
    <n v="9619.120000000001"/>
    <n v="236.459"/>
    <n v="44.1"/>
    <n v="0"/>
    <n v="-0.0649199"/>
    <n v="7.43793"/>
    <n v="6.26279"/>
    <n v="0.000151936"/>
    <n v="7558.64"/>
    <n v="252.731"/>
    <n v="50.7"/>
    <n v="0"/>
    <n v="0.0556172"/>
    <n v="4.97445"/>
    <n v="2.21874"/>
    <n v="8.409470000000001e-05"/>
    <n v="5862.84"/>
    <n v="266.015"/>
    <n v="16.2"/>
    <n v="0"/>
    <n v="0.102914"/>
    <n v="3.04498"/>
    <n v="-2.33409"/>
    <n v="8.05696e-05"/>
    <n v="4420.12"/>
    <n v="273.5"/>
    <n v="48.8"/>
    <n v="0"/>
    <n v="-0.0571484"/>
    <n v="4.4619"/>
    <n v="-1.65827"/>
    <n v="7.43904e-05"/>
    <n v="3163.96"/>
    <n v="282.029"/>
    <n v="55.2"/>
    <n v="0"/>
    <n v="-0.208402"/>
    <n v="0.909419"/>
    <n v="-2.49694"/>
    <n v="8.89954e-05"/>
    <n v="1521.71"/>
    <n v="293.449"/>
    <n v="51.6"/>
    <n v="0"/>
    <n v="0.157113"/>
    <n v="2.31584"/>
    <n v="-6.32252"/>
    <n v="7.22313e-05"/>
    <n v="784.731"/>
    <n v="298.602"/>
    <n v="40.6"/>
    <n v="0"/>
    <n v="0.277841"/>
    <n v="1.39762"/>
    <n v="-6.0714"/>
    <n v="7.39235e-05"/>
    <n v="549.939"/>
    <n v="299.54"/>
    <n v="40.2"/>
    <n v="0"/>
    <n v="0.230729"/>
    <n v="0.887957"/>
    <n v="-6.00112"/>
    <n v="6.3548e-05"/>
    <n v="5"/>
    <n v="320.715"/>
    <n v="299.706"/>
    <n v="49.3"/>
    <n v="0"/>
    <n v="0.0996382"/>
    <n v="0.661196"/>
    <n v="-5.52577"/>
    <n v="4.87859e-05"/>
    <n v="299.896"/>
    <n v="61.2"/>
    <n v="0"/>
    <n v="-0.0618897"/>
    <n v="0.5833469999999999"/>
    <n v="-3.79232"/>
    <n v="4.0411e-05"/>
    <n v="96.804"/>
    <n v="55.5794"/>
    <n v="298"/>
    <n v="0"/>
    <n v="50.813"/>
    <n v="299.286"/>
    <n v="292.052"/>
    <n v="64.5"/>
    <n v="0.482322"/>
    <n v="-2.87328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-1.04232"/>
    <n v="551"/>
    <n v="-200.54"/>
    <n v="0"/>
    <n v="0"/>
    <n v="0"/>
    <n v="0"/>
    <n v="0"/>
    <n v="0.1"/>
    <n v="-2.68262"/>
    <n v="4492.48"/>
    <n v="43.2"/>
    <n v="0"/>
    <n v="17"/>
  </r>
  <r>
    <x v="16"/>
    <n v="101117"/>
    <n v="24134.9"/>
    <n v="4.20136"/>
    <n v="12350.1"/>
    <n v="228.348"/>
    <n v="2.9"/>
    <n v="0"/>
    <n v="0.00998633"/>
    <n v="26.0686"/>
    <n v="7.46786"/>
    <n v="4.8e-05"/>
    <n v="9600.99"/>
    <n v="235.951"/>
    <n v="48.5"/>
    <n v="0.4"/>
    <n v="0.0663643"/>
    <n v="7.10278"/>
    <n v="7.13327"/>
    <n v="0.00010624"/>
    <n v="7546.95"/>
    <n v="251.797"/>
    <n v="68.2"/>
    <n v="0"/>
    <n v="-0.0800088"/>
    <n v="4.86756"/>
    <n v="3.12734"/>
    <n v="9.44208e-05"/>
    <n v="5856.58"/>
    <n v="265.622"/>
    <n v="15.4"/>
    <n v="0"/>
    <n v="-0.285183"/>
    <n v="2.00184"/>
    <n v="-2.4701"/>
    <n v="0.000102829"/>
    <n v="4414.12"/>
    <n v="273.796"/>
    <n v="28.5"/>
    <n v="0"/>
    <n v="0.09477049999999999"/>
    <n v="5.21078"/>
    <n v="-4.77286"/>
    <n v="9.65104e-05"/>
    <n v="3159.67"/>
    <n v="281.612"/>
    <n v="57.7"/>
    <n v="0"/>
    <n v="0.064793"/>
    <n v="2.28638"/>
    <n v="-4.11866"/>
    <n v="0.000106274"/>
    <n v="1520.24"/>
    <n v="293.278"/>
    <n v="51.5"/>
    <n v="0"/>
    <n v="0.105313"/>
    <n v="2.30596"/>
    <n v="-6.88237"/>
    <n v="0.000103327"/>
    <n v="783.857"/>
    <n v="298.118"/>
    <n v="43.1"/>
    <n v="0"/>
    <n v="0.0574995"/>
    <n v="-0.175571"/>
    <n v="-6.40332"/>
    <n v="6.06321e-05"/>
    <n v="549.494"/>
    <n v="298.782"/>
    <n v="46.2"/>
    <n v="0"/>
    <n v="0.00752588"/>
    <n v="-0.946228"/>
    <n v="-6.37211"/>
    <n v="5.495e-05"/>
    <n v="5"/>
    <n v="320.684"/>
    <n v="299.051"/>
    <n v="57"/>
    <n v="0"/>
    <n v="-0.06547409999999999"/>
    <n v="-1.22336"/>
    <n v="-5.88498"/>
    <n v="4.86266e-05"/>
    <n v="299.332"/>
    <n v="69"/>
    <n v="0"/>
    <n v="-0.102474"/>
    <n v="-0.722871"/>
    <n v="-3.75997"/>
    <n v="4.83672e-05"/>
    <n v="97.0283"/>
    <n v="55.5794"/>
    <n v="297.069"/>
    <n v="0"/>
    <n v="31.394"/>
    <n v="298.669"/>
    <n v="293.423"/>
    <n v="72.90000000000001"/>
    <n v="-0.5121"/>
    <n v="-2.79772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-2.63328"/>
    <n v="1111"/>
    <n v="-143.643"/>
    <n v="0"/>
    <n v="0"/>
    <n v="0"/>
    <n v="0"/>
    <n v="4"/>
    <n v="0"/>
    <n v="-6.21814"/>
    <n v="4534.72"/>
    <n v="25.8"/>
    <n v="0"/>
    <n v="18"/>
  </r>
  <r>
    <x v="17"/>
    <n v="101159"/>
    <n v="24135.1"/>
    <n v="4.71575"/>
    <n v="12347.5"/>
    <n v="228.148"/>
    <n v="3"/>
    <n v="0"/>
    <n v="0.08816019999999999"/>
    <n v="26.8513"/>
    <n v="9.3934"/>
    <n v="5.11636e-05"/>
    <n v="9598.700000000001"/>
    <n v="236.963"/>
    <n v="21.1"/>
    <n v="0"/>
    <n v="-0.0293857"/>
    <n v="11.1327"/>
    <n v="5.59384"/>
    <n v="0.000128279"/>
    <n v="7544.17"/>
    <n v="251.419"/>
    <n v="62.8"/>
    <n v="0"/>
    <n v="0.0220234"/>
    <n v="5.42124"/>
    <n v="3.70071"/>
    <n v="0.00010086"/>
    <n v="5858.62"/>
    <n v="264.618"/>
    <n v="20.8"/>
    <n v="0"/>
    <n v="-0.18107"/>
    <n v="0.830945"/>
    <n v="-1.07592"/>
    <n v="7.190880000000001e-05"/>
    <n v="4419.29"/>
    <n v="273.958"/>
    <n v="28.9"/>
    <n v="0"/>
    <n v="0.0565742"/>
    <n v="2.20701"/>
    <n v="-6.3348"/>
    <n v="8.11798e-05"/>
    <n v="3164.74"/>
    <n v="281.57"/>
    <n v="55.3"/>
    <n v="0"/>
    <n v="0.0207568"/>
    <n v="1.57392"/>
    <n v="-4.25884"/>
    <n v="9.63986e-05"/>
    <n v="1524.88"/>
    <n v="293.485"/>
    <n v="47.5"/>
    <n v="0"/>
    <n v="0.242427"/>
    <n v="2.77641"/>
    <n v="-7.20503"/>
    <n v="4.18121e-05"/>
    <n v="788.2670000000001"/>
    <n v="298.171"/>
    <n v="42.6"/>
    <n v="0"/>
    <n v="0.223176"/>
    <n v="1.05242"/>
    <n v="-6.22427"/>
    <n v="5.6675e-05"/>
    <n v="553.9640000000001"/>
    <n v="298.091"/>
    <n v="51.5"/>
    <n v="0"/>
    <n v="0.16289"/>
    <n v="0.618408"/>
    <n v="-5.49765"/>
    <n v="5.10959e-05"/>
    <n v="5"/>
    <n v="325.416"/>
    <n v="299.265"/>
    <n v="57.3"/>
    <n v="0"/>
    <n v="0.0468897"/>
    <n v="0.656343"/>
    <n v="-4.63182"/>
    <n v="4.01448e-05"/>
    <n v="301.456"/>
    <n v="52.9"/>
    <n v="0"/>
    <n v="-0.0821104"/>
    <n v="0.604873"/>
    <n v="-4.14762"/>
    <n v="3.95184e-05"/>
    <n v="101.187"/>
    <n v="55.5794"/>
    <n v="306.5"/>
    <n v="0"/>
    <n v="272.888"/>
    <n v="302.601"/>
    <n v="291.284"/>
    <n v="50.3"/>
    <n v="0.520615"/>
    <n v="-3.58155"/>
    <n v="-50"/>
    <n v="0"/>
    <n v="0"/>
    <n v="0"/>
    <n v="0"/>
    <n v="0"/>
    <n v="0"/>
    <n v="0"/>
    <n v="0"/>
    <n v="0"/>
    <n v="0"/>
    <n v="0"/>
    <n v="0"/>
    <n v="0"/>
    <n v="0"/>
    <n v="0"/>
    <n v="0"/>
    <n v="7381"/>
    <n v="-2.47807"/>
    <n v="737"/>
    <n v="-129.348"/>
    <n v="0"/>
    <n v="0"/>
    <n v="0"/>
    <n v="0"/>
    <n v="0"/>
    <n v="0.8"/>
    <n v="-6.22485"/>
    <n v="4562.72"/>
    <n v="29.9"/>
    <n v="0"/>
    <n v="19"/>
  </r>
  <r>
    <x v="18"/>
    <n v="101175"/>
    <n v="24134.9"/>
    <n v="5.22725"/>
    <n v="12347.2"/>
    <n v="228.547"/>
    <n v="2.5"/>
    <n v="0"/>
    <n v="-0.0579199"/>
    <n v="25.911"/>
    <n v="11.197"/>
    <n v="8.37473e-05"/>
    <n v="9601.889999999999"/>
    <n v="236.543"/>
    <n v="36.2"/>
    <n v="0"/>
    <n v="-0.0113223"/>
    <n v="7.87987"/>
    <n v="6.03678"/>
    <n v="9.49844e-05"/>
    <n v="7548.96"/>
    <n v="251.12"/>
    <n v="59.5"/>
    <n v="0"/>
    <n v="0.0515215"/>
    <n v="6.14836"/>
    <n v="3.28773"/>
    <n v="0.000107298"/>
    <n v="5863.88"/>
    <n v="264.329"/>
    <n v="28.7"/>
    <n v="0"/>
    <n v="-0.0655801"/>
    <n v="1.5452"/>
    <n v="0.294131"/>
    <n v="6.51527e-05"/>
    <n v="4425.68"/>
    <n v="273.834"/>
    <n v="40.8"/>
    <n v="0"/>
    <n v="0.0619297"/>
    <n v="0.0850977"/>
    <n v="-3.1804"/>
    <n v="6.3072e-05"/>
    <n v="3170.8"/>
    <n v="281.708"/>
    <n v="46.6"/>
    <n v="0"/>
    <n v="0.0128262"/>
    <n v="1.9414"/>
    <n v="-4.51582"/>
    <n v="0.000108825"/>
    <n v="1530.27"/>
    <n v="292.984"/>
    <n v="52.5"/>
    <n v="0"/>
    <n v="-0.08733009999999999"/>
    <n v="2.82998"/>
    <n v="-5.77947"/>
    <n v="2.36825e-05"/>
    <n v="795.2670000000001"/>
    <n v="297.944"/>
    <n v="51.9"/>
    <n v="0"/>
    <n v="0.0246328"/>
    <n v="2.00465"/>
    <n v="-4.4755"/>
    <n v="5.19131e-05"/>
    <n v="560.341"/>
    <n v="300.106"/>
    <n v="47.5"/>
    <n v="0"/>
    <n v="-0.08303960000000001"/>
    <n v="1.34701"/>
    <n v="-4.7595"/>
    <n v="4.82733e-05"/>
    <n v="5"/>
    <n v="329.832"/>
    <n v="302.346"/>
    <n v="43.2"/>
    <n v="0"/>
    <n v="-0.180911"/>
    <n v="0.522607"/>
    <n v="-5.13239"/>
    <n v="5.64788e-05"/>
    <n v="304.876"/>
    <n v="38.7"/>
    <n v="0"/>
    <n v="-0.175911"/>
    <n v="-0.410242"/>
    <n v="-5.20777"/>
    <n v="6.46674e-05"/>
    <n v="103.417"/>
    <n v="55.5794"/>
    <n v="319.245"/>
    <n v="0"/>
    <n v="710.376"/>
    <n v="307.206"/>
    <n v="289.406"/>
    <n v="34.4"/>
    <n v="-0.858477"/>
    <n v="-4.93636"/>
    <n v="-50"/>
    <n v="0"/>
    <n v="0"/>
    <n v="0"/>
    <n v="0"/>
    <n v="0"/>
    <n v="0"/>
    <n v="0"/>
    <n v="0"/>
    <n v="0"/>
    <n v="0"/>
    <n v="0"/>
    <n v="0"/>
    <n v="0"/>
    <n v="0"/>
    <n v="0"/>
    <n v="0"/>
    <n v="10800"/>
    <n v="-2.78546"/>
    <n v="780"/>
    <n v="-54.8902"/>
    <n v="0"/>
    <n v="0"/>
    <n v="0"/>
    <n v="0"/>
    <n v="0"/>
    <n v="0"/>
    <n v="6.68958"/>
    <n v="4531.68"/>
    <n v="44.2"/>
    <n v="0"/>
    <n v="20"/>
  </r>
  <r>
    <x v="19"/>
    <n v="101102"/>
    <n v="24134.9"/>
    <n v="5.92926"/>
    <n v="12340.6"/>
    <n v="228.903"/>
    <n v="2.6"/>
    <n v="0"/>
    <n v="-0.0683975"/>
    <n v="25.5403"/>
    <n v="12.1161"/>
    <n v="0.000132853"/>
    <n v="9602.959999999999"/>
    <n v="235.784"/>
    <n v="51"/>
    <n v="0"/>
    <n v="-0.129602"/>
    <n v="9.318149999999999"/>
    <n v="2.43433"/>
    <n v="0.000147147"/>
    <n v="7548.45"/>
    <n v="250.893"/>
    <n v="41.7"/>
    <n v="0"/>
    <n v="0.141143"/>
    <n v="5.2343"/>
    <n v="3.02615"/>
    <n v="0.000141995"/>
    <n v="5863.78"/>
    <n v="264.241"/>
    <n v="37.7"/>
    <n v="0"/>
    <n v="0.116463"/>
    <n v="2.08841"/>
    <n v="0.295747"/>
    <n v="6.03364e-05"/>
    <n v="4425.32"/>
    <n v="273.916"/>
    <n v="42"/>
    <n v="0"/>
    <n v="0.193076"/>
    <n v="1.50589"/>
    <n v="-1.50206"/>
    <n v="7.31556e-05"/>
    <n v="3169.85"/>
    <n v="281.966"/>
    <n v="39.3"/>
    <n v="0"/>
    <n v="0.130721"/>
    <n v="1.64038"/>
    <n v="-4.75799"/>
    <n v="0.000119725"/>
    <n v="1528.18"/>
    <n v="293.769"/>
    <n v="48.7"/>
    <n v="0"/>
    <n v="0.829143"/>
    <n v="3.05769"/>
    <n v="-4.98016"/>
    <n v="-1.89821e-05"/>
    <n v="790.544"/>
    <n v="299.079"/>
    <n v="44.8"/>
    <n v="0"/>
    <n v="0.61727"/>
    <n v="1.35665"/>
    <n v="-5.14687"/>
    <n v="3.15282e-05"/>
    <n v="554.984"/>
    <n v="300.969"/>
    <n v="42.5"/>
    <n v="0"/>
    <n v="0.351275"/>
    <n v="0.346294"/>
    <n v="-5.89927"/>
    <n v="4.50809e-05"/>
    <n v="5"/>
    <n v="323.958"/>
    <n v="303.135"/>
    <n v="39.1"/>
    <n v="0"/>
    <n v="0.0460356"/>
    <n v="-0.602307"/>
    <n v="-6.61986"/>
    <n v="4.45472e-05"/>
    <n v="305.765"/>
    <n v="35.1"/>
    <n v="0"/>
    <n v="-0.182964"/>
    <n v="-1.51282"/>
    <n v="-6.75199"/>
    <n v="5.54882e-05"/>
    <n v="97.08540000000001"/>
    <n v="55.5794"/>
    <n v="321.33"/>
    <n v="0"/>
    <n v="849.1950000000001"/>
    <n v="308.138"/>
    <n v="288.826"/>
    <n v="31.2"/>
    <n v="-1.83258"/>
    <n v="-6.34381"/>
    <n v="-50"/>
    <n v="0"/>
    <n v="0"/>
    <n v="0"/>
    <n v="0"/>
    <n v="0"/>
    <n v="0"/>
    <n v="0"/>
    <n v="0"/>
    <n v="0"/>
    <n v="0"/>
    <n v="0"/>
    <n v="0"/>
    <n v="0"/>
    <n v="0"/>
    <n v="0"/>
    <n v="0"/>
    <n v="21600"/>
    <n v="-2.7167"/>
    <n v="740"/>
    <n v="-50.3962"/>
    <n v="0"/>
    <n v="0"/>
    <n v="0"/>
    <n v="0"/>
    <n v="0"/>
    <n v="0"/>
    <n v="19.6765"/>
    <n v="4553.76"/>
    <n v="44"/>
    <n v="0"/>
    <n v="21"/>
  </r>
  <r>
    <x v="20"/>
    <n v="101093"/>
    <n v="24135.3"/>
    <n v="5.5007"/>
    <n v="12332.9"/>
    <n v="229.429"/>
    <n v="10"/>
    <n v="0"/>
    <n v="0.128146"/>
    <n v="22.4271"/>
    <n v="12.1014"/>
    <n v="0.000131241"/>
    <n v="9603.190000000001"/>
    <n v="235.508"/>
    <n v="67.5"/>
    <n v="0.4"/>
    <n v="0.48117"/>
    <n v="9.26937"/>
    <n v="-1.09841"/>
    <n v="1.73542e-05"/>
    <n v="7547.52"/>
    <n v="251.267"/>
    <n v="25.9"/>
    <n v="0"/>
    <n v="-0.497572"/>
    <n v="3.62755"/>
    <n v="4.05574"/>
    <n v="0.00015713"/>
    <n v="5862.94"/>
    <n v="264.187"/>
    <n v="41.4"/>
    <n v="0"/>
    <n v="-0.600736"/>
    <n v="0.175958"/>
    <n v="0.629404"/>
    <n v="6.02656e-05"/>
    <n v="4425.41"/>
    <n v="273.625"/>
    <n v="36.4"/>
    <n v="0"/>
    <n v="-1.27805"/>
    <n v="1.34783"/>
    <n v="-2.94998"/>
    <n v="7.53916e-05"/>
    <n v="3170.38"/>
    <n v="281.974"/>
    <n v="41.2"/>
    <n v="0"/>
    <n v="-1.71824"/>
    <n v="1.05454"/>
    <n v="-5.22562"/>
    <n v="0.000113743"/>
    <n v="1527.81"/>
    <n v="294.337"/>
    <n v="44.2"/>
    <n v="0"/>
    <n v="-1.14639"/>
    <n v="4.02335"/>
    <n v="-3.70687"/>
    <n v="6.48464e-05"/>
    <n v="788.851"/>
    <n v="298.961"/>
    <n v="43.8"/>
    <n v="0"/>
    <n v="-0.478884"/>
    <n v="3.12875"/>
    <n v="-4.49232"/>
    <n v="3.22999e-05"/>
    <n v="553.468"/>
    <n v="300.637"/>
    <n v="43.4"/>
    <n v="0"/>
    <n v="-0.32431"/>
    <n v="2.54308"/>
    <n v="-5.03814"/>
    <n v="1.9345e-05"/>
    <n v="5"/>
    <n v="322.687"/>
    <n v="302.687"/>
    <n v="40.4"/>
    <n v="0"/>
    <n v="-0.25431"/>
    <n v="1.8871"/>
    <n v="-5.65065"/>
    <n v="9.39465e-06"/>
    <n v="305.147"/>
    <n v="36.6"/>
    <n v="0"/>
    <n v="-0.17231"/>
    <n v="0.974668"/>
    <n v="-5.74328"/>
    <n v="4.80823e-06"/>
    <n v="96.119"/>
    <n v="55.5794"/>
    <n v="314.115"/>
    <n v="0"/>
    <n v="539.914"/>
    <n v="306.753"/>
    <n v="288.8"/>
    <n v="33.9"/>
    <n v="0.589055"/>
    <n v="-5.3714"/>
    <n v="-50"/>
    <n v="0"/>
    <n v="0"/>
    <n v="0"/>
    <n v="0"/>
    <n v="0"/>
    <n v="0"/>
    <n v="0"/>
    <n v="0"/>
    <n v="0"/>
    <n v="0"/>
    <n v="0"/>
    <n v="0"/>
    <n v="0"/>
    <n v="0"/>
    <n v="0"/>
    <n v="0"/>
    <n v="10800"/>
    <n v="-2.43145"/>
    <n v="610"/>
    <n v="-76.9572"/>
    <n v="0"/>
    <n v="0"/>
    <n v="0"/>
    <n v="0"/>
    <n v="67.90000000000001"/>
    <n v="34.9"/>
    <n v="1.1004"/>
    <n v="4512.32"/>
    <n v="34.4"/>
    <n v="0"/>
    <n v="22"/>
  </r>
  <r>
    <x v="21"/>
    <n v="101175"/>
    <n v="24135"/>
    <n v="7.30752"/>
    <n v="12327.9"/>
    <n v="229.923"/>
    <n v="2.4"/>
    <n v="0"/>
    <n v="0.171752"/>
    <n v="20.5391"/>
    <n v="14.7077"/>
    <n v="0.000125538"/>
    <n v="9600.1"/>
    <n v="236.112"/>
    <n v="100"/>
    <n v="100"/>
    <n v="-0.0388789"/>
    <n v="11.4999"/>
    <n v="1.2676"/>
    <n v="0.000213065"/>
    <n v="7543.56"/>
    <n v="251.03"/>
    <n v="64.2"/>
    <n v="7"/>
    <n v="0.189703"/>
    <n v="3.40146"/>
    <n v="1.85479"/>
    <n v="7.27731e-05"/>
    <n v="5862.58"/>
    <n v="263.214"/>
    <n v="51.5"/>
    <n v="0"/>
    <n v="-0.902016"/>
    <n v="1.77986"/>
    <n v="2.11692"/>
    <n v="6.06158e-05"/>
    <n v="4430.31"/>
    <n v="273.188"/>
    <n v="39.6"/>
    <n v="0"/>
    <n v="-1.46024"/>
    <n v="-0.311816"/>
    <n v="0.349065"/>
    <n v="0.000108501"/>
    <n v="3174.02"/>
    <n v="282.538"/>
    <n v="39.2"/>
    <n v="0"/>
    <n v="-0.825617"/>
    <n v="-1.6884"/>
    <n v="-4.71764"/>
    <n v="0.000124487"/>
    <n v="1529.18"/>
    <n v="294.131"/>
    <n v="43.5"/>
    <n v="0"/>
    <n v="0.187038"/>
    <n v="2.08415"/>
    <n v="-6.65409"/>
    <n v="7.0454e-05"/>
    <n v="792.258"/>
    <n v="298.386"/>
    <n v="50.2"/>
    <n v="0"/>
    <n v="0.34652"/>
    <n v="4.65395"/>
    <n v="-6.01809"/>
    <n v="1.55823e-06"/>
    <n v="557.169"/>
    <n v="299.807"/>
    <n v="48.6"/>
    <n v="0"/>
    <n v="0.33823"/>
    <n v="5.56926"/>
    <n v="-6.28172"/>
    <n v="-4.87817e-05"/>
    <n v="5"/>
    <n v="327.277"/>
    <n v="300.637"/>
    <n v="47.6"/>
    <n v="0"/>
    <n v="0.26123"/>
    <n v="5.92088"/>
    <n v="-5.3619"/>
    <n v="-3.13827e-05"/>
    <n v="301.822"/>
    <n v="45.7"/>
    <n v="0"/>
    <n v="-0.00177002"/>
    <n v="4.12942"/>
    <n v="-3.75126"/>
    <n v="-5.17289e-05"/>
    <n v="102.562"/>
    <n v="55.5794"/>
    <n v="301.149"/>
    <n v="0"/>
    <n v="136.182"/>
    <n v="301.758"/>
    <n v="289.203"/>
    <n v="46.1"/>
    <n v="3.02821"/>
    <n v="-2.86698"/>
    <n v="-50"/>
    <n v="0"/>
    <n v="0"/>
    <n v="0"/>
    <n v="0"/>
    <n v="0"/>
    <n v="0"/>
    <n v="0"/>
    <n v="0"/>
    <n v="0"/>
    <n v="0"/>
    <n v="0"/>
    <n v="0"/>
    <n v="0"/>
    <n v="0"/>
    <n v="0"/>
    <n v="0"/>
    <n v="20852"/>
    <n v="-1.87355"/>
    <n v="298"/>
    <n v="-260.681"/>
    <n v="0"/>
    <n v="0"/>
    <n v="74.59999999999999"/>
    <n v="0"/>
    <n v="100"/>
    <n v="61.2"/>
    <n v="30.4679"/>
    <n v="4435.04"/>
    <n v="39.7"/>
    <n v="0"/>
    <n v="23"/>
  </r>
  <r>
    <x v="22"/>
    <n v="101229"/>
    <n v="24135.2"/>
    <n v="9.500159999999999"/>
    <n v="12337.1"/>
    <n v="229.036"/>
    <n v="2.8"/>
    <n v="0"/>
    <n v="-0.137328"/>
    <n v="19.2702"/>
    <n v="14.0664"/>
    <n v="0.000225511"/>
    <n v="9605.059999999999"/>
    <n v="236.522"/>
    <n v="79.7"/>
    <n v="4.1"/>
    <n v="0.442969"/>
    <n v="2.18091"/>
    <n v="5.00069"/>
    <n v="-3.51892e-06"/>
    <n v="7545.05"/>
    <n v="252.505"/>
    <n v="64.3"/>
    <n v="0.1"/>
    <n v="0.168104"/>
    <n v="4.80852"/>
    <n v="3.21681"/>
    <n v="0.000278892"/>
    <n v="5860.15"/>
    <n v="263.439"/>
    <n v="54.1"/>
    <n v="0"/>
    <n v="-0.152756"/>
    <n v="4.22931"/>
    <n v="4.18013"/>
    <n v="8.775680000000001e-05"/>
    <n v="4426.4"/>
    <n v="272.957"/>
    <n v="41.1"/>
    <n v="0"/>
    <n v="0.0108652"/>
    <n v="0.00696533"/>
    <n v="1.12669"/>
    <n v="7.97793e-05"/>
    <n v="3173.39"/>
    <n v="281.785"/>
    <n v="45.8"/>
    <n v="0"/>
    <n v="-0.453102"/>
    <n v="-1.43688"/>
    <n v="-1.71235"/>
    <n v="0.000139825"/>
    <n v="1531.01"/>
    <n v="294.014"/>
    <n v="42.2"/>
    <n v="0"/>
    <n v="0.282313"/>
    <n v="-0.261472"/>
    <n v="-5.62084"/>
    <n v="5.09612e-05"/>
    <n v="794.0359999999999"/>
    <n v="298.175"/>
    <n v="44"/>
    <n v="0"/>
    <n v="0.507757"/>
    <n v="0.537268"/>
    <n v="-8.05691"/>
    <n v="1.75178e-05"/>
    <n v="559.58"/>
    <n v="298.764"/>
    <n v="49.2"/>
    <n v="0"/>
    <n v="0.323633"/>
    <n v="0.423848"/>
    <n v="-9.885730000000001"/>
    <n v="7.09717e-07"/>
    <n v="5"/>
    <n v="330.852"/>
    <n v="298.465"/>
    <n v="67.2"/>
    <n v="0"/>
    <n v="0.0316328"/>
    <n v="0.0729272"/>
    <n v="-9.950799999999999"/>
    <n v="-4.35302e-05"/>
    <n v="300.115"/>
    <n v="68"/>
    <n v="0"/>
    <n v="-0.163367"/>
    <n v="-0.20876"/>
    <n v="-7.3948"/>
    <n v="1.14698e-05"/>
    <n v="107.119"/>
    <n v="55.5794"/>
    <n v="299.734"/>
    <n v="0"/>
    <n v="101.078"/>
    <n v="300.301"/>
    <n v="293.983"/>
    <n v="68.2"/>
    <n v="-0.203813"/>
    <n v="-5.59608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-5.96114"/>
    <n v="1558"/>
    <n v="-130.995"/>
    <n v="0"/>
    <n v="0"/>
    <n v="1.6"/>
    <n v="3.8"/>
    <n v="5"/>
    <n v="78.90000000000001"/>
    <n v="24.5084"/>
    <n v="4392"/>
    <n v="41.1"/>
    <n v="0"/>
    <n v="24"/>
  </r>
  <r>
    <x v="23"/>
    <n v="101177"/>
    <n v="24135.2"/>
    <n v="8.614649999999999"/>
    <n v="12320.3"/>
    <n v="226.639"/>
    <n v="4.3"/>
    <n v="0"/>
    <n v="-0.0454844"/>
    <n v="13.7419"/>
    <n v="7.90464"/>
    <n v="0.000207877"/>
    <n v="9592.52"/>
    <n v="236.981"/>
    <n v="61.6"/>
    <n v="0"/>
    <n v="0.0545215"/>
    <n v="1.06786"/>
    <n v="4.11068"/>
    <n v="-9.58603e-05"/>
    <n v="7530.37"/>
    <n v="252.401"/>
    <n v="63.3"/>
    <n v="0"/>
    <n v="0.0215879"/>
    <n v="2.73217"/>
    <n v="3.71603"/>
    <n v="-9.16113e-06"/>
    <n v="5847.09"/>
    <n v="263.173"/>
    <n v="33.9"/>
    <n v="0"/>
    <n v="-0.138654"/>
    <n v="3.01242"/>
    <n v="3.43299"/>
    <n v="7.05607e-05"/>
    <n v="4417.16"/>
    <n v="272.806"/>
    <n v="43.1"/>
    <n v="0"/>
    <n v="0.021627"/>
    <n v="0.658948"/>
    <n v="0.94936"/>
    <n v="0.000110275"/>
    <n v="3164.81"/>
    <n v="281.424"/>
    <n v="47"/>
    <n v="0"/>
    <n v="0.162842"/>
    <n v="0.374231"/>
    <n v="-2.02813"/>
    <n v="0.00011805"/>
    <n v="1524.7"/>
    <n v="293.692"/>
    <n v="45.3"/>
    <n v="0"/>
    <n v="0.0367148"/>
    <n v="0.149912"/>
    <n v="-4.74833"/>
    <n v="3.95641e-05"/>
    <n v="788.127"/>
    <n v="297.912"/>
    <n v="44.8"/>
    <n v="0"/>
    <n v="0.0725103"/>
    <n v="-0.194277"/>
    <n v="-7.57777"/>
    <n v="4.12849e-05"/>
    <n v="553.955"/>
    <n v="298.315"/>
    <n v="50.3"/>
    <n v="0"/>
    <n v="0.0110972"/>
    <n v="0.218694"/>
    <n v="-8.976430000000001"/>
    <n v="4.53513e-05"/>
    <n v="5"/>
    <n v="325.577"/>
    <n v="297.955"/>
    <n v="71.2"/>
    <n v="0"/>
    <n v="-0.08225929999999999"/>
    <n v="1.13921"/>
    <n v="-9.241110000000001"/>
    <n v="-1.11715e-05"/>
    <n v="299.205"/>
    <n v="71.90000000000001"/>
    <n v="0"/>
    <n v="-0.152306"/>
    <n v="1.12135"/>
    <n v="-6.4102"/>
    <n v="-3.15015e-05"/>
    <n v="102.308"/>
    <n v="55.5794"/>
    <n v="298.254"/>
    <n v="0"/>
    <n v="67.0976"/>
    <n v="299.1"/>
    <n v="293.9"/>
    <n v="72.8"/>
    <n v="0.8598"/>
    <n v="-4.67544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-5.64464"/>
    <n v="1471"/>
    <n v="-147.594"/>
    <n v="0"/>
    <n v="0"/>
    <n v="4.8"/>
    <n v="2.7"/>
    <n v="4.4"/>
    <n v="43.6"/>
    <n v="32.8088"/>
    <n v="4369.28"/>
    <n v="42.5"/>
    <n v="0"/>
    <n v="25"/>
  </r>
  <r>
    <x v="24"/>
    <n v="101201"/>
    <n v="24135"/>
    <n v="8.5"/>
    <n v="12305.7"/>
    <n v="227.679"/>
    <n v="3.1"/>
    <n v="0"/>
    <n v="0.0128223"/>
    <n v="13.1887"/>
    <n v="7.47109"/>
    <n v="0.000173207"/>
    <n v="9576.66"/>
    <n v="236.456"/>
    <n v="28.9"/>
    <n v="0"/>
    <n v="-0.0254688"/>
    <n v="-1.8774"/>
    <n v="3.12407"/>
    <n v="0.000233249"/>
    <n v="7521.62"/>
    <n v="251.724"/>
    <n v="29.6"/>
    <n v="0"/>
    <n v="-0.0221523"/>
    <n v="3.77547"/>
    <n v="5.61694"/>
    <n v="2.20621e-05"/>
    <n v="5841.2"/>
    <n v="262.775"/>
    <n v="28.4"/>
    <n v="0"/>
    <n v="-0.119842"/>
    <n v="0.840957"/>
    <n v="1.82216"/>
    <n v="0.000138128"/>
    <n v="4413.6"/>
    <n v="271.916"/>
    <n v="48.9"/>
    <n v="0"/>
    <n v="-0.347291"/>
    <n v="-1.37627"/>
    <n v="-0.0138965"/>
    <n v="0.000124264"/>
    <n v="3162.99"/>
    <n v="281.423"/>
    <n v="44.7"/>
    <n v="0"/>
    <n v="-0.260132"/>
    <n v="-0.676597"/>
    <n v="-2.07135"/>
    <n v="8.781860000000001e-05"/>
    <n v="1523.77"/>
    <n v="293.239"/>
    <n v="50.2"/>
    <n v="0"/>
    <n v="0.292306"/>
    <n v="2.34186"/>
    <n v="-5.23681"/>
    <n v="6.286449999999999e-05"/>
    <n v="789.042"/>
    <n v="296.779"/>
    <n v="53.5"/>
    <n v="0"/>
    <n v="-0.0257383"/>
    <n v="2.63187"/>
    <n v="-8.459899999999999"/>
    <n v="4.81909e-05"/>
    <n v="555.466"/>
    <n v="297.584"/>
    <n v="57.1"/>
    <n v="0"/>
    <n v="-0.0898936"/>
    <n v="2.99789"/>
    <n v="-9.191409999999999"/>
    <n v="7.31218e-05"/>
    <n v="4"/>
    <n v="327.387"/>
    <n v="297.789"/>
    <n v="69.40000000000001"/>
    <n v="0"/>
    <n v="-0.113222"/>
    <n v="3.73782"/>
    <n v="-8.511570000000001"/>
    <n v="4.50732e-05"/>
    <n v="299.059"/>
    <n v="67.09999999999999"/>
    <n v="0"/>
    <n v="-0.108584"/>
    <n v="3.13051"/>
    <n v="-4.95755"/>
    <n v="-3.53018e-05"/>
    <n v="104.328"/>
    <n v="55.5794"/>
    <n v="297.785"/>
    <n v="0"/>
    <n v="66.26179999999999"/>
    <n v="298.773"/>
    <n v="292.665"/>
    <n v="68.7"/>
    <n v="2.38144"/>
    <n v="-3.38491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-4.4818"/>
    <n v="1091"/>
    <n v="-169.327"/>
    <n v="0"/>
    <n v="0"/>
    <n v="0"/>
    <n v="4.8"/>
    <n v="0"/>
    <n v="2.6"/>
    <n v="33.582"/>
    <n v="4241.12"/>
    <n v="48.4"/>
    <n v="0"/>
    <n v="26"/>
  </r>
  <r>
    <x v="25"/>
    <n v="101286"/>
    <n v="24135.3"/>
    <n v="7.6238"/>
    <n v="12302.2"/>
    <n v="228.053"/>
    <n v="3.4"/>
    <n v="0"/>
    <n v="-0.019625"/>
    <n v="11.6637"/>
    <n v="3.08286"/>
    <n v="0.000203981"/>
    <n v="9577.65"/>
    <n v="236.174"/>
    <n v="31.3"/>
    <n v="0"/>
    <n v="-0.06775200000000001"/>
    <n v="1.48673"/>
    <n v="1.79943"/>
    <n v="0.000296357"/>
    <n v="7524.78"/>
    <n v="251.382"/>
    <n v="47.6"/>
    <n v="0"/>
    <n v="-0.125773"/>
    <n v="0.52623"/>
    <n v="3.16539"/>
    <n v="0.00015076"/>
    <n v="5846.91"/>
    <n v="262.428"/>
    <n v="27.1"/>
    <n v="0"/>
    <n v="0.0500117"/>
    <n v="-2.34681"/>
    <n v="3.89071"/>
    <n v="0.000102775"/>
    <n v="4420.82"/>
    <n v="271.446"/>
    <n v="55.7"/>
    <n v="0"/>
    <n v="0.0185762"/>
    <n v="-0.872783"/>
    <n v="1.64208"/>
    <n v="0.00012516"/>
    <n v="3171.94"/>
    <n v="281.111"/>
    <n v="46.3"/>
    <n v="0"/>
    <n v="-0.140055"/>
    <n v="-0.387615"/>
    <n v="-2.0754"/>
    <n v="0.000129021"/>
    <n v="1531.87"/>
    <n v="293.671"/>
    <n v="46.4"/>
    <n v="0"/>
    <n v="0.0415625"/>
    <n v="3.45101"/>
    <n v="-6.43878"/>
    <n v="5.06526e-05"/>
    <n v="796.564"/>
    <n v="295.781"/>
    <n v="60.6"/>
    <n v="0"/>
    <n v="-0.141076"/>
    <n v="2.25073"/>
    <n v="-8.776719999999999"/>
    <n v="2.69448e-05"/>
    <n v="563.967"/>
    <n v="296.221"/>
    <n v="76.59999999999999"/>
    <n v="0"/>
    <n v="-0.14427"/>
    <n v="1.61993"/>
    <n v="-8.021000000000001"/>
    <n v="1.64961e-05"/>
    <n v="2"/>
    <n v="336.022"/>
    <n v="298.211"/>
    <n v="71.90000000000001"/>
    <n v="0"/>
    <n v="-0.180341"/>
    <n v="1.50101"/>
    <n v="-7.93254"/>
    <n v="2.11899e-05"/>
    <n v="300.432"/>
    <n v="65.5"/>
    <n v="0"/>
    <n v="-0.180341"/>
    <n v="1.23624"/>
    <n v="-7.21057"/>
    <n v="1.05073e-05"/>
    <n v="112.275"/>
    <n v="55.5794"/>
    <n v="305.29"/>
    <n v="0"/>
    <n v="271.293"/>
    <n v="301.778"/>
    <n v="293.665"/>
    <n v="61.4"/>
    <n v="0.940117"/>
    <n v="-5.9291"/>
    <n v="-50"/>
    <n v="0"/>
    <n v="0"/>
    <n v="0"/>
    <n v="0"/>
    <n v="0"/>
    <n v="0"/>
    <n v="0"/>
    <n v="0"/>
    <n v="0"/>
    <n v="0"/>
    <n v="0"/>
    <n v="0"/>
    <n v="0"/>
    <n v="0"/>
    <n v="0"/>
    <n v="0"/>
    <n v="7350"/>
    <n v="-6.9683"/>
    <n v="1847"/>
    <n v="-101.453"/>
    <n v="0"/>
    <n v="0"/>
    <n v="0"/>
    <n v="2.4"/>
    <n v="0"/>
    <n v="1.3"/>
    <n v="29.5403"/>
    <n v="4186.24"/>
    <n v="56.9"/>
    <n v="0"/>
    <n v="27"/>
  </r>
  <r>
    <x v="26"/>
    <n v="101300"/>
    <n v="24135.1"/>
    <n v="7.70501"/>
    <n v="12313.2"/>
    <n v="227.912"/>
    <n v="3.4"/>
    <n v="0"/>
    <n v="0.00270215"/>
    <n v="9.936769999999999"/>
    <n v="-1.24095"/>
    <n v="0.000207958"/>
    <n v="9586.24"/>
    <n v="236.589"/>
    <n v="35.6"/>
    <n v="0"/>
    <n v="0.0540439"/>
    <n v="0.685465"/>
    <n v="-4.5122"/>
    <n v="0.000246056"/>
    <n v="7533.32"/>
    <n v="251.27"/>
    <n v="52.7"/>
    <n v="0"/>
    <n v="-0.0251133"/>
    <n v="-0.8394239999999999"/>
    <n v="3.09686"/>
    <n v="0.000135046"/>
    <n v="5856.3"/>
    <n v="262.325"/>
    <n v="40.2"/>
    <n v="0"/>
    <n v="-0.193689"/>
    <n v="-0.736721"/>
    <n v="3.89097"/>
    <n v="7.66437e-05"/>
    <n v="4429.21"/>
    <n v="271.855"/>
    <n v="51.4"/>
    <n v="0"/>
    <n v="0.240982"/>
    <n v="0.430496"/>
    <n v="0.205757"/>
    <n v="0.00010683"/>
    <n v="3178.62"/>
    <n v="281.504"/>
    <n v="40.8"/>
    <n v="0"/>
    <n v="0.157063"/>
    <n v="-0.554944"/>
    <n v="-1.03693"/>
    <n v="0.000123272"/>
    <n v="1537.9"/>
    <n v="293.635"/>
    <n v="43.6"/>
    <n v="0"/>
    <n v="-0.0767188"/>
    <n v="2.27141"/>
    <n v="-6.79967"/>
    <n v="6.11877e-05"/>
    <n v="803.227"/>
    <n v="296.775"/>
    <n v="61.1"/>
    <n v="0"/>
    <n v="0.208513"/>
    <n v="2.72668"/>
    <n v="-7.85983"/>
    <n v="3.2625e-05"/>
    <n v="569.194"/>
    <n v="298.595"/>
    <n v="59.1"/>
    <n v="0"/>
    <n v="0.142236"/>
    <n v="2.70087"/>
    <n v="-8.19853"/>
    <n v="1.77306e-05"/>
    <n v="4"/>
    <n v="339.659"/>
    <n v="300.705"/>
    <n v="55"/>
    <n v="0"/>
    <n v="-0.0147637"/>
    <n v="2.35"/>
    <n v="-8.517530000000001"/>
    <n v="2.82056e-06"/>
    <n v="303.233"/>
    <n v="49.6"/>
    <n v="0"/>
    <n v="-0.164764"/>
    <n v="1.71865"/>
    <n v="-8.19735"/>
    <n v="-1.15365e-05"/>
    <n v="114.231"/>
    <n v="55.5794"/>
    <n v="316.88"/>
    <n v="0"/>
    <n v="703.614"/>
    <n v="305.783"/>
    <n v="291.932"/>
    <n v="43.5"/>
    <n v="1.15005"/>
    <n v="-7.09817"/>
    <n v="-50"/>
    <n v="0"/>
    <n v="0"/>
    <n v="0"/>
    <n v="0"/>
    <n v="0"/>
    <n v="0"/>
    <n v="0"/>
    <n v="0"/>
    <n v="0"/>
    <n v="0"/>
    <n v="0"/>
    <n v="0"/>
    <n v="0"/>
    <n v="0"/>
    <n v="0"/>
    <n v="0"/>
    <n v="10800"/>
    <n v="-6.53957"/>
    <n v="1620"/>
    <n v="-54.66"/>
    <n v="0"/>
    <n v="0"/>
    <n v="0.4"/>
    <n v="0"/>
    <n v="0"/>
    <n v="0"/>
    <n v="55.5015"/>
    <n v="4246.56"/>
    <n v="51.7"/>
    <n v="0"/>
    <n v="28"/>
  </r>
  <r>
    <x v="27"/>
    <n v="101227"/>
    <n v="24135.3"/>
    <n v="8.005190000000001"/>
    <n v="12325.2"/>
    <n v="226.279"/>
    <n v="4.3"/>
    <n v="0"/>
    <n v="0.0644082"/>
    <n v="10.0521"/>
    <n v="-2.72625"/>
    <n v="0.000117344"/>
    <n v="9598.52"/>
    <n v="236.57"/>
    <n v="49.9"/>
    <n v="0"/>
    <n v="0.35323"/>
    <n v="-4.57084"/>
    <n v="-6.79786"/>
    <n v="0.000222748"/>
    <n v="7542.76"/>
    <n v="252.052"/>
    <n v="42.6"/>
    <n v="0"/>
    <n v="0.162959"/>
    <n v="-1.19149"/>
    <n v="-0.988403"/>
    <n v="0.000110636"/>
    <n v="5860.89"/>
    <n v="262.622"/>
    <n v="33.7"/>
    <n v="0"/>
    <n v="0.366943"/>
    <n v="-0.07532229999999999"/>
    <n v="0.468066"/>
    <n v="7.58666e-05"/>
    <n v="4431.59"/>
    <n v="272.671"/>
    <n v="45.3"/>
    <n v="0"/>
    <n v="0.256703"/>
    <n v="-0.976426"/>
    <n v="-0.670833"/>
    <n v="0.000103746"/>
    <n v="3178.74"/>
    <n v="281.811"/>
    <n v="42.5"/>
    <n v="0"/>
    <n v="0.367832"/>
    <n v="0.976538"/>
    <n v="0.704937"/>
    <n v="0.000126725"/>
    <n v="1536.67"/>
    <n v="293.663"/>
    <n v="47.3"/>
    <n v="0"/>
    <n v="0.793119"/>
    <n v="3.11329"/>
    <n v="-6.1589"/>
    <n v="7.21205e-05"/>
    <n v="800.146"/>
    <n v="298.138"/>
    <n v="54.4"/>
    <n v="0"/>
    <n v="0.769804"/>
    <n v="4.04989"/>
    <n v="-7.31686"/>
    <n v="2.31274e-05"/>
    <n v="565.091"/>
    <n v="300.003"/>
    <n v="52.5"/>
    <n v="0"/>
    <n v="0.510562"/>
    <n v="3.64287"/>
    <n v="-8.23527"/>
    <n v="-6.18384e-06"/>
    <n v="5"/>
    <n v="334.529"/>
    <n v="302.138"/>
    <n v="49"/>
    <n v="0"/>
    <n v="0.152416"/>
    <n v="2.87091"/>
    <n v="-9.084680000000001"/>
    <n v="-3.01443e-05"/>
    <n v="304.74"/>
    <n v="44.2"/>
    <n v="0"/>
    <n v="-0.154876"/>
    <n v="1.72884"/>
    <n v="-9.086919999999999"/>
    <n v="-5.43894e-05"/>
    <n v="108.139"/>
    <n v="55.5794"/>
    <n v="319.49"/>
    <n v="0"/>
    <n v="830.878"/>
    <n v="307.402"/>
    <n v="291.468"/>
    <n v="38.9"/>
    <n v="0.972485"/>
    <n v="-8.21874"/>
    <n v="-50"/>
    <n v="0"/>
    <n v="0"/>
    <n v="0"/>
    <n v="0"/>
    <n v="0"/>
    <n v="0"/>
    <n v="0"/>
    <n v="0"/>
    <n v="0"/>
    <n v="0"/>
    <n v="0"/>
    <n v="0"/>
    <n v="0"/>
    <n v="0"/>
    <n v="0"/>
    <n v="0"/>
    <n v="21600"/>
    <n v="-6.53143"/>
    <n v="1591"/>
    <n v="-33.0145"/>
    <n v="0"/>
    <n v="0"/>
    <n v="0"/>
    <n v="0"/>
    <n v="0"/>
    <n v="0.2"/>
    <n v="47.3801"/>
    <n v="4363.68"/>
    <n v="44.6"/>
    <n v="0"/>
    <n v="29"/>
  </r>
  <r>
    <x v="28"/>
    <n v="101280"/>
    <n v="24134.9"/>
    <n v="7.40597"/>
    <n v="12334.6"/>
    <n v="225.63"/>
    <n v="6.1"/>
    <n v="0"/>
    <n v="0.0736641"/>
    <n v="8.30639"/>
    <n v="-2.14389"/>
    <n v="0.000122785"/>
    <n v="9606.51"/>
    <n v="237.568"/>
    <n v="39.7"/>
    <n v="0"/>
    <n v="0.496779"/>
    <n v="-1.96628"/>
    <n v="-6.40463"/>
    <n v="0.000231721"/>
    <n v="7546.5"/>
    <n v="251.859"/>
    <n v="28.2"/>
    <n v="0"/>
    <n v="0.192799"/>
    <n v="-0.729688"/>
    <n v="-1.15398"/>
    <n v="8.414700000000001e-05"/>
    <n v="5865"/>
    <n v="262.66"/>
    <n v="35.9"/>
    <n v="0"/>
    <n v="-0.103936"/>
    <n v="-0.151448"/>
    <n v="-1.79113"/>
    <n v="8.72552e-05"/>
    <n v="4436.47"/>
    <n v="272.267"/>
    <n v="48.3"/>
    <n v="0"/>
    <n v="-0.234963"/>
    <n v="-0.216851"/>
    <n v="-0.946084"/>
    <n v="0.000113673"/>
    <n v="3184.57"/>
    <n v="281.775"/>
    <n v="39.3"/>
    <n v="0"/>
    <n v="-0.113288"/>
    <n v="1.81562"/>
    <n v="-0.934995"/>
    <n v="0.000118449"/>
    <n v="1541.75"/>
    <n v="294.676"/>
    <n v="37"/>
    <n v="0"/>
    <n v="0.201531"/>
    <n v="2.23779"/>
    <n v="-6.0729"/>
    <n v="8.64756e-05"/>
    <n v="803.429"/>
    <n v="297.982"/>
    <n v="51.3"/>
    <n v="0"/>
    <n v="0.388085"/>
    <n v="1.79719"/>
    <n v="-7.30699"/>
    <n v="1.63198e-05"/>
    <n v="568.629"/>
    <n v="299.675"/>
    <n v="50.5"/>
    <n v="0"/>
    <n v="0.338968"/>
    <n v="1.7178"/>
    <n v="-7.73541"/>
    <n v="-5.13501e-06"/>
    <n v="5"/>
    <n v="338.496"/>
    <n v="301.586"/>
    <n v="48.1"/>
    <n v="0"/>
    <n v="0.113961"/>
    <n v="1.15571"/>
    <n v="-8.41949"/>
    <n v="-3.20359e-05"/>
    <n v="303.884"/>
    <n v="44.5"/>
    <n v="0"/>
    <n v="-0.156172"/>
    <n v="0.243437"/>
    <n v="-8.31582"/>
    <n v="-2.43535e-05"/>
    <n v="112.622"/>
    <n v="55.5794"/>
    <n v="312.8"/>
    <n v="0"/>
    <n v="554.14"/>
    <n v="305.863"/>
    <n v="290.832"/>
    <n v="40.7"/>
    <n v="-0.29134"/>
    <n v="-7.20104"/>
    <n v="-50"/>
    <n v="0"/>
    <n v="0"/>
    <n v="0"/>
    <n v="0"/>
    <n v="0"/>
    <n v="0"/>
    <n v="0"/>
    <n v="0"/>
    <n v="0"/>
    <n v="0"/>
    <n v="0"/>
    <n v="0"/>
    <n v="0"/>
    <n v="0"/>
    <n v="0"/>
    <n v="0"/>
    <n v="10800"/>
    <n v="-5.37305"/>
    <n v="1111"/>
    <n v="-74.05249999999999"/>
    <n v="0"/>
    <n v="0"/>
    <n v="0"/>
    <n v="0"/>
    <n v="0"/>
    <n v="0"/>
    <n v="28.2751"/>
    <n v="4311.84"/>
    <n v="47.7"/>
    <n v="0"/>
    <n v="30"/>
  </r>
  <r>
    <x v="29"/>
    <n v="101347"/>
    <n v="24135"/>
    <n v="5.11353"/>
    <n v="12339.8"/>
    <n v="224.899"/>
    <n v="6.3"/>
    <n v="0"/>
    <n v="0.213811"/>
    <n v="9.61957"/>
    <n v="-0.289639"/>
    <n v="7.699290000000001e-05"/>
    <n v="9618.5"/>
    <n v="236.999"/>
    <n v="51.9"/>
    <n v="0"/>
    <n v="0.0408828"/>
    <n v="-1.64988"/>
    <n v="-5.14682"/>
    <n v="0.00016951"/>
    <n v="7557.1"/>
    <n v="252.8"/>
    <n v="23.5"/>
    <n v="0"/>
    <n v="-0.5155999999999999"/>
    <n v="-1.6842"/>
    <n v="-3.81604"/>
    <n v="7.11661e-05"/>
    <n v="5869.35"/>
    <n v="263.771"/>
    <n v="26.4"/>
    <n v="0"/>
    <n v="-0.661844"/>
    <n v="-2.37997"/>
    <n v="-4.92684"/>
    <n v="0.000113956"/>
    <n v="4436.78"/>
    <n v="272.662"/>
    <n v="43.9"/>
    <n v="0"/>
    <n v="-0.373195"/>
    <n v="0.16741"/>
    <n v="-3.29939"/>
    <n v="6.39968e-05"/>
    <n v="3184.36"/>
    <n v="281.752"/>
    <n v="32.6"/>
    <n v="0"/>
    <n v="-0.275453"/>
    <n v="1.9927"/>
    <n v="-3.97999"/>
    <n v="0.000209461"/>
    <n v="1542.94"/>
    <n v="294.501"/>
    <n v="32"/>
    <n v="0"/>
    <n v="0.256982"/>
    <n v="1.14916"/>
    <n v="-6.86694"/>
    <n v="0.000126365"/>
    <n v="805.1559999999999"/>
    <n v="298.777"/>
    <n v="36.8"/>
    <n v="0"/>
    <n v="0.169802"/>
    <n v="-1.8749"/>
    <n v="-7.33724"/>
    <n v="8.282460000000001e-05"/>
    <n v="570.348"/>
    <n v="299.55"/>
    <n v="41.1"/>
    <n v="0"/>
    <n v="0.100383"/>
    <n v="-2.37716"/>
    <n v="-6.92091"/>
    <n v="5.57017e-05"/>
    <n v="5"/>
    <n v="341.128"/>
    <n v="299.251"/>
    <n v="57.1"/>
    <n v="0"/>
    <n v="0.0351272"/>
    <n v="-1.99241"/>
    <n v="-6.07273"/>
    <n v="2.58927e-05"/>
    <n v="299.884"/>
    <n v="70.3"/>
    <n v="0"/>
    <n v="-0.07787280000000001"/>
    <n v="-1.20359"/>
    <n v="-4.18794"/>
    <n v="6.214650000000001e-05"/>
    <n v="117.388"/>
    <n v="55.5794"/>
    <n v="299.21"/>
    <n v="0"/>
    <n v="54.4702"/>
    <n v="300.04"/>
    <n v="294.203"/>
    <n v="70.5"/>
    <n v="-0.724204"/>
    <n v="-3.02972"/>
    <n v="-50"/>
    <n v="0"/>
    <n v="0"/>
    <n v="0"/>
    <n v="0"/>
    <n v="0"/>
    <n v="0"/>
    <n v="0"/>
    <n v="0"/>
    <n v="0"/>
    <n v="0"/>
    <n v="0"/>
    <n v="0"/>
    <n v="0"/>
    <n v="0"/>
    <n v="0"/>
    <n v="0"/>
    <n v="20850"/>
    <n v="-5.82654"/>
    <n v="1631"/>
    <n v="-136.123"/>
    <n v="0"/>
    <n v="0"/>
    <n v="0"/>
    <n v="0"/>
    <n v="0"/>
    <n v="0"/>
    <n v="-39.2015"/>
    <n v="4362.56"/>
    <n v="43.2"/>
    <n v="0"/>
    <n v="31"/>
  </r>
  <r>
    <x v="30"/>
    <n v="101446"/>
    <n v="24135.2"/>
    <n v="6.71099"/>
    <n v="12349.4"/>
    <n v="225.808"/>
    <n v="4.9"/>
    <n v="0"/>
    <n v="-0.0458066"/>
    <n v="12.5169"/>
    <n v="5.11149"/>
    <n v="0.000206053"/>
    <n v="9629.620000000001"/>
    <n v="237.072"/>
    <n v="41.2"/>
    <n v="0"/>
    <n v="-0.288234"/>
    <n v="-1.88214"/>
    <n v="-3.88355"/>
    <n v="0.000235965"/>
    <n v="7565.62"/>
    <n v="253.383"/>
    <n v="19.1"/>
    <n v="0"/>
    <n v="-0.0384219"/>
    <n v="-0.0149121"/>
    <n v="-3.13137"/>
    <n v="4.14844e-05"/>
    <n v="5873.5"/>
    <n v="264.104"/>
    <n v="29.4"/>
    <n v="0"/>
    <n v="0.241375"/>
    <n v="-2.73638"/>
    <n v="-1.85577"/>
    <n v="5.43657e-05"/>
    <n v="4440.09"/>
    <n v="273.034"/>
    <n v="40.6"/>
    <n v="0"/>
    <n v="0.451229"/>
    <n v="-3.82745"/>
    <n v="-1.58983"/>
    <n v="8.54141e-05"/>
    <n v="3186.92"/>
    <n v="281.661"/>
    <n v="27.4"/>
    <n v="0"/>
    <n v="0.463676"/>
    <n v="-1.93187"/>
    <n v="-5.32345"/>
    <n v="9.05984e-05"/>
    <n v="1547.19"/>
    <n v="293.852"/>
    <n v="33.8"/>
    <n v="0"/>
    <n v="0.140545"/>
    <n v="1.48807"/>
    <n v="-7.16484"/>
    <n v="0.000105416"/>
    <n v="811.168"/>
    <n v="297.827"/>
    <n v="40.5"/>
    <n v="0"/>
    <n v="0.581661"/>
    <n v="0.8912910000000001"/>
    <n v="-6.38719"/>
    <n v="9.8692e-05"/>
    <n v="577.203"/>
    <n v="298.134"/>
    <n v="48.8"/>
    <n v="0"/>
    <n v="0.54259"/>
    <n v="1.28123"/>
    <n v="-6.32558"/>
    <n v="9.49686e-05"/>
    <n v="5"/>
    <n v="348.988"/>
    <n v="297.805"/>
    <n v="71.5"/>
    <n v="0"/>
    <n v="0.327895"/>
    <n v="2.19756"/>
    <n v="-6.48012"/>
    <n v="8.15924e-05"/>
    <n v="299.128"/>
    <n v="72.59999999999999"/>
    <n v="0"/>
    <n v="-0.0225635"/>
    <n v="2.39214"/>
    <n v="-5.64252"/>
    <n v="3.84618e-05"/>
    <n v="125.783"/>
    <n v="55.5794"/>
    <n v="298.314"/>
    <n v="0"/>
    <n v="58.1727"/>
    <n v="299.009"/>
    <n v="294.118"/>
    <n v="74.09999999999999"/>
    <n v="1.67097"/>
    <n v="-3.58094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-4.74991"/>
    <n v="1362"/>
    <n v="-141.706"/>
    <n v="0"/>
    <n v="0"/>
    <n v="0"/>
    <n v="0"/>
    <n v="2.6"/>
    <n v="0"/>
    <n v="15.6709"/>
    <n v="4422.88"/>
    <n v="40.6"/>
    <n v="0"/>
    <n v="32"/>
  </r>
  <r>
    <x v="31"/>
    <n v="101336"/>
    <n v="24134.8"/>
    <n v="7.12584"/>
    <n v="12343.8"/>
    <n v="224.729"/>
    <n v="14.4"/>
    <n v="0"/>
    <n v="-0.0229531"/>
    <n v="11.3671"/>
    <n v="3.50501"/>
    <n v="0.000214728"/>
    <n v="9625.33"/>
    <n v="237.22"/>
    <n v="35.4"/>
    <n v="0"/>
    <n v="0.162686"/>
    <n v="-0.94393"/>
    <n v="-2.94484"/>
    <n v="0.000275404"/>
    <n v="7559.6"/>
    <n v="253.432"/>
    <n v="26.5"/>
    <n v="0"/>
    <n v="0.23625"/>
    <n v="-0.762006"/>
    <n v="-4.30905"/>
    <n v="0.000192985"/>
    <n v="5868.49"/>
    <n v="263.97"/>
    <n v="31"/>
    <n v="0"/>
    <n v="0.159908"/>
    <n v="0.362239"/>
    <n v="-1.57536"/>
    <n v="7.28632e-05"/>
    <n v="4435.27"/>
    <n v="272.866"/>
    <n v="45.6"/>
    <n v="0"/>
    <n v="-0.376531"/>
    <n v="-1.31691"/>
    <n v="0.0409692"/>
    <n v="5.89763e-05"/>
    <n v="3181.02"/>
    <n v="281.905"/>
    <n v="61.4"/>
    <n v="0"/>
    <n v="0.032707"/>
    <n v="-5.08109"/>
    <n v="-0.0526709"/>
    <n v="4.82285e-05"/>
    <n v="1539.12"/>
    <n v="293.447"/>
    <n v="36.4"/>
    <n v="0"/>
    <n v="-0.254172"/>
    <n v="0.810391"/>
    <n v="-5.6018"/>
    <n v="0.000138406"/>
    <n v="803.355"/>
    <n v="298.357"/>
    <n v="38.6"/>
    <n v="0"/>
    <n v="-0.20481"/>
    <n v="2.24283"/>
    <n v="-6.58794"/>
    <n v="0.000178799"/>
    <n v="568.728"/>
    <n v="299.497"/>
    <n v="39.9"/>
    <n v="0"/>
    <n v="-0.147372"/>
    <n v="2.66875"/>
    <n v="-6.95973"/>
    <n v="0.000151314"/>
    <n v="5"/>
    <n v="339.53"/>
    <n v="299.486"/>
    <n v="50.9"/>
    <n v="0"/>
    <n v="-0.0779141"/>
    <n v="3.33129"/>
    <n v="-7.21323"/>
    <n v="9.178989999999999e-05"/>
    <n v="298.927"/>
    <n v="70.7"/>
    <n v="0"/>
    <n v="-0.09534620000000001"/>
    <n v="2.85906"/>
    <n v="-5.16893"/>
    <n v="-3.17639e-06"/>
    <n v="116.07"/>
    <n v="55.5794"/>
    <n v="297.2"/>
    <n v="0"/>
    <n v="44.7817"/>
    <n v="298.3"/>
    <n v="293.4"/>
    <n v="74.40000000000001"/>
    <n v="1.90037"/>
    <n v="-3.22195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-3.91976"/>
    <n v="984"/>
    <n v="-174.219"/>
    <n v="0"/>
    <n v="0"/>
    <n v="0"/>
    <n v="0"/>
    <n v="0.2"/>
    <n v="0.1"/>
    <n v="70.998"/>
    <n v="4394.72"/>
    <n v="46.1"/>
    <n v="0"/>
    <n v="33"/>
  </r>
  <r>
    <x v="32"/>
    <n v="101324"/>
    <n v="24135"/>
    <n v="8.4048"/>
    <n v="12337.9"/>
    <n v="226.079"/>
    <n v="3.7"/>
    <n v="0"/>
    <n v="0.0518604"/>
    <n v="13.5522"/>
    <n v="4.16345"/>
    <n v="7.66857e-05"/>
    <n v="9620.49"/>
    <n v="236.85"/>
    <n v="38.5"/>
    <n v="0"/>
    <n v="0.0520801"/>
    <n v="-0.283246"/>
    <n v="-3.72389"/>
    <n v="0.000189071"/>
    <n v="7557.42"/>
    <n v="253.266"/>
    <n v="25.3"/>
    <n v="0"/>
    <n v="-0.0104727"/>
    <n v="-3.93401"/>
    <n v="-3.98018"/>
    <n v="0.000158955"/>
    <n v="5864.64"/>
    <n v="264.627"/>
    <n v="27.8"/>
    <n v="0"/>
    <n v="-0.282154"/>
    <n v="-1.88568"/>
    <n v="-5.24425"/>
    <n v="0.000156993"/>
    <n v="4429.88"/>
    <n v="272.277"/>
    <n v="65"/>
    <n v="0"/>
    <n v="0.337248"/>
    <n v="-1.16347"/>
    <n v="-0.657866"/>
    <n v="2.99167e-05"/>
    <n v="3177.8"/>
    <n v="281.303"/>
    <n v="64.2"/>
    <n v="0"/>
    <n v="0.07644430000000001"/>
    <n v="-4.07923"/>
    <n v="0.304111"/>
    <n v="0.000195425"/>
    <n v="1535.33"/>
    <n v="294.043"/>
    <n v="29.4"/>
    <n v="0"/>
    <n v="0.269223"/>
    <n v="1.36422"/>
    <n v="-4.32591"/>
    <n v="0.00016005"/>
    <n v="799.769"/>
    <n v="297.511"/>
    <n v="41"/>
    <n v="0"/>
    <n v="0.24279"/>
    <n v="1.9016"/>
    <n v="-8.11469"/>
    <n v="0.000108658"/>
    <n v="566.08"/>
    <n v="297.8"/>
    <n v="49.2"/>
    <n v="0"/>
    <n v="0.132915"/>
    <n v="1.54666"/>
    <n v="-9.279159999999999"/>
    <n v="9.38484e-05"/>
    <n v="5"/>
    <n v="338.076"/>
    <n v="297.68"/>
    <n v="73.5"/>
    <n v="0"/>
    <n v="-0.0502671"/>
    <n v="1.40761"/>
    <n v="-9.30653"/>
    <n v="8.21978e-05"/>
    <n v="298.72"/>
    <n v="77.2"/>
    <n v="0"/>
    <n v="-0.154004"/>
    <n v="1.12535"/>
    <n v="-6.11988"/>
    <n v="-2.18042e-06"/>
    <n v="114.978"/>
    <n v="55.5794"/>
    <n v="296.9"/>
    <n v="0"/>
    <n v="29.9724"/>
    <n v="298.261"/>
    <n v="294.586"/>
    <n v="80.3"/>
    <n v="0.866924"/>
    <n v="-3.92005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-4.6633"/>
    <n v="1543"/>
    <n v="-136.544"/>
    <n v="0"/>
    <n v="0"/>
    <n v="0"/>
    <n v="0"/>
    <n v="0"/>
    <n v="0.5"/>
    <n v="42.7031"/>
    <n v="4299.2"/>
    <n v="69.7"/>
    <n v="0"/>
    <n v="34"/>
  </r>
  <r>
    <x v="33"/>
    <n v="101441"/>
    <n v="24135.1"/>
    <n v="7.51329"/>
    <n v="12347.3"/>
    <n v="225.052"/>
    <n v="5.4"/>
    <n v="0"/>
    <n v="-0.0212217"/>
    <n v="12.2967"/>
    <n v="2.47808"/>
    <n v="0.000124848"/>
    <n v="9631.860000000001"/>
    <n v="236.658"/>
    <n v="30.3"/>
    <n v="0"/>
    <n v="-0.0101953"/>
    <n v="0.538351"/>
    <n v="-5.51899"/>
    <n v="8.40865e-05"/>
    <n v="7568.39"/>
    <n v="253.295"/>
    <n v="30.6"/>
    <n v="0"/>
    <n v="0.167719"/>
    <n v="-3.8708"/>
    <n v="-6.71975"/>
    <n v="2.85247e-05"/>
    <n v="5875.34"/>
    <n v="264.022"/>
    <n v="63.9"/>
    <n v="0"/>
    <n v="0.0341543"/>
    <n v="-6.61693"/>
    <n v="-2.90403"/>
    <n v="0.000228916"/>
    <n v="4442.78"/>
    <n v="272.459"/>
    <n v="58.1"/>
    <n v="0"/>
    <n v="-0.09052929999999999"/>
    <n v="-4.41361"/>
    <n v="-2.89457"/>
    <n v="5.96604e-05"/>
    <n v="3190.36"/>
    <n v="281.375"/>
    <n v="64.5"/>
    <n v="0"/>
    <n v="0.157959"/>
    <n v="-4.70122"/>
    <n v="1.26822"/>
    <n v="4.35162e-05"/>
    <n v="1547.24"/>
    <n v="293.945"/>
    <n v="39.5"/>
    <n v="0"/>
    <n v="0.0914951"/>
    <n v="-1.06771"/>
    <n v="-4.25241"/>
    <n v="0.000131215"/>
    <n v="811.1180000000001"/>
    <n v="297.756"/>
    <n v="37.2"/>
    <n v="0"/>
    <n v="0.141594"/>
    <n v="-1.03264"/>
    <n v="-7.65483"/>
    <n v="8.07913e-05"/>
    <n v="577.501"/>
    <n v="296.936"/>
    <n v="59.8"/>
    <n v="0"/>
    <n v="0.0262563"/>
    <n v="-0.873584"/>
    <n v="-8.04682"/>
    <n v="6.710950000000001e-05"/>
    <n v="3"/>
    <n v="349.508"/>
    <n v="298.506"/>
    <n v="62"/>
    <n v="0"/>
    <n v="-0.0740811"/>
    <n v="-0.595928"/>
    <n v="-7.87906"/>
    <n v="5.98884e-05"/>
    <n v="300.596"/>
    <n v="58.2"/>
    <n v="0"/>
    <n v="-0.172081"/>
    <n v="-0.536501"/>
    <n v="-7.34674"/>
    <n v="5.76851e-05"/>
    <n v="125.78"/>
    <n v="55.5794"/>
    <n v="305.255"/>
    <n v="0"/>
    <n v="291.568"/>
    <n v="301.963"/>
    <n v="292.155"/>
    <n v="54.9"/>
    <n v="-0.482983"/>
    <n v="-5.91668"/>
    <n v="-50"/>
    <n v="0"/>
    <n v="0"/>
    <n v="0"/>
    <n v="0"/>
    <n v="0"/>
    <n v="0"/>
    <n v="0"/>
    <n v="0"/>
    <n v="0"/>
    <n v="0"/>
    <n v="0"/>
    <n v="0"/>
    <n v="0"/>
    <n v="0"/>
    <n v="0"/>
    <n v="0"/>
    <n v="7323"/>
    <n v="-3.6639"/>
    <n v="857"/>
    <n v="-168.644"/>
    <n v="0"/>
    <n v="0"/>
    <n v="0"/>
    <n v="0"/>
    <n v="0"/>
    <n v="0.2"/>
    <n v="55.444"/>
    <n v="4354.72"/>
    <n v="59.4"/>
    <n v="0"/>
    <n v="35"/>
  </r>
  <r>
    <x v="34"/>
    <n v="101436"/>
    <n v="24135.1"/>
    <n v="6.20488"/>
    <n v="12358.9"/>
    <n v="225.464"/>
    <n v="5.4"/>
    <n v="0"/>
    <n v="-0.00451953"/>
    <n v="10.1107"/>
    <n v="3.0312"/>
    <n v="0.000185868"/>
    <n v="9635.68"/>
    <n v="236.75"/>
    <n v="12.5"/>
    <n v="0"/>
    <n v="-0.0103047"/>
    <n v="-4.791"/>
    <n v="-4.32798"/>
    <n v="0.000626898"/>
    <n v="7578.95"/>
    <n v="253.13"/>
    <n v="20.1"/>
    <n v="0"/>
    <n v="0.0745215"/>
    <n v="-6.5713"/>
    <n v="-6.39619"/>
    <n v="0.00016394"/>
    <n v="5885.78"/>
    <n v="264.483"/>
    <n v="48.5"/>
    <n v="0"/>
    <n v="0.140096"/>
    <n v="-4.02286"/>
    <n v="-0.0947998"/>
    <n v="4.69864e-05"/>
    <n v="4450.11"/>
    <n v="272.632"/>
    <n v="59.8"/>
    <n v="0"/>
    <n v="0.289939"/>
    <n v="-6.31641"/>
    <n v="-0.853997"/>
    <n v="-3.30334e-06"/>
    <n v="3196.35"/>
    <n v="281.943"/>
    <n v="57"/>
    <n v="0"/>
    <n v="0.0834375"/>
    <n v="-7.03295"/>
    <n v="-1.46841"/>
    <n v="0.000110816"/>
    <n v="1550.19"/>
    <n v="294.637"/>
    <n v="37.5"/>
    <n v="0"/>
    <n v="-0.200632"/>
    <n v="-2.47948"/>
    <n v="-2.69248"/>
    <n v="0.00016067"/>
    <n v="814.332"/>
    <n v="296.493"/>
    <n v="59.6"/>
    <n v="0"/>
    <n v="0.05879"/>
    <n v="0.5261670000000001"/>
    <n v="-6.08216"/>
    <n v="7.74161e-05"/>
    <n v="580.583"/>
    <n v="298.387"/>
    <n v="57"/>
    <n v="0"/>
    <n v="0.009222660000000001"/>
    <n v="0.637852"/>
    <n v="-6.70848"/>
    <n v="4.43956e-05"/>
    <n v="4"/>
    <n v="351.286"/>
    <n v="300.493"/>
    <n v="53.2"/>
    <n v="0"/>
    <n v="-0.103681"/>
    <n v="0.360142"/>
    <n v="-7.28848"/>
    <n v="9.49573e-06"/>
    <n v="302.953"/>
    <n v="48.3"/>
    <n v="0"/>
    <n v="-0.184681"/>
    <n v="-0.0448145"/>
    <n v="-7.3487"/>
    <n v="-1.03955e-05"/>
    <n v="126.111"/>
    <n v="55.5794"/>
    <n v="317.012"/>
    <n v="0"/>
    <n v="690.276"/>
    <n v="305.616"/>
    <n v="291.255"/>
    <n v="42.4"/>
    <n v="-0.319312"/>
    <n v="-6.51104"/>
    <n v="-50"/>
    <n v="0"/>
    <n v="0"/>
    <n v="0"/>
    <n v="0"/>
    <n v="0"/>
    <n v="0"/>
    <n v="0"/>
    <n v="0"/>
    <n v="0"/>
    <n v="0"/>
    <n v="0"/>
    <n v="0"/>
    <n v="0"/>
    <n v="0"/>
    <n v="0"/>
    <n v="0"/>
    <n v="10800"/>
    <n v="-3.57397"/>
    <n v="978"/>
    <n v="-121.831"/>
    <n v="0"/>
    <n v="0"/>
    <n v="0"/>
    <n v="0"/>
    <n v="0"/>
    <n v="0"/>
    <n v="40.289"/>
    <n v="4366.24"/>
    <n v="59.5"/>
    <n v="0"/>
    <n v="36"/>
  </r>
  <r>
    <x v="35"/>
    <n v="101348"/>
    <n v="24134.8"/>
    <n v="5.70308"/>
    <n v="12369.5"/>
    <n v="226.485"/>
    <n v="3.9"/>
    <n v="0"/>
    <n v="0.0453809"/>
    <n v="10.0317"/>
    <n v="3.8875"/>
    <n v="0.000207708"/>
    <n v="9649.379999999999"/>
    <n v="236.231"/>
    <n v="18"/>
    <n v="0"/>
    <n v="-0.0236211"/>
    <n v="-10.0879"/>
    <n v="-4.5214"/>
    <n v="0.000491316"/>
    <n v="7588.91"/>
    <n v="253.52"/>
    <n v="17.8"/>
    <n v="0"/>
    <n v="0.201275"/>
    <n v="-8.313929999999999"/>
    <n v="-1.44283"/>
    <n v="0.000103071"/>
    <n v="5892.54"/>
    <n v="265.344"/>
    <n v="32.9"/>
    <n v="0"/>
    <n v="0.158439"/>
    <n v="-3.09552"/>
    <n v="-3.97853"/>
    <n v="0.000111515"/>
    <n v="4452.13"/>
    <n v="273.28"/>
    <n v="57.5"/>
    <n v="0"/>
    <n v="0.0648145"/>
    <n v="-5.51245"/>
    <n v="0.576528"/>
    <n v="-2.87057e-05"/>
    <n v="3196.36"/>
    <n v="282.344"/>
    <n v="52.9"/>
    <n v="0"/>
    <n v="0.213252"/>
    <n v="-5.87819"/>
    <n v="0.951807"/>
    <n v="0.00011844"/>
    <n v="1548.01"/>
    <n v="294.905"/>
    <n v="38.2"/>
    <n v="0"/>
    <n v="0.352568"/>
    <n v="-0.663447"/>
    <n v="-1.00194"/>
    <n v="0.000342335"/>
    <n v="810.8920000000001"/>
    <n v="298.136"/>
    <n v="52.3"/>
    <n v="0"/>
    <n v="0.48056"/>
    <n v="1.85806"/>
    <n v="-5.19222"/>
    <n v="0.00010993"/>
    <n v="575.859"/>
    <n v="300.166"/>
    <n v="48.8"/>
    <n v="0"/>
    <n v="0.34227"/>
    <n v="1.56029"/>
    <n v="-6.13429"/>
    <n v="5.55425e-05"/>
    <n v="5"/>
    <n v="345.308"/>
    <n v="302.336"/>
    <n v="45"/>
    <n v="0"/>
    <n v="0.0946157"/>
    <n v="0.941719"/>
    <n v="-7.01988"/>
    <n v="1.81641e-05"/>
    <n v="304.865"/>
    <n v="40.6"/>
    <n v="0"/>
    <n v="-0.143384"/>
    <n v="0.09801509999999999"/>
    <n v="-7.4034"/>
    <n v="-1.51716e-05"/>
    <n v="118.861"/>
    <n v="55.5794"/>
    <n v="320.568"/>
    <n v="0"/>
    <n v="816.681"/>
    <n v="307.6"/>
    <n v="290.3"/>
    <n v="35.5"/>
    <n v="-0.429092"/>
    <n v="-6.83831"/>
    <n v="-50"/>
    <n v="0"/>
    <n v="0"/>
    <n v="0"/>
    <n v="0"/>
    <n v="0"/>
    <n v="0"/>
    <n v="0"/>
    <n v="0"/>
    <n v="0"/>
    <n v="0"/>
    <n v="0"/>
    <n v="0"/>
    <n v="0"/>
    <n v="0"/>
    <n v="0"/>
    <n v="0"/>
    <n v="21600"/>
    <n v="-2.69005"/>
    <n v="875"/>
    <n v="-92.9143"/>
    <n v="0"/>
    <n v="0"/>
    <n v="0"/>
    <n v="0"/>
    <n v="0"/>
    <n v="0"/>
    <n v="29.0743"/>
    <n v="4476.8"/>
    <n v="57.1"/>
    <n v="0"/>
    <n v="37"/>
  </r>
  <r>
    <x v="36"/>
    <n v="101277"/>
    <n v="24134.9"/>
    <n v="5.20133"/>
    <n v="12382.3"/>
    <n v="226.013"/>
    <n v="4.1"/>
    <n v="0"/>
    <n v="-0.0253828"/>
    <n v="9.193669999999999"/>
    <n v="3.94811"/>
    <n v="0.000247215"/>
    <n v="9660.940000000001"/>
    <n v="236.848"/>
    <n v="15.4"/>
    <n v="0"/>
    <n v="0.119043"/>
    <n v="-10.323"/>
    <n v="-5.72305"/>
    <n v="7.21738e-05"/>
    <n v="7597.09"/>
    <n v="253.37"/>
    <n v="13.3"/>
    <n v="0"/>
    <n v="0.0984121"/>
    <n v="-5.94129"/>
    <n v="-3.89545"/>
    <n v="0.000145225"/>
    <n v="5900.14"/>
    <n v="265.611"/>
    <n v="20.4"/>
    <n v="0"/>
    <n v="0.145621"/>
    <n v="-6.62991"/>
    <n v="-3.05224"/>
    <n v="0.000121702"/>
    <n v="4459.29"/>
    <n v="273.794"/>
    <n v="47.1"/>
    <n v="0"/>
    <n v="0.129813"/>
    <n v="-5.37493"/>
    <n v="-2.35514"/>
    <n v="2.54045e-05"/>
    <n v="3202.25"/>
    <n v="282.747"/>
    <n v="47.8"/>
    <n v="0"/>
    <n v="0.705875"/>
    <n v="-6.55404"/>
    <n v="0.539585"/>
    <n v="0.000124126"/>
    <n v="1549.55"/>
    <n v="296.622"/>
    <n v="29.6"/>
    <n v="0"/>
    <n v="0.420344"/>
    <n v="-3.17523"/>
    <n v="0.239656"/>
    <n v="0.000254925"/>
    <n v="806.454"/>
    <n v="300.035"/>
    <n v="37.7"/>
    <n v="0"/>
    <n v="0.442014"/>
    <n v="0.80146"/>
    <n v="-3.99957"/>
    <n v="0.000224789"/>
    <n v="570.6079999999999"/>
    <n v="301.144"/>
    <n v="41.8"/>
    <n v="0"/>
    <n v="0.412993"/>
    <n v="1.44188"/>
    <n v="-5.1839"/>
    <n v="0.000104923"/>
    <n v="5"/>
    <n v="339.5"/>
    <n v="303.057"/>
    <n v="40.1"/>
    <n v="0"/>
    <n v="0.205792"/>
    <n v="1.35501"/>
    <n v="-6.04944"/>
    <n v="2.82283e-05"/>
    <n v="305.394"/>
    <n v="36.9"/>
    <n v="0"/>
    <n v="-0.09077200000000001"/>
    <n v="0.739592"/>
    <n v="-6.39393"/>
    <n v="-2.58245e-05"/>
    <n v="112.644"/>
    <n v="55.5794"/>
    <n v="314.375"/>
    <n v="0"/>
    <n v="551.413"/>
    <n v="307.3"/>
    <n v="289.278"/>
    <n v="33.8"/>
    <n v="0.300645"/>
    <n v="-5.82683"/>
    <n v="-50"/>
    <n v="0"/>
    <n v="0"/>
    <n v="0"/>
    <n v="0"/>
    <n v="0"/>
    <n v="0"/>
    <n v="0"/>
    <n v="0"/>
    <n v="0"/>
    <n v="0"/>
    <n v="0"/>
    <n v="0"/>
    <n v="0"/>
    <n v="0"/>
    <n v="0"/>
    <n v="0"/>
    <n v="10800"/>
    <n v="-1.63127"/>
    <n v="524"/>
    <n v="-127.065"/>
    <n v="0"/>
    <n v="0"/>
    <n v="0"/>
    <n v="0"/>
    <n v="0"/>
    <n v="0"/>
    <n v="34.6672"/>
    <n v="4562.08"/>
    <n v="47.1"/>
    <n v="0"/>
    <n v="38"/>
  </r>
  <r>
    <x v="37"/>
    <n v="101374"/>
    <n v="24134.7"/>
    <n v="6.50869"/>
    <n v="12392.7"/>
    <n v="226.541"/>
    <n v="3.7"/>
    <n v="0"/>
    <n v="0.0714375"/>
    <n v="8.006729999999999"/>
    <n v="3.65585"/>
    <n v="0.000183105"/>
    <n v="9667.610000000001"/>
    <n v="237.199"/>
    <n v="19.2"/>
    <n v="0"/>
    <n v="-0.0266113"/>
    <n v="-14.1532"/>
    <n v="-6.10179"/>
    <n v="0.000239967"/>
    <n v="7600.55"/>
    <n v="254.091"/>
    <n v="8"/>
    <n v="0"/>
    <n v="0.297084"/>
    <n v="-11.2339"/>
    <n v="-7.80683"/>
    <n v="5.68254e-05"/>
    <n v="5902.33"/>
    <n v="265.46"/>
    <n v="22.7"/>
    <n v="0"/>
    <n v="0.0986211"/>
    <n v="-6.95364"/>
    <n v="-3.24353"/>
    <n v="6.68539e-05"/>
    <n v="4463.71"/>
    <n v="273.209"/>
    <n v="52.8"/>
    <n v="0.5"/>
    <n v="-0.060459"/>
    <n v="-6.46665"/>
    <n v="0.544458"/>
    <n v="0.000236853"/>
    <n v="3207.32"/>
    <n v="282.587"/>
    <n v="59"/>
    <n v="0"/>
    <n v="0.6153459999999999"/>
    <n v="-5.5442"/>
    <n v="1.0962"/>
    <n v="5.44744e-05"/>
    <n v="1554.79"/>
    <n v="296.557"/>
    <n v="30"/>
    <n v="0"/>
    <n v="0.0388164"/>
    <n v="-2.53686"/>
    <n v="-2.05144"/>
    <n v="0.00012441"/>
    <n v="811.886"/>
    <n v="300.767"/>
    <n v="29"/>
    <n v="0"/>
    <n v="-0.129995"/>
    <n v="-1.85336"/>
    <n v="-4.16164"/>
    <n v="0.00013469"/>
    <n v="575.772"/>
    <n v="301.352"/>
    <n v="32.2"/>
    <n v="0"/>
    <n v="0.009524410000000001"/>
    <n v="-0.6876370000000001"/>
    <n v="-5.52086"/>
    <n v="6.33964e-05"/>
    <n v="5"/>
    <n v="345.262"/>
    <n v="301.672"/>
    <n v="39.7"/>
    <n v="0"/>
    <n v="0.0841577"/>
    <n v="0.31282"/>
    <n v="-6.54919"/>
    <n v="6.61523e-06"/>
    <n v="301.622"/>
    <n v="55.3"/>
    <n v="0"/>
    <n v="-0.0798423"/>
    <n v="0.218545"/>
    <n v="-5.88986"/>
    <n v="-3.40062e-05"/>
    <n v="120.185"/>
    <n v="55.5794"/>
    <n v="300.512"/>
    <n v="0"/>
    <n v="104.876"/>
    <n v="301.525"/>
    <n v="292.025"/>
    <n v="56.6"/>
    <n v="-0.00796387"/>
    <n v="-4.07342"/>
    <n v="-50"/>
    <n v="0"/>
    <n v="0"/>
    <n v="0"/>
    <n v="0"/>
    <n v="0"/>
    <n v="0"/>
    <n v="0"/>
    <n v="0"/>
    <n v="0"/>
    <n v="0"/>
    <n v="0"/>
    <n v="0"/>
    <n v="0"/>
    <n v="0"/>
    <n v="0"/>
    <n v="0"/>
    <n v="20702"/>
    <n v="-2.45896"/>
    <n v="760"/>
    <n v="-253.374"/>
    <n v="0"/>
    <n v="0"/>
    <n v="1.1"/>
    <n v="0"/>
    <n v="0"/>
    <n v="0"/>
    <n v="51.1442"/>
    <n v="4474.72"/>
    <n v="52.2"/>
    <n v="0"/>
    <n v="39"/>
  </r>
  <r>
    <x v="38"/>
    <n v="101416"/>
    <n v="24134.8"/>
    <n v="5.91253"/>
    <n v="12404.1"/>
    <n v="227.025"/>
    <n v="3.4"/>
    <n v="0"/>
    <n v="0.0222637"/>
    <n v="7.72364"/>
    <n v="5.31421"/>
    <n v="0.000146387"/>
    <n v="9672.74"/>
    <n v="236.824"/>
    <n v="22.8"/>
    <n v="0"/>
    <n v="-0.106049"/>
    <n v="-17.1519"/>
    <n v="-3.68945"/>
    <n v="0.000180825"/>
    <n v="7608.29"/>
    <n v="253.956"/>
    <n v="8.6"/>
    <n v="0"/>
    <n v="-0.116234"/>
    <n v="-13.5161"/>
    <n v="-3.82623"/>
    <n v="0.000133178"/>
    <n v="5906.63"/>
    <n v="266.183"/>
    <n v="19.2"/>
    <n v="0"/>
    <n v="0.151676"/>
    <n v="-6.22152"/>
    <n v="-2.74475"/>
    <n v="5.6158e-05"/>
    <n v="4469.27"/>
    <n v="272.407"/>
    <n v="74.40000000000001"/>
    <n v="2.9"/>
    <n v="-0.0740977"/>
    <n v="-5.87452"/>
    <n v="0.382334"/>
    <n v="0.000101901"/>
    <n v="3213.76"/>
    <n v="282.511"/>
    <n v="58.5"/>
    <n v="0"/>
    <n v="0.166373"/>
    <n v="-5.13038"/>
    <n v="-1.47552"/>
    <n v="3.91238e-05"/>
    <n v="1560.13"/>
    <n v="297.105"/>
    <n v="26.9"/>
    <n v="0"/>
    <n v="0.0103281"/>
    <n v="-3.00132"/>
    <n v="-3.40997"/>
    <n v="5.13683e-05"/>
    <n v="815.889"/>
    <n v="301.455"/>
    <n v="26.4"/>
    <n v="0"/>
    <n v="0.0370737"/>
    <n v="-2.38444"/>
    <n v="-7.36346"/>
    <n v="5.08767e-05"/>
    <n v="579.194"/>
    <n v="302.299"/>
    <n v="27.9"/>
    <n v="0"/>
    <n v="0.0118745"/>
    <n v="-1.35354"/>
    <n v="-7.89878"/>
    <n v="6.21696e-05"/>
    <n v="5"/>
    <n v="348.141"/>
    <n v="302.039"/>
    <n v="35.8"/>
    <n v="0"/>
    <n v="-0.0147466"/>
    <n v="0.303137"/>
    <n v="-7.45993"/>
    <n v="5.3608e-05"/>
    <n v="300.259"/>
    <n v="66.09999999999999"/>
    <n v="0"/>
    <n v="-0.0807466"/>
    <n v="1.46682"/>
    <n v="-4.96736"/>
    <n v="1.66328e-05"/>
    <n v="123.448"/>
    <n v="55.5794"/>
    <n v="298.624"/>
    <n v="0"/>
    <n v="51.3553"/>
    <n v="299.751"/>
    <n v="293.926"/>
    <n v="70.7"/>
    <n v="1.07201"/>
    <n v="-3.03768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-2.92316"/>
    <n v="1190"/>
    <n v="-312.04"/>
    <n v="0"/>
    <n v="0"/>
    <n v="4.6"/>
    <n v="3.3"/>
    <n v="0"/>
    <n v="0"/>
    <n v="78.6495"/>
    <n v="4386.24"/>
    <n v="73.09999999999999"/>
    <n v="0"/>
    <n v="40"/>
  </r>
  <r>
    <x v="39"/>
    <n v="101352"/>
    <n v="24134.9"/>
    <n v="7.81433"/>
    <n v="12398.1"/>
    <n v="226.641"/>
    <n v="3.8"/>
    <n v="0"/>
    <n v="0.0109668"/>
    <n v="6.91606"/>
    <n v="5.72762"/>
    <n v="0.000136816"/>
    <n v="9664.389999999999"/>
    <n v="236.968"/>
    <n v="21.4"/>
    <n v="0"/>
    <n v="-0.0776738"/>
    <n v="-16.9477"/>
    <n v="-1.7649"/>
    <n v="0.00014013"/>
    <n v="7601.12"/>
    <n v="253.432"/>
    <n v="15.5"/>
    <n v="0"/>
    <n v="0.151305"/>
    <n v="-10.9302"/>
    <n v="-3.74581"/>
    <n v="-8.78174e-07"/>
    <n v="5902.13"/>
    <n v="266.063"/>
    <n v="17.9"/>
    <n v="0"/>
    <n v="-0.00751172"/>
    <n v="-9.033580000000001"/>
    <n v="-3.25839"/>
    <n v="0.000107647"/>
    <n v="4462.13"/>
    <n v="271.782"/>
    <n v="80.7"/>
    <n v="3.9"/>
    <n v="0.22783"/>
    <n v="-2.74348"/>
    <n v="1.10755"/>
    <n v="9.4845e-06"/>
    <n v="3208.57"/>
    <n v="282.493"/>
    <n v="58.7"/>
    <n v="0"/>
    <n v="-0.241791"/>
    <n v="-3.05941"/>
    <n v="-0.249883"/>
    <n v="0.000106073"/>
    <n v="1556.02"/>
    <n v="296.793"/>
    <n v="30.1"/>
    <n v="0"/>
    <n v="0.00644629"/>
    <n v="-2.53493"/>
    <n v="-6.61414"/>
    <n v="6.508910000000001e-05"/>
    <n v="811.373"/>
    <n v="302.133"/>
    <n v="25.5"/>
    <n v="0"/>
    <n v="-0.208062"/>
    <n v="-0.856582"/>
    <n v="-9.29571"/>
    <n v="5.62651e-05"/>
    <n v="574.082"/>
    <n v="303.153"/>
    <n v="25.6"/>
    <n v="0"/>
    <n v="-0.204494"/>
    <n v="0.522661"/>
    <n v="-9.42338"/>
    <n v="6.08911e-05"/>
    <n v="5"/>
    <n v="342.498"/>
    <n v="302.433"/>
    <n v="35.3"/>
    <n v="0"/>
    <n v="-0.113271"/>
    <n v="2.80123"/>
    <n v="-8.818569999999999"/>
    <n v="6.02474e-05"/>
    <n v="300.085"/>
    <n v="67"/>
    <n v="0"/>
    <n v="-0.0547358"/>
    <n v="4.21154"/>
    <n v="-4.50711"/>
    <n v="-3.26099e-05"/>
    <n v="117.757"/>
    <n v="55.5794"/>
    <n v="298.095"/>
    <n v="0"/>
    <n v="52.2749"/>
    <n v="299.373"/>
    <n v="293.916"/>
    <n v="71.5"/>
    <n v="3.04121"/>
    <n v="-2.43839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-2.86315"/>
    <n v="1166"/>
    <n v="-304.546"/>
    <n v="0"/>
    <n v="0"/>
    <n v="6.9"/>
    <n v="4.2"/>
    <n v="0"/>
    <n v="0"/>
    <n v="119.675"/>
    <n v="4261.12"/>
    <n v="88.40000000000001"/>
    <n v="0"/>
    <n v="41"/>
  </r>
  <r>
    <x v="40"/>
    <n v="101292"/>
    <n v="24134.7"/>
    <n v="11.3003"/>
    <n v="12397.8"/>
    <n v="227.348"/>
    <n v="3.2"/>
    <n v="0"/>
    <n v="-0.0368291"/>
    <n v="7.90897"/>
    <n v="7.94215"/>
    <n v="0.000139843"/>
    <n v="9653.219999999999"/>
    <n v="236.793"/>
    <n v="20.6"/>
    <n v="0"/>
    <n v="-0.0181992"/>
    <n v="-17.357"/>
    <n v="-2.76718"/>
    <n v="5.04072e-05"/>
    <n v="7592.39"/>
    <n v="253.335"/>
    <n v="9.4"/>
    <n v="0"/>
    <n v="0.0163906"/>
    <n v="-13.182"/>
    <n v="-2.27634"/>
    <n v="0.000139947"/>
    <n v="5893.71"/>
    <n v="266.061"/>
    <n v="12.6"/>
    <n v="0"/>
    <n v="-0.0642402"/>
    <n v="-9.30991"/>
    <n v="-1.45789"/>
    <n v="9.05124e-05"/>
    <n v="4456.39"/>
    <n v="271.831"/>
    <n v="69.8"/>
    <n v="1.4"/>
    <n v="0.0337266"/>
    <n v="-5.08533"/>
    <n v="-3.88295"/>
    <n v="9.17415e-05"/>
    <n v="3203.4"/>
    <n v="282.457"/>
    <n v="58.3"/>
    <n v="0"/>
    <n v="0.165623"/>
    <n v="-1.70276"/>
    <n v="-0.530142"/>
    <n v="0.000119658"/>
    <n v="1549.44"/>
    <n v="297.332"/>
    <n v="28.4"/>
    <n v="0"/>
    <n v="0.192837"/>
    <n v="-3.08853"/>
    <n v="-5.58734"/>
    <n v="0.000143692"/>
    <n v="803.326"/>
    <n v="302.316"/>
    <n v="26.4"/>
    <n v="0"/>
    <n v="0.166465"/>
    <n v="0.00229492"/>
    <n v="-7.11578"/>
    <n v="0.000212133"/>
    <n v="566.381"/>
    <n v="301.136"/>
    <n v="37.7"/>
    <n v="0"/>
    <n v="-0.08222019999999999"/>
    <n v="1.0904"/>
    <n v="-9.49887"/>
    <n v="0.000261357"/>
    <n v="5"/>
    <n v="336.634"/>
    <n v="299.362"/>
    <n v="61.2"/>
    <n v="0"/>
    <n v="-0.208265"/>
    <n v="4.16148"/>
    <n v="-11.7074"/>
    <n v="3.31677e-05"/>
    <n v="300.282"/>
    <n v="62.5"/>
    <n v="0"/>
    <n v="-0.163864"/>
    <n v="3.2785"/>
    <n v="-7.11304"/>
    <n v="-7.47238e-05"/>
    <n v="112.59"/>
    <n v="55.5794"/>
    <n v="298.4"/>
    <n v="0"/>
    <n v="85.0089"/>
    <n v="299.873"/>
    <n v="292.624"/>
    <n v="64.3"/>
    <n v="2.32421"/>
    <n v="-4.74022"/>
    <n v="-50"/>
    <n v="0"/>
    <n v="0"/>
    <n v="0"/>
    <n v="0"/>
    <n v="0"/>
    <n v="0"/>
    <n v="0"/>
    <n v="0"/>
    <n v="0"/>
    <n v="0"/>
    <n v="0"/>
    <n v="0"/>
    <n v="0"/>
    <n v="0"/>
    <n v="0"/>
    <n v="0"/>
    <n v="0"/>
    <n v="-1.67327"/>
    <n v="920"/>
    <n v="-337.03"/>
    <n v="0"/>
    <n v="0"/>
    <n v="4.5"/>
    <n v="5.5"/>
    <n v="0"/>
    <n v="0"/>
    <n v="110.593"/>
    <n v="4262.08"/>
    <n v="75.8"/>
    <n v="0"/>
    <n v="42"/>
  </r>
  <r>
    <x v="41"/>
    <n v="101355"/>
    <n v="24135.1"/>
    <n v="8.728579999999999"/>
    <n v="12406.1"/>
    <n v="227.367"/>
    <n v="3.4"/>
    <n v="0"/>
    <n v="-0.0739356"/>
    <n v="8.85009"/>
    <n v="9.39645"/>
    <n v="0.000186779"/>
    <n v="9654.870000000001"/>
    <n v="236.679"/>
    <n v="16.7"/>
    <n v="0"/>
    <n v="-0.0686631"/>
    <n v="-20.3942"/>
    <n v="-1.92549"/>
    <n v="0.000155587"/>
    <n v="7594.66"/>
    <n v="253.418"/>
    <n v="8.4"/>
    <n v="0"/>
    <n v="0.012791"/>
    <n v="-11.3894"/>
    <n v="0.471106"/>
    <n v="0.000112688"/>
    <n v="5897.08"/>
    <n v="265.658"/>
    <n v="8.800000000000001"/>
    <n v="0"/>
    <n v="-0.06671870000000001"/>
    <n v="-9.692399999999999"/>
    <n v="0.104961"/>
    <n v="6.77394e-05"/>
    <n v="4460.9"/>
    <n v="270.957"/>
    <n v="82.7"/>
    <n v="4.7"/>
    <n v="0.00478125"/>
    <n v="-4.51108"/>
    <n v="-2.38237"/>
    <n v="3.50113e-05"/>
    <n v="3209.27"/>
    <n v="282.393"/>
    <n v="57.6"/>
    <n v="0"/>
    <n v="-0.255717"/>
    <n v="-1.67014"/>
    <n v="-1.88663"/>
    <n v="0.000123818"/>
    <n v="1554.8"/>
    <n v="297.581"/>
    <n v="26.3"/>
    <n v="0"/>
    <n v="-0.111162"/>
    <n v="-4.20139"/>
    <n v="-0.905332"/>
    <n v="0.000216792"/>
    <n v="808.694"/>
    <n v="302.549"/>
    <n v="24.2"/>
    <n v="0"/>
    <n v="-0.0819375"/>
    <n v="-5.30309"/>
    <n v="-4.69539"/>
    <n v="0.000256024"/>
    <n v="571.788"/>
    <n v="300.279"/>
    <n v="44.8"/>
    <n v="0"/>
    <n v="-0.136528"/>
    <n v="-2.8258"/>
    <n v="-7.49088"/>
    <n v="0.000349657"/>
    <n v="4"/>
    <n v="342.721"/>
    <n v="298.784"/>
    <n v="73.90000000000001"/>
    <n v="0"/>
    <n v="-0.149242"/>
    <n v="-0.298909"/>
    <n v="-10.0273"/>
    <n v="0.000239701"/>
    <n v="300.75"/>
    <n v="69.7"/>
    <n v="0"/>
    <n v="-0.226242"/>
    <n v="0.125122"/>
    <n v="-9.80198"/>
    <n v="0.000141895"/>
    <n v="118.512"/>
    <n v="55.5794"/>
    <n v="305.085"/>
    <n v="0"/>
    <n v="271.217"/>
    <n v="302.185"/>
    <n v="295.012"/>
    <n v="65.5"/>
    <n v="0.14363"/>
    <n v="-7.78224"/>
    <n v="-50"/>
    <n v="0"/>
    <n v="0"/>
    <n v="0"/>
    <n v="0"/>
    <n v="0"/>
    <n v="0"/>
    <n v="0"/>
    <n v="0"/>
    <n v="0"/>
    <n v="0"/>
    <n v="0"/>
    <n v="0"/>
    <n v="0"/>
    <n v="0"/>
    <n v="0"/>
    <n v="0"/>
    <n v="7203"/>
    <n v="-5.4584"/>
    <n v="1916"/>
    <n v="-243.598"/>
    <n v="0"/>
    <n v="0"/>
    <n v="5"/>
    <n v="5.3"/>
    <n v="0"/>
    <n v="0"/>
    <n v="94.6221"/>
    <n v="4187.68"/>
    <n v="88.2"/>
    <n v="0"/>
    <n v="43"/>
  </r>
  <r>
    <x v="42"/>
    <n v="101375"/>
    <n v="24134.8"/>
    <n v="5.90203"/>
    <n v="12415.2"/>
    <n v="227.508"/>
    <n v="3.3"/>
    <n v="0"/>
    <n v="-0.0794863"/>
    <n v="9.88026"/>
    <n v="12.9712"/>
    <n v="0.000154334"/>
    <n v="9664.07"/>
    <n v="237.192"/>
    <n v="14.2"/>
    <n v="0"/>
    <n v="-0.0591816"/>
    <n v="-20.5417"/>
    <n v="3.29943"/>
    <n v="0.000262577"/>
    <n v="7601.94"/>
    <n v="253.35"/>
    <n v="10.4"/>
    <n v="0"/>
    <n v="-0.0478438"/>
    <n v="-11.59"/>
    <n v="3.49542"/>
    <n v="4.71362e-06"/>
    <n v="5903.27"/>
    <n v="266.071"/>
    <n v="6.9"/>
    <n v="0"/>
    <n v="-0.0344824"/>
    <n v="-8.770759999999999"/>
    <n v="-0.283892"/>
    <n v="6.372699999999999e-05"/>
    <n v="4465.13"/>
    <n v="271.669"/>
    <n v="62.2"/>
    <n v="0.7"/>
    <n v="0.047875"/>
    <n v="-2.95622"/>
    <n v="-2.07022"/>
    <n v="5.13643e-05"/>
    <n v="3213.15"/>
    <n v="282.342"/>
    <n v="57.9"/>
    <n v="0"/>
    <n v="-0.283848"/>
    <n v="-1.83859"/>
    <n v="-1.96318"/>
    <n v="9.457169999999999e-05"/>
    <n v="1559.15"/>
    <n v="297.474"/>
    <n v="25.8"/>
    <n v="0"/>
    <n v="0.0645078"/>
    <n v="-5.13318"/>
    <n v="-2.21442"/>
    <n v="4.00149e-05"/>
    <n v="813.963"/>
    <n v="301.26"/>
    <n v="28.5"/>
    <n v="0"/>
    <n v="-0.11754"/>
    <n v="-5.04662"/>
    <n v="-3.68912"/>
    <n v="0.000225192"/>
    <n v="578.085"/>
    <n v="300.64"/>
    <n v="43.9"/>
    <n v="0"/>
    <n v="-0.072728"/>
    <n v="-2.8039"/>
    <n v="-5.0842"/>
    <n v="0.000145463"/>
    <n v="5"/>
    <n v="347.487"/>
    <n v="302.22"/>
    <n v="45.3"/>
    <n v="0"/>
    <n v="-0.112272"/>
    <n v="-1.98101"/>
    <n v="-6.06632"/>
    <n v="1.00128e-05"/>
    <n v="304.6"/>
    <n v="42.4"/>
    <n v="0"/>
    <n v="-0.184272"/>
    <n v="-1.78148"/>
    <n v="-6.38761"/>
    <n v="-2.3004e-05"/>
    <n v="121.157"/>
    <n v="55.5794"/>
    <n v="318.81"/>
    <n v="0"/>
    <n v="709.095"/>
    <n v="307.148"/>
    <n v="290.812"/>
    <n v="37.9"/>
    <n v="-1.6512"/>
    <n v="-5.78116"/>
    <n v="-50"/>
    <n v="0"/>
    <n v="0"/>
    <n v="0"/>
    <n v="0"/>
    <n v="0"/>
    <n v="0"/>
    <n v="0"/>
    <n v="0"/>
    <n v="0"/>
    <n v="0"/>
    <n v="0"/>
    <n v="0"/>
    <n v="0"/>
    <n v="0"/>
    <n v="0"/>
    <n v="0"/>
    <n v="10800"/>
    <n v="-2.27675"/>
    <n v="916"/>
    <n v="-122.092"/>
    <n v="0"/>
    <n v="0"/>
    <n v="1.5"/>
    <n v="5"/>
    <n v="0"/>
    <n v="0"/>
    <n v="34.3698"/>
    <n v="4217.12"/>
    <n v="78.90000000000001"/>
    <n v="0"/>
    <n v="44"/>
  </r>
  <r>
    <x v="43"/>
    <n v="101262"/>
    <n v="24135.1"/>
    <n v="5.20256"/>
    <n v="12415.1"/>
    <n v="227.811"/>
    <n v="2.8"/>
    <n v="0"/>
    <n v="-0.0307051"/>
    <n v="8.71998"/>
    <n v="15.0702"/>
    <n v="9.34991e-05"/>
    <n v="9661.940000000001"/>
    <n v="237.316"/>
    <n v="13.3"/>
    <n v="0"/>
    <n v="-0.136582"/>
    <n v="-14.2291"/>
    <n v="4.61157"/>
    <n v="0.000308616"/>
    <n v="7600.35"/>
    <n v="253.242"/>
    <n v="13.6"/>
    <n v="0"/>
    <n v="-0.0745957"/>
    <n v="-11.3335"/>
    <n v="2.45835"/>
    <n v="0.00011755"/>
    <n v="5902.2"/>
    <n v="266.035"/>
    <n v="9.300000000000001"/>
    <n v="0"/>
    <n v="0.0153965"/>
    <n v="-8.7667"/>
    <n v="0.664561"/>
    <n v="9.03254e-05"/>
    <n v="4461.53"/>
    <n v="272.921"/>
    <n v="40.1"/>
    <n v="0"/>
    <n v="0.0656289"/>
    <n v="-3.04459"/>
    <n v="-2.79325"/>
    <n v="0.000101424"/>
    <n v="3207.69"/>
    <n v="282.444"/>
    <n v="57.4"/>
    <n v="0"/>
    <n v="-0.165213"/>
    <n v="-0.6554489999999999"/>
    <n v="-1.77872"/>
    <n v="4.74429e-05"/>
    <n v="1554.23"/>
    <n v="297.448"/>
    <n v="26.1"/>
    <n v="0"/>
    <n v="-0.0803252"/>
    <n v="-4.32174"/>
    <n v="-2.78894"/>
    <n v="9.022610000000001e-05"/>
    <n v="808.203"/>
    <n v="302.147"/>
    <n v="26.8"/>
    <n v="0"/>
    <n v="0.221811"/>
    <n v="-2.3305"/>
    <n v="-3.6496"/>
    <n v="0.000228472"/>
    <n v="571.22"/>
    <n v="302.769"/>
    <n v="33"/>
    <n v="0"/>
    <n v="0.221685"/>
    <n v="-1.22848"/>
    <n v="-4.86007"/>
    <n v="0.000157608"/>
    <n v="5"/>
    <n v="339.265"/>
    <n v="304.366"/>
    <n v="34"/>
    <n v="0"/>
    <n v="0.0705186"/>
    <n v="-0.77803"/>
    <n v="-5.92047"/>
    <n v="4.63528e-05"/>
    <n v="306.747"/>
    <n v="31.7"/>
    <n v="0"/>
    <n v="-0.141481"/>
    <n v="-0.967285"/>
    <n v="-6.32878"/>
    <n v="-3.52155e-05"/>
    <n v="111.663"/>
    <n v="55.5794"/>
    <n v="322.7"/>
    <n v="0"/>
    <n v="847.8099999999999"/>
    <n v="309.426"/>
    <n v="288.2"/>
    <n v="28.2"/>
    <n v="-1.06666"/>
    <n v="-5.88271"/>
    <n v="-50"/>
    <n v="0"/>
    <n v="0"/>
    <n v="0"/>
    <n v="0"/>
    <n v="0"/>
    <n v="0"/>
    <n v="0"/>
    <n v="0"/>
    <n v="0"/>
    <n v="0"/>
    <n v="0"/>
    <n v="0"/>
    <n v="0"/>
    <n v="0"/>
    <n v="0"/>
    <n v="0"/>
    <n v="21600"/>
    <n v="-0.923068"/>
    <n v="456"/>
    <n v="-74.9796"/>
    <n v="0"/>
    <n v="0"/>
    <n v="0"/>
    <n v="2.7"/>
    <n v="0"/>
    <n v="0"/>
    <n v="21.365"/>
    <n v="4412.64"/>
    <n v="42.1"/>
    <n v="0"/>
    <n v="45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ella pivot2" cacheId="4" dataOnRows="0" dataCaption="Values" showError="0" showMissing="1" updatedVersion="8" minRefreshableVersion="0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1" fieldPrintTitles="0" itemPrintTitles="1" mergeItem="0" showDropZones="1" createdVersion="0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0" r:id="rId1">
  <location ref="A3:V11" firstHeaderRow="1" firstDataRow="2" firstDataCol="1"/>
  <pivotFields count="135">
    <pivotField axis="axisRow" showDropDowns="1" compact="0" numFmtId="22" outline="0" subtotalTop="1" dragToRow="1" dragToCol="1" dragToPage="1" dragToData="1" dragOff="1" showAll="0" topAutoShow="1" includeNewItemsInFilter="1" itemPageCount="10" sortType="manual" defaultSubtotal="1">
      <items count="369"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data" sd="1" x="198"/>
        <item t="data" sd="1" x="199"/>
        <item t="data" sd="1" x="200"/>
        <item t="data" sd="1" x="201"/>
        <item t="data" sd="1" x="202"/>
        <item t="data" sd="1" x="203"/>
        <item t="data" sd="1" x="204"/>
        <item t="data" sd="1" x="205"/>
        <item t="data" sd="1" x="206"/>
        <item t="data" sd="1" x="207"/>
        <item t="data" sd="1" x="208"/>
        <item t="data" sd="1" x="209"/>
        <item t="data" sd="1" x="210"/>
        <item t="data" sd="1" x="211"/>
        <item t="data" sd="1" x="212"/>
        <item t="data" sd="1" x="213"/>
        <item t="data" sd="1" x="214"/>
        <item t="data" sd="1" x="215"/>
        <item t="data" sd="1" x="216"/>
        <item t="data" sd="1" x="217"/>
        <item t="data" sd="1" x="218"/>
        <item t="data" sd="1" x="219"/>
        <item t="data" sd="1" x="220"/>
        <item t="data" sd="1" x="221"/>
        <item t="data" sd="1" x="222"/>
        <item t="data" sd="1" x="223"/>
        <item t="data" sd="1" x="224"/>
        <item t="data" sd="1" x="225"/>
        <item t="data" sd="1" x="226"/>
        <item t="data" sd="1" x="227"/>
        <item t="data" sd="1" x="228"/>
        <item t="data" sd="1" x="229"/>
        <item t="data" sd="1" x="230"/>
        <item t="data" sd="1" x="231"/>
        <item t="data" sd="1" x="232"/>
        <item t="data" sd="1" x="233"/>
        <item t="data" sd="1" x="234"/>
        <item t="data" sd="1" x="235"/>
        <item t="data" sd="1" x="236"/>
        <item t="data" sd="1" x="237"/>
        <item t="data" sd="1" x="238"/>
        <item t="data" sd="1" x="239"/>
        <item t="data" sd="1" x="240"/>
        <item t="data" sd="1" x="241"/>
        <item t="data" sd="1" x="242"/>
        <item t="data" sd="1" x="243"/>
        <item t="data" sd="1" x="244"/>
        <item t="data" sd="1" x="245"/>
        <item t="data" sd="1" x="246"/>
        <item t="data" sd="1" x="247"/>
        <item t="data" sd="1" x="248"/>
        <item t="data" sd="1" x="249"/>
        <item t="data" sd="1" x="250"/>
        <item t="data" sd="1" x="251"/>
        <item t="data" sd="1" x="252"/>
        <item t="data" sd="1" x="253"/>
        <item t="data" sd="1" x="254"/>
        <item t="data" sd="1" x="255"/>
        <item t="data" sd="1" x="256"/>
        <item t="data" sd="1" x="257"/>
        <item t="data" sd="1" x="258"/>
        <item t="data" sd="1" x="259"/>
        <item t="data" sd="1" x="260"/>
        <item t="data" sd="1" x="261"/>
        <item t="data" sd="1" x="262"/>
        <item t="data" sd="1" x="263"/>
        <item t="data" sd="1" x="264"/>
        <item t="data" sd="1" x="265"/>
        <item t="data" sd="1" x="266"/>
        <item t="data" sd="1" x="267"/>
        <item t="data" sd="1" x="268"/>
        <item t="data" sd="1" x="269"/>
        <item t="data" sd="1" x="270"/>
        <item t="data" sd="1" x="271"/>
        <item t="data" sd="1" x="272"/>
        <item t="data" sd="1" x="273"/>
        <item t="data" sd="1" x="274"/>
        <item t="data" sd="1" x="275"/>
        <item t="data" sd="1" x="276"/>
        <item t="data" sd="1" x="277"/>
        <item t="data" sd="1" x="278"/>
        <item t="data" sd="1" x="279"/>
        <item t="data" sd="1" x="280"/>
        <item t="data" sd="1" x="281"/>
        <item t="data" sd="1" x="282"/>
        <item t="data" sd="1" x="283"/>
        <item t="data" sd="1" x="284"/>
        <item t="data" sd="1" x="285"/>
        <item t="data" sd="1" x="286"/>
        <item t="data" sd="1" x="287"/>
        <item t="data" sd="1" x="288"/>
        <item t="data" sd="1" x="289"/>
        <item t="data" sd="1" x="290"/>
        <item t="data" sd="1" x="291"/>
        <item t="data" sd="1" x="292"/>
        <item t="data" sd="1" x="293"/>
        <item t="data" sd="1" x="294"/>
        <item t="data" sd="1" x="295"/>
        <item t="data" sd="1" x="296"/>
        <item t="data" sd="1" x="297"/>
        <item t="data" sd="1" x="298"/>
        <item t="data" sd="1" x="299"/>
        <item t="data" sd="1" x="300"/>
        <item t="data" sd="1" x="301"/>
        <item t="data" sd="1" x="302"/>
        <item t="data" sd="1" x="303"/>
        <item t="data" sd="1" x="304"/>
        <item t="data" sd="1" x="305"/>
        <item t="data" sd="1" x="306"/>
        <item t="data" sd="1" x="307"/>
        <item t="data" sd="1" x="308"/>
        <item t="data" sd="1" x="309"/>
        <item t="data" sd="1" x="310"/>
        <item t="data" sd="1" x="311"/>
        <item t="data" sd="1" x="312"/>
        <item t="data" sd="1" x="313"/>
        <item t="data" sd="1" x="314"/>
        <item t="data" sd="1" x="315"/>
        <item t="data" sd="1" x="316"/>
        <item t="data" sd="1" x="317"/>
        <item t="data" sd="1" x="318"/>
        <item t="data" sd="1" x="319"/>
        <item t="data" sd="1" x="320"/>
        <item t="data" sd="1" x="321"/>
        <item t="data" sd="1" x="322"/>
        <item t="data" sd="1" x="323"/>
        <item t="data" sd="1" x="324"/>
        <item t="data" sd="1" x="325"/>
        <item t="data" sd="1" x="326"/>
        <item t="data" sd="1" x="327"/>
        <item t="data" sd="1" x="328"/>
        <item t="data" sd="1" x="329"/>
        <item t="data" sd="1" x="330"/>
        <item t="data" sd="1" x="331"/>
        <item t="data" sd="1" x="332"/>
        <item t="data" sd="1" x="333"/>
        <item t="data" sd="1" x="334"/>
        <item t="data" sd="1" x="335"/>
        <item t="data" sd="1" x="336"/>
        <item t="data" sd="1" x="337"/>
        <item t="data" sd="1" x="338"/>
        <item t="data" sd="1" x="339"/>
        <item t="data" sd="1" x="340"/>
        <item t="data" sd="1" x="341"/>
        <item t="data" sd="1" x="342"/>
        <item t="data" sd="1" x="343"/>
        <item t="data" sd="1" x="344"/>
        <item t="data" sd="1" x="345"/>
        <item t="data" sd="1" x="346"/>
        <item t="data" sd="1" x="347"/>
        <item t="data" sd="1" x="348"/>
        <item t="data" sd="1" x="349"/>
        <item t="data" sd="1" x="350"/>
        <item t="data" sd="1" x="351"/>
        <item t="data" sd="1" x="352"/>
        <item t="data" sd="1" x="353"/>
        <item t="data" sd="1" x="354"/>
        <item t="data" sd="1" x="355"/>
        <item t="data" sd="1" x="356"/>
        <item t="data" sd="1" x="357"/>
        <item t="data" sd="1" x="358"/>
        <item t="data" sd="1" x="359"/>
        <item t="data" sd="1" x="360"/>
        <item t="data" sd="1" x="361"/>
        <item t="data" sd="1" x="362"/>
        <item t="data" sd="1" x="363"/>
        <item t="data" sd="1" x="364"/>
        <item t="data" sd="1" x="365"/>
        <item t="data" sd="1" x="366"/>
        <item t="data" sd="1" x="367"/>
        <item t="data" sd="1" x="0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ncludeNewItemsInFilter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1" subtotalTop="1" dragToRow="1" dragToCol="1" dragToPage="1" dragToData="1" dragOff="1" showAll="0" topAutoShow="1" itemPageCount="10" sortType="manual" defaultSubtotal="1" minSubtotal="1"/>
    <pivotField dataField="1"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ncludeNewItemsInFilter="1" itemPageCount="10" sortType="manual" defaultSubtotal="1"/>
    <pivotField dataField="1" showDropDowns="1" compact="0" outline="0" subtotalTop="1" dragToRow="0" dragToCol="0" dragToPage="0" dragToData="1" dragOff="1" showAll="0" topAutoShow="1" includeNewItemsInFilter="1" itemPageCount="10" sortType="manual" defaultSubtotal="0"/>
  </pivotFields>
  <rowFields count="1">
    <field x="0"/>
  </rowFields>
  <rowItems count="7">
    <i t="data" r="0" i="0">
      <x v="218"/>
    </i>
    <i t="data" r="0" i="0">
      <x v="219"/>
    </i>
    <i t="data" r="0" i="0">
      <x v="220"/>
    </i>
    <i t="data" r="0" i="0">
      <x v="221"/>
    </i>
    <i t="data" r="0" i="0">
      <x v="222"/>
    </i>
    <i t="data" r="0" i="0">
      <x v="223"/>
    </i>
    <i t="grand" r="0" i="0">
      <x v="0"/>
    </i>
  </rowItems>
  <colFields count="1">
    <field x="-2"/>
  </colFields>
  <colItems count="21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  <i t="data" r="0" i="13">
      <x v="13"/>
    </i>
    <i t="data" r="0" i="14">
      <x v="14"/>
    </i>
    <i t="data" r="0" i="15">
      <x v="15"/>
    </i>
    <i t="data" r="0" i="16">
      <x v="16"/>
    </i>
    <i t="data" r="0" i="17">
      <x v="17"/>
    </i>
    <i t="data" r="0" i="18">
      <x v="18"/>
    </i>
    <i t="data" r="0" i="19">
      <x v="19"/>
    </i>
    <i t="data" r="0" i="20">
      <x v="20"/>
    </i>
  </colItems>
  <dataFields count="21">
    <dataField name="Max di TMP - 2_m_above_ground" fld="97" subtotal="max" showDataAs="normal" baseField="0" baseItem="0"/>
    <dataField name="Min di TMP - 2_m_above_ground" fld="97" subtotal="min" showDataAs="normal" baseField="0" baseItem="304"/>
    <dataField name="Media di TMP - 2_m_above_ground" fld="97" subtotal="average" showDataAs="normal" baseField="0" baseItem="302"/>
    <dataField name="Media di RH - 2_m_above_ground" fld="99" subtotal="average" showDataAs="normal" baseField="0" baseItem="0"/>
    <dataField name="Min di DPT - 2_m_above_ground" fld="98" subtotal="min" showDataAs="normal" baseField="0" baseItem="2"/>
    <dataField name="Media di UGRD - 10_m_above_ground" fld="100" subtotal="average" showDataAs="normal" baseField="0" baseItem="0"/>
    <dataField name="Media di VGRD - 10_m_above_ground" fld="101" subtotal="average" showDataAs="normal" baseField="0" baseItem="0"/>
    <dataField name="Media di LCDC - low_cloud_layer2" fld="124" subtotal="average" showDataAs="normal" baseField="0" baseItem="213"/>
    <dataField name="Media di MCDC - middle_cloud_layer2" fld="126" subtotal="average" showDataAs="normal" baseField="0" baseItem="213"/>
    <dataField name="Max di PRATE - surface" fld="104" subtotal="max" showDataAs="normal" baseField="0" baseItem="0" numFmtId="11"/>
    <dataField name="Max di CRAIN - surface2" fld="118" subtotal="max" showDataAs="normal" baseField="0" baseItem="297"/>
    <dataField name="Max di CSNOW - surface" fld="111" subtotal="max" showDataAs="normal" baseField="0" baseItem="0"/>
    <dataField name="Max di CRAIN - surface" fld="114" subtotal="max" showDataAs="normal" baseField="0" baseItem="175"/>
    <dataField name="Media di HCDC - high_cloud_layer2" fld="128" subtotal="average" showDataAs="normal" baseField="0" baseItem="213"/>
    <dataField name="Max di PRATE - surface2" fld="106" subtotal="max" showDataAs="normal" baseField="0" baseItem="183"/>
    <dataField name="Min di RH - 2_m_above_ground" fld="99" subtotal="min" showDataAs="normal" baseField="0" baseItem="202"/>
    <dataField name="Max di RH - 2_m_above_ground" fld="99" subtotal="max" showDataAs="normal" baseField="0" baseItem="202"/>
    <dataField name="Conteggio di CloudCalculated" fld="134" subtotal="count" showDataAs="normal" baseField="0" baseItem="213"/>
    <dataField name="Max di LCDC - low_cloud_layer2" fld="124" subtotal="max" showDataAs="normal" baseField="0" baseItem="217"/>
    <dataField name="Max di MCDC - middle_cloud_layer2" fld="126" subtotal="max" showDataAs="normal" baseField="0" baseItem="217"/>
    <dataField name="Max di HCDC - high_cloud_layer2" fld="128" subtotal="max" showDataAs="normal" baseField="0" baseItem="217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DataPilot1" cacheId="4" dataOnRows="0" dataCaption="Values" showError="0" showMissing="1" updatedVersion="8" minRefreshableVersion="0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1" fieldPrintTitles="0" itemPrintTitles="1" mergeItem="0" showDropZones="1" createdVersion="0" indent="0" showEmptyRow="0" showEmptyCol="0" showHeaders="1" compact="0" outline="0" outlineData="0" compactData="0" published="0" gridDropZones="0" immersive="1" multipleFieldFilters="0" chartFormat="0" fieldListSortAscending="0" mdxSubqueries="0" applyNumberFormats="0" applyBorderFormats="0" applyFontFormats="0" applyPatternFormats="0" applyAlignmentFormats="0" applyWidthHeightFormats="0" r:id="rId1">
  <location ref="A1:H9" firstHeaderRow="1" firstDataRow="2" firstDataCol="1"/>
  <pivotFields count="135">
    <pivotField axis="axisRow" showDropDowns="1" compact="0" numFmtId="22" outline="0" subtotalTop="1" dragToRow="1" dragToCol="1" dragToPage="1" dragToData="1" dragOff="1" showAll="0" topAutoShow="1" includeNewItemsInFilter="1" itemPageCount="10" sortType="manual" defaultSubtotal="1">
      <items count="369"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data" sd="1" x="198"/>
        <item t="data" sd="1" x="199"/>
        <item t="data" sd="1" x="200"/>
        <item t="data" sd="1" x="201"/>
        <item t="data" sd="1" x="202"/>
        <item t="data" sd="1" x="203"/>
        <item t="data" sd="1" x="204"/>
        <item t="data" sd="1" x="205"/>
        <item t="data" sd="1" x="206"/>
        <item t="data" sd="1" x="207"/>
        <item t="data" sd="1" x="208"/>
        <item t="data" sd="1" x="209"/>
        <item t="data" sd="1" x="210"/>
        <item t="data" sd="1" x="211"/>
        <item t="data" sd="1" x="212"/>
        <item t="data" sd="1" x="213"/>
        <item t="data" sd="1" x="214"/>
        <item t="data" sd="1" x="215"/>
        <item t="data" sd="1" x="216"/>
        <item t="data" sd="1" x="217"/>
        <item t="data" sd="1" x="218"/>
        <item t="data" sd="1" x="219"/>
        <item t="data" sd="1" x="220"/>
        <item t="data" sd="1" x="221"/>
        <item t="data" sd="1" x="222"/>
        <item t="data" sd="1" x="223"/>
        <item t="data" sd="1" x="224"/>
        <item t="data" sd="1" x="225"/>
        <item t="data" sd="1" x="226"/>
        <item t="data" sd="1" x="227"/>
        <item t="data" sd="1" x="228"/>
        <item t="data" sd="1" x="229"/>
        <item t="data" sd="1" x="230"/>
        <item t="data" sd="1" x="231"/>
        <item t="data" sd="1" x="232"/>
        <item t="data" sd="1" x="233"/>
        <item t="data" sd="1" x="234"/>
        <item t="data" sd="1" x="235"/>
        <item t="data" sd="1" x="236"/>
        <item t="data" sd="1" x="237"/>
        <item t="data" sd="1" x="238"/>
        <item t="data" sd="1" x="239"/>
        <item t="data" sd="1" x="240"/>
        <item t="data" sd="1" x="241"/>
        <item t="data" sd="1" x="242"/>
        <item t="data" sd="1" x="243"/>
        <item t="data" sd="1" x="244"/>
        <item t="data" sd="1" x="245"/>
        <item t="data" sd="1" x="246"/>
        <item t="data" sd="1" x="247"/>
        <item t="data" sd="1" x="248"/>
        <item t="data" sd="1" x="249"/>
        <item t="data" sd="1" x="250"/>
        <item t="data" sd="1" x="251"/>
        <item t="data" sd="1" x="252"/>
        <item t="data" sd="1" x="253"/>
        <item t="data" sd="1" x="254"/>
        <item t="data" sd="1" x="255"/>
        <item t="data" sd="1" x="256"/>
        <item t="data" sd="1" x="257"/>
        <item t="data" sd="1" x="258"/>
        <item t="data" sd="1" x="259"/>
        <item t="data" sd="1" x="260"/>
        <item t="data" sd="1" x="261"/>
        <item t="data" sd="1" x="262"/>
        <item t="data" sd="1" x="263"/>
        <item t="data" sd="1" x="264"/>
        <item t="data" sd="1" x="265"/>
        <item t="data" sd="1" x="266"/>
        <item t="data" sd="1" x="267"/>
        <item t="data" sd="1" x="268"/>
        <item t="data" sd="1" x="269"/>
        <item t="data" sd="1" x="270"/>
        <item t="data" sd="1" x="271"/>
        <item t="data" sd="1" x="272"/>
        <item t="data" sd="1" x="273"/>
        <item t="data" sd="1" x="274"/>
        <item t="data" sd="1" x="275"/>
        <item t="data" sd="1" x="276"/>
        <item t="data" sd="1" x="277"/>
        <item t="data" sd="1" x="278"/>
        <item t="data" sd="1" x="279"/>
        <item t="data" sd="1" x="280"/>
        <item t="data" sd="1" x="281"/>
        <item t="data" sd="1" x="282"/>
        <item t="data" sd="1" x="283"/>
        <item t="data" sd="1" x="284"/>
        <item t="data" sd="1" x="285"/>
        <item t="data" sd="1" x="286"/>
        <item t="data" sd="1" x="287"/>
        <item t="data" sd="1" x="288"/>
        <item t="data" sd="1" x="289"/>
        <item t="data" sd="1" x="290"/>
        <item t="data" sd="1" x="291"/>
        <item t="data" sd="1" x="292"/>
        <item t="data" sd="1" x="293"/>
        <item t="data" sd="1" x="294"/>
        <item t="data" sd="1" x="295"/>
        <item t="data" sd="1" x="296"/>
        <item t="data" sd="1" x="297"/>
        <item t="data" sd="1" x="298"/>
        <item t="data" sd="1" x="299"/>
        <item t="data" sd="1" x="300"/>
        <item t="data" sd="1" x="301"/>
        <item t="data" sd="1" x="302"/>
        <item t="data" sd="1" x="303"/>
        <item t="data" sd="1" x="304"/>
        <item t="data" sd="1" x="305"/>
        <item t="data" sd="1" x="306"/>
        <item t="data" sd="1" x="307"/>
        <item t="data" sd="1" x="308"/>
        <item t="data" sd="1" x="309"/>
        <item t="data" sd="1" x="310"/>
        <item t="data" sd="1" x="311"/>
        <item t="data" sd="1" x="312"/>
        <item t="data" sd="1" x="313"/>
        <item t="data" sd="1" x="314"/>
        <item t="data" sd="1" x="315"/>
        <item t="data" sd="1" x="316"/>
        <item t="data" sd="1" x="317"/>
        <item t="data" sd="1" x="318"/>
        <item t="data" sd="1" x="319"/>
        <item t="data" sd="1" x="320"/>
        <item t="data" sd="1" x="321"/>
        <item t="data" sd="1" x="322"/>
        <item t="data" sd="1" x="323"/>
        <item t="data" sd="1" x="324"/>
        <item t="data" sd="1" x="325"/>
        <item t="data" sd="1" x="326"/>
        <item t="data" sd="1" x="327"/>
        <item t="data" sd="1" x="328"/>
        <item t="data" sd="1" x="329"/>
        <item t="data" sd="1" x="330"/>
        <item t="data" sd="1" x="331"/>
        <item t="data" sd="1" x="332"/>
        <item t="data" sd="1" x="333"/>
        <item t="data" sd="1" x="334"/>
        <item t="data" sd="1" x="335"/>
        <item t="data" sd="1" x="336"/>
        <item t="data" sd="1" x="337"/>
        <item t="data" sd="1" x="338"/>
        <item t="data" sd="1" x="339"/>
        <item t="data" sd="1" x="340"/>
        <item t="data" sd="1" x="341"/>
        <item t="data" sd="1" x="342"/>
        <item t="data" sd="1" x="343"/>
        <item t="data" sd="1" x="344"/>
        <item t="data" sd="1" x="345"/>
        <item t="data" sd="1" x="346"/>
        <item t="data" sd="1" x="347"/>
        <item t="data" sd="1" x="348"/>
        <item t="data" sd="1" x="349"/>
        <item t="data" sd="1" x="350"/>
        <item t="data" sd="1" x="351"/>
        <item t="data" sd="1" x="352"/>
        <item t="data" sd="1" x="353"/>
        <item t="data" sd="1" x="354"/>
        <item t="data" sd="1" x="355"/>
        <item t="data" sd="1" x="356"/>
        <item t="data" sd="1" x="357"/>
        <item t="data" sd="1" x="358"/>
        <item t="data" sd="1" x="359"/>
        <item t="data" sd="1" x="360"/>
        <item t="data" sd="1" x="361"/>
        <item t="data" sd="1" x="362"/>
        <item t="data" sd="1" x="363"/>
        <item t="data" sd="1" x="364"/>
        <item t="data" sd="1" x="365"/>
        <item t="data" sd="1" x="366"/>
        <item t="data" sd="1" x="367"/>
        <item t="data" sd="1" x="0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ncludeNewItemsInFilter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dataField="1" showDropDowns="1" compact="0" outline="0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0" subtotalTop="1" dragToRow="1" dragToCol="1" dragToPage="1" dragToData="1" dragOff="1" showAll="0" topAutoShow="1" includeNewItemsInFilter="1" itemPageCount="10" sortType="manual" defaultSubtotal="1"/>
    <pivotField showDropDowns="1" compact="0" outline="0" subtotalTop="1" dragToRow="0" dragToCol="0" dragToPage="0" dragToData="1" dragOff="1" showAll="0" topAutoShow="1" includeNewItemsInFilter="1" itemPageCount="10" sortType="manual" defaultSubtotal="0"/>
  </pivotFields>
  <rowFields count="1">
    <field x="0"/>
  </rowFields>
  <rowItems count="7">
    <i t="data" r="0" i="0">
      <x v="218"/>
    </i>
    <i t="data" r="0" i="0">
      <x v="219"/>
    </i>
    <i t="data" r="0" i="0">
      <x v="220"/>
    </i>
    <i t="data" r="0" i="0">
      <x v="221"/>
    </i>
    <i t="data" r="0" i="0">
      <x v="222"/>
    </i>
    <i t="data" r="0" i="0">
      <x v="223"/>
    </i>
    <i t="grand" r="0" i="0">
      <x v="0"/>
    </i>
  </rowItems>
  <colFields count="1">
    <field x="-2"/>
  </colFields>
  <colItems count="7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</colItems>
  <dataFields count="7">
    <dataField name="Min - TMP - 850_mb" fld="53" subtotal="min" showDataAs="normal" baseField="0" baseItem="0" numFmtId="2"/>
    <dataField name="Average - RH - 850_mb" fld="54" subtotal="average" showDataAs="normal" baseField="0" baseItem="0" numFmtId="2"/>
    <dataField name="Average - RH - 700_mb" fld="46" subtotal="average" showDataAs="normal" baseField="0" baseItem="0" numFmtId="2"/>
    <dataField name="Average - UGRD - 850_mb" fld="57" subtotal="average" showDataAs="normal" baseField="0" baseItem="0" numFmtId="2"/>
    <dataField name="Average - VGRD - 850_mb" fld="58" subtotal="average" showDataAs="normal" baseField="0" baseItem="0" numFmtId="2"/>
    <dataField name="Average - UGRD - 1000_mb" fld="89" subtotal="average" showDataAs="normal" baseField="0" baseItem="0" numFmtId="2"/>
    <dataField name="Average - VGRD - 1000_mb" fld="90" subtotal="average" showDataAs="normal" baseField="0" baseItem="0" numFmtId="2"/>
  </dataFields>
  <formats count="16">
    <format action="formatting" dxfId="87">
      <pivotArea type="all" dataOnly="0" outline="0" fieldPosition="0"/>
    </format>
    <format action="formatting" dxfId="86">
      <pivotArea type="normal" dataOnly="1" outline="0" fieldPosition="0"/>
    </format>
    <format action="formatting" dxfId="85">
      <pivotArea type="origin" dataOnly="0" labelOnly="1" outline="0" fieldPosition="0"/>
    </format>
    <format action="formatting" dxfId="84">
      <pivotArea field="-2" type="button" dataOnly="0" labelOnly="1" outline="0" axis="axisCol" fieldPosition="0"/>
    </format>
    <format action="formatting" dxfId="83">
      <pivotArea type="topRight" dataOnly="0" labelOnly="1" outline="0" fieldPosition="0"/>
    </format>
    <format action="formatting" dxfId="82">
      <pivotArea field="0" type="button" dataOnly="0" labelOnly="1" outline="0" axis="axisRow" fieldPosition="0"/>
    </format>
    <format action="formatting" dxfId="81">
      <pivotArea type="normal" dataOnly="0" labelOnly="1" outline="0" fieldPosition="0">
        <references count="1">
          <reference field="0">
            <x v="325"/>
            <x v="326"/>
            <x v="327"/>
            <x v="328"/>
            <x v="329"/>
            <x v="330"/>
            <x v="331"/>
          </reference>
        </references>
      </pivotArea>
    </format>
    <format action="formatting" dxfId="80">
      <pivotArea type="normal" dataOnly="0" labelOnly="1" grandRow="1" outline="0" fieldPosition="0"/>
    </format>
    <format action="formatting" dxfId="79">
      <pivotArea type="normal" dataOnly="0" labelOnly="1" outline="0" fieldPosition="0">
        <references count="1">
          <reference field="4294967294">
            <x v="0"/>
            <x v="1"/>
            <x v="2"/>
            <x v="3"/>
            <x v="4"/>
            <x v="5"/>
            <x v="6"/>
          </reference>
        </references>
      </pivotArea>
    </format>
    <format action="formatting" dxfId="78">
      <pivotArea type="normal" dataOnly="1" outline="0" fieldPosition="0">
        <references count="1">
          <reference field="4294967294">
            <x v="0"/>
          </reference>
        </references>
      </pivotArea>
    </format>
    <format action="formatting" dxfId="77">
      <pivotArea type="normal" dataOnly="1" outline="0" fieldPosition="0">
        <references count="1">
          <reference field="4294967294">
            <x v="1"/>
          </reference>
        </references>
      </pivotArea>
    </format>
    <format action="formatting" dxfId="76">
      <pivotArea type="normal" dataOnly="1" outline="0" fieldPosition="0">
        <references count="1">
          <reference field="4294967294">
            <x v="2"/>
          </reference>
        </references>
      </pivotArea>
    </format>
    <format action="formatting" dxfId="75">
      <pivotArea type="normal" dataOnly="1" outline="0" fieldPosition="0">
        <references count="1">
          <reference field="4294967294">
            <x v="3"/>
          </reference>
        </references>
      </pivotArea>
    </format>
    <format action="formatting" dxfId="74">
      <pivotArea type="normal" dataOnly="1" outline="0" fieldPosition="0">
        <references count="1">
          <reference field="4294967294">
            <x v="4"/>
          </reference>
        </references>
      </pivotArea>
    </format>
    <format action="formatting" dxfId="73">
      <pivotArea type="normal" dataOnly="1" outline="0" fieldPosition="0">
        <references count="1">
          <reference field="4294967294">
            <x v="5"/>
          </reference>
        </references>
      </pivotArea>
    </format>
    <format action="formatting" dxfId="72">
      <pivotArea type="normal" dataOnly="1" outline="0" fieldPosition="0">
        <references count="1">
          <reference field="4294967294">
            <x v="6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 /></Relationships>
</file>

<file path=xl/worksheets/_rels/sheet4.xml.rels><Relationships xmlns="http://schemas.openxmlformats.org/package/2006/relationships"><Relationship Type="http://schemas.openxmlformats.org/officeDocument/2006/relationships/pivotTable" Target="/xl/pivotTables/pivotTable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F48"/>
  <sheetViews>
    <sheetView tabSelected="1" zoomScaleNormal="100" workbookViewId="0">
      <selection activeCell="EF12" sqref="EF12"/>
    </sheetView>
  </sheetViews>
  <sheetFormatPr baseColWidth="8" defaultColWidth="8.6640625" defaultRowHeight="14.4"/>
  <cols>
    <col width="20" customWidth="1" style="1" min="1" max="1"/>
    <col width="11.109375" customWidth="1" style="46" min="136" max="136"/>
  </cols>
  <sheetData>
    <row r="1">
      <c r="A1" t="inlineStr">
        <is>
          <t>TE -</t>
        </is>
      </c>
      <c r="B1" t="inlineStr">
        <is>
          <t>PRMSL - mean_sea_level</t>
        </is>
      </c>
      <c r="C1" t="inlineStr">
        <is>
          <t>VIS - surface</t>
        </is>
      </c>
      <c r="D1" t="inlineStr">
        <is>
          <t>GUST - surface</t>
        </is>
      </c>
      <c r="E1" t="inlineStr">
        <is>
          <t>HGT - 200_mb</t>
        </is>
      </c>
      <c r="F1" t="inlineStr">
        <is>
          <t>TMP - 200_mb</t>
        </is>
      </c>
      <c r="G1" t="inlineStr">
        <is>
          <t>RH - 200_mb</t>
        </is>
      </c>
      <c r="H1" t="inlineStr">
        <is>
          <t>TCDC - 200_mb</t>
        </is>
      </c>
      <c r="I1" t="inlineStr">
        <is>
          <t>VVEL - 200_mb</t>
        </is>
      </c>
      <c r="J1" t="inlineStr">
        <is>
          <t>UGRD - 200_mb</t>
        </is>
      </c>
      <c r="K1" t="inlineStr">
        <is>
          <t>VGRD - 200_mb</t>
        </is>
      </c>
      <c r="L1" t="inlineStr">
        <is>
          <t>ABSV - 200_mb</t>
        </is>
      </c>
      <c r="M1" t="inlineStr">
        <is>
          <t>HGT - 300_mb</t>
        </is>
      </c>
      <c r="N1" t="inlineStr">
        <is>
          <t>TMP - 300_mb</t>
        </is>
      </c>
      <c r="O1" t="inlineStr">
        <is>
          <t>RH - 300_mb</t>
        </is>
      </c>
      <c r="P1" t="inlineStr">
        <is>
          <t>TCDC - 300_mb</t>
        </is>
      </c>
      <c r="Q1" t="inlineStr">
        <is>
          <t>VVEL - 300_mb</t>
        </is>
      </c>
      <c r="R1" t="inlineStr">
        <is>
          <t>UGRD - 300_mb</t>
        </is>
      </c>
      <c r="S1" t="inlineStr">
        <is>
          <t>VGRD - 300_mb</t>
        </is>
      </c>
      <c r="T1" t="inlineStr">
        <is>
          <t>ABSV - 300_mb</t>
        </is>
      </c>
      <c r="U1" t="inlineStr">
        <is>
          <t>HGT - 400_mb</t>
        </is>
      </c>
      <c r="V1" t="inlineStr">
        <is>
          <t>TMP - 400_mb</t>
        </is>
      </c>
      <c r="W1" t="inlineStr">
        <is>
          <t>RH - 400_mb</t>
        </is>
      </c>
      <c r="X1" t="inlineStr">
        <is>
          <t>TCDC - 400_mb</t>
        </is>
      </c>
      <c r="Y1" t="inlineStr">
        <is>
          <t>VVEL - 400_mb</t>
        </is>
      </c>
      <c r="Z1" t="inlineStr">
        <is>
          <t>UGRD - 400_mb</t>
        </is>
      </c>
      <c r="AA1" t="inlineStr">
        <is>
          <t>VGRD - 400_mb</t>
        </is>
      </c>
      <c r="AB1" t="inlineStr">
        <is>
          <t>ABSV - 400_mb</t>
        </is>
      </c>
      <c r="AC1" t="inlineStr">
        <is>
          <t>HGT - 500_mb</t>
        </is>
      </c>
      <c r="AD1" t="inlineStr">
        <is>
          <t>TMP - 500_mb</t>
        </is>
      </c>
      <c r="AE1" t="inlineStr">
        <is>
          <t>RH - 500_mb</t>
        </is>
      </c>
      <c r="AF1" t="inlineStr">
        <is>
          <t>TCDC - 500_mb</t>
        </is>
      </c>
      <c r="AG1" t="inlineStr">
        <is>
          <t>VVEL - 500_mb</t>
        </is>
      </c>
      <c r="AH1" t="inlineStr">
        <is>
          <t>UGRD - 500_mb</t>
        </is>
      </c>
      <c r="AI1" t="inlineStr">
        <is>
          <t>VGRD - 500_mb</t>
        </is>
      </c>
      <c r="AJ1" t="inlineStr">
        <is>
          <t>ABSV - 500_mb</t>
        </is>
      </c>
      <c r="AK1" t="inlineStr">
        <is>
          <t>HGT - 600_mb</t>
        </is>
      </c>
      <c r="AL1" t="inlineStr">
        <is>
          <t>TMP - 600_mb</t>
        </is>
      </c>
      <c r="AM1" t="inlineStr">
        <is>
          <t>RH - 600_mb</t>
        </is>
      </c>
      <c r="AN1" t="inlineStr">
        <is>
          <t>TCDC - 600_mb</t>
        </is>
      </c>
      <c r="AO1" t="inlineStr">
        <is>
          <t>VVEL - 600_mb</t>
        </is>
      </c>
      <c r="AP1" t="inlineStr">
        <is>
          <t>UGRD - 600_mb</t>
        </is>
      </c>
      <c r="AQ1" t="inlineStr">
        <is>
          <t>VGRD - 600_mb</t>
        </is>
      </c>
      <c r="AR1" t="inlineStr">
        <is>
          <t>ABSV - 600_mb</t>
        </is>
      </c>
      <c r="AS1" t="inlineStr">
        <is>
          <t>HGT - 700_mb</t>
        </is>
      </c>
      <c r="AT1" t="inlineStr">
        <is>
          <t>TMP - 700_mb</t>
        </is>
      </c>
      <c r="AU1" t="inlineStr">
        <is>
          <t>RH - 700_mb</t>
        </is>
      </c>
      <c r="AV1" t="inlineStr">
        <is>
          <t>TCDC - 700_mb</t>
        </is>
      </c>
      <c r="AW1" t="inlineStr">
        <is>
          <t>VVEL - 700_mb</t>
        </is>
      </c>
      <c r="AX1" t="inlineStr">
        <is>
          <t>UGRD - 700_mb</t>
        </is>
      </c>
      <c r="AY1" t="inlineStr">
        <is>
          <t>VGRD - 700_mb</t>
        </is>
      </c>
      <c r="AZ1" t="inlineStr">
        <is>
          <t>ABSV - 700_mb</t>
        </is>
      </c>
      <c r="BA1" t="inlineStr">
        <is>
          <t>HGT - 850_mb</t>
        </is>
      </c>
      <c r="BB1" t="inlineStr">
        <is>
          <t>TMP - 850_mb</t>
        </is>
      </c>
      <c r="BC1" t="inlineStr">
        <is>
          <t>RH - 850_mb</t>
        </is>
      </c>
      <c r="BD1" t="inlineStr">
        <is>
          <t>TCDC - 850_mb</t>
        </is>
      </c>
      <c r="BE1" t="inlineStr">
        <is>
          <t>VVEL - 850_mb</t>
        </is>
      </c>
      <c r="BF1" t="inlineStr">
        <is>
          <t>UGRD - 850_mb</t>
        </is>
      </c>
      <c r="BG1" t="inlineStr">
        <is>
          <t>VGRD - 850_mb</t>
        </is>
      </c>
      <c r="BH1" t="inlineStr">
        <is>
          <t>ABSV - 850_mb</t>
        </is>
      </c>
      <c r="BI1" t="inlineStr">
        <is>
          <t>HGT - 925_mb</t>
        </is>
      </c>
      <c r="BJ1" t="inlineStr">
        <is>
          <t>TMP - 925_mb</t>
        </is>
      </c>
      <c r="BK1" t="inlineStr">
        <is>
          <t>RH - 925_mb</t>
        </is>
      </c>
      <c r="BL1" t="inlineStr">
        <is>
          <t>TCDC - 925_mb</t>
        </is>
      </c>
      <c r="BM1" t="inlineStr">
        <is>
          <t>VVEL - 925_mb</t>
        </is>
      </c>
      <c r="BN1" t="inlineStr">
        <is>
          <t>UGRD - 925_mb</t>
        </is>
      </c>
      <c r="BO1" t="inlineStr">
        <is>
          <t>VGRD - 925_mb</t>
        </is>
      </c>
      <c r="BP1" t="inlineStr">
        <is>
          <t>ABSV - 925_mb</t>
        </is>
      </c>
      <c r="BQ1" t="inlineStr">
        <is>
          <t>HGT - 950_mb</t>
        </is>
      </c>
      <c r="BR1" t="inlineStr">
        <is>
          <t>TMP - 950_mb</t>
        </is>
      </c>
      <c r="BS1" t="inlineStr">
        <is>
          <t>RH - 950_mb</t>
        </is>
      </c>
      <c r="BT1" t="inlineStr">
        <is>
          <t>TCDC - 950_mb</t>
        </is>
      </c>
      <c r="BU1" t="inlineStr">
        <is>
          <t>VVEL - 950_mb</t>
        </is>
      </c>
      <c r="BV1" t="inlineStr">
        <is>
          <t>UGRD - 950_mb</t>
        </is>
      </c>
      <c r="BW1" t="inlineStr">
        <is>
          <t>VGRD - 950_mb</t>
        </is>
      </c>
      <c r="BX1" t="inlineStr">
        <is>
          <t>ABSV - 950_mb</t>
        </is>
      </c>
      <c r="BY1" t="inlineStr">
        <is>
          <t>var2_4_2 - surface</t>
        </is>
      </c>
      <c r="BZ1" t="inlineStr">
        <is>
          <t>HGT - 975_mb</t>
        </is>
      </c>
      <c r="CA1" t="inlineStr">
        <is>
          <t>TMP - 975_mb</t>
        </is>
      </c>
      <c r="CB1" t="inlineStr">
        <is>
          <t>RH - 975_mb</t>
        </is>
      </c>
      <c r="CC1" t="inlineStr">
        <is>
          <t>TCDC - 975_mb</t>
        </is>
      </c>
      <c r="CD1" t="inlineStr">
        <is>
          <t>VVEL - 975_mb</t>
        </is>
      </c>
      <c r="CE1" t="inlineStr">
        <is>
          <t>UGRD - 975_mb</t>
        </is>
      </c>
      <c r="CF1" t="inlineStr">
        <is>
          <t>VGRD - 975_mb</t>
        </is>
      </c>
      <c r="CG1" t="inlineStr">
        <is>
          <t>ABSV - 975_mb</t>
        </is>
      </c>
      <c r="CH1" t="inlineStr">
        <is>
          <t>TMP - 1000_mb</t>
        </is>
      </c>
      <c r="CI1" t="inlineStr">
        <is>
          <t>RH - 1000_mb</t>
        </is>
      </c>
      <c r="CJ1" t="inlineStr">
        <is>
          <t>TCDC - 1000_mb</t>
        </is>
      </c>
      <c r="CK1" t="inlineStr">
        <is>
          <t>VVEL - 1000_mb</t>
        </is>
      </c>
      <c r="CL1" t="inlineStr">
        <is>
          <t>UGRD - 1000_mb</t>
        </is>
      </c>
      <c r="CM1" t="inlineStr">
        <is>
          <t>VGRD - 1000_mb</t>
        </is>
      </c>
      <c r="CN1" t="inlineStr">
        <is>
          <t>ABSV - 1000_mb</t>
        </is>
      </c>
      <c r="CO1" t="inlineStr">
        <is>
          <t>HGT - 1000_mb</t>
        </is>
      </c>
      <c r="CP1" t="inlineStr">
        <is>
          <t>HGT - surface</t>
        </is>
      </c>
      <c r="CQ1" t="inlineStr">
        <is>
          <t>TMP - surface</t>
        </is>
      </c>
      <c r="CR1" t="inlineStr">
        <is>
          <t>SNOD - surface</t>
        </is>
      </c>
      <c r="CS1" t="inlineStr">
        <is>
          <t>PEVPR - surface</t>
        </is>
      </c>
      <c r="CT1" t="inlineStr">
        <is>
          <t>TMP - 2_m_above_ground</t>
        </is>
      </c>
      <c r="CU1" t="inlineStr">
        <is>
          <t>DPT - 2_m_above_ground</t>
        </is>
      </c>
      <c r="CV1" t="inlineStr">
        <is>
          <t>RH - 2_m_above_ground</t>
        </is>
      </c>
      <c r="CW1" t="inlineStr">
        <is>
          <t>UGRD - 10_m_above_ground</t>
        </is>
      </c>
      <c r="CX1" t="inlineStr">
        <is>
          <t>VGRD - 10_m_above_ground</t>
        </is>
      </c>
      <c r="CY1" t="inlineStr">
        <is>
          <t>CPOFP - surface</t>
        </is>
      </c>
      <c r="CZ1" t="inlineStr">
        <is>
          <t>CPRAT - surface</t>
        </is>
      </c>
      <c r="DA1" t="inlineStr">
        <is>
          <t>PRATE - surface</t>
        </is>
      </c>
      <c r="DB1" t="inlineStr">
        <is>
          <t>CPRAT - surface</t>
        </is>
      </c>
      <c r="DC1" t="inlineStr">
        <is>
          <t>PRATE - surface</t>
        </is>
      </c>
      <c r="DD1" t="inlineStr">
        <is>
          <t>APCP - surface</t>
        </is>
      </c>
      <c r="DE1" t="inlineStr">
        <is>
          <t>APCP - surface</t>
        </is>
      </c>
      <c r="DF1" t="inlineStr">
        <is>
          <t>ACPCP - surface</t>
        </is>
      </c>
      <c r="DG1" t="inlineStr">
        <is>
          <t>ACPCP - surface</t>
        </is>
      </c>
      <c r="DH1" t="inlineStr">
        <is>
          <t>CSNOW - surface</t>
        </is>
      </c>
      <c r="DI1" t="inlineStr">
        <is>
          <t>CICEP - surface</t>
        </is>
      </c>
      <c r="DJ1" t="inlineStr">
        <is>
          <t>CFRZR - surface</t>
        </is>
      </c>
      <c r="DK1" t="inlineStr">
        <is>
          <t>CRAIN - surface</t>
        </is>
      </c>
      <c r="DL1" t="inlineStr">
        <is>
          <t>CSNOW - surface</t>
        </is>
      </c>
      <c r="DM1" t="inlineStr">
        <is>
          <t>CICEP - surface</t>
        </is>
      </c>
      <c r="DN1" t="inlineStr">
        <is>
          <t>CFRZR - surface</t>
        </is>
      </c>
      <c r="DO1" t="inlineStr">
        <is>
          <t>CRAIN - surface</t>
        </is>
      </c>
      <c r="DP1" t="inlineStr">
        <is>
          <t>SUNSD - surface</t>
        </is>
      </c>
      <c r="DQ1" t="inlineStr">
        <is>
          <t>LFTX - surface</t>
        </is>
      </c>
      <c r="DR1" t="inlineStr">
        <is>
          <t>CAPE - surface</t>
        </is>
      </c>
      <c r="DS1" t="inlineStr">
        <is>
          <t>CIN - surface</t>
        </is>
      </c>
      <c r="DT1" t="inlineStr">
        <is>
          <t>LCDC - low_cloud_layer</t>
        </is>
      </c>
      <c r="DU1" t="inlineStr">
        <is>
          <t>LCDC - low_cloud_layer</t>
        </is>
      </c>
      <c r="DV1" t="inlineStr">
        <is>
          <t>MCDC - middle_cloud_layer</t>
        </is>
      </c>
      <c r="DW1" t="inlineStr">
        <is>
          <t>MCDC - middle_cloud_layer</t>
        </is>
      </c>
      <c r="DX1" t="inlineStr">
        <is>
          <t>HCDC - high_cloud_layer</t>
        </is>
      </c>
      <c r="DY1" t="inlineStr">
        <is>
          <t>HCDC - high_cloud_layer</t>
        </is>
      </c>
      <c r="DZ1" t="inlineStr">
        <is>
          <t>HLCY - 3000-0_m_above_ground</t>
        </is>
      </c>
      <c r="EA1" t="inlineStr">
        <is>
          <t>HGT - 0C_isotherm</t>
        </is>
      </c>
      <c r="EB1" t="inlineStr">
        <is>
          <t>RH - 0C_isotherm</t>
        </is>
      </c>
      <c r="EC1" t="inlineStr">
        <is>
          <t>ICEC - surface</t>
        </is>
      </c>
      <c r="ED1" t="inlineStr">
        <is>
          <t xml:space="preserve"> 1</t>
        </is>
      </c>
      <c r="EF1" t="inlineStr">
        <is>
          <t>TotCloud</t>
        </is>
      </c>
    </row>
    <row r="2">
      <c r="A2" s="10" t="inlineStr">
        <is>
          <t>2024-08-09 09:00</t>
        </is>
      </c>
      <c r="B2" t="inlineStr">
        <is>
          <t>101380</t>
        </is>
      </c>
      <c r="C2" t="inlineStr">
        <is>
          <t>24135.1</t>
        </is>
      </c>
      <c r="D2" t="inlineStr">
        <is>
          <t>6.61541</t>
        </is>
      </c>
      <c r="E2" t="inlineStr">
        <is>
          <t>12313.6</t>
        </is>
      </c>
      <c r="F2" t="inlineStr">
        <is>
          <t>224.58</t>
        </is>
      </c>
      <c r="G2" t="inlineStr">
        <is>
          <t>7.7</t>
        </is>
      </c>
      <c r="H2" t="inlineStr">
        <is>
          <t>0</t>
        </is>
      </c>
      <c r="I2" t="inlineStr">
        <is>
          <t>0.0691563</t>
        </is>
      </c>
      <c r="J2" t="inlineStr">
        <is>
          <t>15.8018</t>
        </is>
      </c>
      <c r="K2" t="inlineStr">
        <is>
          <t>-1.04432</t>
        </is>
      </c>
      <c r="L2" t="inlineStr">
        <is>
          <t>0.000132982</t>
        </is>
      </c>
      <c r="M2" t="inlineStr">
        <is>
          <t>9601.89</t>
        </is>
      </c>
      <c r="N2" t="inlineStr">
        <is>
          <t>235.658</t>
        </is>
      </c>
      <c r="O2" t="inlineStr">
        <is>
          <t>35.3</t>
        </is>
      </c>
      <c r="P2" t="inlineStr">
        <is>
          <t>0</t>
        </is>
      </c>
      <c r="Q2" t="inlineStr">
        <is>
          <t>0.0608848</t>
        </is>
      </c>
      <c r="R2" t="inlineStr">
        <is>
          <t>6.62978</t>
        </is>
      </c>
      <c r="S2" t="inlineStr">
        <is>
          <t>-9.72414</t>
        </is>
      </c>
      <c r="T2" s="2" t="inlineStr">
        <is>
          <t>3.39875e-05</t>
        </is>
      </c>
      <c r="U2" t="inlineStr">
        <is>
          <t>7550</t>
        </is>
      </c>
      <c r="V2" t="inlineStr">
        <is>
          <t>252.037</t>
        </is>
      </c>
      <c r="W2" t="inlineStr">
        <is>
          <t>6.4</t>
        </is>
      </c>
      <c r="X2" t="inlineStr">
        <is>
          <t>0</t>
        </is>
      </c>
      <c r="Y2" t="inlineStr">
        <is>
          <t>0.225563</t>
        </is>
      </c>
      <c r="Z2" t="inlineStr">
        <is>
          <t>1.4512</t>
        </is>
      </c>
      <c r="AA2" t="inlineStr">
        <is>
          <t>-12.284</t>
        </is>
      </c>
      <c r="AB2" s="2" t="inlineStr">
        <is>
          <t>9.49402e-06</t>
        </is>
      </c>
      <c r="AC2" t="inlineStr">
        <is>
          <t>5862.32</t>
        </is>
      </c>
      <c r="AD2" t="inlineStr">
        <is>
          <t>264.172</t>
        </is>
      </c>
      <c r="AE2" t="inlineStr">
        <is>
          <t>51.6</t>
        </is>
      </c>
      <c r="AF2" t="inlineStr">
        <is>
          <t>0</t>
        </is>
      </c>
      <c r="AG2" t="inlineStr">
        <is>
          <t>0.0579356</t>
        </is>
      </c>
      <c r="AH2" t="inlineStr">
        <is>
          <t>3.42579</t>
        </is>
      </c>
      <c r="AI2" t="inlineStr">
        <is>
          <t>-8.44937</t>
        </is>
      </c>
      <c r="AJ2" s="2" t="inlineStr">
        <is>
          <t>6.71339e-05</t>
        </is>
      </c>
      <c r="AK2" t="inlineStr">
        <is>
          <t>4426.77</t>
        </is>
      </c>
      <c r="AL2" t="inlineStr">
        <is>
          <t>273.772</t>
        </is>
      </c>
      <c r="AM2" t="inlineStr">
        <is>
          <t>19.6</t>
        </is>
      </c>
      <c r="AN2" t="inlineStr">
        <is>
          <t>0</t>
        </is>
      </c>
      <c r="AO2" t="inlineStr">
        <is>
          <t>0.0954375</t>
        </is>
      </c>
      <c r="AP2" t="inlineStr">
        <is>
          <t>3.37747</t>
        </is>
      </c>
      <c r="AQ2" t="inlineStr">
        <is>
          <t>-5.9278</t>
        </is>
      </c>
      <c r="AR2" s="2" t="inlineStr">
        <is>
          <t>0.000135435</t>
        </is>
      </c>
      <c r="AS2" t="inlineStr">
        <is>
          <t>3170.45</t>
        </is>
      </c>
      <c r="AT2" t="inlineStr">
        <is>
          <t>282.136</t>
        </is>
      </c>
      <c r="AU2" t="inlineStr">
        <is>
          <t>10.9</t>
        </is>
      </c>
      <c r="AV2" t="inlineStr">
        <is>
          <t>0</t>
        </is>
      </c>
      <c r="AW2" t="inlineStr">
        <is>
          <t>0.0322451</t>
        </is>
      </c>
      <c r="AX2" t="inlineStr">
        <is>
          <t>6.27319</t>
        </is>
      </c>
      <c r="AY2" t="inlineStr">
        <is>
          <t>-5.80947</t>
        </is>
      </c>
      <c r="AZ2" t="inlineStr">
        <is>
          <t>0.000158097</t>
        </is>
      </c>
      <c r="BA2" t="inlineStr">
        <is>
          <t>1536.76</t>
        </is>
      </c>
      <c r="BB2" t="inlineStr">
        <is>
          <t>291.196</t>
        </is>
      </c>
      <c r="BC2" t="inlineStr">
        <is>
          <t>53.9</t>
        </is>
      </c>
      <c r="BD2" t="inlineStr">
        <is>
          <t>0</t>
        </is>
      </c>
      <c r="BE2" t="inlineStr">
        <is>
          <t>0.301829</t>
        </is>
      </c>
      <c r="BF2" t="inlineStr">
        <is>
          <t>4.16794</t>
        </is>
      </c>
      <c r="BG2" t="inlineStr">
        <is>
          <t>-7.01681</t>
        </is>
      </c>
      <c r="BH2" t="inlineStr">
        <is>
          <t>0.000103896</t>
        </is>
      </c>
      <c r="BI2" t="inlineStr">
        <is>
          <t>807.556</t>
        </is>
      </c>
      <c r="BJ2" t="inlineStr">
        <is>
          <t>295.468</t>
        </is>
      </c>
      <c r="BK2" t="inlineStr">
        <is>
          <t>65.2</t>
        </is>
      </c>
      <c r="BL2" t="inlineStr">
        <is>
          <t>0</t>
        </is>
      </c>
      <c r="BM2" t="inlineStr">
        <is>
          <t>0.294449</t>
        </is>
      </c>
      <c r="BN2" t="inlineStr">
        <is>
          <t>3.13418</t>
        </is>
      </c>
      <c r="BO2" t="inlineStr">
        <is>
          <t>-6.03477</t>
        </is>
      </c>
      <c r="BP2" t="inlineStr">
        <is>
          <t>8.45106e-05</t>
        </is>
      </c>
      <c r="BQ2" t="inlineStr">
        <is>
          <t>574.452</t>
        </is>
      </c>
      <c r="BR2" t="inlineStr">
        <is>
          <t>297.624</t>
        </is>
      </c>
      <c r="BS2" t="inlineStr">
        <is>
          <t>59.6</t>
        </is>
      </c>
      <c r="BT2" t="inlineStr">
        <is>
          <t>0</t>
        </is>
      </c>
      <c r="BU2" t="inlineStr">
        <is>
          <t>0.119604</t>
        </is>
      </c>
      <c r="BV2" t="inlineStr">
        <is>
          <t>2.70295</t>
        </is>
      </c>
      <c r="BW2" t="inlineStr">
        <is>
          <t>-6.38251</t>
        </is>
      </c>
      <c r="BX2" s="2" t="inlineStr">
        <is>
          <t>8.21846e-05</t>
        </is>
      </c>
      <c r="BY2" t="inlineStr">
        <is>
          <t>4</t>
        </is>
      </c>
      <c r="BZ2" t="inlineStr">
        <is>
          <t>345.701</t>
        </is>
      </c>
      <c r="CA2" t="inlineStr">
        <is>
          <t>299.869</t>
        </is>
      </c>
      <c r="CB2" t="inlineStr">
        <is>
          <t>54.1</t>
        </is>
      </c>
      <c r="CC2" t="inlineStr">
        <is>
          <t>0</t>
        </is>
      </c>
      <c r="CD2" t="inlineStr">
        <is>
          <t>-0.0446631</t>
        </is>
      </c>
      <c r="CE2" t="inlineStr">
        <is>
          <t>2.12107</t>
        </is>
      </c>
      <c r="CF2" t="inlineStr">
        <is>
          <t>-6.75003</t>
        </is>
      </c>
      <c r="CG2" s="2" t="inlineStr">
        <is>
          <t>8.56519e-05</t>
        </is>
      </c>
      <c r="CH2" t="inlineStr">
        <is>
          <t>302.358</t>
        </is>
      </c>
      <c r="CI2" t="inlineStr">
        <is>
          <t>48.3</t>
        </is>
      </c>
      <c r="CJ2" t="inlineStr">
        <is>
          <t>0</t>
        </is>
      </c>
      <c r="CK2" t="inlineStr">
        <is>
          <t>-0.152663</t>
        </is>
      </c>
      <c r="CL2" t="inlineStr">
        <is>
          <t>1.38419</t>
        </is>
      </c>
      <c r="CM2" t="inlineStr">
        <is>
          <t>-6.72143</t>
        </is>
      </c>
      <c r="CN2" s="2" t="inlineStr">
        <is>
          <t>7.13518e-05</t>
        </is>
      </c>
      <c r="CO2" t="inlineStr">
        <is>
          <t>121.003</t>
        </is>
      </c>
      <c r="CP2" t="inlineStr">
        <is>
          <t>55.5794</t>
        </is>
      </c>
      <c r="CQ2" t="inlineStr">
        <is>
          <t>316.384</t>
        </is>
      </c>
      <c r="CR2" t="inlineStr">
        <is>
          <t>0</t>
        </is>
      </c>
      <c r="CS2" t="inlineStr">
        <is>
          <t>675.498</t>
        </is>
      </c>
      <c r="CT2" t="inlineStr">
        <is>
          <t>304.883</t>
        </is>
      </c>
      <c r="CU2" t="inlineStr">
        <is>
          <t>290.728</t>
        </is>
      </c>
      <c r="CV2" t="inlineStr">
        <is>
          <t>42.6</t>
        </is>
      </c>
      <c r="CW2" t="inlineStr">
        <is>
          <t>0.82219</t>
        </is>
      </c>
      <c r="CX2" t="inlineStr">
        <is>
          <t>-6.06697</t>
        </is>
      </c>
      <c r="CY2" t="inlineStr">
        <is>
          <t>-50</t>
        </is>
      </c>
      <c r="CZ2" t="inlineStr">
        <is>
          <t>0</t>
        </is>
      </c>
      <c r="DA2" t="inlineStr">
        <is>
          <t>0</t>
        </is>
      </c>
      <c r="DB2" t="inlineStr">
        <is>
          <t>0</t>
        </is>
      </c>
      <c r="DC2" t="inlineStr">
        <is>
          <t>0</t>
        </is>
      </c>
      <c r="DD2" t="inlineStr">
        <is>
          <t>0</t>
        </is>
      </c>
      <c r="DE2" t="inlineStr">
        <is>
          <t>0</t>
        </is>
      </c>
      <c r="DF2" t="inlineStr">
        <is>
          <t>0</t>
        </is>
      </c>
      <c r="DG2" t="inlineStr">
        <is>
          <t>0</t>
        </is>
      </c>
      <c r="DH2" t="inlineStr">
        <is>
          <t>0</t>
        </is>
      </c>
      <c r="DI2" t="inlineStr">
        <is>
          <t>0</t>
        </is>
      </c>
      <c r="DJ2" t="inlineStr">
        <is>
          <t>0</t>
        </is>
      </c>
      <c r="DK2" t="inlineStr">
        <is>
          <t>0</t>
        </is>
      </c>
      <c r="DL2" t="inlineStr">
        <is>
          <t>0</t>
        </is>
      </c>
      <c r="DM2" t="inlineStr">
        <is>
          <t>0</t>
        </is>
      </c>
      <c r="DN2" t="inlineStr">
        <is>
          <t>0</t>
        </is>
      </c>
      <c r="DO2" t="inlineStr">
        <is>
          <t>0</t>
        </is>
      </c>
      <c r="DP2" t="inlineStr">
        <is>
          <t>10800</t>
        </is>
      </c>
      <c r="DQ2" t="inlineStr">
        <is>
          <t>-3.06982</t>
        </is>
      </c>
      <c r="DR2" t="inlineStr">
        <is>
          <t>830</t>
        </is>
      </c>
      <c r="DS2" t="inlineStr">
        <is>
          <t>-43.8011</t>
        </is>
      </c>
      <c r="DT2" t="inlineStr">
        <is>
          <t>0</t>
        </is>
      </c>
      <c r="DU2" t="inlineStr">
        <is>
          <t>0</t>
        </is>
      </c>
      <c r="DV2" t="inlineStr">
        <is>
          <t>0</t>
        </is>
      </c>
      <c r="DW2" t="inlineStr">
        <is>
          <t>0.4</t>
        </is>
      </c>
      <c r="DX2" t="inlineStr">
        <is>
          <t>0</t>
        </is>
      </c>
      <c r="DY2" t="inlineStr">
        <is>
          <t>0</t>
        </is>
      </c>
      <c r="DZ2" t="inlineStr">
        <is>
          <t>15.3975</t>
        </is>
      </c>
      <c r="EA2" t="inlineStr">
        <is>
          <t>4508.16</t>
        </is>
      </c>
      <c r="EB2" t="inlineStr">
        <is>
          <t>21.5</t>
        </is>
      </c>
      <c r="EC2" t="inlineStr">
        <is>
          <t>0</t>
        </is>
      </c>
      <c r="ED2" t="inlineStr">
        <is>
          <t xml:space="preserve"> 2</t>
        </is>
      </c>
      <c r="EF2" s="8">
        <f>DU2+DW2+DY2-(DU2*DW2+DU2*DY2+DW2*DY2)/100</f>
        <v/>
      </c>
    </row>
    <row r="3">
      <c r="A3" s="10" t="inlineStr">
        <is>
          <t>2024-08-09 12:00</t>
        </is>
      </c>
      <c r="B3" t="inlineStr">
        <is>
          <t>101336</t>
        </is>
      </c>
      <c r="C3" t="inlineStr">
        <is>
          <t>24134.7</t>
        </is>
      </c>
      <c r="D3" t="inlineStr">
        <is>
          <t>8.0182</t>
        </is>
      </c>
      <c r="E3" t="inlineStr">
        <is>
          <t>12320.1</t>
        </is>
      </c>
      <c r="F3" t="inlineStr">
        <is>
          <t>224.572</t>
        </is>
      </c>
      <c r="G3" t="inlineStr">
        <is>
          <t>7</t>
        </is>
      </c>
      <c r="H3" t="inlineStr">
        <is>
          <t>0</t>
        </is>
      </c>
      <c r="I3" t="inlineStr">
        <is>
          <t>0.0587129</t>
        </is>
      </c>
      <c r="J3" t="inlineStr">
        <is>
          <t>14.2644</t>
        </is>
      </c>
      <c r="K3" t="inlineStr">
        <is>
          <t>-3.97408</t>
        </is>
      </c>
      <c r="L3" s="2" t="inlineStr">
        <is>
          <t>9.8162e-05</t>
        </is>
      </c>
      <c r="M3" t="inlineStr">
        <is>
          <t>9606.55</t>
        </is>
      </c>
      <c r="N3" t="inlineStr">
        <is>
          <t>235.905</t>
        </is>
      </c>
      <c r="O3" t="inlineStr">
        <is>
          <t>16.1</t>
        </is>
      </c>
      <c r="P3" t="inlineStr">
        <is>
          <t>0</t>
        </is>
      </c>
      <c r="Q3" t="inlineStr">
        <is>
          <t>0.109965</t>
        </is>
      </c>
      <c r="R3" t="inlineStr">
        <is>
          <t>9.71533</t>
        </is>
      </c>
      <c r="S3" t="inlineStr">
        <is>
          <t>-9.76236</t>
        </is>
      </c>
      <c r="T3" s="2" t="inlineStr">
        <is>
          <t>0.000237996</t>
        </is>
      </c>
      <c r="U3" t="inlineStr">
        <is>
          <t>7560.11</t>
        </is>
      </c>
      <c r="V3" t="inlineStr">
        <is>
          <t>251.728</t>
        </is>
      </c>
      <c r="W3" t="inlineStr">
        <is>
          <t>12.9</t>
        </is>
      </c>
      <c r="X3" t="inlineStr">
        <is>
          <t>0</t>
        </is>
      </c>
      <c r="Y3" t="inlineStr">
        <is>
          <t>0.289969</t>
        </is>
      </c>
      <c r="Z3" t="inlineStr">
        <is>
          <t>2.85098</t>
        </is>
      </c>
      <c r="AA3" t="inlineStr">
        <is>
          <t>-10.9895</t>
        </is>
      </c>
      <c r="AB3" s="2" t="inlineStr">
        <is>
          <t>0.000125418</t>
        </is>
      </c>
      <c r="AC3" t="inlineStr">
        <is>
          <t>5870.05</t>
        </is>
      </c>
      <c r="AD3" t="inlineStr">
        <is>
          <t>264.867</t>
        </is>
      </c>
      <c r="AE3" t="inlineStr">
        <is>
          <t>12</t>
        </is>
      </c>
      <c r="AF3" t="inlineStr">
        <is>
          <t>0</t>
        </is>
      </c>
      <c r="AG3" t="inlineStr">
        <is>
          <t>0.194295</t>
        </is>
      </c>
      <c r="AH3" t="inlineStr">
        <is>
          <t>5.25187</t>
        </is>
      </c>
      <c r="AI3" t="inlineStr">
        <is>
          <t>-7.06277</t>
        </is>
      </c>
      <c r="AJ3" s="2" t="inlineStr">
        <is>
          <t>6.91379e-05</t>
        </is>
      </c>
      <c r="AK3" t="inlineStr">
        <is>
          <t>4432.04</t>
        </is>
      </c>
      <c r="AL3" t="inlineStr">
        <is>
          <t>274.127</t>
        </is>
      </c>
      <c r="AM3" t="inlineStr">
        <is>
          <t>41.4</t>
        </is>
      </c>
      <c r="AN3" t="inlineStr">
        <is>
          <t>0</t>
        </is>
      </c>
      <c r="AO3" t="inlineStr">
        <is>
          <t>-0.0111211</t>
        </is>
      </c>
      <c r="AP3" t="inlineStr">
        <is>
          <t>2.68816</t>
        </is>
      </c>
      <c r="AQ3" t="inlineStr">
        <is>
          <t>-7.12325</t>
        </is>
      </c>
      <c r="AR3" t="inlineStr">
        <is>
          <t>0.000133097</t>
        </is>
      </c>
      <c r="AS3" t="inlineStr">
        <is>
          <t>3173.07</t>
        </is>
      </c>
      <c r="AT3" t="inlineStr">
        <is>
          <t>282.731</t>
        </is>
      </c>
      <c r="AU3" t="inlineStr">
        <is>
          <t>13.1</t>
        </is>
      </c>
      <c r="AV3" t="inlineStr">
        <is>
          <t>0</t>
        </is>
      </c>
      <c r="AW3" t="inlineStr">
        <is>
          <t>-0.046834</t>
        </is>
      </c>
      <c r="AX3" t="inlineStr">
        <is>
          <t>5.45494</t>
        </is>
      </c>
      <c r="AY3" t="inlineStr">
        <is>
          <t>-7.05224</t>
        </is>
      </c>
      <c r="AZ3" t="inlineStr">
        <is>
          <t>0.000130998</t>
        </is>
      </c>
      <c r="BA3" t="inlineStr">
        <is>
          <t>1538.81</t>
        </is>
      </c>
      <c r="BB3" t="inlineStr">
        <is>
          <t>291.111</t>
        </is>
      </c>
      <c r="BC3" t="inlineStr">
        <is>
          <t>65.1</t>
        </is>
      </c>
      <c r="BD3" t="inlineStr">
        <is>
          <t>0</t>
        </is>
      </c>
      <c r="BE3" t="inlineStr">
        <is>
          <t>0.590972</t>
        </is>
      </c>
      <c r="BF3" t="inlineStr">
        <is>
          <t>4.7333</t>
        </is>
      </c>
      <c r="BG3" t="inlineStr">
        <is>
          <t>-6.78404</t>
        </is>
      </c>
      <c r="BH3" t="inlineStr">
        <is>
          <t>6.28387e-05</t>
        </is>
      </c>
      <c r="BI3" t="inlineStr">
        <is>
          <t>806.978</t>
        </is>
      </c>
      <c r="BJ3" t="inlineStr">
        <is>
          <t>296.791</t>
        </is>
      </c>
      <c r="BK3" t="inlineStr">
        <is>
          <t>59.8</t>
        </is>
      </c>
      <c r="BL3" t="inlineStr">
        <is>
          <t>0</t>
        </is>
      </c>
      <c r="BM3" t="inlineStr">
        <is>
          <t>0.601856</t>
        </is>
      </c>
      <c r="BN3" t="inlineStr">
        <is>
          <t>3.75635</t>
        </is>
      </c>
      <c r="BO3" t="inlineStr">
        <is>
          <t>-7.1874</t>
        </is>
      </c>
      <c r="BP3" s="2" t="inlineStr">
        <is>
          <t>4.50547e-05</t>
        </is>
      </c>
      <c r="BQ3" t="inlineStr">
        <is>
          <t>572.847</t>
        </is>
      </c>
      <c r="BR3" t="inlineStr">
        <is>
          <t>298.931</t>
        </is>
      </c>
      <c r="BS3" t="inlineStr">
        <is>
          <t>55.1</t>
        </is>
      </c>
      <c r="BT3" t="inlineStr">
        <is>
          <t>0</t>
        </is>
      </c>
      <c r="BU3" t="inlineStr">
        <is>
          <t>0.347712</t>
        </is>
      </c>
      <c r="BV3" t="inlineStr">
        <is>
          <t>3.01898</t>
        </is>
      </c>
      <c r="BW3" t="inlineStr">
        <is>
          <t>-7.84414</t>
        </is>
      </c>
      <c r="BX3" s="2" t="inlineStr">
        <is>
          <t>3.00015e-05</t>
        </is>
      </c>
      <c r="BY3" t="inlineStr">
        <is>
          <t>6</t>
        </is>
      </c>
      <c r="BZ3" t="inlineStr">
        <is>
          <t>343.121</t>
        </is>
      </c>
      <c r="CA3" t="inlineStr">
        <is>
          <t>301.131</t>
        </is>
      </c>
      <c r="CB3" t="inlineStr">
        <is>
          <t>50.5</t>
        </is>
      </c>
      <c r="CC3" t="inlineStr">
        <is>
          <t>0</t>
        </is>
      </c>
      <c r="CD3" t="inlineStr">
        <is>
          <t>0.0656372</t>
        </is>
      </c>
      <c r="CE3" t="inlineStr">
        <is>
          <t>2.01166</t>
        </is>
      </c>
      <c r="CF3" t="inlineStr">
        <is>
          <t>-8.54767</t>
        </is>
      </c>
      <c r="CG3" s="2" t="inlineStr">
        <is>
          <t>3.57187e-05</t>
        </is>
      </c>
      <c r="CH3" t="inlineStr">
        <is>
          <t>303.681</t>
        </is>
      </c>
      <c r="CI3" t="inlineStr">
        <is>
          <t>45.2</t>
        </is>
      </c>
      <c r="CJ3" t="inlineStr">
        <is>
          <t>0</t>
        </is>
      </c>
      <c r="CK3" t="inlineStr">
        <is>
          <t>-0.170363</t>
        </is>
      </c>
      <c r="CL3" t="inlineStr">
        <is>
          <t>0.858572</t>
        </is>
      </c>
      <c r="CM3" t="inlineStr">
        <is>
          <t>-8.60371</t>
        </is>
      </c>
      <c r="CN3" s="2" t="inlineStr">
        <is>
          <t>1.99031e-05</t>
        </is>
      </c>
      <c r="CO3" t="inlineStr">
        <is>
          <t>117.503</t>
        </is>
      </c>
      <c r="CP3" t="inlineStr">
        <is>
          <t>55.5794</t>
        </is>
      </c>
      <c r="CQ3" t="inlineStr">
        <is>
          <t>318.715</t>
        </is>
      </c>
      <c r="CR3" t="inlineStr">
        <is>
          <t>0</t>
        </is>
      </c>
      <c r="CS3" t="inlineStr">
        <is>
          <t>806.128</t>
        </is>
      </c>
      <c r="CT3" t="inlineStr">
        <is>
          <t>306.456</t>
        </is>
      </c>
      <c r="CU3" t="inlineStr">
        <is>
          <t>290.928</t>
        </is>
      </c>
      <c r="CV3" t="inlineStr">
        <is>
          <t>39.4</t>
        </is>
      </c>
      <c r="CW3" t="inlineStr">
        <is>
          <t>0.101301</t>
        </is>
      </c>
      <c r="CX3" t="inlineStr">
        <is>
          <t>-7.7454</t>
        </is>
      </c>
      <c r="CY3" t="inlineStr">
        <is>
          <t>-50</t>
        </is>
      </c>
      <c r="CZ3" t="inlineStr">
        <is>
          <t>0</t>
        </is>
      </c>
      <c r="DA3" t="inlineStr">
        <is>
          <t>0</t>
        </is>
      </c>
      <c r="DB3" t="inlineStr">
        <is>
          <t>0</t>
        </is>
      </c>
      <c r="DC3" t="inlineStr">
        <is>
          <t>0</t>
        </is>
      </c>
      <c r="DD3" t="inlineStr">
        <is>
          <t>0</t>
        </is>
      </c>
      <c r="DE3" t="inlineStr">
        <is>
          <t>0</t>
        </is>
      </c>
      <c r="DF3" t="inlineStr">
        <is>
          <t>0</t>
        </is>
      </c>
      <c r="DG3" t="inlineStr">
        <is>
          <t>0</t>
        </is>
      </c>
      <c r="DH3" t="inlineStr">
        <is>
          <t>0</t>
        </is>
      </c>
      <c r="DI3" t="inlineStr">
        <is>
          <t>0</t>
        </is>
      </c>
      <c r="DJ3" t="inlineStr">
        <is>
          <t>0</t>
        </is>
      </c>
      <c r="DK3" t="inlineStr">
        <is>
          <t>0</t>
        </is>
      </c>
      <c r="DL3" t="inlineStr">
        <is>
          <t>0</t>
        </is>
      </c>
      <c r="DM3" t="inlineStr">
        <is>
          <t>0</t>
        </is>
      </c>
      <c r="DN3" t="inlineStr">
        <is>
          <t>0</t>
        </is>
      </c>
      <c r="DO3" t="inlineStr">
        <is>
          <t>0</t>
        </is>
      </c>
      <c r="DP3" t="inlineStr">
        <is>
          <t>21600</t>
        </is>
      </c>
      <c r="DQ3" t="inlineStr">
        <is>
          <t>-3.10383</t>
        </is>
      </c>
      <c r="DR3" t="inlineStr">
        <is>
          <t>1079</t>
        </is>
      </c>
      <c r="DS3" t="inlineStr">
        <is>
          <t>-16.2975</t>
        </is>
      </c>
      <c r="DT3" t="inlineStr">
        <is>
          <t>0</t>
        </is>
      </c>
      <c r="DU3" t="inlineStr">
        <is>
          <t>0</t>
        </is>
      </c>
      <c r="DV3" t="inlineStr">
        <is>
          <t>0</t>
        </is>
      </c>
      <c r="DW3" t="inlineStr">
        <is>
          <t>0.2</t>
        </is>
      </c>
      <c r="DX3" t="inlineStr">
        <is>
          <t>0</t>
        </is>
      </c>
      <c r="DY3" t="inlineStr">
        <is>
          <t>0</t>
        </is>
      </c>
      <c r="DZ3" t="inlineStr">
        <is>
          <t>36.0316</t>
        </is>
      </c>
      <c r="EA3" t="inlineStr">
        <is>
          <t>4560.48</t>
        </is>
      </c>
      <c r="EB3" t="inlineStr">
        <is>
          <t>43.2</t>
        </is>
      </c>
      <c r="EC3" t="inlineStr">
        <is>
          <t>0</t>
        </is>
      </c>
      <c r="ED3" t="inlineStr">
        <is>
          <t xml:space="preserve"> 3</t>
        </is>
      </c>
      <c r="EF3" s="8">
        <f>DU3+DW3+DY3-(DU3*DW3+DU3*DY3+DW3*DY3)/100</f>
        <v/>
      </c>
    </row>
    <row r="4">
      <c r="A4" s="10" t="inlineStr">
        <is>
          <t>2024-08-09 15:00</t>
        </is>
      </c>
      <c r="B4" t="inlineStr">
        <is>
          <t>101263</t>
        </is>
      </c>
      <c r="C4" t="inlineStr">
        <is>
          <t>24134.7</t>
        </is>
      </c>
      <c r="D4" t="inlineStr">
        <is>
          <t>9.10438</t>
        </is>
      </c>
      <c r="E4" t="inlineStr">
        <is>
          <t>12325.4</t>
        </is>
      </c>
      <c r="F4" t="inlineStr">
        <is>
          <t>224.724</t>
        </is>
      </c>
      <c r="G4" t="inlineStr">
        <is>
          <t>4.9</t>
        </is>
      </c>
      <c r="H4" t="inlineStr">
        <is>
          <t>0</t>
        </is>
      </c>
      <c r="I4" t="inlineStr">
        <is>
          <t>0.112327</t>
        </is>
      </c>
      <c r="J4" t="inlineStr">
        <is>
          <t>12.8321</t>
        </is>
      </c>
      <c r="K4" t="inlineStr">
        <is>
          <t>-3.66292</t>
        </is>
      </c>
      <c r="L4" s="2" t="inlineStr">
        <is>
          <t>9.15676e-05</t>
        </is>
      </c>
      <c r="M4" t="inlineStr">
        <is>
          <t>9619.33</t>
        </is>
      </c>
      <c r="N4" t="inlineStr">
        <is>
          <t>235.268</t>
        </is>
      </c>
      <c r="O4" t="inlineStr">
        <is>
          <t>34.5</t>
        </is>
      </c>
      <c r="P4" t="inlineStr">
        <is>
          <t>0</t>
        </is>
      </c>
      <c r="Q4" t="inlineStr">
        <is>
          <t>0.257084</t>
        </is>
      </c>
      <c r="R4" t="inlineStr">
        <is>
          <t>-9.64302</t>
        </is>
      </c>
      <c r="S4" t="inlineStr">
        <is>
          <t>-12.8208</t>
        </is>
      </c>
      <c r="T4" s="2" t="inlineStr">
        <is>
          <t>2.27815e-05</t>
        </is>
      </c>
      <c r="U4" t="inlineStr">
        <is>
          <t>7564.96</t>
        </is>
      </c>
      <c r="V4" t="inlineStr">
        <is>
          <t>252.36</t>
        </is>
      </c>
      <c r="W4" t="inlineStr">
        <is>
          <t>7.8</t>
        </is>
      </c>
      <c r="X4" t="inlineStr">
        <is>
          <t>0</t>
        </is>
      </c>
      <c r="Y4" t="inlineStr">
        <is>
          <t>0.306324</t>
        </is>
      </c>
      <c r="Z4" t="inlineStr">
        <is>
          <t>-2.40505</t>
        </is>
      </c>
      <c r="AA4" t="inlineStr">
        <is>
          <t>-10.5651</t>
        </is>
      </c>
      <c r="AB4" t="inlineStr">
        <is>
          <t>9.23188e-05</t>
        </is>
      </c>
      <c r="AC4" t="inlineStr">
        <is>
          <t>5873.16</t>
        </is>
      </c>
      <c r="AD4" t="inlineStr">
        <is>
          <t>265.441</t>
        </is>
      </c>
      <c r="AE4" t="inlineStr">
        <is>
          <t>6.4</t>
        </is>
      </c>
      <c r="AF4" t="inlineStr">
        <is>
          <t>0</t>
        </is>
      </c>
      <c r="AG4" t="inlineStr">
        <is>
          <t>-0.033584</t>
        </is>
      </c>
      <c r="AH4" t="inlineStr">
        <is>
          <t>2.15916</t>
        </is>
      </c>
      <c r="AI4" t="inlineStr">
        <is>
          <t>-8.42226</t>
        </is>
      </c>
      <c r="AJ4" s="2" t="inlineStr">
        <is>
          <t>0.000110932</t>
        </is>
      </c>
      <c r="AK4" t="inlineStr">
        <is>
          <t>4432.52</t>
        </is>
      </c>
      <c r="AL4" t="inlineStr">
        <is>
          <t>274.337</t>
        </is>
      </c>
      <c r="AM4" t="inlineStr">
        <is>
          <t>15.8</t>
        </is>
      </c>
      <c r="AN4" t="inlineStr">
        <is>
          <t>0</t>
        </is>
      </c>
      <c r="AO4" t="inlineStr">
        <is>
          <t>-0.00726367</t>
        </is>
      </c>
      <c r="AP4" t="inlineStr">
        <is>
          <t>3.76901</t>
        </is>
      </c>
      <c r="AQ4" t="inlineStr">
        <is>
          <t>-6.53733</t>
        </is>
      </c>
      <c r="AR4" t="inlineStr">
        <is>
          <t>0.000178709</t>
        </is>
      </c>
      <c r="AS4" t="inlineStr">
        <is>
          <t>3173.48</t>
        </is>
      </c>
      <c r="AT4" t="inlineStr">
        <is>
          <t>282.58</t>
        </is>
      </c>
      <c r="AU4" t="inlineStr">
        <is>
          <t>23.1</t>
        </is>
      </c>
      <c r="AV4" t="inlineStr">
        <is>
          <t>0</t>
        </is>
      </c>
      <c r="AW4" t="inlineStr">
        <is>
          <t>0.327916</t>
        </is>
      </c>
      <c r="AX4" t="inlineStr">
        <is>
          <t>5.33239</t>
        </is>
      </c>
      <c r="AY4" t="inlineStr">
        <is>
          <t>-8.97907</t>
        </is>
      </c>
      <c r="AZ4" t="inlineStr">
        <is>
          <t>0.000115784</t>
        </is>
      </c>
      <c r="BA4" t="inlineStr">
        <is>
          <t>1534.58</t>
        </is>
      </c>
      <c r="BB4" t="inlineStr">
        <is>
          <t>292.931</t>
        </is>
      </c>
      <c r="BC4" t="inlineStr">
        <is>
          <t>44.1</t>
        </is>
      </c>
      <c r="BD4" t="inlineStr">
        <is>
          <t>0</t>
        </is>
      </c>
      <c r="BE4" t="inlineStr">
        <is>
          <t>0.308939</t>
        </is>
      </c>
      <c r="BF4" t="inlineStr">
        <is>
          <t>6.68079</t>
        </is>
      </c>
      <c r="BG4" t="inlineStr">
        <is>
          <t>-8.84059</t>
        </is>
      </c>
      <c r="BH4" s="2" t="inlineStr">
        <is>
          <t>0.000118084</t>
        </is>
      </c>
      <c r="BI4" t="inlineStr">
        <is>
          <t>800.636</t>
        </is>
      </c>
      <c r="BJ4" t="inlineStr">
        <is>
          <t>297.246</t>
        </is>
      </c>
      <c r="BK4" t="inlineStr">
        <is>
          <t>53.2</t>
        </is>
      </c>
      <c r="BL4" t="inlineStr">
        <is>
          <t>0</t>
        </is>
      </c>
      <c r="BM4" t="inlineStr">
        <is>
          <t>0.590682</t>
        </is>
      </c>
      <c r="BN4" t="inlineStr">
        <is>
          <t>4.9235</t>
        </is>
      </c>
      <c r="BO4" t="inlineStr">
        <is>
          <t>-8.46387</t>
        </is>
      </c>
      <c r="BP4" s="2" t="inlineStr">
        <is>
          <t>9.89476e-05</t>
        </is>
      </c>
      <c r="BQ4" t="inlineStr">
        <is>
          <t>566.331</t>
        </is>
      </c>
      <c r="BR4" t="inlineStr">
        <is>
          <t>299.176</t>
        </is>
      </c>
      <c r="BS4" t="inlineStr">
        <is>
          <t>50.6</t>
        </is>
      </c>
      <c r="BT4" t="inlineStr">
        <is>
          <t>0</t>
        </is>
      </c>
      <c r="BU4" t="inlineStr">
        <is>
          <t>0.414838</t>
        </is>
      </c>
      <c r="BV4" t="inlineStr">
        <is>
          <t>4.22361</t>
        </is>
      </c>
      <c r="BW4" t="inlineStr">
        <is>
          <t>-8.95168</t>
        </is>
      </c>
      <c r="BX4" s="2" t="inlineStr">
        <is>
          <t>8.61865e-05</t>
        </is>
      </c>
      <c r="BY4" t="inlineStr">
        <is>
          <t>5</t>
        </is>
      </c>
      <c r="BZ4" t="inlineStr">
        <is>
          <t>336.534</t>
        </is>
      </c>
      <c r="CA4" t="inlineStr">
        <is>
          <t>301.277</t>
        </is>
      </c>
      <c r="CB4" t="inlineStr">
        <is>
          <t>47</t>
        </is>
      </c>
      <c r="CC4" t="inlineStr">
        <is>
          <t>0</t>
        </is>
      </c>
      <c r="CD4" t="inlineStr">
        <is>
          <t>0.125396</t>
        </is>
      </c>
      <c r="CE4" t="inlineStr">
        <is>
          <t>3.30527</t>
        </is>
      </c>
      <c r="CF4" t="inlineStr">
        <is>
          <t>-9.48854</t>
        </is>
      </c>
      <c r="CG4" s="2" t="inlineStr">
        <is>
          <t>6.26206e-05</t>
        </is>
      </c>
      <c r="CH4" t="inlineStr">
        <is>
          <t>303.627</t>
        </is>
      </c>
      <c r="CI4" t="inlineStr">
        <is>
          <t>43.1</t>
        </is>
      </c>
      <c r="CJ4" t="inlineStr">
        <is>
          <t>0</t>
        </is>
      </c>
      <c r="CK4" t="inlineStr">
        <is>
          <t>-0.157604</t>
        </is>
      </c>
      <c r="CL4" t="inlineStr">
        <is>
          <t>1.93593</t>
        </is>
      </c>
      <c r="CM4" t="inlineStr">
        <is>
          <t>-9.17673</t>
        </is>
      </c>
      <c r="CN4" s="2" t="inlineStr">
        <is>
          <t>3.76249e-05</t>
        </is>
      </c>
      <c r="CO4" t="inlineStr">
        <is>
          <t>110.943</t>
        </is>
      </c>
      <c r="CP4" t="inlineStr">
        <is>
          <t>55.5794</t>
        </is>
      </c>
      <c r="CQ4" t="inlineStr">
        <is>
          <t>312.035</t>
        </is>
      </c>
      <c r="CR4" t="inlineStr">
        <is>
          <t>0</t>
        </is>
      </c>
      <c r="CS4" t="inlineStr">
        <is>
          <t>575.83</t>
        </is>
      </c>
      <c r="CT4" t="inlineStr">
        <is>
          <t>305.475</t>
        </is>
      </c>
      <c r="CU4" t="inlineStr">
        <is>
          <t>290.065</t>
        </is>
      </c>
      <c r="CV4" t="inlineStr">
        <is>
          <t>39.6</t>
        </is>
      </c>
      <c r="CW4" t="inlineStr">
        <is>
          <t>1.04433</t>
        </is>
      </c>
      <c r="CX4" t="inlineStr">
        <is>
          <t>-7.92701</t>
        </is>
      </c>
      <c r="CY4" t="inlineStr">
        <is>
          <t>-50</t>
        </is>
      </c>
      <c r="CZ4" t="inlineStr">
        <is>
          <t>0</t>
        </is>
      </c>
      <c r="DA4" t="inlineStr">
        <is>
          <t>0</t>
        </is>
      </c>
      <c r="DB4" t="inlineStr">
        <is>
          <t>0</t>
        </is>
      </c>
      <c r="DC4" t="inlineStr">
        <is>
          <t>0</t>
        </is>
      </c>
      <c r="DD4" t="inlineStr">
        <is>
          <t>0</t>
        </is>
      </c>
      <c r="DE4" t="inlineStr">
        <is>
          <t>0</t>
        </is>
      </c>
      <c r="DF4" t="inlineStr">
        <is>
          <t>0</t>
        </is>
      </c>
      <c r="DG4" t="inlineStr">
        <is>
          <t>0</t>
        </is>
      </c>
      <c r="DH4" t="inlineStr">
        <is>
          <t>0</t>
        </is>
      </c>
      <c r="DI4" t="inlineStr">
        <is>
          <t>0</t>
        </is>
      </c>
      <c r="DJ4" t="inlineStr">
        <is>
          <t>0</t>
        </is>
      </c>
      <c r="DK4" t="inlineStr">
        <is>
          <t>0</t>
        </is>
      </c>
      <c r="DL4" t="inlineStr">
        <is>
          <t>0</t>
        </is>
      </c>
      <c r="DM4" t="inlineStr">
        <is>
          <t>0</t>
        </is>
      </c>
      <c r="DN4" t="inlineStr">
        <is>
          <t>0</t>
        </is>
      </c>
      <c r="DO4" t="inlineStr">
        <is>
          <t>0</t>
        </is>
      </c>
      <c r="DP4" t="inlineStr">
        <is>
          <t>10800</t>
        </is>
      </c>
      <c r="DQ4" t="inlineStr">
        <is>
          <t>-1.67841</t>
        </is>
      </c>
      <c r="DR4" t="inlineStr">
        <is>
          <t>724</t>
        </is>
      </c>
      <c r="DS4" t="inlineStr">
        <is>
          <t>-73.3418</t>
        </is>
      </c>
      <c r="DT4" t="inlineStr">
        <is>
          <t>0</t>
        </is>
      </c>
      <c r="DU4" t="inlineStr">
        <is>
          <t>0</t>
        </is>
      </c>
      <c r="DV4" t="inlineStr">
        <is>
          <t>0</t>
        </is>
      </c>
      <c r="DW4" t="inlineStr">
        <is>
          <t>0</t>
        </is>
      </c>
      <c r="DX4" t="inlineStr">
        <is>
          <t>0</t>
        </is>
      </c>
      <c r="DY4" t="inlineStr">
        <is>
          <t>0</t>
        </is>
      </c>
      <c r="DZ4" t="inlineStr">
        <is>
          <t>-25.1104</t>
        </is>
      </c>
      <c r="EA4" t="inlineStr">
        <is>
          <t>4610.88</t>
        </is>
      </c>
      <c r="EB4" t="inlineStr">
        <is>
          <t>12.7</t>
        </is>
      </c>
      <c r="EC4" t="inlineStr">
        <is>
          <t>0</t>
        </is>
      </c>
      <c r="ED4" t="inlineStr">
        <is>
          <t xml:space="preserve"> 4</t>
        </is>
      </c>
      <c r="EF4" s="8">
        <f>DU4+DW4+DY4-(DU4*DW4+DU4*DY4+DW4*DY4)/100</f>
        <v/>
      </c>
    </row>
    <row r="5">
      <c r="A5" s="10" t="inlineStr">
        <is>
          <t>2024-08-09 18:00</t>
        </is>
      </c>
      <c r="B5" t="inlineStr">
        <is>
          <t>101301</t>
        </is>
      </c>
      <c r="C5" t="inlineStr">
        <is>
          <t>24134.7</t>
        </is>
      </c>
      <c r="D5" t="inlineStr">
        <is>
          <t>9.52044</t>
        </is>
      </c>
      <c r="E5" t="inlineStr">
        <is>
          <t>12333.5</t>
        </is>
      </c>
      <c r="F5" t="inlineStr">
        <is>
          <t>224.082</t>
        </is>
      </c>
      <c r="G5" t="inlineStr">
        <is>
          <t>9.4</t>
        </is>
      </c>
      <c r="H5" t="inlineStr">
        <is>
          <t>0</t>
        </is>
      </c>
      <c r="I5" t="inlineStr">
        <is>
          <t>0.0982168</t>
        </is>
      </c>
      <c r="J5" t="inlineStr">
        <is>
          <t>12.7609</t>
        </is>
      </c>
      <c r="K5" t="inlineStr">
        <is>
          <t>-3.94338</t>
        </is>
      </c>
      <c r="L5" s="2" t="inlineStr">
        <is>
          <t>8.71008e-05</t>
        </is>
      </c>
      <c r="M5" t="inlineStr">
        <is>
          <t>9638.28</t>
        </is>
      </c>
      <c r="N5" t="inlineStr">
        <is>
          <t>235.491</t>
        </is>
      </c>
      <c r="O5" t="inlineStr">
        <is>
          <t>23.2</t>
        </is>
      </c>
      <c r="P5" t="inlineStr">
        <is>
          <t>0</t>
        </is>
      </c>
      <c r="Q5" t="inlineStr">
        <is>
          <t>0.281051</t>
        </is>
      </c>
      <c r="R5" t="inlineStr">
        <is>
          <t>-5.33099</t>
        </is>
      </c>
      <c r="S5" t="inlineStr">
        <is>
          <t>-10.9923</t>
        </is>
      </c>
      <c r="T5" s="2" t="inlineStr">
        <is>
          <t>3.18829e-05</t>
        </is>
      </c>
      <c r="U5" t="inlineStr">
        <is>
          <t>7579.71</t>
        </is>
      </c>
      <c r="V5" t="inlineStr">
        <is>
          <t>253.432</t>
        </is>
      </c>
      <c r="W5" t="inlineStr">
        <is>
          <t>30.3</t>
        </is>
      </c>
      <c r="X5" t="inlineStr">
        <is>
          <t>0</t>
        </is>
      </c>
      <c r="Y5" t="inlineStr">
        <is>
          <t>0.358277</t>
        </is>
      </c>
      <c r="Z5" t="inlineStr">
        <is>
          <t>-3.69436</t>
        </is>
      </c>
      <c r="AA5" t="inlineStr">
        <is>
          <t>-10.7406</t>
        </is>
      </c>
      <c r="AB5" s="2" t="inlineStr">
        <is>
          <t>3.89655e-05</t>
        </is>
      </c>
      <c r="AC5" t="inlineStr">
        <is>
          <t>5881.16</t>
        </is>
      </c>
      <c r="AD5" t="inlineStr">
        <is>
          <t>266.303</t>
        </is>
      </c>
      <c r="AE5" t="inlineStr">
        <is>
          <t>5.8</t>
        </is>
      </c>
      <c r="AF5" t="inlineStr">
        <is>
          <t>0</t>
        </is>
      </c>
      <c r="AG5" t="inlineStr">
        <is>
          <t>0.228957</t>
        </is>
      </c>
      <c r="AH5" t="inlineStr">
        <is>
          <t>-0.882104</t>
        </is>
      </c>
      <c r="AI5" t="inlineStr">
        <is>
          <t>-8.42708</t>
        </is>
      </c>
      <c r="AJ5" s="2" t="inlineStr">
        <is>
          <t>8.59445e-05</t>
        </is>
      </c>
      <c r="AK5" t="inlineStr">
        <is>
          <t>4435.45</t>
        </is>
      </c>
      <c r="AL5" t="inlineStr">
        <is>
          <t>274.75</t>
        </is>
      </c>
      <c r="AM5" t="inlineStr">
        <is>
          <t>27.6</t>
        </is>
      </c>
      <c r="AN5" t="inlineStr">
        <is>
          <t>0</t>
        </is>
      </c>
      <c r="AO5" t="inlineStr">
        <is>
          <t>0.215148</t>
        </is>
      </c>
      <c r="AP5" t="inlineStr">
        <is>
          <t>-1.19413</t>
        </is>
      </c>
      <c r="AQ5" t="inlineStr">
        <is>
          <t>-7.0566</t>
        </is>
      </c>
      <c r="AR5" t="inlineStr">
        <is>
          <t>9.9859e-05</t>
        </is>
      </c>
      <c r="AS5" t="inlineStr">
        <is>
          <t>3176.9</t>
        </is>
      </c>
      <c r="AT5" t="inlineStr">
        <is>
          <t>282.407</t>
        </is>
      </c>
      <c r="AU5" t="inlineStr">
        <is>
          <t>25.9</t>
        </is>
      </c>
      <c r="AV5" t="inlineStr">
        <is>
          <t>0</t>
        </is>
      </c>
      <c r="AW5" t="inlineStr">
        <is>
          <t>0.184291</t>
        </is>
      </c>
      <c r="AX5" t="inlineStr">
        <is>
          <t>3.1378</t>
        </is>
      </c>
      <c r="AY5" t="inlineStr">
        <is>
          <t>-8.04484</t>
        </is>
      </c>
      <c r="AZ5" s="2" t="inlineStr">
        <is>
          <t>0.000144164</t>
        </is>
      </c>
      <c r="BA5" t="inlineStr">
        <is>
          <t>1535.79</t>
        </is>
      </c>
      <c r="BB5" t="inlineStr">
        <is>
          <t>293.756</t>
        </is>
      </c>
      <c r="BC5" t="inlineStr">
        <is>
          <t>29.7</t>
        </is>
      </c>
      <c r="BD5" t="inlineStr">
        <is>
          <t>0</t>
        </is>
      </c>
      <c r="BE5" t="inlineStr">
        <is>
          <t>-0.123764</t>
        </is>
      </c>
      <c r="BF5" t="inlineStr">
        <is>
          <t>1.00664</t>
        </is>
      </c>
      <c r="BG5" t="inlineStr">
        <is>
          <t>-7.8325</t>
        </is>
      </c>
      <c r="BH5" s="2" t="inlineStr">
        <is>
          <t>0.000169412</t>
        </is>
      </c>
      <c r="BI5" t="inlineStr">
        <is>
          <t>799.908</t>
        </is>
      </c>
      <c r="BJ5" t="inlineStr">
        <is>
          <t>298.156</t>
        </is>
      </c>
      <c r="BK5" t="inlineStr">
        <is>
          <t>39</t>
        </is>
      </c>
      <c r="BL5" t="inlineStr">
        <is>
          <t>0</t>
        </is>
      </c>
      <c r="BM5" t="inlineStr">
        <is>
          <t>-0.286987</t>
        </is>
      </c>
      <c r="BN5" t="inlineStr">
        <is>
          <t>1.4935</t>
        </is>
      </c>
      <c r="BO5" t="inlineStr">
        <is>
          <t>-10.3062</t>
        </is>
      </c>
      <c r="BP5" s="2" t="inlineStr">
        <is>
          <t>0.000128256</t>
        </is>
      </c>
      <c r="BQ5" t="inlineStr">
        <is>
          <t>565.682</t>
        </is>
      </c>
      <c r="BR5" t="inlineStr">
        <is>
          <t>298.597</t>
        </is>
      </c>
      <c r="BS5" t="inlineStr">
        <is>
          <t>43.5</t>
        </is>
      </c>
      <c r="BT5" t="inlineStr">
        <is>
          <t>0</t>
        </is>
      </c>
      <c r="BU5" t="inlineStr">
        <is>
          <t>-0.212955</t>
        </is>
      </c>
      <c r="BV5" t="inlineStr">
        <is>
          <t>2.05138</t>
        </is>
      </c>
      <c r="BW5" t="inlineStr">
        <is>
          <t>-10.6075</t>
        </is>
      </c>
      <c r="BX5" s="2" t="inlineStr">
        <is>
          <t>8.51343e-05</t>
        </is>
      </c>
      <c r="BY5" t="inlineStr">
        <is>
          <t>5</t>
        </is>
      </c>
      <c r="BZ5" t="inlineStr">
        <is>
          <t>337.179</t>
        </is>
      </c>
      <c r="CA5" t="inlineStr">
        <is>
          <t>298.787</t>
        </is>
      </c>
      <c r="CB5" t="inlineStr">
        <is>
          <t>56.6</t>
        </is>
      </c>
      <c r="CC5" t="inlineStr">
        <is>
          <t>0</t>
        </is>
      </c>
      <c r="CD5" t="inlineStr">
        <is>
          <t>-0.147651</t>
        </is>
      </c>
      <c r="CE5" t="inlineStr">
        <is>
          <t>2.07467</t>
        </is>
      </c>
      <c r="CF5" t="inlineStr">
        <is>
          <t>-9.68172</t>
        </is>
      </c>
      <c r="CG5" s="2" t="inlineStr">
        <is>
          <t>1.80909e-05</t>
        </is>
      </c>
      <c r="CH5" t="inlineStr">
        <is>
          <t>300.657</t>
        </is>
      </c>
      <c r="CI5" t="inlineStr">
        <is>
          <t>53.9</t>
        </is>
      </c>
      <c r="CJ5" t="inlineStr">
        <is>
          <t>0</t>
        </is>
      </c>
      <c r="CK5" t="inlineStr">
        <is>
          <t>-0.175651</t>
        </is>
      </c>
      <c r="CL5" t="inlineStr">
        <is>
          <t>1.08917</t>
        </is>
      </c>
      <c r="CM5" t="inlineStr">
        <is>
          <t>-7.73237</t>
        </is>
      </c>
      <c r="CN5" s="2" t="inlineStr">
        <is>
          <t>-4.00122e-06</t>
        </is>
      </c>
      <c r="CO5" t="inlineStr">
        <is>
          <t>113.412</t>
        </is>
      </c>
      <c r="CP5" t="inlineStr">
        <is>
          <t>55.5794</t>
        </is>
      </c>
      <c r="CQ5" t="inlineStr">
        <is>
          <t>300.08</t>
        </is>
      </c>
      <c r="CR5" t="inlineStr">
        <is>
          <t>0</t>
        </is>
      </c>
      <c r="CS5" t="inlineStr">
        <is>
          <t>155.66</t>
        </is>
      </c>
      <c r="CT5" t="inlineStr">
        <is>
          <t>300.797</t>
        </is>
      </c>
      <c r="CU5" t="inlineStr">
        <is>
          <t>290.7</t>
        </is>
      </c>
      <c r="CV5" t="inlineStr">
        <is>
          <t>53.7</t>
        </is>
      </c>
      <c r="CW5" t="inlineStr">
        <is>
          <t>0.617288</t>
        </is>
      </c>
      <c r="CX5" t="inlineStr">
        <is>
          <t>-5.7859</t>
        </is>
      </c>
      <c r="CY5" t="inlineStr">
        <is>
          <t>-50</t>
        </is>
      </c>
      <c r="CZ5" t="inlineStr">
        <is>
          <t>0</t>
        </is>
      </c>
      <c r="DA5" t="inlineStr">
        <is>
          <t>0</t>
        </is>
      </c>
      <c r="DB5" t="inlineStr">
        <is>
          <t>0</t>
        </is>
      </c>
      <c r="DC5" t="inlineStr">
        <is>
          <t>0</t>
        </is>
      </c>
      <c r="DD5" t="inlineStr">
        <is>
          <t>0</t>
        </is>
      </c>
      <c r="DE5" t="inlineStr">
        <is>
          <t>0</t>
        </is>
      </c>
      <c r="DF5" t="inlineStr">
        <is>
          <t>0</t>
        </is>
      </c>
      <c r="DG5" t="inlineStr">
        <is>
          <t>0</t>
        </is>
      </c>
      <c r="DH5" t="inlineStr">
        <is>
          <t>0</t>
        </is>
      </c>
      <c r="DI5" t="inlineStr">
        <is>
          <t>0</t>
        </is>
      </c>
      <c r="DJ5" t="inlineStr">
        <is>
          <t>0</t>
        </is>
      </c>
      <c r="DK5" t="inlineStr">
        <is>
          <t>0</t>
        </is>
      </c>
      <c r="DL5" t="inlineStr">
        <is>
          <t>0</t>
        </is>
      </c>
      <c r="DM5" t="inlineStr">
        <is>
          <t>0</t>
        </is>
      </c>
      <c r="DN5" t="inlineStr">
        <is>
          <t>0</t>
        </is>
      </c>
      <c r="DO5" t="inlineStr">
        <is>
          <t>0</t>
        </is>
      </c>
      <c r="DP5" t="inlineStr">
        <is>
          <t>20850</t>
        </is>
      </c>
      <c r="DQ5" t="inlineStr">
        <is>
          <t>0.253293</t>
        </is>
      </c>
      <c r="DR5" t="inlineStr">
        <is>
          <t>311</t>
        </is>
      </c>
      <c r="DS5" t="inlineStr">
        <is>
          <t>-260.209</t>
        </is>
      </c>
      <c r="DT5" t="inlineStr">
        <is>
          <t>0</t>
        </is>
      </c>
      <c r="DU5" t="inlineStr">
        <is>
          <t>0</t>
        </is>
      </c>
      <c r="DV5" t="inlineStr">
        <is>
          <t>0</t>
        </is>
      </c>
      <c r="DW5" t="inlineStr">
        <is>
          <t>0</t>
        </is>
      </c>
      <c r="DX5" t="inlineStr">
        <is>
          <t>0</t>
        </is>
      </c>
      <c r="DY5" t="inlineStr">
        <is>
          <t>0</t>
        </is>
      </c>
      <c r="DZ5" t="inlineStr">
        <is>
          <t>-14.5366</t>
        </is>
      </c>
      <c r="EA5" t="inlineStr">
        <is>
          <t>4724.32</t>
        </is>
      </c>
      <c r="EB5" t="inlineStr">
        <is>
          <t>19.9</t>
        </is>
      </c>
      <c r="EC5" t="inlineStr">
        <is>
          <t>0</t>
        </is>
      </c>
      <c r="ED5" t="inlineStr">
        <is>
          <t xml:space="preserve"> 5</t>
        </is>
      </c>
      <c r="EF5" s="8">
        <f>DU5+DW5+DY5-(DU5*DW5+DU5*DY5+DW5*DY5)/100</f>
        <v/>
      </c>
    </row>
    <row r="6">
      <c r="A6" s="10" t="inlineStr">
        <is>
          <t>2024-08-09 21:00</t>
        </is>
      </c>
      <c r="B6" t="inlineStr">
        <is>
          <t>101458</t>
        </is>
      </c>
      <c r="C6" t="inlineStr">
        <is>
          <t>24134.7</t>
        </is>
      </c>
      <c r="D6" t="inlineStr">
        <is>
          <t>5.90738</t>
        </is>
      </c>
      <c r="E6" t="inlineStr">
        <is>
          <t>12344.5</t>
        </is>
      </c>
      <c r="F6" t="inlineStr">
        <is>
          <t>224.346</t>
        </is>
      </c>
      <c r="G6" t="inlineStr">
        <is>
          <t>8.1</t>
        </is>
      </c>
      <c r="H6" t="inlineStr">
        <is>
          <t>0</t>
        </is>
      </c>
      <c r="I6" t="inlineStr">
        <is>
          <t>0.0882578</t>
        </is>
      </c>
      <c r="J6" t="inlineStr">
        <is>
          <t>13.5779</t>
        </is>
      </c>
      <c r="K6" t="inlineStr">
        <is>
          <t>-2.56224</t>
        </is>
      </c>
      <c r="L6" s="2" t="inlineStr">
        <is>
          <t>0.000180762</t>
        </is>
      </c>
      <c r="M6" t="inlineStr">
        <is>
          <t>9655.69</t>
        </is>
      </c>
      <c r="N6" t="inlineStr">
        <is>
          <t>235.953</t>
        </is>
      </c>
      <c r="O6" t="inlineStr">
        <is>
          <t>29.2</t>
        </is>
      </c>
      <c r="P6" t="inlineStr">
        <is>
          <t>0</t>
        </is>
      </c>
      <c r="Q6" t="inlineStr">
        <is>
          <t>0.069666</t>
        </is>
      </c>
      <c r="R6" t="inlineStr">
        <is>
          <t>-1.62877</t>
        </is>
      </c>
      <c r="S6" t="inlineStr">
        <is>
          <t>-13.098</t>
        </is>
      </c>
      <c r="T6" s="2" t="inlineStr">
        <is>
          <t>8.91553e-06</t>
        </is>
      </c>
      <c r="U6" t="inlineStr">
        <is>
          <t>7595.32</t>
        </is>
      </c>
      <c r="V6" t="inlineStr">
        <is>
          <t>253.527</t>
        </is>
      </c>
      <c r="W6" t="inlineStr">
        <is>
          <t>10.8</t>
        </is>
      </c>
      <c r="X6" t="inlineStr">
        <is>
          <t>0</t>
        </is>
      </c>
      <c r="Y6" t="inlineStr">
        <is>
          <t>-0.0849336</t>
        </is>
      </c>
      <c r="Z6" t="inlineStr">
        <is>
          <t>-0.192788</t>
        </is>
      </c>
      <c r="AA6" t="inlineStr">
        <is>
          <t>-11.3704</t>
        </is>
      </c>
      <c r="AB6" s="2" t="inlineStr">
        <is>
          <t>2.7301e-06</t>
        </is>
      </c>
      <c r="AC6" t="inlineStr">
        <is>
          <t>5894.64</t>
        </is>
      </c>
      <c r="AD6" t="inlineStr">
        <is>
          <t>266.588</t>
        </is>
      </c>
      <c r="AE6" t="inlineStr">
        <is>
          <t>13.2</t>
        </is>
      </c>
      <c r="AF6" t="inlineStr">
        <is>
          <t>0</t>
        </is>
      </c>
      <c r="AG6" t="inlineStr">
        <is>
          <t>-0.207475</t>
        </is>
      </c>
      <c r="AH6" t="inlineStr">
        <is>
          <t>-2.97269</t>
        </is>
      </c>
      <c r="AI6" t="inlineStr">
        <is>
          <t>-8.15148</t>
        </is>
      </c>
      <c r="AJ6" s="2" t="inlineStr">
        <is>
          <t>2.61119e-05</t>
        </is>
      </c>
      <c r="AK6" t="inlineStr">
        <is>
          <t>4445.89</t>
        </is>
      </c>
      <c r="AL6" t="inlineStr">
        <is>
          <t>275.096</t>
        </is>
      </c>
      <c r="AM6" t="inlineStr">
        <is>
          <t>20.9</t>
        </is>
      </c>
      <c r="AN6" t="inlineStr">
        <is>
          <t>0</t>
        </is>
      </c>
      <c r="AO6" t="inlineStr">
        <is>
          <t>0.203959</t>
        </is>
      </c>
      <c r="AP6" t="inlineStr">
        <is>
          <t>-2.18811</t>
        </is>
      </c>
      <c r="AQ6" t="inlineStr">
        <is>
          <t>-4.83436</t>
        </is>
      </c>
      <c r="AR6" t="inlineStr">
        <is>
          <t>0.000109083</t>
        </is>
      </c>
      <c r="AS6" t="inlineStr">
        <is>
          <t>3187.52</t>
        </is>
      </c>
      <c r="AT6" t="inlineStr">
        <is>
          <t>282.545</t>
        </is>
      </c>
      <c r="AU6" t="inlineStr">
        <is>
          <t>25.4</t>
        </is>
      </c>
      <c r="AV6" t="inlineStr">
        <is>
          <t>0</t>
        </is>
      </c>
      <c r="AW6" t="inlineStr">
        <is>
          <t>0.100611</t>
        </is>
      </c>
      <c r="AX6" t="inlineStr">
        <is>
          <t>-0.751975</t>
        </is>
      </c>
      <c r="AY6" t="inlineStr">
        <is>
          <t>-5.78077</t>
        </is>
      </c>
      <c r="AZ6" t="inlineStr">
        <is>
          <t>0.000154538</t>
        </is>
      </c>
      <c r="BA6" t="inlineStr">
        <is>
          <t>1547.93</t>
        </is>
      </c>
      <c r="BB6" t="inlineStr">
        <is>
          <t>293.362</t>
        </is>
      </c>
      <c r="BC6" t="inlineStr">
        <is>
          <t>37.9</t>
        </is>
      </c>
      <c r="BD6" t="inlineStr">
        <is>
          <t>0</t>
        </is>
      </c>
      <c r="BE6" t="inlineStr">
        <is>
          <t>0.204078</t>
        </is>
      </c>
      <c r="BF6" t="inlineStr">
        <is>
          <t>-0.416655</t>
        </is>
      </c>
      <c r="BG6" t="inlineStr">
        <is>
          <t>-7.78287</t>
        </is>
      </c>
      <c r="BH6" s="2" t="inlineStr">
        <is>
          <t>8.82009e-05</t>
        </is>
      </c>
      <c r="BI6" t="inlineStr">
        <is>
          <t>812.339</t>
        </is>
      </c>
      <c r="BJ6" t="inlineStr">
        <is>
          <t>297.798</t>
        </is>
      </c>
      <c r="BK6" t="inlineStr">
        <is>
          <t>43</t>
        </is>
      </c>
      <c r="BL6" t="inlineStr">
        <is>
          <t>0</t>
        </is>
      </c>
      <c r="BM6" t="inlineStr">
        <is>
          <t>0.0409731</t>
        </is>
      </c>
      <c r="BN6" t="inlineStr">
        <is>
          <t>-0.868081</t>
        </is>
      </c>
      <c r="BO6" t="inlineStr">
        <is>
          <t>-9.17198</t>
        </is>
      </c>
      <c r="BP6" s="2" t="inlineStr">
        <is>
          <t>7.0188e-05</t>
        </is>
      </c>
      <c r="BQ6" t="inlineStr">
        <is>
          <t>578.301</t>
        </is>
      </c>
      <c r="BR6" t="inlineStr">
        <is>
          <t>298.321</t>
        </is>
      </c>
      <c r="BS6" t="inlineStr">
        <is>
          <t>46</t>
        </is>
      </c>
      <c r="BT6" t="inlineStr">
        <is>
          <t>0</t>
        </is>
      </c>
      <c r="BU6" t="inlineStr">
        <is>
          <t>-0.0321187</t>
        </is>
      </c>
      <c r="BV6" t="inlineStr">
        <is>
          <t>-0.66199</t>
        </is>
      </c>
      <c r="BW6" t="inlineStr">
        <is>
          <t>-8.60206</t>
        </is>
      </c>
      <c r="BX6" s="2" t="inlineStr">
        <is>
          <t>6.27771e-05</t>
        </is>
      </c>
      <c r="BY6" t="inlineStr">
        <is>
          <t>5</t>
        </is>
      </c>
      <c r="BZ6" t="inlineStr">
        <is>
          <t>350.009</t>
        </is>
      </c>
      <c r="CA6" t="inlineStr">
        <is>
          <t>298.151</t>
        </is>
      </c>
      <c r="CB6" t="inlineStr">
        <is>
          <t>64</t>
        </is>
      </c>
      <c r="CC6" t="inlineStr">
        <is>
          <t>0</t>
        </is>
      </c>
      <c r="CD6" t="inlineStr">
        <is>
          <t>-0.0521255</t>
        </is>
      </c>
      <c r="CE6" t="inlineStr">
        <is>
          <t>0.137981</t>
        </is>
      </c>
      <c r="CF6" t="inlineStr">
        <is>
          <t>-7.13097</t>
        </is>
      </c>
      <c r="CG6" s="2" t="inlineStr">
        <is>
          <t>6.12802e-05</t>
        </is>
      </c>
      <c r="CH6" t="inlineStr">
        <is>
          <t>299.241</t>
        </is>
      </c>
      <c r="CI6" t="inlineStr">
        <is>
          <t>69.2</t>
        </is>
      </c>
      <c r="CJ6" t="inlineStr">
        <is>
          <t>0</t>
        </is>
      </c>
      <c r="CK6" t="inlineStr">
        <is>
          <t>-0.111479</t>
        </is>
      </c>
      <c r="CL6" t="inlineStr">
        <is>
          <t>0.648018</t>
        </is>
      </c>
      <c r="CM6" t="inlineStr">
        <is>
          <t>-4.97073</t>
        </is>
      </c>
      <c r="CN6" s="2" t="inlineStr">
        <is>
          <t>8.45468e-05</t>
        </is>
      </c>
      <c r="CO6" t="inlineStr">
        <is>
          <t>126.761</t>
        </is>
      </c>
      <c r="CP6" t="inlineStr">
        <is>
          <t>55.5794</t>
        </is>
      </c>
      <c r="CQ6" t="inlineStr">
        <is>
          <t>298.065</t>
        </is>
      </c>
      <c r="CR6" t="inlineStr">
        <is>
          <t>0</t>
        </is>
      </c>
      <c r="CS6" t="inlineStr">
        <is>
          <t>50.7649</t>
        </is>
      </c>
      <c r="CT6" t="inlineStr">
        <is>
          <t>298.99</t>
        </is>
      </c>
      <c r="CU6" t="inlineStr">
        <is>
          <t>293.445</t>
        </is>
      </c>
      <c r="CV6" t="inlineStr">
        <is>
          <t>71.3</t>
        </is>
      </c>
      <c r="CW6" t="inlineStr">
        <is>
          <t>0.69512</t>
        </is>
      </c>
      <c r="CX6" t="inlineStr">
        <is>
          <t>-3.06075</t>
        </is>
      </c>
      <c r="CY6" t="inlineStr">
        <is>
          <t>-50</t>
        </is>
      </c>
      <c r="CZ6" t="inlineStr">
        <is>
          <t>0</t>
        </is>
      </c>
      <c r="DA6" t="inlineStr">
        <is>
          <t>0</t>
        </is>
      </c>
      <c r="DB6" t="inlineStr">
        <is>
          <t>0</t>
        </is>
      </c>
      <c r="DC6" t="inlineStr">
        <is>
          <t>0</t>
        </is>
      </c>
      <c r="DD6" t="inlineStr">
        <is>
          <t>0</t>
        </is>
      </c>
      <c r="DE6" t="inlineStr">
        <is>
          <t>0</t>
        </is>
      </c>
      <c r="DF6" t="inlineStr">
        <is>
          <t>0</t>
        </is>
      </c>
      <c r="DG6" t="inlineStr">
        <is>
          <t>0</t>
        </is>
      </c>
      <c r="DH6" t="inlineStr">
        <is>
          <t>0</t>
        </is>
      </c>
      <c r="DI6" t="inlineStr">
        <is>
          <t>0</t>
        </is>
      </c>
      <c r="DJ6" t="inlineStr">
        <is>
          <t>0</t>
        </is>
      </c>
      <c r="DK6" t="inlineStr">
        <is>
          <t>0</t>
        </is>
      </c>
      <c r="DL6" t="inlineStr">
        <is>
          <t>0</t>
        </is>
      </c>
      <c r="DM6" t="inlineStr">
        <is>
          <t>0</t>
        </is>
      </c>
      <c r="DN6" t="inlineStr">
        <is>
          <t>0</t>
        </is>
      </c>
      <c r="DO6" t="inlineStr">
        <is>
          <t>0</t>
        </is>
      </c>
      <c r="DP6" t="inlineStr">
        <is>
          <t>0</t>
        </is>
      </c>
      <c r="DQ6" t="inlineStr">
        <is>
          <t>-1.55301</t>
        </is>
      </c>
      <c r="DR6" t="inlineStr">
        <is>
          <t>1012</t>
        </is>
      </c>
      <c r="DS6" t="inlineStr">
        <is>
          <t>-140.957</t>
        </is>
      </c>
      <c r="DT6" t="inlineStr">
        <is>
          <t>0</t>
        </is>
      </c>
      <c r="DU6" t="inlineStr">
        <is>
          <t>0</t>
        </is>
      </c>
      <c r="DV6" t="inlineStr">
        <is>
          <t>0</t>
        </is>
      </c>
      <c r="DW6" t="inlineStr">
        <is>
          <t>0</t>
        </is>
      </c>
      <c r="DX6" t="inlineStr">
        <is>
          <t>0.3</t>
        </is>
      </c>
      <c r="DY6" t="inlineStr">
        <is>
          <t>0</t>
        </is>
      </c>
      <c r="DZ6" t="inlineStr">
        <is>
          <t>22.045</t>
        </is>
      </c>
      <c r="EA6" t="inlineStr">
        <is>
          <t>4923.36</t>
        </is>
      </c>
      <c r="EB6" t="inlineStr">
        <is>
          <t>6.7</t>
        </is>
      </c>
      <c r="EC6" t="inlineStr">
        <is>
          <t>0</t>
        </is>
      </c>
      <c r="ED6" t="inlineStr">
        <is>
          <t xml:space="preserve"> 6</t>
        </is>
      </c>
      <c r="EF6" s="8">
        <f>DU6+DW6+DY6-(DU6*DW6+DU6*DY6+DW6*DY6)/100</f>
        <v/>
      </c>
    </row>
    <row r="7">
      <c r="A7" s="10" t="inlineStr">
        <is>
          <t>2024-08-10 00:00</t>
        </is>
      </c>
      <c r="B7" t="inlineStr">
        <is>
          <t>101376</t>
        </is>
      </c>
      <c r="C7" t="inlineStr">
        <is>
          <t>24134.6</t>
        </is>
      </c>
      <c r="D7" t="inlineStr">
        <is>
          <t>9.20653</t>
        </is>
      </c>
      <c r="E7" t="inlineStr">
        <is>
          <t>12345.8</t>
        </is>
      </c>
      <c r="F7" t="inlineStr">
        <is>
          <t>222.37</t>
        </is>
      </c>
      <c r="G7" t="inlineStr">
        <is>
          <t>13.2</t>
        </is>
      </c>
      <c r="H7" t="inlineStr">
        <is>
          <t>0</t>
        </is>
      </c>
      <c r="I7" t="inlineStr">
        <is>
          <t>0.0139316</t>
        </is>
      </c>
      <c r="J7" t="inlineStr">
        <is>
          <t>9.63018</t>
        </is>
      </c>
      <c r="K7" t="inlineStr">
        <is>
          <t>-4.57293</t>
        </is>
      </c>
      <c r="L7" s="2" t="inlineStr">
        <is>
          <t>0.000213197</t>
        </is>
      </c>
      <c r="M7" t="inlineStr">
        <is>
          <t>9653.58</t>
        </is>
      </c>
      <c r="N7" t="inlineStr">
        <is>
          <t>235.939</t>
        </is>
      </c>
      <c r="O7" t="inlineStr">
        <is>
          <t>71.3</t>
        </is>
      </c>
      <c r="P7" t="inlineStr">
        <is>
          <t>0.4</t>
        </is>
      </c>
      <c r="Q7" t="inlineStr">
        <is>
          <t>0.341365</t>
        </is>
      </c>
      <c r="R7" t="inlineStr">
        <is>
          <t>-0.977591</t>
        </is>
      </c>
      <c r="S7" t="inlineStr">
        <is>
          <t>-13.0196</t>
        </is>
      </c>
      <c r="T7" s="2" t="inlineStr">
        <is>
          <t>7.42183e-05</t>
        </is>
      </c>
      <c r="U7" t="inlineStr">
        <is>
          <t>7593.55</t>
        </is>
      </c>
      <c r="V7" t="inlineStr">
        <is>
          <t>253.432</t>
        </is>
      </c>
      <c r="W7" t="inlineStr">
        <is>
          <t>8.2</t>
        </is>
      </c>
      <c r="X7" t="inlineStr">
        <is>
          <t>0</t>
        </is>
      </c>
      <c r="Y7" t="inlineStr">
        <is>
          <t>0.370193</t>
        </is>
      </c>
      <c r="Z7" t="inlineStr">
        <is>
          <t>3.1282</t>
        </is>
      </c>
      <c r="AA7" t="inlineStr">
        <is>
          <t>-13.5373</t>
        </is>
      </c>
      <c r="AB7" s="2" t="inlineStr">
        <is>
          <t>-1.37749e-05</t>
        </is>
      </c>
      <c r="AC7" t="inlineStr">
        <is>
          <t>5894.12</t>
        </is>
      </c>
      <c r="AD7" t="inlineStr">
        <is>
          <t>266.731</t>
        </is>
      </c>
      <c r="AE7" t="inlineStr">
        <is>
          <t>8.2</t>
        </is>
      </c>
      <c r="AF7" t="inlineStr">
        <is>
          <t>0</t>
        </is>
      </c>
      <c r="AG7" t="inlineStr">
        <is>
          <t>0.104318</t>
        </is>
      </c>
      <c r="AH7" t="inlineStr">
        <is>
          <t>0.421758</t>
        </is>
      </c>
      <c r="AI7" t="inlineStr">
        <is>
          <t>-8.63095</t>
        </is>
      </c>
      <c r="AJ7" s="2" t="inlineStr">
        <is>
          <t>1.31045e-05</t>
        </is>
      </c>
      <c r="AK7" t="inlineStr">
        <is>
          <t>4443.1</t>
        </is>
      </c>
      <c r="AL7" t="inlineStr">
        <is>
          <t>276.139</t>
        </is>
      </c>
      <c r="AM7" t="inlineStr">
        <is>
          <t>10.2</t>
        </is>
      </c>
      <c r="AN7" t="inlineStr">
        <is>
          <t>0</t>
        </is>
      </c>
      <c r="AO7" t="inlineStr">
        <is>
          <t>0.0144668</t>
        </is>
      </c>
      <c r="AP7" t="inlineStr">
        <is>
          <t>0.425</t>
        </is>
      </c>
      <c r="AQ7" t="inlineStr">
        <is>
          <t>-2.9446</t>
        </is>
      </c>
      <c r="AR7" s="2" t="inlineStr">
        <is>
          <t>9.59812e-05</t>
        </is>
      </c>
      <c r="AS7" t="inlineStr">
        <is>
          <t>3183.34</t>
        </is>
      </c>
      <c r="AT7" t="inlineStr">
        <is>
          <t>282.232</t>
        </is>
      </c>
      <c r="AU7" t="inlineStr">
        <is>
          <t>29.3</t>
        </is>
      </c>
      <c r="AV7" t="inlineStr">
        <is>
          <t>0</t>
        </is>
      </c>
      <c r="AW7" t="inlineStr">
        <is>
          <t>-0.16285</t>
        </is>
      </c>
      <c r="AX7" t="inlineStr">
        <is>
          <t>-1.05164</t>
        </is>
      </c>
      <c r="AY7" t="inlineStr">
        <is>
          <t>-4.48157</t>
        </is>
      </c>
      <c r="AZ7" s="2" t="inlineStr">
        <is>
          <t>0.000140736</t>
        </is>
      </c>
      <c r="BA7" t="inlineStr">
        <is>
          <t>1543.34</t>
        </is>
      </c>
      <c r="BB7" t="inlineStr">
        <is>
          <t>293.819</t>
        </is>
      </c>
      <c r="BC7" t="inlineStr">
        <is>
          <t>42</t>
        </is>
      </c>
      <c r="BD7" t="inlineStr">
        <is>
          <t>0</t>
        </is>
      </c>
      <c r="BE7" t="inlineStr">
        <is>
          <t>0.289398</t>
        </is>
      </c>
      <c r="BF7" t="inlineStr">
        <is>
          <t>-0.306187</t>
        </is>
      </c>
      <c r="BG7" t="inlineStr">
        <is>
          <t>-9.86841</t>
        </is>
      </c>
      <c r="BH7" s="2" t="inlineStr">
        <is>
          <t>0.000101284</t>
        </is>
      </c>
      <c r="BI7" t="inlineStr">
        <is>
          <t>806.479</t>
        </is>
      </c>
      <c r="BJ7" t="inlineStr">
        <is>
          <t>298.485</t>
        </is>
      </c>
      <c r="BK7" t="inlineStr">
        <is>
          <t>36.5</t>
        </is>
      </c>
      <c r="BL7" t="inlineStr">
        <is>
          <t>0</t>
        </is>
      </c>
      <c r="BM7" t="inlineStr">
        <is>
          <t>0.0887588</t>
        </is>
      </c>
      <c r="BN7" t="inlineStr">
        <is>
          <t>1.78508</t>
        </is>
      </c>
      <c r="BO7" t="inlineStr">
        <is>
          <t>-11.2821</t>
        </is>
      </c>
      <c r="BP7" s="2" t="inlineStr">
        <is>
          <t>8.4548e-05</t>
        </is>
      </c>
      <c r="BQ7" t="inlineStr">
        <is>
          <t>571.943</t>
        </is>
      </c>
      <c r="BR7" t="inlineStr">
        <is>
          <t>299.415</t>
        </is>
      </c>
      <c r="BS7" t="inlineStr">
        <is>
          <t>37.1</t>
        </is>
      </c>
      <c r="BT7" t="inlineStr">
        <is>
          <t>0</t>
        </is>
      </c>
      <c r="BU7" t="inlineStr">
        <is>
          <t>0.0289404</t>
        </is>
      </c>
      <c r="BV7" t="inlineStr">
        <is>
          <t>2.97141</t>
        </is>
      </c>
      <c r="BW7" t="inlineStr">
        <is>
          <t>-10.8318</t>
        </is>
      </c>
      <c r="BX7" s="2" t="inlineStr">
        <is>
          <t>7.70034e-05</t>
        </is>
      </c>
      <c r="BY7" t="inlineStr">
        <is>
          <t>5</t>
        </is>
      </c>
      <c r="BZ7" t="inlineStr">
        <is>
          <t>342.914</t>
        </is>
      </c>
      <c r="CA7" t="inlineStr">
        <is>
          <t>299.185</t>
        </is>
      </c>
      <c r="CB7" t="inlineStr">
        <is>
          <t>52.1</t>
        </is>
      </c>
      <c r="CC7" t="inlineStr">
        <is>
          <t>0</t>
        </is>
      </c>
      <c r="CD7" t="inlineStr">
        <is>
          <t>0.038</t>
        </is>
      </c>
      <c r="CE7" t="inlineStr">
        <is>
          <t>4.41135</t>
        </is>
      </c>
      <c r="CF7" t="inlineStr">
        <is>
          <t>-9.49947</t>
        </is>
      </c>
      <c r="CG7" s="2" t="inlineStr">
        <is>
          <t>3.84153e-05</t>
        </is>
      </c>
      <c r="CH7" t="inlineStr">
        <is>
          <t>299.109</t>
        </is>
      </c>
      <c r="CI7" t="inlineStr">
        <is>
          <t>68.5</t>
        </is>
      </c>
      <c r="CJ7" t="inlineStr">
        <is>
          <t>0</t>
        </is>
      </c>
      <c r="CK7" t="inlineStr">
        <is>
          <t>-0.0619121</t>
        </is>
      </c>
      <c r="CL7" t="inlineStr">
        <is>
          <t>4.55358</t>
        </is>
      </c>
      <c r="CM7" t="inlineStr">
        <is>
          <t>-5.18161</t>
        </is>
      </c>
      <c r="CN7" s="2" t="inlineStr">
        <is>
          <t>-2.16737e-05</t>
        </is>
      </c>
      <c r="CO7" t="inlineStr">
        <is>
          <t>119.609</t>
        </is>
      </c>
      <c r="CP7" t="inlineStr">
        <is>
          <t>55.5794</t>
        </is>
      </c>
      <c r="CQ7" t="inlineStr">
        <is>
          <t>297.9</t>
        </is>
      </c>
      <c r="CR7" t="inlineStr">
        <is>
          <t>0</t>
        </is>
      </c>
      <c r="CS7" t="inlineStr">
        <is>
          <t>68.6756</t>
        </is>
      </c>
      <c r="CT7" t="inlineStr">
        <is>
          <t>298.859</t>
        </is>
      </c>
      <c r="CU7" t="inlineStr">
        <is>
          <t>293.166</t>
        </is>
      </c>
      <c r="CV7" t="inlineStr">
        <is>
          <t>70.1</t>
        </is>
      </c>
      <c r="CW7" t="inlineStr">
        <is>
          <t>3.30186</t>
        </is>
      </c>
      <c r="CX7" t="inlineStr">
        <is>
          <t>-3.301</t>
        </is>
      </c>
      <c r="CY7" t="inlineStr">
        <is>
          <t>-50</t>
        </is>
      </c>
      <c r="CZ7" t="inlineStr">
        <is>
          <t>0</t>
        </is>
      </c>
      <c r="DA7" t="inlineStr">
        <is>
          <t>0</t>
        </is>
      </c>
      <c r="DB7" t="inlineStr">
        <is>
          <t>0</t>
        </is>
      </c>
      <c r="DC7" t="inlineStr">
        <is>
          <t>0</t>
        </is>
      </c>
      <c r="DD7" t="inlineStr">
        <is>
          <t>0</t>
        </is>
      </c>
      <c r="DE7" t="inlineStr">
        <is>
          <t>0</t>
        </is>
      </c>
      <c r="DF7" t="inlineStr">
        <is>
          <t>0</t>
        </is>
      </c>
      <c r="DG7" t="inlineStr">
        <is>
          <t>0</t>
        </is>
      </c>
      <c r="DH7" t="inlineStr">
        <is>
          <t>0</t>
        </is>
      </c>
      <c r="DI7" t="inlineStr">
        <is>
          <t>0</t>
        </is>
      </c>
      <c r="DJ7" t="inlineStr">
        <is>
          <t>0</t>
        </is>
      </c>
      <c r="DK7" t="inlineStr">
        <is>
          <t>0</t>
        </is>
      </c>
      <c r="DL7" t="inlineStr">
        <is>
          <t>0</t>
        </is>
      </c>
      <c r="DM7" t="inlineStr">
        <is>
          <t>0</t>
        </is>
      </c>
      <c r="DN7" t="inlineStr">
        <is>
          <t>0</t>
        </is>
      </c>
      <c r="DO7" t="inlineStr">
        <is>
          <t>0</t>
        </is>
      </c>
      <c r="DP7" t="inlineStr">
        <is>
          <t>0</t>
        </is>
      </c>
      <c r="DQ7" t="inlineStr">
        <is>
          <t>-1</t>
        </is>
      </c>
      <c r="DR7" t="inlineStr">
        <is>
          <t>786</t>
        </is>
      </c>
      <c r="DS7" t="inlineStr">
        <is>
          <t>-189.644</t>
        </is>
      </c>
      <c r="DT7" t="inlineStr">
        <is>
          <t>0</t>
        </is>
      </c>
      <c r="DU7" t="inlineStr">
        <is>
          <t>0</t>
        </is>
      </c>
      <c r="DV7" t="inlineStr">
        <is>
          <t>0</t>
        </is>
      </c>
      <c r="DW7" t="inlineStr">
        <is>
          <t>0</t>
        </is>
      </c>
      <c r="DX7" t="inlineStr">
        <is>
          <t>0.4</t>
        </is>
      </c>
      <c r="DY7" t="inlineStr">
        <is>
          <t>0.1</t>
        </is>
      </c>
      <c r="DZ7" t="inlineStr">
        <is>
          <t>100.149</t>
        </is>
      </c>
      <c r="EA7" t="inlineStr">
        <is>
          <t>5015.52</t>
        </is>
      </c>
      <c r="EB7" t="inlineStr">
        <is>
          <t>4.4</t>
        </is>
      </c>
      <c r="EC7" t="inlineStr">
        <is>
          <t>0</t>
        </is>
      </c>
      <c r="ED7" t="inlineStr">
        <is>
          <t xml:space="preserve"> 7</t>
        </is>
      </c>
      <c r="EF7" s="8">
        <f>DU7+DW7+DY7-(DU7*DW7+DU7*DY7+DW7*DY7)/100</f>
        <v/>
      </c>
    </row>
    <row r="8">
      <c r="A8" s="10" t="inlineStr">
        <is>
          <t>2024-08-10 03:00</t>
        </is>
      </c>
      <c r="B8" t="inlineStr">
        <is>
          <t>101345</t>
        </is>
      </c>
      <c r="C8" t="inlineStr">
        <is>
          <t>24135.2</t>
        </is>
      </c>
      <c r="D8" t="inlineStr">
        <is>
          <t>11.5022</t>
        </is>
      </c>
      <c r="E8" t="inlineStr">
        <is>
          <t>12349.8</t>
        </is>
      </c>
      <c r="F8" t="inlineStr">
        <is>
          <t>222.353</t>
        </is>
      </c>
      <c r="G8" t="inlineStr">
        <is>
          <t>16.3</t>
        </is>
      </c>
      <c r="H8" t="inlineStr">
        <is>
          <t>0</t>
        </is>
      </c>
      <c r="I8" t="inlineStr">
        <is>
          <t>0.0353545</t>
        </is>
      </c>
      <c r="J8" t="inlineStr">
        <is>
          <t>4.09392</t>
        </is>
      </c>
      <c r="K8" t="inlineStr">
        <is>
          <t>-8.04268</t>
        </is>
      </c>
      <c r="L8" s="2" t="inlineStr">
        <is>
          <t>0.000340551</t>
        </is>
      </c>
      <c r="M8" t="inlineStr">
        <is>
          <t>9652.59</t>
        </is>
      </c>
      <c r="N8" t="inlineStr">
        <is>
          <t>236.699</t>
        </is>
      </c>
      <c r="O8" t="inlineStr">
        <is>
          <t>37.8</t>
        </is>
      </c>
      <c r="P8" t="inlineStr">
        <is>
          <t>0</t>
        </is>
      </c>
      <c r="Q8" t="inlineStr">
        <is>
          <t>0.0586152</t>
        </is>
      </c>
      <c r="R8" t="inlineStr">
        <is>
          <t>-3.12646</t>
        </is>
      </c>
      <c r="S8" t="inlineStr">
        <is>
          <t>-14.5336</t>
        </is>
      </c>
      <c r="T8" s="2" t="inlineStr">
        <is>
          <t>6.10648e-05</t>
        </is>
      </c>
      <c r="U8" t="inlineStr">
        <is>
          <t>7590.48</t>
        </is>
      </c>
      <c r="V8" t="inlineStr">
        <is>
          <t>253.231</t>
        </is>
      </c>
      <c r="W8" t="inlineStr">
        <is>
          <t>11.1</t>
        </is>
      </c>
      <c r="X8" t="inlineStr">
        <is>
          <t>0</t>
        </is>
      </c>
      <c r="Y8" t="inlineStr">
        <is>
          <t>0.074793</t>
        </is>
      </c>
      <c r="Z8" t="inlineStr">
        <is>
          <t>-0.309424</t>
        </is>
      </c>
      <c r="AA8" t="inlineStr">
        <is>
          <t>-12.4686</t>
        </is>
      </c>
      <c r="AB8" s="2" t="inlineStr">
        <is>
          <t>0.00011079</t>
        </is>
      </c>
      <c r="AC8" t="inlineStr">
        <is>
          <t>5892.14</t>
        </is>
      </c>
      <c r="AD8" t="inlineStr">
        <is>
          <t>266.744</t>
        </is>
      </c>
      <c r="AE8" t="inlineStr">
        <is>
          <t>6.3</t>
        </is>
      </c>
      <c r="AF8" t="inlineStr">
        <is>
          <t>0</t>
        </is>
      </c>
      <c r="AG8" t="inlineStr">
        <is>
          <t>0.11741</t>
        </is>
      </c>
      <c r="AH8" t="inlineStr">
        <is>
          <t>1.07316</t>
        </is>
      </c>
      <c r="AI8" t="inlineStr">
        <is>
          <t>-7.59856</t>
        </is>
      </c>
      <c r="AJ8" s="2" t="inlineStr">
        <is>
          <t>6.22534e-05</t>
        </is>
      </c>
      <c r="AK8" t="inlineStr">
        <is>
          <t>4439.93</t>
        </is>
      </c>
      <c r="AL8" t="inlineStr">
        <is>
          <t>276.886</t>
        </is>
      </c>
      <c r="AM8" t="inlineStr">
        <is>
          <t>4.8</t>
        </is>
      </c>
      <c r="AN8" t="inlineStr">
        <is>
          <t>0</t>
        </is>
      </c>
      <c r="AO8" t="inlineStr">
        <is>
          <t>0.0609941</t>
        </is>
      </c>
      <c r="AP8" t="inlineStr">
        <is>
          <t>1.96047</t>
        </is>
      </c>
      <c r="AQ8" t="inlineStr">
        <is>
          <t>-3.15127</t>
        </is>
      </c>
      <c r="AR8" s="2" t="inlineStr">
        <is>
          <t>5.1623e-05</t>
        </is>
      </c>
      <c r="AS8" t="inlineStr">
        <is>
          <t>3181.67</t>
        </is>
      </c>
      <c r="AT8" t="inlineStr">
        <is>
          <t>280.843</t>
        </is>
      </c>
      <c r="AU8" t="inlineStr">
        <is>
          <t>51.2</t>
        </is>
      </c>
      <c r="AV8" t="inlineStr">
        <is>
          <t>0</t>
        </is>
      </c>
      <c r="AW8" t="inlineStr">
        <is>
          <t>-0.143451</t>
        </is>
      </c>
      <c r="AX8" t="inlineStr">
        <is>
          <t>-1.23238</t>
        </is>
      </c>
      <c r="AY8" t="inlineStr">
        <is>
          <t>-4.82337</t>
        </is>
      </c>
      <c r="AZ8" s="2" t="inlineStr">
        <is>
          <t>0.000134315</t>
        </is>
      </c>
      <c r="BA8" t="inlineStr">
        <is>
          <t>1542.34</t>
        </is>
      </c>
      <c r="BB8" t="inlineStr">
        <is>
          <t>294.167</t>
        </is>
      </c>
      <c r="BC8" t="inlineStr">
        <is>
          <t>43.1</t>
        </is>
      </c>
      <c r="BD8" t="inlineStr">
        <is>
          <t>0</t>
        </is>
      </c>
      <c r="BE8" t="inlineStr">
        <is>
          <t>0.0953691</t>
        </is>
      </c>
      <c r="BF8" t="inlineStr">
        <is>
          <t>-3.15497</t>
        </is>
      </c>
      <c r="BG8" t="inlineStr">
        <is>
          <t>-8.86919</t>
        </is>
      </c>
      <c r="BH8" s="2" t="inlineStr">
        <is>
          <t>6.6017e-05</t>
        </is>
      </c>
      <c r="BI8" t="inlineStr">
        <is>
          <t>803.829</t>
        </is>
      </c>
      <c r="BJ8" t="inlineStr">
        <is>
          <t>299.117</t>
        </is>
      </c>
      <c r="BK8" t="inlineStr">
        <is>
          <t>37.8</t>
        </is>
      </c>
      <c r="BL8" t="inlineStr">
        <is>
          <t>0</t>
        </is>
      </c>
      <c r="BM8" t="inlineStr">
        <is>
          <t>0.163225</t>
        </is>
      </c>
      <c r="BN8" t="inlineStr">
        <is>
          <t>-2.15359</t>
        </is>
      </c>
      <c r="BO8" t="inlineStr">
        <is>
          <t>-8.852</t>
        </is>
      </c>
      <c r="BP8" s="2" t="inlineStr">
        <is>
          <t>0.000125988</t>
        </is>
      </c>
      <c r="BQ8" t="inlineStr">
        <is>
          <t>568.854</t>
        </is>
      </c>
      <c r="BR8" t="inlineStr">
        <is>
          <t>299.117</t>
        </is>
      </c>
      <c r="BS8" t="inlineStr">
        <is>
          <t>47</t>
        </is>
      </c>
      <c r="BT8" t="inlineStr">
        <is>
          <t>0</t>
        </is>
      </c>
      <c r="BU8" t="inlineStr">
        <is>
          <t>0.0382979</t>
        </is>
      </c>
      <c r="BV8" t="inlineStr">
        <is>
          <t>-0.233975</t>
        </is>
      </c>
      <c r="BW8" t="inlineStr">
        <is>
          <t>-9.7412</t>
        </is>
      </c>
      <c r="BX8" s="2" t="inlineStr">
        <is>
          <t>0.000206745</t>
        </is>
      </c>
      <c r="BY8" t="inlineStr">
        <is>
          <t>5</t>
        </is>
      </c>
      <c r="BZ8" t="inlineStr">
        <is>
          <t>340.313</t>
        </is>
      </c>
      <c r="CA8" t="inlineStr">
        <is>
          <t>297.647</t>
        </is>
      </c>
      <c r="CB8" t="inlineStr">
        <is>
          <t>77.5</t>
        </is>
      </c>
      <c r="CC8" t="inlineStr">
        <is>
          <t>0</t>
        </is>
      </c>
      <c r="CD8" t="inlineStr">
        <is>
          <t>-0.130665</t>
        </is>
      </c>
      <c r="CE8" t="inlineStr">
        <is>
          <t>4.63745</t>
        </is>
      </c>
      <c r="CF8" t="inlineStr">
        <is>
          <t>-11.6841</t>
        </is>
      </c>
      <c r="CG8" s="2" t="inlineStr">
        <is>
          <t>9.19661e-05</t>
        </is>
      </c>
      <c r="CH8" t="inlineStr">
        <is>
          <t>299.225</t>
        </is>
      </c>
      <c r="CI8" t="inlineStr">
        <is>
          <t>74.5</t>
        </is>
      </c>
      <c r="CJ8" t="inlineStr">
        <is>
          <t>0</t>
        </is>
      </c>
      <c r="CK8" t="inlineStr">
        <is>
          <t>-0.157122</t>
        </is>
      </c>
      <c r="CL8" t="inlineStr">
        <is>
          <t>4.03413</t>
        </is>
      </c>
      <c r="CM8" t="inlineStr">
        <is>
          <t>-8.64817</t>
        </is>
      </c>
      <c r="CN8" s="2" t="inlineStr">
        <is>
          <t>-1.91504e-05</t>
        </is>
      </c>
      <c r="CO8" t="inlineStr">
        <is>
          <t>117.065</t>
        </is>
      </c>
      <c r="CP8" t="inlineStr">
        <is>
          <t>55.5794</t>
        </is>
      </c>
      <c r="CQ8" t="inlineStr">
        <is>
          <t>298.29</t>
        </is>
      </c>
      <c r="CR8" t="inlineStr">
        <is>
          <t>0</t>
        </is>
      </c>
      <c r="CS8" t="inlineStr">
        <is>
          <t>76.4076</t>
        </is>
      </c>
      <c r="CT8" t="inlineStr">
        <is>
          <t>299.25</t>
        </is>
      </c>
      <c r="CU8" t="inlineStr">
        <is>
          <t>294.582</t>
        </is>
      </c>
      <c r="CV8" t="inlineStr">
        <is>
          <t>75.1</t>
        </is>
      </c>
      <c r="CW8" t="inlineStr">
        <is>
          <t>2.99666</t>
        </is>
      </c>
      <c r="CX8" t="inlineStr">
        <is>
          <t>-6.12036</t>
        </is>
      </c>
      <c r="CY8" t="inlineStr">
        <is>
          <t>-50</t>
        </is>
      </c>
      <c r="CZ8" t="inlineStr">
        <is>
          <t>0</t>
        </is>
      </c>
      <c r="DA8" t="inlineStr">
        <is>
          <t>0</t>
        </is>
      </c>
      <c r="DB8" t="inlineStr">
        <is>
          <t>0</t>
        </is>
      </c>
      <c r="DC8" t="inlineStr">
        <is>
          <t>0</t>
        </is>
      </c>
      <c r="DD8" t="inlineStr">
        <is>
          <t>0</t>
        </is>
      </c>
      <c r="DE8" t="inlineStr">
        <is>
          <t>0</t>
        </is>
      </c>
      <c r="DF8" t="inlineStr">
        <is>
          <t>0</t>
        </is>
      </c>
      <c r="DG8" t="inlineStr">
        <is>
          <t>0</t>
        </is>
      </c>
      <c r="DH8" t="inlineStr">
        <is>
          <t>0</t>
        </is>
      </c>
      <c r="DI8" t="inlineStr">
        <is>
          <t>0</t>
        </is>
      </c>
      <c r="DJ8" t="inlineStr">
        <is>
          <t>0</t>
        </is>
      </c>
      <c r="DK8" t="inlineStr">
        <is>
          <t>0</t>
        </is>
      </c>
      <c r="DL8" t="inlineStr">
        <is>
          <t>0</t>
        </is>
      </c>
      <c r="DM8" t="inlineStr">
        <is>
          <t>0</t>
        </is>
      </c>
      <c r="DN8" t="inlineStr">
        <is>
          <t>0</t>
        </is>
      </c>
      <c r="DO8" t="inlineStr">
        <is>
          <t>0</t>
        </is>
      </c>
      <c r="DP8" t="inlineStr">
        <is>
          <t>0</t>
        </is>
      </c>
      <c r="DQ8" t="inlineStr">
        <is>
          <t>-2.87479</t>
        </is>
      </c>
      <c r="DR8" t="inlineStr">
        <is>
          <t>1462</t>
        </is>
      </c>
      <c r="DS8" t="inlineStr">
        <is>
          <t>-151.441</t>
        </is>
      </c>
      <c r="DT8" t="inlineStr">
        <is>
          <t>0</t>
        </is>
      </c>
      <c r="DU8" t="inlineStr">
        <is>
          <t>0</t>
        </is>
      </c>
      <c r="DV8" t="inlineStr">
        <is>
          <t>0</t>
        </is>
      </c>
      <c r="DW8" t="inlineStr">
        <is>
          <t>0</t>
        </is>
      </c>
      <c r="DX8" t="inlineStr">
        <is>
          <t>0.9</t>
        </is>
      </c>
      <c r="DY8" t="inlineStr">
        <is>
          <t>0.1</t>
        </is>
      </c>
      <c r="DZ8" t="inlineStr">
        <is>
          <t>82.4753</t>
        </is>
      </c>
      <c r="EA8" t="inlineStr">
        <is>
          <t>5048</t>
        </is>
      </c>
      <c r="EB8" t="inlineStr">
        <is>
          <t>3.1</t>
        </is>
      </c>
      <c r="EC8" t="inlineStr">
        <is>
          <t>0</t>
        </is>
      </c>
      <c r="ED8" t="inlineStr">
        <is>
          <t xml:space="preserve"> 8</t>
        </is>
      </c>
      <c r="EF8" s="8">
        <f>DU8+DW8+DY8-(DU8*DW8+DU8*DY8+DW8*DY8)/100</f>
        <v/>
      </c>
    </row>
    <row r="9">
      <c r="A9" s="10" t="inlineStr">
        <is>
          <t>2024-08-10 06:00</t>
        </is>
      </c>
      <c r="B9" t="inlineStr">
        <is>
          <t>101502</t>
        </is>
      </c>
      <c r="C9" t="inlineStr">
        <is>
          <t>24134.9</t>
        </is>
      </c>
      <c r="D9" t="inlineStr">
        <is>
          <t>9.91284</t>
        </is>
      </c>
      <c r="E9" t="inlineStr">
        <is>
          <t>12372.6</t>
        </is>
      </c>
      <c r="F9" t="inlineStr">
        <is>
          <t>220.273</t>
        </is>
      </c>
      <c r="G9" t="inlineStr">
        <is>
          <t>34.7</t>
        </is>
      </c>
      <c r="H9" t="inlineStr">
        <is>
          <t>0</t>
        </is>
      </c>
      <c r="I9" t="inlineStr">
        <is>
          <t>-0.0176855</t>
        </is>
      </c>
      <c r="J9" t="inlineStr">
        <is>
          <t>-9.21154</t>
        </is>
      </c>
      <c r="K9" t="inlineStr">
        <is>
          <t>-10.1678</t>
        </is>
      </c>
      <c r="L9" s="2" t="inlineStr">
        <is>
          <t>0.000164013</t>
        </is>
      </c>
      <c r="M9" t="inlineStr">
        <is>
          <t>9671.81</t>
        </is>
      </c>
      <c r="N9" t="inlineStr">
        <is>
          <t>237.434</t>
        </is>
      </c>
      <c r="O9" t="inlineStr">
        <is>
          <t>66.9</t>
        </is>
      </c>
      <c r="P9" t="inlineStr">
        <is>
          <t>0.3</t>
        </is>
      </c>
      <c r="Q9" t="inlineStr">
        <is>
          <t>-0.0419561</t>
        </is>
      </c>
      <c r="R9" t="inlineStr">
        <is>
          <t>-5.72628</t>
        </is>
      </c>
      <c r="S9" t="inlineStr">
        <is>
          <t>-11.9184</t>
        </is>
      </c>
      <c r="T9" s="2" t="inlineStr">
        <is>
          <t>0.000145094</t>
        </is>
      </c>
      <c r="U9" t="inlineStr">
        <is>
          <t>7601.61</t>
        </is>
      </c>
      <c r="V9" t="inlineStr">
        <is>
          <t>253.708</t>
        </is>
      </c>
      <c r="W9" t="inlineStr">
        <is>
          <t>41</t>
        </is>
      </c>
      <c r="X9" t="inlineStr">
        <is>
          <t>0</t>
        </is>
      </c>
      <c r="Y9" t="inlineStr">
        <is>
          <t>0.105301</t>
        </is>
      </c>
      <c r="Z9" t="inlineStr">
        <is>
          <t>-0.27948</t>
        </is>
      </c>
      <c r="AA9" t="inlineStr">
        <is>
          <t>-10.8925</t>
        </is>
      </c>
      <c r="AB9" s="2" t="inlineStr">
        <is>
          <t>7.94806e-05</t>
        </is>
      </c>
      <c r="AC9" t="inlineStr">
        <is>
          <t>5901.66</t>
        </is>
      </c>
      <c r="AD9" t="inlineStr">
        <is>
          <t>266.518</t>
        </is>
      </c>
      <c r="AE9" t="inlineStr">
        <is>
          <t>2.5</t>
        </is>
      </c>
      <c r="AF9" t="inlineStr">
        <is>
          <t>0</t>
        </is>
      </c>
      <c r="AG9" t="inlineStr">
        <is>
          <t>-0.144434</t>
        </is>
      </c>
      <c r="AH9" t="inlineStr">
        <is>
          <t>2.27636</t>
        </is>
      </c>
      <c r="AI9" t="inlineStr">
        <is>
          <t>-8.81999</t>
        </is>
      </c>
      <c r="AJ9" s="2" t="inlineStr">
        <is>
          <t>3.76849e-05</t>
        </is>
      </c>
      <c r="AK9" t="inlineStr">
        <is>
          <t>4450.86</t>
        </is>
      </c>
      <c r="AL9" t="inlineStr">
        <is>
          <t>276.339</t>
        </is>
      </c>
      <c r="AM9" t="inlineStr">
        <is>
          <t>4.6</t>
        </is>
      </c>
      <c r="AN9" t="inlineStr">
        <is>
          <t>0</t>
        </is>
      </c>
      <c r="AO9" t="inlineStr">
        <is>
          <t>0.0543594</t>
        </is>
      </c>
      <c r="AP9" t="inlineStr">
        <is>
          <t>1.8144</t>
        </is>
      </c>
      <c r="AQ9" t="inlineStr">
        <is>
          <t>-4.11959</t>
        </is>
      </c>
      <c r="AR9" s="2" t="inlineStr">
        <is>
          <t>0.000109414</t>
        </is>
      </c>
      <c r="AS9" t="inlineStr">
        <is>
          <t>3193.53</t>
        </is>
      </c>
      <c r="AT9" t="inlineStr">
        <is>
          <t>281.241</t>
        </is>
      </c>
      <c r="AU9" t="inlineStr">
        <is>
          <t>40.3</t>
        </is>
      </c>
      <c r="AV9" t="inlineStr">
        <is>
          <t>0</t>
        </is>
      </c>
      <c r="AW9" t="inlineStr">
        <is>
          <t>0.233766</t>
        </is>
      </c>
      <c r="AX9" t="inlineStr">
        <is>
          <t>0.89543</t>
        </is>
      </c>
      <c r="AY9" t="inlineStr">
        <is>
          <t>-4.24042</t>
        </is>
      </c>
      <c r="AZ9" s="2" t="inlineStr">
        <is>
          <t>8.16286e-05</t>
        </is>
      </c>
      <c r="BA9" t="inlineStr">
        <is>
          <t>1555.7</t>
        </is>
      </c>
      <c r="BB9" t="inlineStr">
        <is>
          <t>294.085</t>
        </is>
      </c>
      <c r="BC9" t="inlineStr">
        <is>
          <t>23.3</t>
        </is>
      </c>
      <c r="BD9" t="inlineStr">
        <is>
          <t>0</t>
        </is>
      </c>
      <c r="BE9" t="inlineStr">
        <is>
          <t>0.923605</t>
        </is>
      </c>
      <c r="BF9" t="inlineStr">
        <is>
          <t>-3.00986</t>
        </is>
      </c>
      <c r="BG9" t="inlineStr">
        <is>
          <t>-12.7154</t>
        </is>
      </c>
      <c r="BH9" s="2" t="inlineStr">
        <is>
          <t>6.94514e-05</t>
        </is>
      </c>
      <c r="BI9" t="inlineStr">
        <is>
          <t>818.412</t>
        </is>
      </c>
      <c r="BJ9" t="inlineStr">
        <is>
          <t>299.426</t>
        </is>
      </c>
      <c r="BK9" t="inlineStr">
        <is>
          <t>31.2</t>
        </is>
      </c>
      <c r="BL9" t="inlineStr">
        <is>
          <t>0</t>
        </is>
      </c>
      <c r="BM9" t="inlineStr">
        <is>
          <t>0.385519</t>
        </is>
      </c>
      <c r="BN9" t="inlineStr">
        <is>
          <t>-2.8918</t>
        </is>
      </c>
      <c r="BO9" t="inlineStr">
        <is>
          <t>-10.0419</t>
        </is>
      </c>
      <c r="BP9" s="2" t="inlineStr">
        <is>
          <t>4.27253e-05</t>
        </is>
      </c>
      <c r="BQ9" t="inlineStr">
        <is>
          <t>583.777</t>
        </is>
      </c>
      <c r="BR9" t="inlineStr">
        <is>
          <t>297.725</t>
        </is>
      </c>
      <c r="BS9" t="inlineStr">
        <is>
          <t>55.9</t>
        </is>
      </c>
      <c r="BT9" t="inlineStr">
        <is>
          <t>0</t>
        </is>
      </c>
      <c r="BU9" t="inlineStr">
        <is>
          <t>0.144719</t>
        </is>
      </c>
      <c r="BV9" t="inlineStr">
        <is>
          <t>-0.720547</t>
        </is>
      </c>
      <c r="BW9" t="inlineStr">
        <is>
          <t>-10.5391</t>
        </is>
      </c>
      <c r="BX9" s="2" t="inlineStr">
        <is>
          <t>0.000115745</t>
        </is>
      </c>
      <c r="BY9" t="inlineStr">
        <is>
          <t>4</t>
        </is>
      </c>
      <c r="BZ9" t="inlineStr">
        <is>
          <t>355.395</t>
        </is>
      </c>
      <c r="CA9" t="inlineStr">
        <is>
          <t>298.85</t>
        </is>
      </c>
      <c r="CB9" t="inlineStr">
        <is>
          <t>64.2</t>
        </is>
      </c>
      <c r="CC9" t="inlineStr">
        <is>
          <t>0</t>
        </is>
      </c>
      <c r="CD9" t="inlineStr">
        <is>
          <t>-0.0584436</t>
        </is>
      </c>
      <c r="CE9" t="inlineStr">
        <is>
          <t>0.873</t>
        </is>
      </c>
      <c r="CF9" t="inlineStr">
        <is>
          <t>-11.2076</t>
        </is>
      </c>
      <c r="CG9" s="2" t="inlineStr">
        <is>
          <t>7.75188e-05</t>
        </is>
      </c>
      <c r="CH9" t="inlineStr">
        <is>
          <t>300.866</t>
        </is>
      </c>
      <c r="CI9" t="inlineStr">
        <is>
          <t>61.5</t>
        </is>
      </c>
      <c r="CJ9" t="inlineStr">
        <is>
          <t>0</t>
        </is>
      </c>
      <c r="CK9" t="inlineStr">
        <is>
          <t>-0.223444</t>
        </is>
      </c>
      <c r="CL9" t="inlineStr">
        <is>
          <t>1.13465</t>
        </is>
      </c>
      <c r="CM9" t="inlineStr">
        <is>
          <t>-10.6027</t>
        </is>
      </c>
      <c r="CN9" s="2" t="inlineStr">
        <is>
          <t>3.85188e-05</t>
        </is>
      </c>
      <c r="CO9" t="inlineStr">
        <is>
          <t>131.331</t>
        </is>
      </c>
      <c r="CP9" t="inlineStr">
        <is>
          <t>55.5794</t>
        </is>
      </c>
      <c r="CQ9" t="inlineStr">
        <is>
          <t>304.917</t>
        </is>
      </c>
      <c r="CR9" t="inlineStr">
        <is>
          <t>0</t>
        </is>
      </c>
      <c r="CS9" t="inlineStr">
        <is>
          <t>309.189</t>
        </is>
      </c>
      <c r="CT9" t="inlineStr">
        <is>
          <t>302.219</t>
        </is>
      </c>
      <c r="CU9" t="inlineStr">
        <is>
          <t>293.314</t>
        </is>
      </c>
      <c r="CV9" t="inlineStr">
        <is>
          <t>58.3</t>
        </is>
      </c>
      <c r="CW9" t="inlineStr">
        <is>
          <t>0.892322</t>
        </is>
      </c>
      <c r="CX9" t="inlineStr">
        <is>
          <t>-8.2498</t>
        </is>
      </c>
      <c r="CY9" t="inlineStr">
        <is>
          <t>-50</t>
        </is>
      </c>
      <c r="CZ9" t="inlineStr">
        <is>
          <t>0</t>
        </is>
      </c>
      <c r="DA9" t="inlineStr">
        <is>
          <t>0</t>
        </is>
      </c>
      <c r="DB9" t="inlineStr">
        <is>
          <t>0</t>
        </is>
      </c>
      <c r="DC9" t="inlineStr">
        <is>
          <t>0</t>
        </is>
      </c>
      <c r="DD9" t="inlineStr">
        <is>
          <t>0</t>
        </is>
      </c>
      <c r="DE9" t="inlineStr">
        <is>
          <t>0</t>
        </is>
      </c>
      <c r="DF9" t="inlineStr">
        <is>
          <t>0</t>
        </is>
      </c>
      <c r="DG9" t="inlineStr">
        <is>
          <t>0</t>
        </is>
      </c>
      <c r="DH9" t="inlineStr">
        <is>
          <t>0</t>
        </is>
      </c>
      <c r="DI9" t="inlineStr">
        <is>
          <t>0</t>
        </is>
      </c>
      <c r="DJ9" t="inlineStr">
        <is>
          <t>0</t>
        </is>
      </c>
      <c r="DK9" t="inlineStr">
        <is>
          <t>0</t>
        </is>
      </c>
      <c r="DL9" t="inlineStr">
        <is>
          <t>0</t>
        </is>
      </c>
      <c r="DM9" t="inlineStr">
        <is>
          <t>0</t>
        </is>
      </c>
      <c r="DN9" t="inlineStr">
        <is>
          <t>0</t>
        </is>
      </c>
      <c r="DO9" t="inlineStr">
        <is>
          <t>0</t>
        </is>
      </c>
      <c r="DP9" t="inlineStr">
        <is>
          <t>7323</t>
        </is>
      </c>
      <c r="DQ9" t="inlineStr">
        <is>
          <t>-2.56139</t>
        </is>
      </c>
      <c r="DR9" t="inlineStr">
        <is>
          <t>1060</t>
        </is>
      </c>
      <c r="DS9" t="inlineStr">
        <is>
          <t>-90.9595</t>
        </is>
      </c>
      <c r="DT9" t="inlineStr">
        <is>
          <t>0</t>
        </is>
      </c>
      <c r="DU9" t="inlineStr">
        <is>
          <t>0</t>
        </is>
      </c>
      <c r="DV9" t="inlineStr">
        <is>
          <t>0</t>
        </is>
      </c>
      <c r="DW9" t="inlineStr">
        <is>
          <t>0</t>
        </is>
      </c>
      <c r="DX9" t="inlineStr">
        <is>
          <t>5</t>
        </is>
      </c>
      <c r="DY9" t="inlineStr">
        <is>
          <t>1.8</t>
        </is>
      </c>
      <c r="DZ9" t="inlineStr">
        <is>
          <t>43.9072</t>
        </is>
      </c>
      <c r="EA9" t="inlineStr">
        <is>
          <t>5025.76</t>
        </is>
      </c>
      <c r="EB9" t="inlineStr">
        <is>
          <t>2.5</t>
        </is>
      </c>
      <c r="EC9" t="inlineStr">
        <is>
          <t>0</t>
        </is>
      </c>
      <c r="ED9" t="inlineStr">
        <is>
          <t xml:space="preserve"> 9</t>
        </is>
      </c>
      <c r="EF9" s="8">
        <f>DU9+DW9+DY9-(DU9*DW9+DU9*DY9+DW9*DY9)/100</f>
        <v/>
      </c>
    </row>
    <row r="10">
      <c r="A10" s="10" t="inlineStr">
        <is>
          <t>2024-08-10 09:00</t>
        </is>
      </c>
      <c r="B10" t="inlineStr">
        <is>
          <t>101560</t>
        </is>
      </c>
      <c r="C10" t="inlineStr">
        <is>
          <t>24134.9</t>
        </is>
      </c>
      <c r="D10" t="inlineStr">
        <is>
          <t>9.33403</t>
        </is>
      </c>
      <c r="E10" t="inlineStr">
        <is>
          <t>12393.8</t>
        </is>
      </c>
      <c r="F10" t="inlineStr">
        <is>
          <t>220.977</t>
        </is>
      </c>
      <c r="G10" t="inlineStr">
        <is>
          <t>30.8</t>
        </is>
      </c>
      <c r="H10" t="inlineStr">
        <is>
          <t>0</t>
        </is>
      </c>
      <c r="I10" t="inlineStr">
        <is>
          <t>0.0728291</t>
        </is>
      </c>
      <c r="J10" t="inlineStr">
        <is>
          <t>-11.4828</t>
        </is>
      </c>
      <c r="K10" t="inlineStr">
        <is>
          <t>-7.96265</t>
        </is>
      </c>
      <c r="L10" s="2" t="inlineStr">
        <is>
          <t>0.000102161</t>
        </is>
      </c>
      <c r="M10" t="inlineStr">
        <is>
          <t>9687.39</t>
        </is>
      </c>
      <c r="N10" t="inlineStr">
        <is>
          <t>237.581</t>
        </is>
      </c>
      <c r="O10" t="inlineStr">
        <is>
          <t>46</t>
        </is>
      </c>
      <c r="P10" t="inlineStr">
        <is>
          <t>0</t>
        </is>
      </c>
      <c r="Q10" t="inlineStr">
        <is>
          <t>-0.193965</t>
        </is>
      </c>
      <c r="R10" t="inlineStr">
        <is>
          <t>-7.87557</t>
        </is>
      </c>
      <c r="S10" t="inlineStr">
        <is>
          <t>-10.7502</t>
        </is>
      </c>
      <c r="T10" s="2" t="inlineStr">
        <is>
          <t>0.000106262</t>
        </is>
      </c>
      <c r="U10" t="inlineStr">
        <is>
          <t>7612.46</t>
        </is>
      </c>
      <c r="V10" t="inlineStr">
        <is>
          <t>254.364</t>
        </is>
      </c>
      <c r="W10" t="inlineStr">
        <is>
          <t>67.3</t>
        </is>
      </c>
      <c r="X10" t="inlineStr">
        <is>
          <t>0</t>
        </is>
      </c>
      <c r="Y10" t="inlineStr">
        <is>
          <t>0.128252</t>
        </is>
      </c>
      <c r="Z10" t="inlineStr">
        <is>
          <t>-3.01133</t>
        </is>
      </c>
      <c r="AA10" t="inlineStr">
        <is>
          <t>-13.3487</t>
        </is>
      </c>
      <c r="AB10" s="2" t="inlineStr">
        <is>
          <t>0.000122089</t>
        </is>
      </c>
      <c r="AC10" t="inlineStr">
        <is>
          <t>5910.46</t>
        </is>
      </c>
      <c r="AD10" t="inlineStr">
        <is>
          <t>266.693</t>
        </is>
      </c>
      <c r="AE10" t="inlineStr">
        <is>
          <t>6.1</t>
        </is>
      </c>
      <c r="AF10" t="inlineStr">
        <is>
          <t>0</t>
        </is>
      </c>
      <c r="AG10" t="inlineStr">
        <is>
          <t>0.285604</t>
        </is>
      </c>
      <c r="AH10" t="inlineStr">
        <is>
          <t>0.433059</t>
        </is>
      </c>
      <c r="AI10" t="inlineStr">
        <is>
          <t>-8.55015</t>
        </is>
      </c>
      <c r="AJ10" s="2" t="inlineStr">
        <is>
          <t>0.00011496</t>
        </is>
      </c>
      <c r="AK10" t="inlineStr">
        <is>
          <t>4458.88</t>
        </is>
      </c>
      <c r="AL10" t="inlineStr">
        <is>
          <t>276.779</t>
        </is>
      </c>
      <c r="AM10" t="inlineStr">
        <is>
          <t>1.7</t>
        </is>
      </c>
      <c r="AN10" t="inlineStr">
        <is>
          <t>0</t>
        </is>
      </c>
      <c r="AO10" t="inlineStr">
        <is>
          <t>0.020877</t>
        </is>
      </c>
      <c r="AP10" t="inlineStr">
        <is>
          <t>0.661645</t>
        </is>
      </c>
      <c r="AQ10" t="inlineStr">
        <is>
          <t>-5.58504</t>
        </is>
      </c>
      <c r="AR10" t="inlineStr">
        <is>
          <t>0.000137883</t>
        </is>
      </c>
      <c r="AS10" t="inlineStr">
        <is>
          <t>3198.05</t>
        </is>
      </c>
      <c r="AT10" t="inlineStr">
        <is>
          <t>281.518</t>
        </is>
      </c>
      <c r="AU10" t="inlineStr">
        <is>
          <t>28.4</t>
        </is>
      </c>
      <c r="AV10" t="inlineStr">
        <is>
          <t>0</t>
        </is>
      </c>
      <c r="AW10" t="inlineStr">
        <is>
          <t>-0.136604</t>
        </is>
      </c>
      <c r="AX10" t="inlineStr">
        <is>
          <t>2.66119</t>
        </is>
      </c>
      <c r="AY10" t="inlineStr">
        <is>
          <t>-4.00007</t>
        </is>
      </c>
      <c r="AZ10" t="inlineStr">
        <is>
          <t>8.73499e-05</t>
        </is>
      </c>
      <c r="BA10" t="inlineStr">
        <is>
          <t>1560.74</t>
        </is>
      </c>
      <c r="BB10" t="inlineStr">
        <is>
          <t>293.468</t>
        </is>
      </c>
      <c r="BC10" t="inlineStr">
        <is>
          <t>29.5</t>
        </is>
      </c>
      <c r="BD10" t="inlineStr">
        <is>
          <t>0</t>
        </is>
      </c>
      <c r="BE10" t="inlineStr">
        <is>
          <t>0.309247</t>
        </is>
      </c>
      <c r="BF10" t="inlineStr">
        <is>
          <t>-1.56115</t>
        </is>
      </c>
      <c r="BG10" t="inlineStr">
        <is>
          <t>-11.1259</t>
        </is>
      </c>
      <c r="BH10" s="2" t="inlineStr">
        <is>
          <t>0.000114843</t>
        </is>
      </c>
      <c r="BI10" t="inlineStr">
        <is>
          <t>826.331</t>
        </is>
      </c>
      <c r="BJ10" t="inlineStr">
        <is>
          <t>297.686</t>
        </is>
      </c>
      <c r="BK10" t="inlineStr">
        <is>
          <t>39</t>
        </is>
      </c>
      <c r="BL10" t="inlineStr">
        <is>
          <t>0</t>
        </is>
      </c>
      <c r="BM10" t="inlineStr">
        <is>
          <t>0.26779</t>
        </is>
      </c>
      <c r="BN10" t="inlineStr">
        <is>
          <t>0.0711523</t>
        </is>
      </c>
      <c r="BO10" t="inlineStr">
        <is>
          <t>-10.1017</t>
        </is>
      </c>
      <c r="BP10" s="2" t="inlineStr">
        <is>
          <t>3.84861e-05</t>
        </is>
      </c>
      <c r="BQ10" t="inlineStr">
        <is>
          <t>592.164</t>
        </is>
      </c>
      <c r="BR10" t="inlineStr">
        <is>
          <t>299.391</t>
        </is>
      </c>
      <c r="BS10" t="inlineStr">
        <is>
          <t>39</t>
        </is>
      </c>
      <c r="BT10" t="inlineStr">
        <is>
          <t>0</t>
        </is>
      </c>
      <c r="BU10" t="inlineStr">
        <is>
          <t>0.157149</t>
        </is>
      </c>
      <c r="BV10" t="inlineStr">
        <is>
          <t>0.372187</t>
        </is>
      </c>
      <c r="BW10" t="inlineStr">
        <is>
          <t>-10.3643</t>
        </is>
      </c>
      <c r="BX10" s="2" t="inlineStr">
        <is>
          <t>2.89447e-05</t>
        </is>
      </c>
      <c r="BY10" t="inlineStr">
        <is>
          <t>5</t>
        </is>
      </c>
      <c r="BZ10" t="inlineStr">
        <is>
          <t>362.635</t>
        </is>
      </c>
      <c r="CA10" t="inlineStr">
        <is>
          <t>301.398</t>
        </is>
      </c>
      <c r="CB10" t="inlineStr">
        <is>
          <t>37.2</t>
        </is>
      </c>
      <c r="CC10" t="inlineStr">
        <is>
          <t>0</t>
        </is>
      </c>
      <c r="CD10" t="inlineStr">
        <is>
          <t>0.0250535</t>
        </is>
      </c>
      <c r="CE10" t="inlineStr">
        <is>
          <t>0.276252</t>
        </is>
      </c>
      <c r="CF10" t="inlineStr">
        <is>
          <t>-10.5568</t>
        </is>
      </c>
      <c r="CG10" s="2" t="inlineStr">
        <is>
          <t>-2.27649e-06</t>
        </is>
      </c>
      <c r="CH10" t="inlineStr">
        <is>
          <t>303.798</t>
        </is>
      </c>
      <c r="CI10" t="inlineStr">
        <is>
          <t>34.5</t>
        </is>
      </c>
      <c r="CJ10" t="inlineStr">
        <is>
          <t>0</t>
        </is>
      </c>
      <c r="CK10" t="inlineStr">
        <is>
          <t>-0.191947</t>
        </is>
      </c>
      <c r="CL10" t="inlineStr">
        <is>
          <t>0.0763208</t>
        </is>
      </c>
      <c r="CM10" t="inlineStr">
        <is>
          <t>-10.031</t>
        </is>
      </c>
      <c r="CN10" s="2" t="inlineStr">
        <is>
          <t>-2.36963e-05</t>
        </is>
      </c>
      <c r="CO10" t="inlineStr">
        <is>
          <t>137.235</t>
        </is>
      </c>
      <c r="CP10" t="inlineStr">
        <is>
          <t>55.5794</t>
        </is>
      </c>
      <c r="CQ10" t="inlineStr">
        <is>
          <t>316.565</t>
        </is>
      </c>
      <c r="CR10" t="inlineStr">
        <is>
          <t>0</t>
        </is>
      </c>
      <c r="CS10" t="inlineStr">
        <is>
          <t>796.928</t>
        </is>
      </c>
      <c r="CT10" t="inlineStr">
        <is>
          <t>306.618</t>
        </is>
      </c>
      <c r="CU10" t="inlineStr">
        <is>
          <t>287</t>
        </is>
      </c>
      <c r="CV10" t="inlineStr">
        <is>
          <t>30.5</t>
        </is>
      </c>
      <c r="CW10" t="inlineStr">
        <is>
          <t>-0.127551</t>
        </is>
      </c>
      <c r="CX10" t="inlineStr">
        <is>
          <t>-8.30791</t>
        </is>
      </c>
      <c r="CY10" t="inlineStr">
        <is>
          <t>-50</t>
        </is>
      </c>
      <c r="CZ10" t="inlineStr">
        <is>
          <t>0</t>
        </is>
      </c>
      <c r="DA10" t="inlineStr">
        <is>
          <t>0</t>
        </is>
      </c>
      <c r="DB10" t="inlineStr">
        <is>
          <t>0</t>
        </is>
      </c>
      <c r="DC10" t="inlineStr">
        <is>
          <t>0</t>
        </is>
      </c>
      <c r="DD10" t="inlineStr">
        <is>
          <t>0</t>
        </is>
      </c>
      <c r="DE10" t="inlineStr">
        <is>
          <t>0</t>
        </is>
      </c>
      <c r="DF10" t="inlineStr">
        <is>
          <t>0</t>
        </is>
      </c>
      <c r="DG10" t="inlineStr">
        <is>
          <t>0</t>
        </is>
      </c>
      <c r="DH10" t="inlineStr">
        <is>
          <t>0</t>
        </is>
      </c>
      <c r="DI10" t="inlineStr">
        <is>
          <t>0</t>
        </is>
      </c>
      <c r="DJ10" t="inlineStr">
        <is>
          <t>0</t>
        </is>
      </c>
      <c r="DK10" t="inlineStr">
        <is>
          <t>0</t>
        </is>
      </c>
      <c r="DL10" t="inlineStr">
        <is>
          <t>0</t>
        </is>
      </c>
      <c r="DM10" t="inlineStr">
        <is>
          <t>0</t>
        </is>
      </c>
      <c r="DN10" t="inlineStr">
        <is>
          <t>0</t>
        </is>
      </c>
      <c r="DO10" t="inlineStr">
        <is>
          <t>0</t>
        </is>
      </c>
      <c r="DP10" t="inlineStr">
        <is>
          <t>10800</t>
        </is>
      </c>
      <c r="DQ10" t="inlineStr">
        <is>
          <t>2.26672</t>
        </is>
      </c>
      <c r="DR10" t="inlineStr">
        <is>
          <t>8</t>
        </is>
      </c>
      <c r="DS10" t="inlineStr">
        <is>
          <t>-9.22998</t>
        </is>
      </c>
      <c r="DT10" t="inlineStr">
        <is>
          <t>0</t>
        </is>
      </c>
      <c r="DU10" t="inlineStr">
        <is>
          <t>0</t>
        </is>
      </c>
      <c r="DV10" t="inlineStr">
        <is>
          <t>0</t>
        </is>
      </c>
      <c r="DW10" t="inlineStr">
        <is>
          <t>0</t>
        </is>
      </c>
      <c r="DX10" t="inlineStr">
        <is>
          <t>0</t>
        </is>
      </c>
      <c r="DY10" t="inlineStr">
        <is>
          <t>1.7</t>
        </is>
      </c>
      <c r="DZ10" t="inlineStr">
        <is>
          <t>64.9426</t>
        </is>
      </c>
      <c r="EA10" t="inlineStr">
        <is>
          <t>5047.68</t>
        </is>
      </c>
      <c r="EB10" t="inlineStr">
        <is>
          <t>1.3</t>
        </is>
      </c>
      <c r="EC10" t="inlineStr">
        <is>
          <t>0</t>
        </is>
      </c>
      <c r="ED10" t="inlineStr">
        <is>
          <t xml:space="preserve"> 10</t>
        </is>
      </c>
      <c r="EF10" s="8">
        <f>DU10+DW10+DY10-(DU10*DW10+DU10*DY10+DW10*DY10)/100</f>
        <v/>
      </c>
    </row>
    <row r="11">
      <c r="A11" s="10" t="inlineStr">
        <is>
          <t>2024-08-10 12:00</t>
        </is>
      </c>
      <c r="B11" t="inlineStr">
        <is>
          <t>101495</t>
        </is>
      </c>
      <c r="C11" t="inlineStr">
        <is>
          <t>24134.9</t>
        </is>
      </c>
      <c r="D11" t="inlineStr">
        <is>
          <t>8.7406</t>
        </is>
      </c>
      <c r="E11" t="inlineStr">
        <is>
          <t>12408.4</t>
        </is>
      </c>
      <c r="F11" t="inlineStr">
        <is>
          <t>220.945</t>
        </is>
      </c>
      <c r="G11" t="inlineStr">
        <is>
          <t>27.9</t>
        </is>
      </c>
      <c r="H11" t="inlineStr">
        <is>
          <t>0</t>
        </is>
      </c>
      <c r="I11" t="inlineStr">
        <is>
          <t>0.0204307</t>
        </is>
      </c>
      <c r="J11" t="inlineStr">
        <is>
          <t>-9.77686</t>
        </is>
      </c>
      <c r="K11" t="inlineStr">
        <is>
          <t>-5.62724</t>
        </is>
      </c>
      <c r="L11" s="2" t="inlineStr">
        <is>
          <t>8.83734e-05</t>
        </is>
      </c>
      <c r="M11" t="inlineStr">
        <is>
          <t>9698.36</t>
        </is>
      </c>
      <c r="N11" t="inlineStr">
        <is>
          <t>237.882</t>
        </is>
      </c>
      <c r="O11" t="inlineStr">
        <is>
          <t>33.3</t>
        </is>
      </c>
      <c r="P11" t="inlineStr">
        <is>
          <t>0</t>
        </is>
      </c>
      <c r="Q11" t="inlineStr">
        <is>
          <t>0.0247998</t>
        </is>
      </c>
      <c r="R11" t="inlineStr">
        <is>
          <t>-9.33589</t>
        </is>
      </c>
      <c r="S11" t="inlineStr">
        <is>
          <t>-10.3042</t>
        </is>
      </c>
      <c r="T11" s="2" t="inlineStr">
        <is>
          <t>0.000125603</t>
        </is>
      </c>
      <c r="U11" t="inlineStr">
        <is>
          <t>7621.57</t>
        </is>
      </c>
      <c r="V11" t="inlineStr">
        <is>
          <t>255.21</t>
        </is>
      </c>
      <c r="W11" t="inlineStr">
        <is>
          <t>19</t>
        </is>
      </c>
      <c r="X11" t="inlineStr">
        <is>
          <t>0</t>
        </is>
      </c>
      <c r="Y11" t="inlineStr">
        <is>
          <t>0.114418</t>
        </is>
      </c>
      <c r="Z11" t="inlineStr">
        <is>
          <t>-8.25545</t>
        </is>
      </c>
      <c r="AA11" t="inlineStr">
        <is>
          <t>-11.6835</t>
        </is>
      </c>
      <c r="AB11" s="2" t="inlineStr">
        <is>
          <t>9.69492e-05</t>
        </is>
      </c>
      <c r="AC11" t="inlineStr">
        <is>
          <t>5914.3</t>
        </is>
      </c>
      <c r="AD11" t="inlineStr">
        <is>
          <t>266.839</t>
        </is>
      </c>
      <c r="AE11" t="inlineStr">
        <is>
          <t>49.7</t>
        </is>
      </c>
      <c r="AF11" t="inlineStr">
        <is>
          <t>0</t>
        </is>
      </c>
      <c r="AG11" t="inlineStr">
        <is>
          <t>0.0222031</t>
        </is>
      </c>
      <c r="AH11" t="inlineStr">
        <is>
          <t>-4.03737</t>
        </is>
      </c>
      <c r="AI11" t="inlineStr">
        <is>
          <t>-9.63802</t>
        </is>
      </c>
      <c r="AJ11" s="2" t="inlineStr">
        <is>
          <t>0.000184797</t>
        </is>
      </c>
      <c r="AK11" t="inlineStr">
        <is>
          <t>4460.92</t>
        </is>
      </c>
      <c r="AL11" t="inlineStr">
        <is>
          <t>277.156</t>
        </is>
      </c>
      <c r="AM11" t="inlineStr">
        <is>
          <t>3.4</t>
        </is>
      </c>
      <c r="AN11" t="inlineStr">
        <is>
          <t>0</t>
        </is>
      </c>
      <c r="AO11" t="inlineStr">
        <is>
          <t>0.191496</t>
        </is>
      </c>
      <c r="AP11" t="inlineStr">
        <is>
          <t>-2.17492</t>
        </is>
      </c>
      <c r="AQ11" t="inlineStr">
        <is>
          <t>-5.80381</t>
        </is>
      </c>
      <c r="AR11" t="inlineStr">
        <is>
          <t>0.000131866</t>
        </is>
      </c>
      <c r="AS11" t="inlineStr">
        <is>
          <t>3197.54</t>
        </is>
      </c>
      <c r="AT11" t="inlineStr">
        <is>
          <t>282.646</t>
        </is>
      </c>
      <c r="AU11" t="inlineStr">
        <is>
          <t>11.6</t>
        </is>
      </c>
      <c r="AV11" t="inlineStr">
        <is>
          <t>0</t>
        </is>
      </c>
      <c r="AW11" t="inlineStr">
        <is>
          <t>0.372447</t>
        </is>
      </c>
      <c r="AX11" t="inlineStr">
        <is>
          <t>1.23617</t>
        </is>
      </c>
      <c r="AY11" t="inlineStr">
        <is>
          <t>-5.59523</t>
        </is>
      </c>
      <c r="AZ11" t="inlineStr">
        <is>
          <t>7.45485e-05</t>
        </is>
      </c>
      <c r="BA11" t="inlineStr">
        <is>
          <t>1557.85</t>
        </is>
      </c>
      <c r="BB11" t="inlineStr">
        <is>
          <t>293.273</t>
        </is>
      </c>
      <c r="BC11" t="inlineStr">
        <is>
          <t>25.5</t>
        </is>
      </c>
      <c r="BD11" t="inlineStr">
        <is>
          <t>0</t>
        </is>
      </c>
      <c r="BE11" t="inlineStr">
        <is>
          <t>0.324655</t>
        </is>
      </c>
      <c r="BF11" t="inlineStr">
        <is>
          <t>-1.31417</t>
        </is>
      </c>
      <c r="BG11" t="inlineStr">
        <is>
          <t>-7.83834</t>
        </is>
      </c>
      <c r="BH11" s="2" t="inlineStr">
        <is>
          <t>0.000240974</t>
        </is>
      </c>
      <c r="BI11" t="inlineStr">
        <is>
          <t>823.217</t>
        </is>
      </c>
      <c r="BJ11" t="inlineStr">
        <is>
          <t>298.811</t>
        </is>
      </c>
      <c r="BK11" t="inlineStr">
        <is>
          <t>29.3</t>
        </is>
      </c>
      <c r="BL11" t="inlineStr">
        <is>
          <t>0</t>
        </is>
      </c>
      <c r="BM11" t="inlineStr">
        <is>
          <t>0.517626</t>
        </is>
      </c>
      <c r="BN11" t="inlineStr">
        <is>
          <t>0.168494</t>
        </is>
      </c>
      <c r="BO11" t="inlineStr">
        <is>
          <t>-9.99901</t>
        </is>
      </c>
      <c r="BP11" s="2" t="inlineStr">
        <is>
          <t>0.000134367</t>
        </is>
      </c>
      <c r="BQ11" t="inlineStr">
        <is>
          <t>588.346</t>
        </is>
      </c>
      <c r="BR11" t="inlineStr">
        <is>
          <t>300.633</t>
        </is>
      </c>
      <c r="BS11" t="inlineStr">
        <is>
          <t>29.5</t>
        </is>
      </c>
      <c r="BT11" t="inlineStr">
        <is>
          <t>0</t>
        </is>
      </c>
      <c r="BU11" t="inlineStr">
        <is>
          <t>0.421591</t>
        </is>
      </c>
      <c r="BV11" t="inlineStr">
        <is>
          <t>0.131035</t>
        </is>
      </c>
      <c r="BW11" t="inlineStr">
        <is>
          <t>-10.2489</t>
        </is>
      </c>
      <c r="BX11" s="2" t="inlineStr">
        <is>
          <t>0.000144176</t>
        </is>
      </c>
      <c r="BY11" t="inlineStr">
        <is>
          <t>6</t>
        </is>
      </c>
      <c r="BZ11" t="inlineStr">
        <is>
          <t>358.05</t>
        </is>
      </c>
      <c r="CA11" t="inlineStr">
        <is>
          <t>302.761</t>
        </is>
      </c>
      <c r="CB11" t="inlineStr">
        <is>
          <t>27.9</t>
        </is>
      </c>
      <c r="CC11" t="inlineStr">
        <is>
          <t>0</t>
        </is>
      </c>
      <c r="CD11" t="inlineStr">
        <is>
          <t>0.223136</t>
        </is>
      </c>
      <c r="CE11" t="inlineStr">
        <is>
          <t>0.153337</t>
        </is>
      </c>
      <c r="CF11" t="inlineStr">
        <is>
          <t>-10.2992</t>
        </is>
      </c>
      <c r="CG11" s="2" t="inlineStr">
        <is>
          <t>9.29673e-05</t>
        </is>
      </c>
      <c r="CH11" t="inlineStr">
        <is>
          <t>305.241</t>
        </is>
      </c>
      <c r="CI11" t="inlineStr">
        <is>
          <t>25.8</t>
        </is>
      </c>
      <c r="CJ11" t="inlineStr">
        <is>
          <t>0</t>
        </is>
      </c>
      <c r="CK11" t="inlineStr">
        <is>
          <t>-0.122864</t>
        </is>
      </c>
      <c r="CL11" t="inlineStr">
        <is>
          <t>0.119272</t>
        </is>
      </c>
      <c r="CM11" t="inlineStr">
        <is>
          <t>-9.71845</t>
        </is>
      </c>
      <c r="CN11" s="2" t="inlineStr">
        <is>
          <t>2.56111e-05</t>
        </is>
      </c>
      <c r="CO11" t="inlineStr">
        <is>
          <t>131.883</t>
        </is>
      </c>
      <c r="CP11" t="inlineStr">
        <is>
          <t>55.5794</t>
        </is>
      </c>
      <c r="CQ11" t="inlineStr">
        <is>
          <t>319.6</t>
        </is>
      </c>
      <c r="CR11" t="inlineStr">
        <is>
          <t>0</t>
        </is>
      </c>
      <c r="CS11" t="inlineStr">
        <is>
          <t>926.148</t>
        </is>
      </c>
      <c r="CT11" t="inlineStr">
        <is>
          <t>308.2</t>
        </is>
      </c>
      <c r="CU11" t="inlineStr">
        <is>
          <t>284</t>
        </is>
      </c>
      <c r="CV11" t="inlineStr">
        <is>
          <t>22.9</t>
        </is>
      </c>
      <c r="CW11" t="inlineStr">
        <is>
          <t>0.0609717</t>
        </is>
      </c>
      <c r="CX11" t="inlineStr">
        <is>
          <t>-8.20308</t>
        </is>
      </c>
      <c r="CY11" t="inlineStr">
        <is>
          <t>-50</t>
        </is>
      </c>
      <c r="CZ11" t="inlineStr">
        <is>
          <t>0</t>
        </is>
      </c>
      <c r="DA11" t="inlineStr">
        <is>
          <t>0</t>
        </is>
      </c>
      <c r="DB11" t="inlineStr">
        <is>
          <t>0</t>
        </is>
      </c>
      <c r="DC11" t="inlineStr">
        <is>
          <t>0</t>
        </is>
      </c>
      <c r="DD11" t="inlineStr">
        <is>
          <t>0</t>
        </is>
      </c>
      <c r="DE11" t="inlineStr">
        <is>
          <t>0</t>
        </is>
      </c>
      <c r="DF11" t="inlineStr">
        <is>
          <t>0</t>
        </is>
      </c>
      <c r="DG11" t="inlineStr">
        <is>
          <t>0</t>
        </is>
      </c>
      <c r="DH11" t="inlineStr">
        <is>
          <t>0</t>
        </is>
      </c>
      <c r="DI11" t="inlineStr">
        <is>
          <t>0</t>
        </is>
      </c>
      <c r="DJ11" t="inlineStr">
        <is>
          <t>0</t>
        </is>
      </c>
      <c r="DK11" t="inlineStr">
        <is>
          <t>0</t>
        </is>
      </c>
      <c r="DL11" t="inlineStr">
        <is>
          <t>0</t>
        </is>
      </c>
      <c r="DM11" t="inlineStr">
        <is>
          <t>0</t>
        </is>
      </c>
      <c r="DN11" t="inlineStr">
        <is>
          <t>0</t>
        </is>
      </c>
      <c r="DO11" t="inlineStr">
        <is>
          <t>0</t>
        </is>
      </c>
      <c r="DP11" t="inlineStr">
        <is>
          <t>21600</t>
        </is>
      </c>
      <c r="DQ11" t="inlineStr">
        <is>
          <t>4.28835</t>
        </is>
      </c>
      <c r="DR11" t="inlineStr">
        <is>
          <t>0</t>
        </is>
      </c>
      <c r="DS11" t="inlineStr">
        <is>
          <t>0.470459</t>
        </is>
      </c>
      <c r="DT11" t="inlineStr">
        <is>
          <t>0</t>
        </is>
      </c>
      <c r="DU11" t="inlineStr">
        <is>
          <t>0</t>
        </is>
      </c>
      <c r="DV11" t="inlineStr">
        <is>
          <t>0</t>
        </is>
      </c>
      <c r="DW11" t="inlineStr">
        <is>
          <t>0</t>
        </is>
      </c>
      <c r="DX11" t="inlineStr">
        <is>
          <t>0</t>
        </is>
      </c>
      <c r="DY11" t="inlineStr">
        <is>
          <t>0.8</t>
        </is>
      </c>
      <c r="DZ11" t="inlineStr">
        <is>
          <t>8.5802</t>
        </is>
      </c>
      <c r="EA11" t="inlineStr">
        <is>
          <t>5080.32</t>
        </is>
      </c>
      <c r="EB11" t="inlineStr">
        <is>
          <t>7.8</t>
        </is>
      </c>
      <c r="EC11" t="inlineStr">
        <is>
          <t>0</t>
        </is>
      </c>
      <c r="ED11" t="inlineStr">
        <is>
          <t xml:space="preserve"> 11</t>
        </is>
      </c>
      <c r="EF11" s="8">
        <f>DU11+DW11+DY11-(DU11*DW11+DU11*DY11+DW11*DY11)/100</f>
        <v/>
      </c>
    </row>
    <row r="12">
      <c r="A12" s="10" t="inlineStr">
        <is>
          <t>2024-08-10 15:00</t>
        </is>
      </c>
      <c r="B12" t="inlineStr">
        <is>
          <t>101445</t>
        </is>
      </c>
      <c r="C12" t="inlineStr">
        <is>
          <t>24135.3</t>
        </is>
      </c>
      <c r="D12" t="inlineStr">
        <is>
          <t>8.22986</t>
        </is>
      </c>
      <c r="E12" t="inlineStr">
        <is>
          <t>12424.3</t>
        </is>
      </c>
      <c r="F12" t="inlineStr">
        <is>
          <t>221.77</t>
        </is>
      </c>
      <c r="G12" t="inlineStr">
        <is>
          <t>19.8</t>
        </is>
      </c>
      <c r="H12" t="inlineStr">
        <is>
          <t>0</t>
        </is>
      </c>
      <c r="I12" t="inlineStr">
        <is>
          <t>-0.0816289</t>
        </is>
      </c>
      <c r="J12" t="inlineStr">
        <is>
          <t>-8.85684</t>
        </is>
      </c>
      <c r="K12" t="inlineStr">
        <is>
          <t>-4.69464</t>
        </is>
      </c>
      <c r="L12" t="inlineStr">
        <is>
          <t>7.86145e-05</t>
        </is>
      </c>
      <c r="M12" t="inlineStr">
        <is>
          <t>9714.18</t>
        </is>
      </c>
      <c r="N12" t="inlineStr">
        <is>
          <t>237.925</t>
        </is>
      </c>
      <c r="O12" t="inlineStr">
        <is>
          <t>38.6</t>
        </is>
      </c>
      <c r="P12" t="inlineStr">
        <is>
          <t>0</t>
        </is>
      </c>
      <c r="Q12" t="inlineStr">
        <is>
          <t>0.0746445</t>
        </is>
      </c>
      <c r="R12" t="inlineStr">
        <is>
          <t>-15.4651</t>
        </is>
      </c>
      <c r="S12" t="inlineStr">
        <is>
          <t>-8.53615</t>
        </is>
      </c>
      <c r="T12" s="2" t="inlineStr">
        <is>
          <t>-1.51696e-05</t>
        </is>
      </c>
      <c r="U12" t="inlineStr">
        <is>
          <t>7633.05</t>
        </is>
      </c>
      <c r="V12" t="inlineStr">
        <is>
          <t>255.822</t>
        </is>
      </c>
      <c r="W12" t="inlineStr">
        <is>
          <t>16.8</t>
        </is>
      </c>
      <c r="X12" t="inlineStr">
        <is>
          <t>0</t>
        </is>
      </c>
      <c r="Y12" t="inlineStr">
        <is>
          <t>0.085</t>
        </is>
      </c>
      <c r="Z12" t="inlineStr">
        <is>
          <t>-11.4233</t>
        </is>
      </c>
      <c r="AA12" t="inlineStr">
        <is>
          <t>-12.5651</t>
        </is>
      </c>
      <c r="AB12" s="2" t="inlineStr">
        <is>
          <t>6.86261e-05</t>
        </is>
      </c>
      <c r="AC12" t="inlineStr">
        <is>
          <t>5922.65</t>
        </is>
      </c>
      <c r="AD12" t="inlineStr">
        <is>
          <t>267.005</t>
        </is>
      </c>
      <c r="AE12" t="inlineStr">
        <is>
          <t>35.5</t>
        </is>
      </c>
      <c r="AF12" t="inlineStr">
        <is>
          <t>0</t>
        </is>
      </c>
      <c r="AG12" t="inlineStr">
        <is>
          <t>-0.00686523</t>
        </is>
      </c>
      <c r="AH12" t="inlineStr">
        <is>
          <t>-4.49951</t>
        </is>
      </c>
      <c r="AI12" t="inlineStr">
        <is>
          <t>-10.2047</t>
        </is>
      </c>
      <c r="AJ12" s="2" t="inlineStr">
        <is>
          <t>5.55795e-05</t>
        </is>
      </c>
      <c r="AK12" t="inlineStr">
        <is>
          <t>4468.18</t>
        </is>
      </c>
      <c r="AL12" t="inlineStr">
        <is>
          <t>277.387</t>
        </is>
      </c>
      <c r="AM12" t="inlineStr">
        <is>
          <t>21.7</t>
        </is>
      </c>
      <c r="AN12" t="inlineStr">
        <is>
          <t>0</t>
        </is>
      </c>
      <c r="AO12" t="inlineStr">
        <is>
          <t>-0.0391699</t>
        </is>
      </c>
      <c r="AP12" t="inlineStr">
        <is>
          <t>-4.99051</t>
        </is>
      </c>
      <c r="AQ12" t="inlineStr">
        <is>
          <t>-5.91556</t>
        </is>
      </c>
      <c r="AR12" s="2" t="inlineStr">
        <is>
          <t>7.01243e-05</t>
        </is>
      </c>
      <c r="AS12" t="inlineStr">
        <is>
          <t>3200.28</t>
        </is>
      </c>
      <c r="AT12" t="inlineStr">
        <is>
          <t>283.909</t>
        </is>
      </c>
      <c r="AU12" t="inlineStr">
        <is>
          <t>6</t>
        </is>
      </c>
      <c r="AV12" t="inlineStr">
        <is>
          <t>0</t>
        </is>
      </c>
      <c r="AW12" t="inlineStr">
        <is>
          <t>0.156854</t>
        </is>
      </c>
      <c r="AX12" t="inlineStr">
        <is>
          <t>-2.86231</t>
        </is>
      </c>
      <c r="AY12" t="inlineStr">
        <is>
          <t>-4.55246</t>
        </is>
      </c>
      <c r="AZ12" t="inlineStr">
        <is>
          <t>0.000176234</t>
        </is>
      </c>
      <c r="BA12" t="inlineStr">
        <is>
          <t>1556.58</t>
        </is>
      </c>
      <c r="BB12" t="inlineStr">
        <is>
          <t>293.923</t>
        </is>
      </c>
      <c r="BC12" t="inlineStr">
        <is>
          <t>22.6</t>
        </is>
      </c>
      <c r="BD12" t="inlineStr">
        <is>
          <t>0</t>
        </is>
      </c>
      <c r="BE12" t="inlineStr">
        <is>
          <t>0.214293</t>
        </is>
      </c>
      <c r="BF12" t="inlineStr">
        <is>
          <t>-0.70615</t>
        </is>
      </c>
      <c r="BG12" t="inlineStr">
        <is>
          <t>-6.6204</t>
        </is>
      </c>
      <c r="BH12" s="2" t="inlineStr">
        <is>
          <t>0.000234678</t>
        </is>
      </c>
      <c r="BI12" t="inlineStr">
        <is>
          <t>820.632</t>
        </is>
      </c>
      <c r="BJ12" t="inlineStr">
        <is>
          <t>299.556</t>
        </is>
      </c>
      <c r="BK12" t="inlineStr">
        <is>
          <t>24.5</t>
        </is>
      </c>
      <c r="BL12" t="inlineStr">
        <is>
          <t>0</t>
        </is>
      </c>
      <c r="BM12" t="inlineStr">
        <is>
          <t>0.556682</t>
        </is>
      </c>
      <c r="BN12" t="inlineStr">
        <is>
          <t>2.11622</t>
        </is>
      </c>
      <c r="BO12" t="inlineStr">
        <is>
          <t>-9.29117</t>
        </is>
      </c>
      <c r="BP12" s="2" t="inlineStr">
        <is>
          <t>3.85767e-05</t>
        </is>
      </c>
      <c r="BQ12" t="inlineStr">
        <is>
          <t>585.188</t>
        </is>
      </c>
      <c r="BR12" t="inlineStr">
        <is>
          <t>301.565</t>
        </is>
      </c>
      <c r="BS12" t="inlineStr">
        <is>
          <t>24.3</t>
        </is>
      </c>
      <c r="BT12" t="inlineStr">
        <is>
          <t>0</t>
        </is>
      </c>
      <c r="BU12" t="inlineStr">
        <is>
          <t>0.462867</t>
        </is>
      </c>
      <c r="BV12" t="inlineStr">
        <is>
          <t>2.86063</t>
        </is>
      </c>
      <c r="BW12" t="inlineStr">
        <is>
          <t>-9.71832</t>
        </is>
      </c>
      <c r="BX12" s="2" t="inlineStr">
        <is>
          <t>-1.46226e-05</t>
        </is>
      </c>
      <c r="BY12" t="inlineStr">
        <is>
          <t>6</t>
        </is>
      </c>
      <c r="BZ12" t="inlineStr">
        <is>
          <t>354.243</t>
        </is>
      </c>
      <c r="CA12" t="inlineStr">
        <is>
          <t>303.678</t>
        </is>
      </c>
      <c r="CB12" t="inlineStr">
        <is>
          <t>23.2</t>
        </is>
      </c>
      <c r="CC12" t="inlineStr">
        <is>
          <t>0</t>
        </is>
      </c>
      <c r="CD12" t="inlineStr">
        <is>
          <t>0.174649</t>
        </is>
      </c>
      <c r="CE12" t="inlineStr">
        <is>
          <t>3.05778</t>
        </is>
      </c>
      <c r="CF12" t="inlineStr">
        <is>
          <t>-10.1163</t>
        </is>
      </c>
      <c r="CG12" s="2" t="inlineStr">
        <is>
          <t>-3.94069e-05</t>
        </is>
      </c>
      <c r="CH12" t="inlineStr">
        <is>
          <t>305.988</t>
        </is>
      </c>
      <c r="CI12" t="inlineStr">
        <is>
          <t>21.7</t>
        </is>
      </c>
      <c r="CJ12" t="inlineStr">
        <is>
          <t>0</t>
        </is>
      </c>
      <c r="CK12" t="inlineStr">
        <is>
          <t>-0.134673</t>
        </is>
      </c>
      <c r="CL12" t="inlineStr">
        <is>
          <t>2.66102</t>
        </is>
      </c>
      <c r="CM12" t="inlineStr">
        <is>
          <t>-9.84935</t>
        </is>
      </c>
      <c r="CN12" s="2" t="inlineStr">
        <is>
          <t>-7.95707e-05</t>
        </is>
      </c>
      <c r="CO12" t="inlineStr">
        <is>
          <t>127.504</t>
        </is>
      </c>
      <c r="CP12" t="inlineStr">
        <is>
          <t>55.5794</t>
        </is>
      </c>
      <c r="CQ12" t="inlineStr">
        <is>
          <t>313.642</t>
        </is>
      </c>
      <c r="CR12" t="inlineStr">
        <is>
          <t>0</t>
        </is>
      </c>
      <c r="CS12" t="inlineStr">
        <is>
          <t>686.166</t>
        </is>
      </c>
      <c r="CT12" t="inlineStr">
        <is>
          <t>308.014</t>
        </is>
      </c>
      <c r="CU12" t="inlineStr">
        <is>
          <t>281.876</t>
        </is>
      </c>
      <c r="CV12" t="inlineStr">
        <is>
          <t>20.2</t>
        </is>
      </c>
      <c r="CW12" t="inlineStr">
        <is>
          <t>1.92323</t>
        </is>
      </c>
      <c r="CX12" t="inlineStr">
        <is>
          <t>-8.1722</t>
        </is>
      </c>
      <c r="CY12" t="inlineStr">
        <is>
          <t>-50</t>
        </is>
      </c>
      <c r="CZ12" t="inlineStr">
        <is>
          <t>0</t>
        </is>
      </c>
      <c r="DA12" t="inlineStr">
        <is>
          <t>0</t>
        </is>
      </c>
      <c r="DB12" t="inlineStr">
        <is>
          <t>0</t>
        </is>
      </c>
      <c r="DC12" t="inlineStr">
        <is>
          <t>0</t>
        </is>
      </c>
      <c r="DD12" t="inlineStr">
        <is>
          <t>0</t>
        </is>
      </c>
      <c r="DE12" t="inlineStr">
        <is>
          <t>0</t>
        </is>
      </c>
      <c r="DF12" t="inlineStr">
        <is>
          <t>0</t>
        </is>
      </c>
      <c r="DG12" t="inlineStr">
        <is>
          <t>0</t>
        </is>
      </c>
      <c r="DH12" t="inlineStr">
        <is>
          <t>0</t>
        </is>
      </c>
      <c r="DI12" t="inlineStr">
        <is>
          <t>0</t>
        </is>
      </c>
      <c r="DJ12" t="inlineStr">
        <is>
          <t>0</t>
        </is>
      </c>
      <c r="DK12" t="inlineStr">
        <is>
          <t>0</t>
        </is>
      </c>
      <c r="DL12" t="inlineStr">
        <is>
          <t>0</t>
        </is>
      </c>
      <c r="DM12" t="inlineStr">
        <is>
          <t>0</t>
        </is>
      </c>
      <c r="DN12" t="inlineStr">
        <is>
          <t>0</t>
        </is>
      </c>
      <c r="DO12" t="inlineStr">
        <is>
          <t>0</t>
        </is>
      </c>
      <c r="DP12" t="inlineStr">
        <is>
          <t>10800</t>
        </is>
      </c>
      <c r="DQ12" t="inlineStr">
        <is>
          <t>5.74726</t>
        </is>
      </c>
      <c r="DR12" t="inlineStr">
        <is>
          <t>0</t>
        </is>
      </c>
      <c r="DS12" t="inlineStr">
        <is>
          <t>-0.309692</t>
        </is>
      </c>
      <c r="DT12" t="inlineStr">
        <is>
          <t>0</t>
        </is>
      </c>
      <c r="DU12" t="inlineStr">
        <is>
          <t>0</t>
        </is>
      </c>
      <c r="DV12" t="inlineStr">
        <is>
          <t>0</t>
        </is>
      </c>
      <c r="DW12" t="inlineStr">
        <is>
          <t>0</t>
        </is>
      </c>
      <c r="DX12" t="inlineStr">
        <is>
          <t>0</t>
        </is>
      </c>
      <c r="DY12" t="inlineStr">
        <is>
          <t>0</t>
        </is>
      </c>
      <c r="DZ12" t="inlineStr">
        <is>
          <t>31.5989</t>
        </is>
      </c>
      <c r="EA12" t="inlineStr">
        <is>
          <t>5063.36</t>
        </is>
      </c>
      <c r="EB12" t="inlineStr">
        <is>
          <t>38.9</t>
        </is>
      </c>
      <c r="EC12" t="inlineStr">
        <is>
          <t>0</t>
        </is>
      </c>
      <c r="ED12" t="inlineStr">
        <is>
          <t xml:space="preserve"> 12</t>
        </is>
      </c>
      <c r="EF12" s="8">
        <f>DU12+DW12+DY12-(DU12*DW12+DU12*DY12+DW12*DY12)/100</f>
        <v/>
      </c>
    </row>
    <row r="13">
      <c r="A13" s="10" t="inlineStr">
        <is>
          <t>2024-08-10 18:00</t>
        </is>
      </c>
      <c r="B13" t="inlineStr">
        <is>
          <t>101499</t>
        </is>
      </c>
      <c r="C13" t="inlineStr">
        <is>
          <t>24135.1</t>
        </is>
      </c>
      <c r="D13" t="inlineStr">
        <is>
          <t>11.3168</t>
        </is>
      </c>
      <c r="E13" t="inlineStr">
        <is>
          <t>12433.2</t>
        </is>
      </c>
      <c r="F13" t="inlineStr">
        <is>
          <t>222.102</t>
        </is>
      </c>
      <c r="G13" t="inlineStr">
        <is>
          <t>16.4</t>
        </is>
      </c>
      <c r="H13" t="inlineStr">
        <is>
          <t>0</t>
        </is>
      </c>
      <c r="I13" t="inlineStr">
        <is>
          <t>-0.011541</t>
        </is>
      </c>
      <c r="J13" t="inlineStr">
        <is>
          <t>-8.25936</t>
        </is>
      </c>
      <c r="K13" t="inlineStr">
        <is>
          <t>-3.97168</t>
        </is>
      </c>
      <c r="L13" t="inlineStr">
        <is>
          <t>1.57089e-05</t>
        </is>
      </c>
      <c r="M13" t="inlineStr">
        <is>
          <t>9722.33</t>
        </is>
      </c>
      <c r="N13" t="inlineStr">
        <is>
          <t>238.088</t>
        </is>
      </c>
      <c r="O13" t="inlineStr">
        <is>
          <t>44.6</t>
        </is>
      </c>
      <c r="P13" t="inlineStr">
        <is>
          <t>0</t>
        </is>
      </c>
      <c r="Q13" t="inlineStr">
        <is>
          <t>0.116734</t>
        </is>
      </c>
      <c r="R13" t="inlineStr">
        <is>
          <t>-13.0123</t>
        </is>
      </c>
      <c r="S13" t="inlineStr">
        <is>
          <t>-9.04645</t>
        </is>
      </c>
      <c r="T13" s="2" t="inlineStr">
        <is>
          <t>2.00588e-05</t>
        </is>
      </c>
      <c r="U13" t="inlineStr">
        <is>
          <t>7642.07</t>
        </is>
      </c>
      <c r="V13" t="inlineStr">
        <is>
          <t>256.173</t>
        </is>
      </c>
      <c r="W13" t="inlineStr">
        <is>
          <t>20.8</t>
        </is>
      </c>
      <c r="X13" t="inlineStr">
        <is>
          <t>0</t>
        </is>
      </c>
      <c r="Y13" t="inlineStr">
        <is>
          <t>0.238527</t>
        </is>
      </c>
      <c r="Z13" t="inlineStr">
        <is>
          <t>-14.1442</t>
        </is>
      </c>
      <c r="AA13" t="inlineStr">
        <is>
          <t>-9.44753</t>
        </is>
      </c>
      <c r="AB13" s="2" t="inlineStr">
        <is>
          <t>8.46084e-05</t>
        </is>
      </c>
      <c r="AC13" t="inlineStr">
        <is>
          <t>5925.35</t>
        </is>
      </c>
      <c r="AD13" t="inlineStr">
        <is>
          <t>268.071</t>
        </is>
      </c>
      <c r="AE13" t="inlineStr">
        <is>
          <t>10.7</t>
        </is>
      </c>
      <c r="AF13" t="inlineStr">
        <is>
          <t>0</t>
        </is>
      </c>
      <c r="AG13" t="inlineStr">
        <is>
          <t>0.187535</t>
        </is>
      </c>
      <c r="AH13" t="inlineStr">
        <is>
          <t>-8.34859</t>
        </is>
      </c>
      <c r="AI13" t="inlineStr">
        <is>
          <t>-7.64866</t>
        </is>
      </c>
      <c r="AJ13" s="2" t="inlineStr">
        <is>
          <t>0.000131271</t>
        </is>
      </c>
      <c r="AK13" t="inlineStr">
        <is>
          <t>4474.09</t>
        </is>
      </c>
      <c r="AL13" t="inlineStr">
        <is>
          <t>276.481</t>
        </is>
      </c>
      <c r="AM13" t="inlineStr">
        <is>
          <t>37.7</t>
        </is>
      </c>
      <c r="AN13" t="inlineStr">
        <is>
          <t>0</t>
        </is>
      </c>
      <c r="AO13" t="inlineStr">
        <is>
          <t>-0.086127</t>
        </is>
      </c>
      <c r="AP13" t="inlineStr">
        <is>
          <t>-4.61379</t>
        </is>
      </c>
      <c r="AQ13" t="inlineStr">
        <is>
          <t>-6.54808</t>
        </is>
      </c>
      <c r="AR13" s="2" t="inlineStr">
        <is>
          <t>7.86287e-05</t>
        </is>
      </c>
      <c r="AS13" t="inlineStr">
        <is>
          <t>3206.7</t>
        </is>
      </c>
      <c r="AT13" t="inlineStr">
        <is>
          <t>284.46</t>
        </is>
      </c>
      <c r="AU13" t="inlineStr">
        <is>
          <t>5</t>
        </is>
      </c>
      <c r="AV13" t="inlineStr">
        <is>
          <t>0</t>
        </is>
      </c>
      <c r="AW13" t="inlineStr">
        <is>
          <t>-0.0425469</t>
        </is>
      </c>
      <c r="AX13" t="inlineStr">
        <is>
          <t>-4.88435</t>
        </is>
      </c>
      <c r="AY13" t="inlineStr">
        <is>
          <t>-1.82471</t>
        </is>
      </c>
      <c r="AZ13" s="2" t="inlineStr">
        <is>
          <t>0.000187992</t>
        </is>
      </c>
      <c r="BA13" t="inlineStr">
        <is>
          <t>1558.54</t>
        </is>
      </c>
      <c r="BB13" t="inlineStr">
        <is>
          <t>294.825</t>
        </is>
      </c>
      <c r="BC13" t="inlineStr">
        <is>
          <t>17.3</t>
        </is>
      </c>
      <c r="BD13" t="inlineStr">
        <is>
          <t>0</t>
        </is>
      </c>
      <c r="BE13" t="inlineStr">
        <is>
          <t>-0.0376992</t>
        </is>
      </c>
      <c r="BF13" t="inlineStr">
        <is>
          <t>-4.31873</t>
        </is>
      </c>
      <c r="BG13" t="inlineStr">
        <is>
          <t>-4.77153</t>
        </is>
      </c>
      <c r="BH13" t="inlineStr">
        <is>
          <t>0.000170422</t>
        </is>
      </c>
      <c r="BI13" t="inlineStr">
        <is>
          <t>820.392</t>
        </is>
      </c>
      <c r="BJ13" t="inlineStr">
        <is>
          <t>299.638</t>
        </is>
      </c>
      <c r="BK13" t="inlineStr">
        <is>
          <t>24.2</t>
        </is>
      </c>
      <c r="BL13" t="inlineStr">
        <is>
          <t>0</t>
        </is>
      </c>
      <c r="BM13" t="inlineStr">
        <is>
          <t>-0.0478652</t>
        </is>
      </c>
      <c r="BN13" t="inlineStr">
        <is>
          <t>-0.819651</t>
        </is>
      </c>
      <c r="BO13" t="inlineStr">
        <is>
          <t>-9.66447</t>
        </is>
      </c>
      <c r="BP13" s="2" t="inlineStr">
        <is>
          <t>6.96693e-05</t>
        </is>
      </c>
      <c r="BQ13" t="inlineStr">
        <is>
          <t>585.173</t>
        </is>
      </c>
      <c r="BR13" t="inlineStr">
        <is>
          <t>300.798</t>
        </is>
      </c>
      <c r="BS13" t="inlineStr">
        <is>
          <t>25.3</t>
        </is>
      </c>
      <c r="BT13" t="inlineStr">
        <is>
          <t>0</t>
        </is>
      </c>
      <c r="BU13" t="inlineStr">
        <is>
          <t>-0.0188276</t>
        </is>
      </c>
      <c r="BV13" t="inlineStr">
        <is>
          <t>1.90991</t>
        </is>
      </c>
      <c r="BW13" t="inlineStr">
        <is>
          <t>-11.1843</t>
        </is>
      </c>
      <c r="BX13" s="2" t="inlineStr">
        <is>
          <t>5.09491e-05</t>
        </is>
      </c>
      <c r="BY13" t="inlineStr">
        <is>
          <t>5</t>
        </is>
      </c>
      <c r="BZ13" t="inlineStr">
        <is>
          <t>355.416</t>
        </is>
      </c>
      <c r="CA13" t="inlineStr">
        <is>
          <t>300.729</t>
        </is>
      </c>
      <c r="CB13" t="inlineStr">
        <is>
          <t>36.3</t>
        </is>
      </c>
      <c r="CC13" t="inlineStr">
        <is>
          <t>0</t>
        </is>
      </c>
      <c r="CD13" t="inlineStr">
        <is>
          <t>-0.0230596</t>
        </is>
      </c>
      <c r="CE13" t="inlineStr">
        <is>
          <t>3.674</t>
        </is>
      </c>
      <c r="CF13" t="inlineStr">
        <is>
          <t>-11.7774</t>
        </is>
      </c>
      <c r="CG13" s="2" t="inlineStr">
        <is>
          <t>4.77466e-05</t>
        </is>
      </c>
      <c r="CH13" t="inlineStr">
        <is>
          <t>301.563</t>
        </is>
      </c>
      <c r="CI13" t="inlineStr">
        <is>
          <t>45</t>
        </is>
      </c>
      <c r="CJ13" t="inlineStr">
        <is>
          <t>0</t>
        </is>
      </c>
      <c r="CK13" t="inlineStr">
        <is>
          <t>-0.13006</t>
        </is>
      </c>
      <c r="CL13" t="inlineStr">
        <is>
          <t>3.30589</t>
        </is>
      </c>
      <c r="CM13" t="inlineStr">
        <is>
          <t>-9.13064</t>
        </is>
      </c>
      <c r="CN13" s="2" t="inlineStr">
        <is>
          <t>1.36139e-05</t>
        </is>
      </c>
      <c r="CO13" t="inlineStr">
        <is>
          <t>130.999</t>
        </is>
      </c>
      <c r="CP13" t="inlineStr">
        <is>
          <t>55.5794</t>
        </is>
      </c>
      <c r="CQ13" t="inlineStr">
        <is>
          <t>300.363</t>
        </is>
      </c>
      <c r="CR13" t="inlineStr">
        <is>
          <t>0</t>
        </is>
      </c>
      <c r="CS13" t="inlineStr">
        <is>
          <t>194.506</t>
        </is>
      </c>
      <c r="CT13" t="inlineStr">
        <is>
          <t>301.632</t>
        </is>
      </c>
      <c r="CU13" t="inlineStr">
        <is>
          <t>288.832</t>
        </is>
      </c>
      <c r="CV13" t="inlineStr">
        <is>
          <t>45.8</t>
        </is>
      </c>
      <c r="CW13" t="inlineStr">
        <is>
          <t>2.31191</t>
        </is>
      </c>
      <c r="CX13" t="inlineStr">
        <is>
          <t>-6.40382</t>
        </is>
      </c>
      <c r="CY13" t="inlineStr">
        <is>
          <t>-50</t>
        </is>
      </c>
      <c r="CZ13" t="inlineStr">
        <is>
          <t>0</t>
        </is>
      </c>
      <c r="DA13" t="inlineStr">
        <is>
          <t>0</t>
        </is>
      </c>
      <c r="DB13" t="inlineStr">
        <is>
          <t>0</t>
        </is>
      </c>
      <c r="DC13" t="inlineStr">
        <is>
          <t>0</t>
        </is>
      </c>
      <c r="DD13" t="inlineStr">
        <is>
          <t>0</t>
        </is>
      </c>
      <c r="DE13" t="inlineStr">
        <is>
          <t>0</t>
        </is>
      </c>
      <c r="DF13" t="inlineStr">
        <is>
          <t>0</t>
        </is>
      </c>
      <c r="DG13" t="inlineStr">
        <is>
          <t>0</t>
        </is>
      </c>
      <c r="DH13" t="inlineStr">
        <is>
          <t>0</t>
        </is>
      </c>
      <c r="DI13" t="inlineStr">
        <is>
          <t>0</t>
        </is>
      </c>
      <c r="DJ13" t="inlineStr">
        <is>
          <t>0</t>
        </is>
      </c>
      <c r="DK13" t="inlineStr">
        <is>
          <t>0</t>
        </is>
      </c>
      <c r="DL13" t="inlineStr">
        <is>
          <t>0</t>
        </is>
      </c>
      <c r="DM13" t="inlineStr">
        <is>
          <t>0</t>
        </is>
      </c>
      <c r="DN13" t="inlineStr">
        <is>
          <t>0</t>
        </is>
      </c>
      <c r="DO13" t="inlineStr">
        <is>
          <t>0</t>
        </is>
      </c>
      <c r="DP13" t="inlineStr">
        <is>
          <t>20702</t>
        </is>
      </c>
      <c r="DQ13" t="inlineStr">
        <is>
          <t>3.60586</t>
        </is>
      </c>
      <c r="DR13" t="inlineStr">
        <is>
          <t>15</t>
        </is>
      </c>
      <c r="DS13" t="inlineStr">
        <is>
          <t>-19.2983</t>
        </is>
      </c>
      <c r="DT13" t="inlineStr">
        <is>
          <t>0</t>
        </is>
      </c>
      <c r="DU13" t="inlineStr">
        <is>
          <t>0</t>
        </is>
      </c>
      <c r="DV13" t="inlineStr">
        <is>
          <t>0</t>
        </is>
      </c>
      <c r="DW13" t="inlineStr">
        <is>
          <t>0</t>
        </is>
      </c>
      <c r="DX13" t="inlineStr">
        <is>
          <t>0</t>
        </is>
      </c>
      <c r="DY13" t="inlineStr">
        <is>
          <t>0</t>
        </is>
      </c>
      <c r="DZ13" t="inlineStr">
        <is>
          <t>113.525</t>
        </is>
      </c>
      <c r="EA13" t="inlineStr">
        <is>
          <t>4932</t>
        </is>
      </c>
      <c r="EB13" t="inlineStr">
        <is>
          <t>41.3</t>
        </is>
      </c>
      <c r="EC13" t="inlineStr">
        <is>
          <t>0</t>
        </is>
      </c>
      <c r="ED13" t="inlineStr">
        <is>
          <t xml:space="preserve"> 13</t>
        </is>
      </c>
      <c r="EF13" s="8">
        <f>DU13+DW13+DY13-(DU13*DW13+DU13*DY13+DW13*DY13)/100</f>
        <v/>
      </c>
    </row>
    <row r="14">
      <c r="A14" s="10" t="inlineStr">
        <is>
          <t>2024-08-10 21:00</t>
        </is>
      </c>
      <c r="B14" t="inlineStr">
        <is>
          <t>101525</t>
        </is>
      </c>
      <c r="C14" t="inlineStr">
        <is>
          <t>24135</t>
        </is>
      </c>
      <c r="D14" t="inlineStr">
        <is>
          <t>12.1169</t>
        </is>
      </c>
      <c r="E14" t="inlineStr">
        <is>
          <t>12439.9</t>
        </is>
      </c>
      <c r="F14" t="inlineStr">
        <is>
          <t>222.068</t>
        </is>
      </c>
      <c r="G14" t="inlineStr">
        <is>
          <t>17.2</t>
        </is>
      </c>
      <c r="H14" t="inlineStr">
        <is>
          <t>0</t>
        </is>
      </c>
      <c r="I14" t="inlineStr">
        <is>
          <t>-0.0249023</t>
        </is>
      </c>
      <c r="J14" t="inlineStr">
        <is>
          <t>-6.30422</t>
        </is>
      </c>
      <c r="K14" t="inlineStr">
        <is>
          <t>-1.83906</t>
        </is>
      </c>
      <c r="L14" t="inlineStr">
        <is>
          <t>5.53148e-05</t>
        </is>
      </c>
      <c r="M14" t="inlineStr">
        <is>
          <t>9730.79</t>
        </is>
      </c>
      <c r="N14" t="inlineStr">
        <is>
          <t>238.23</t>
        </is>
      </c>
      <c r="O14" t="inlineStr">
        <is>
          <t>47</t>
        </is>
      </c>
      <c r="P14" t="inlineStr">
        <is>
          <t>0</t>
        </is>
      </c>
      <c r="Q14" t="inlineStr">
        <is>
          <t>0.142117</t>
        </is>
      </c>
      <c r="R14" t="inlineStr">
        <is>
          <t>-8.64396</t>
        </is>
      </c>
      <c r="S14" t="inlineStr">
        <is>
          <t>-7.95022</t>
        </is>
      </c>
      <c r="T14" s="2" t="inlineStr">
        <is>
          <t>2.54064e-05</t>
        </is>
      </c>
      <c r="U14" t="inlineStr">
        <is>
          <t>7650.56</t>
        </is>
      </c>
      <c r="V14" t="inlineStr">
        <is>
          <t>255.803</t>
        </is>
      </c>
      <c r="W14" t="inlineStr">
        <is>
          <t>30.6</t>
        </is>
      </c>
      <c r="X14" t="inlineStr">
        <is>
          <t>0</t>
        </is>
      </c>
      <c r="Y14" t="inlineStr">
        <is>
          <t>0.0485469</t>
        </is>
      </c>
      <c r="Z14" t="inlineStr">
        <is>
          <t>-13.2158</t>
        </is>
      </c>
      <c r="AA14" t="inlineStr">
        <is>
          <t>-9.42514</t>
        </is>
      </c>
      <c r="AB14" t="inlineStr">
        <is>
          <t>1.38904e-05</t>
        </is>
      </c>
      <c r="AC14" t="inlineStr">
        <is>
          <t>5932.05</t>
        </is>
      </c>
      <c r="AD14" t="inlineStr">
        <is>
          <t>269.469</t>
        </is>
      </c>
      <c r="AE14" t="inlineStr">
        <is>
          <t>13.8</t>
        </is>
      </c>
      <c r="AF14" t="inlineStr">
        <is>
          <t>0</t>
        </is>
      </c>
      <c r="AG14" t="inlineStr">
        <is>
          <t>0.10268</t>
        </is>
      </c>
      <c r="AH14" t="inlineStr">
        <is>
          <t>-12.2248</t>
        </is>
      </c>
      <c r="AI14" t="inlineStr">
        <is>
          <t>-5.11521</t>
        </is>
      </c>
      <c r="AJ14" s="2" t="inlineStr">
        <is>
          <t>1.72023e-05</t>
        </is>
      </c>
      <c r="AK14" t="inlineStr">
        <is>
          <t>4476.76</t>
        </is>
      </c>
      <c r="AL14" t="inlineStr">
        <is>
          <t>276.019</t>
        </is>
      </c>
      <c r="AM14" t="inlineStr">
        <is>
          <t>36.9</t>
        </is>
      </c>
      <c r="AN14" t="inlineStr">
        <is>
          <t>0</t>
        </is>
      </c>
      <c r="AO14" t="inlineStr">
        <is>
          <t>0.16632</t>
        </is>
      </c>
      <c r="AP14" t="inlineStr">
        <is>
          <t>-4.03868</t>
        </is>
      </c>
      <c r="AQ14" t="inlineStr">
        <is>
          <t>-7.83791</t>
        </is>
      </c>
      <c r="AR14" s="2" t="inlineStr">
        <is>
          <t>9.16112e-05</t>
        </is>
      </c>
      <c r="AS14" t="inlineStr">
        <is>
          <t>3211.6</t>
        </is>
      </c>
      <c r="AT14" t="inlineStr">
        <is>
          <t>283.09</t>
        </is>
      </c>
      <c r="AU14" t="inlineStr">
        <is>
          <t>49.6</t>
        </is>
      </c>
      <c r="AV14" t="inlineStr">
        <is>
          <t>0</t>
        </is>
      </c>
      <c r="AW14" t="inlineStr">
        <is>
          <t>0.0345898</t>
        </is>
      </c>
      <c r="AX14" t="inlineStr">
        <is>
          <t>-1.53362</t>
        </is>
      </c>
      <c r="AY14" t="inlineStr">
        <is>
          <t>4.35126</t>
        </is>
      </c>
      <c r="AZ14" t="inlineStr">
        <is>
          <t>-3.32761e-05</t>
        </is>
      </c>
      <c r="BA14" t="inlineStr">
        <is>
          <t>1562.7</t>
        </is>
      </c>
      <c r="BB14" t="inlineStr">
        <is>
          <t>295.022</t>
        </is>
      </c>
      <c r="BC14" t="inlineStr">
        <is>
          <t>29.9</t>
        </is>
      </c>
      <c r="BD14" t="inlineStr">
        <is>
          <t>0</t>
        </is>
      </c>
      <c r="BE14" t="inlineStr">
        <is>
          <t>-0.220107</t>
        </is>
      </c>
      <c r="BF14" t="inlineStr">
        <is>
          <t>-5.25777</t>
        </is>
      </c>
      <c r="BG14" t="inlineStr">
        <is>
          <t>-6.28639</t>
        </is>
      </c>
      <c r="BH14" t="inlineStr">
        <is>
          <t>3.13584e-05</t>
        </is>
      </c>
      <c r="BI14" t="inlineStr">
        <is>
          <t>823.301</t>
        </is>
      </c>
      <c r="BJ14" t="inlineStr">
        <is>
          <t>299.915</t>
        </is>
      </c>
      <c r="BK14" t="inlineStr">
        <is>
          <t>31.6</t>
        </is>
      </c>
      <c r="BL14" t="inlineStr">
        <is>
          <t>0</t>
        </is>
      </c>
      <c r="BM14" t="inlineStr">
        <is>
          <t>-0.230964</t>
        </is>
      </c>
      <c r="BN14" t="inlineStr">
        <is>
          <t>-1.26502</t>
        </is>
      </c>
      <c r="BO14" t="inlineStr">
        <is>
          <t>-13.6581</t>
        </is>
      </c>
      <c r="BP14" s="2" t="inlineStr">
        <is>
          <t>6.96331e-05</t>
        </is>
      </c>
      <c r="BQ14" t="inlineStr">
        <is>
          <t>587.643</t>
        </is>
      </c>
      <c r="BR14" t="inlineStr">
        <is>
          <t>301.101</t>
        </is>
      </c>
      <c r="BS14" t="inlineStr">
        <is>
          <t>29.9</t>
        </is>
      </c>
      <c r="BT14" t="inlineStr">
        <is>
          <t>0</t>
        </is>
      </c>
      <c r="BU14" t="inlineStr">
        <is>
          <t>-0.184536</t>
        </is>
      </c>
      <c r="BV14" t="inlineStr">
        <is>
          <t>0.190203</t>
        </is>
      </c>
      <c r="BW14" t="inlineStr">
        <is>
          <t>-14.3668</t>
        </is>
      </c>
      <c r="BX14" s="2" t="inlineStr">
        <is>
          <t>7.07756e-05</t>
        </is>
      </c>
      <c r="BY14" t="inlineStr">
        <is>
          <t>5</t>
        </is>
      </c>
      <c r="BZ14" t="inlineStr">
        <is>
          <t>357.42</t>
        </is>
      </c>
      <c r="CA14" t="inlineStr">
        <is>
          <t>300.962</t>
        </is>
      </c>
      <c r="CB14" t="inlineStr">
        <is>
          <t>39</t>
        </is>
      </c>
      <c r="CC14" t="inlineStr">
        <is>
          <t>0</t>
        </is>
      </c>
      <c r="CD14" t="inlineStr">
        <is>
          <t>-0.123611</t>
        </is>
      </c>
      <c r="CE14" t="inlineStr">
        <is>
          <t>2.29</t>
        </is>
      </c>
      <c r="CF14" t="inlineStr">
        <is>
          <t>-13.1559</t>
        </is>
      </c>
      <c r="CG14" s="2" t="inlineStr">
        <is>
          <t>6.43248e-05</t>
        </is>
      </c>
      <c r="CH14" t="inlineStr">
        <is>
          <t>300.673</t>
        </is>
      </c>
      <c r="CI14" t="inlineStr">
        <is>
          <t>59</t>
        </is>
      </c>
      <c r="CJ14" t="inlineStr">
        <is>
          <t>0</t>
        </is>
      </c>
      <c r="CK14" t="inlineStr">
        <is>
          <t>-0.127611</t>
        </is>
      </c>
      <c r="CL14" t="inlineStr">
        <is>
          <t>2.90847</t>
        </is>
      </c>
      <c r="CM14" t="inlineStr">
        <is>
          <t>-7.71192</t>
        </is>
      </c>
      <c r="CN14" s="2" t="inlineStr">
        <is>
          <t>3.95068e-06</t>
        </is>
      </c>
      <c r="CO14" t="inlineStr">
        <is>
          <t>133.097</t>
        </is>
      </c>
      <c r="CP14" t="inlineStr">
        <is>
          <t>55.5794</t>
        </is>
      </c>
      <c r="CQ14" t="inlineStr">
        <is>
          <t>299.2</t>
        </is>
      </c>
      <c r="CR14" t="inlineStr">
        <is>
          <t>0</t>
        </is>
      </c>
      <c r="CS14" t="inlineStr">
        <is>
          <t>106.982</t>
        </is>
      </c>
      <c r="CT14" t="inlineStr">
        <is>
          <t>300.5</t>
        </is>
      </c>
      <c r="CU14" t="inlineStr">
        <is>
          <t>292.4</t>
        </is>
      </c>
      <c r="CV14" t="inlineStr">
        <is>
          <t>61.4</t>
        </is>
      </c>
      <c r="CW14" t="inlineStr">
        <is>
          <t>1.97104</t>
        </is>
      </c>
      <c r="CX14" t="inlineStr">
        <is>
          <t>-4.98568</t>
        </is>
      </c>
      <c r="CY14" t="inlineStr">
        <is>
          <t>-50</t>
        </is>
      </c>
      <c r="CZ14" t="inlineStr">
        <is>
          <t>0</t>
        </is>
      </c>
      <c r="DA14" t="inlineStr">
        <is>
          <t>0</t>
        </is>
      </c>
      <c r="DB14" t="inlineStr">
        <is>
          <t>0</t>
        </is>
      </c>
      <c r="DC14" t="inlineStr">
        <is>
          <t>0</t>
        </is>
      </c>
      <c r="DD14" t="inlineStr">
        <is>
          <t>0</t>
        </is>
      </c>
      <c r="DE14" t="inlineStr">
        <is>
          <t>0</t>
        </is>
      </c>
      <c r="DF14" t="inlineStr">
        <is>
          <t>0</t>
        </is>
      </c>
      <c r="DG14" t="inlineStr">
        <is>
          <t>0</t>
        </is>
      </c>
      <c r="DH14" t="inlineStr">
        <is>
          <t>0</t>
        </is>
      </c>
      <c r="DI14" t="inlineStr">
        <is>
          <t>0</t>
        </is>
      </c>
      <c r="DJ14" t="inlineStr">
        <is>
          <t>0</t>
        </is>
      </c>
      <c r="DK14" t="inlineStr">
        <is>
          <t>0</t>
        </is>
      </c>
      <c r="DL14" t="inlineStr">
        <is>
          <t>0</t>
        </is>
      </c>
      <c r="DM14" t="inlineStr">
        <is>
          <t>0</t>
        </is>
      </c>
      <c r="DN14" t="inlineStr">
        <is>
          <t>0</t>
        </is>
      </c>
      <c r="DO14" t="inlineStr">
        <is>
          <t>0</t>
        </is>
      </c>
      <c r="DP14" t="inlineStr">
        <is>
          <t>0</t>
        </is>
      </c>
      <c r="DQ14" t="inlineStr">
        <is>
          <t>1.83757</t>
        </is>
      </c>
      <c r="DR14" t="inlineStr">
        <is>
          <t>235</t>
        </is>
      </c>
      <c r="DS14" t="inlineStr">
        <is>
          <t>-388.212</t>
        </is>
      </c>
      <c r="DT14" t="inlineStr">
        <is>
          <t>0</t>
        </is>
      </c>
      <c r="DU14" t="inlineStr">
        <is>
          <t>0</t>
        </is>
      </c>
      <c r="DV14" t="inlineStr">
        <is>
          <t>0</t>
        </is>
      </c>
      <c r="DW14" t="inlineStr">
        <is>
          <t>0</t>
        </is>
      </c>
      <c r="DX14" t="inlineStr">
        <is>
          <t>0</t>
        </is>
      </c>
      <c r="DY14" t="inlineStr">
        <is>
          <t>0</t>
        </is>
      </c>
      <c r="DZ14" t="inlineStr">
        <is>
          <t>197.127</t>
        </is>
      </c>
      <c r="EA14" t="inlineStr">
        <is>
          <t>4990.88</t>
        </is>
      </c>
      <c r="EB14" t="inlineStr">
        <is>
          <t>16.6</t>
        </is>
      </c>
      <c r="EC14" t="inlineStr">
        <is>
          <t>0</t>
        </is>
      </c>
      <c r="ED14" t="inlineStr">
        <is>
          <t xml:space="preserve"> 14</t>
        </is>
      </c>
      <c r="EF14" s="8">
        <f>DU14+DW14+DY14-(DU14*DW14+DU14*DY14+DW14*DY14)/100</f>
        <v/>
      </c>
    </row>
    <row r="15">
      <c r="A15" s="10" t="inlineStr">
        <is>
          <t>2024-08-11 00:00</t>
        </is>
      </c>
      <c r="B15" t="inlineStr">
        <is>
          <t>101454</t>
        </is>
      </c>
      <c r="C15" t="inlineStr">
        <is>
          <t>24134.7</t>
        </is>
      </c>
      <c r="D15" t="inlineStr">
        <is>
          <t>10.7266</t>
        </is>
      </c>
      <c r="E15" t="inlineStr">
        <is>
          <t>12433.8</t>
        </is>
      </c>
      <c r="F15" t="inlineStr">
        <is>
          <t>221.617</t>
        </is>
      </c>
      <c r="G15" t="inlineStr">
        <is>
          <t>19.8</t>
        </is>
      </c>
      <c r="H15" t="inlineStr">
        <is>
          <t>0</t>
        </is>
      </c>
      <c r="I15" t="inlineStr">
        <is>
          <t>0.0251514</t>
        </is>
      </c>
      <c r="J15" t="inlineStr">
        <is>
          <t>-5.40804</t>
        </is>
      </c>
      <c r="K15" t="inlineStr">
        <is>
          <t>0.168152</t>
        </is>
      </c>
      <c r="L15" t="inlineStr">
        <is>
          <t>7.53851e-05</t>
        </is>
      </c>
      <c r="M15" t="inlineStr">
        <is>
          <t>9725.78</t>
        </is>
      </c>
      <c r="N15" t="inlineStr">
        <is>
          <t>238.165</t>
        </is>
      </c>
      <c r="O15" t="inlineStr">
        <is>
          <t>28</t>
        </is>
      </c>
      <c r="P15" t="inlineStr">
        <is>
          <t>0</t>
        </is>
      </c>
      <c r="Q15" t="inlineStr">
        <is>
          <t>-0.189352</t>
        </is>
      </c>
      <c r="R15" t="inlineStr">
        <is>
          <t>-6.67437</t>
        </is>
      </c>
      <c r="S15" t="inlineStr">
        <is>
          <t>-8.18438</t>
        </is>
      </c>
      <c r="T15" s="2" t="inlineStr">
        <is>
          <t>7.12349e-05</t>
        </is>
      </c>
      <c r="U15" t="inlineStr">
        <is>
          <t>7647.32</t>
        </is>
      </c>
      <c r="V15" t="inlineStr">
        <is>
          <t>255.226</t>
        </is>
      </c>
      <c r="W15" t="inlineStr">
        <is>
          <t>34.7</t>
        </is>
      </c>
      <c r="X15" t="inlineStr">
        <is>
          <t>0</t>
        </is>
      </c>
      <c r="Y15" t="inlineStr">
        <is>
          <t>0.0977695</t>
        </is>
      </c>
      <c r="Z15" t="inlineStr">
        <is>
          <t>-10.071</t>
        </is>
      </c>
      <c r="AA15" t="inlineStr">
        <is>
          <t>-7.24799</t>
        </is>
      </c>
      <c r="AB15" t="inlineStr">
        <is>
          <t>6.54453e-05</t>
        </is>
      </c>
      <c r="AC15" t="inlineStr">
        <is>
          <t>5933.8</t>
        </is>
      </c>
      <c r="AD15" t="inlineStr">
        <is>
          <t>269.02</t>
        </is>
      </c>
      <c r="AE15" t="inlineStr">
        <is>
          <t>20</t>
        </is>
      </c>
      <c r="AF15" t="inlineStr">
        <is>
          <t>0</t>
        </is>
      </c>
      <c r="AG15" t="inlineStr">
        <is>
          <t>0.284508</t>
        </is>
      </c>
      <c r="AH15" t="inlineStr">
        <is>
          <t>-10.4239</t>
        </is>
      </c>
      <c r="AI15" t="inlineStr">
        <is>
          <t>-4.76495</t>
        </is>
      </c>
      <c r="AJ15" s="2" t="inlineStr">
        <is>
          <t>1.96597e-05</t>
        </is>
      </c>
      <c r="AK15" t="inlineStr">
        <is>
          <t>4474.7</t>
        </is>
      </c>
      <c r="AL15" t="inlineStr">
        <is>
          <t>276.126</t>
        </is>
      </c>
      <c r="AM15" t="inlineStr">
        <is>
          <t>20.6</t>
        </is>
      </c>
      <c r="AN15" t="inlineStr">
        <is>
          <t>0</t>
        </is>
      </c>
      <c r="AO15" t="inlineStr">
        <is>
          <t>0.0487305</t>
        </is>
      </c>
      <c r="AP15" t="inlineStr">
        <is>
          <t>-7.36324</t>
        </is>
      </c>
      <c r="AQ15" t="inlineStr">
        <is>
          <t>-5.5489</t>
        </is>
      </c>
      <c r="AR15" s="2" t="inlineStr">
        <is>
          <t>7.78749e-05</t>
        </is>
      </c>
      <c r="AS15" t="inlineStr">
        <is>
          <t>3211.81</t>
        </is>
      </c>
      <c r="AT15" t="inlineStr">
        <is>
          <t>282.674</t>
        </is>
      </c>
      <c r="AU15" t="inlineStr">
        <is>
          <t>54.8</t>
        </is>
      </c>
      <c r="AV15" t="inlineStr">
        <is>
          <t>0</t>
        </is>
      </c>
      <c r="AW15" t="inlineStr">
        <is>
          <t>-0.286438</t>
        </is>
      </c>
      <c r="AX15" t="inlineStr">
        <is>
          <t>-1.27525</t>
        </is>
      </c>
      <c r="AY15" t="inlineStr">
        <is>
          <t>0.850251</t>
        </is>
      </c>
      <c r="AZ15" t="inlineStr">
        <is>
          <t>-1.07056e-06</t>
        </is>
      </c>
      <c r="BA15" t="inlineStr">
        <is>
          <t>1560.77</t>
        </is>
      </c>
      <c r="BB15" t="inlineStr">
        <is>
          <t>296.137</t>
        </is>
      </c>
      <c r="BC15" t="inlineStr">
        <is>
          <t>25.7</t>
        </is>
      </c>
      <c r="BD15" t="inlineStr">
        <is>
          <t>0</t>
        </is>
      </c>
      <c r="BE15" t="inlineStr">
        <is>
          <t>0.0218301</t>
        </is>
      </c>
      <c r="BF15" t="inlineStr">
        <is>
          <t>-2.75066</t>
        </is>
      </c>
      <c r="BG15" t="inlineStr">
        <is>
          <t>-6.00172</t>
        </is>
      </c>
      <c r="BH15" t="inlineStr">
        <is>
          <t>8.30261e-05</t>
        </is>
      </c>
      <c r="BI15" t="inlineStr">
        <is>
          <t>818.158</t>
        </is>
      </c>
      <c r="BJ15" t="inlineStr">
        <is>
          <t>301.665</t>
        </is>
      </c>
      <c r="BK15" t="inlineStr">
        <is>
          <t>24.6</t>
        </is>
      </c>
      <c r="BL15" t="inlineStr">
        <is>
          <t>0</t>
        </is>
      </c>
      <c r="BM15" t="inlineStr">
        <is>
          <t>0.326047</t>
        </is>
      </c>
      <c r="BN15" t="inlineStr">
        <is>
          <t>-2.74146</t>
        </is>
      </c>
      <c r="BO15" t="inlineStr">
        <is>
          <t>-6.88492</t>
        </is>
      </c>
      <c r="BP15" s="2" t="inlineStr">
        <is>
          <t>0.000115093</t>
        </is>
      </c>
      <c r="BQ15" t="inlineStr">
        <is>
          <t>581.306</t>
        </is>
      </c>
      <c r="BR15" t="inlineStr">
        <is>
          <t>302.297</t>
        </is>
      </c>
      <c r="BS15" t="inlineStr">
        <is>
          <t>28.8</t>
        </is>
      </c>
      <c r="BT15" t="inlineStr">
        <is>
          <t>0</t>
        </is>
      </c>
      <c r="BU15" t="inlineStr">
        <is>
          <t>0.246118</t>
        </is>
      </c>
      <c r="BV15" t="inlineStr">
        <is>
          <t>-1.57686</t>
        </is>
      </c>
      <c r="BW15" t="inlineStr">
        <is>
          <t>-6.91362</t>
        </is>
      </c>
      <c r="BX15" s="2" t="inlineStr">
        <is>
          <t>0.000185167</t>
        </is>
      </c>
      <c r="BY15" t="inlineStr">
        <is>
          <t>5</t>
        </is>
      </c>
      <c r="BZ15" t="inlineStr">
        <is>
          <t>350.75</t>
        </is>
      </c>
      <c r="CA15" t="inlineStr">
        <is>
          <t>300.309</t>
        </is>
      </c>
      <c r="CB15" t="inlineStr">
        <is>
          <t>51.6</t>
        </is>
      </c>
      <c r="CC15" t="inlineStr">
        <is>
          <t>0</t>
        </is>
      </c>
      <c r="CD15" t="inlineStr">
        <is>
          <t>-0.00032666</t>
        </is>
      </c>
      <c r="CE15" t="inlineStr">
        <is>
          <t>2.1756</t>
        </is>
      </c>
      <c r="CF15" t="inlineStr">
        <is>
          <t>-9.85681</t>
        </is>
      </c>
      <c r="CG15" s="2" t="inlineStr">
        <is>
          <t>0.000144312</t>
        </is>
      </c>
      <c r="CH15" t="inlineStr">
        <is>
          <t>300.024</t>
        </is>
      </c>
      <c r="CI15" t="inlineStr">
        <is>
          <t>66</t>
        </is>
      </c>
      <c r="CJ15" t="inlineStr">
        <is>
          <t>0</t>
        </is>
      </c>
      <c r="CK15" t="inlineStr">
        <is>
          <t>-0.105474</t>
        </is>
      </c>
      <c r="CL15" t="inlineStr">
        <is>
          <t>4.30081</t>
        </is>
      </c>
      <c r="CM15" t="inlineStr">
        <is>
          <t>-7.85657</t>
        </is>
      </c>
      <c r="CN15" s="2" t="inlineStr">
        <is>
          <t>-5.23621e-05</t>
        </is>
      </c>
      <c r="CO15" t="inlineStr">
        <is>
          <t>126.741</t>
        </is>
      </c>
      <c r="CP15" t="inlineStr">
        <is>
          <t>55.5794</t>
        </is>
      </c>
      <c r="CQ15" t="inlineStr">
        <is>
          <t>298.9</t>
        </is>
      </c>
      <c r="CR15" t="inlineStr">
        <is>
          <t>0</t>
        </is>
      </c>
      <c r="CS15" t="inlineStr">
        <is>
          <t>98.5252</t>
        </is>
      </c>
      <c r="CT15" t="inlineStr">
        <is>
          <t>299.978</t>
        </is>
      </c>
      <c r="CU15" t="inlineStr">
        <is>
          <t>293.4</t>
        </is>
      </c>
      <c r="CV15" t="inlineStr">
        <is>
          <t>67</t>
        </is>
      </c>
      <c r="CW15" t="inlineStr">
        <is>
          <t>3.0772</t>
        </is>
      </c>
      <c r="CX15" t="inlineStr">
        <is>
          <t>-5.34595</t>
        </is>
      </c>
      <c r="CY15" t="inlineStr">
        <is>
          <t>-50</t>
        </is>
      </c>
      <c r="CZ15" t="inlineStr">
        <is>
          <t>0</t>
        </is>
      </c>
      <c r="DA15" t="inlineStr">
        <is>
          <t>0</t>
        </is>
      </c>
      <c r="DB15" t="inlineStr">
        <is>
          <t>0</t>
        </is>
      </c>
      <c r="DC15" t="inlineStr">
        <is>
          <t>0</t>
        </is>
      </c>
      <c r="DD15" t="inlineStr">
        <is>
          <t>0</t>
        </is>
      </c>
      <c r="DE15" t="inlineStr">
        <is>
          <t>0</t>
        </is>
      </c>
      <c r="DF15" t="inlineStr">
        <is>
          <t>0</t>
        </is>
      </c>
      <c r="DG15" t="inlineStr">
        <is>
          <t>0</t>
        </is>
      </c>
      <c r="DH15" t="inlineStr">
        <is>
          <t>0</t>
        </is>
      </c>
      <c r="DI15" t="inlineStr">
        <is>
          <t>0</t>
        </is>
      </c>
      <c r="DJ15" t="inlineStr">
        <is>
          <t>0</t>
        </is>
      </c>
      <c r="DK15" t="inlineStr">
        <is>
          <t>0</t>
        </is>
      </c>
      <c r="DL15" t="inlineStr">
        <is>
          <t>0</t>
        </is>
      </c>
      <c r="DM15" t="inlineStr">
        <is>
          <t>0</t>
        </is>
      </c>
      <c r="DN15" t="inlineStr">
        <is>
          <t>0</t>
        </is>
      </c>
      <c r="DO15" t="inlineStr">
        <is>
          <t>0</t>
        </is>
      </c>
      <c r="DP15" t="inlineStr">
        <is>
          <t>0</t>
        </is>
      </c>
      <c r="DQ15" t="inlineStr">
        <is>
          <t>0.404176</t>
        </is>
      </c>
      <c r="DR15" t="inlineStr">
        <is>
          <t>532</t>
        </is>
      </c>
      <c r="DS15" t="inlineStr">
        <is>
          <t>-318.6</t>
        </is>
      </c>
      <c r="DT15" t="inlineStr">
        <is>
          <t>0</t>
        </is>
      </c>
      <c r="DU15" t="inlineStr">
        <is>
          <t>0</t>
        </is>
      </c>
      <c r="DV15" t="inlineStr">
        <is>
          <t>0</t>
        </is>
      </c>
      <c r="DW15" t="inlineStr">
        <is>
          <t>0</t>
        </is>
      </c>
      <c r="DX15" t="inlineStr">
        <is>
          <t>0</t>
        </is>
      </c>
      <c r="DY15" t="inlineStr">
        <is>
          <t>0</t>
        </is>
      </c>
      <c r="DZ15" t="inlineStr">
        <is>
          <t>97.6934</t>
        </is>
      </c>
      <c r="EA15" t="inlineStr">
        <is>
          <t>5307.2</t>
        </is>
      </c>
      <c r="EB15" t="inlineStr">
        <is>
          <t>10.5</t>
        </is>
      </c>
      <c r="EC15" t="inlineStr">
        <is>
          <t>0</t>
        </is>
      </c>
      <c r="ED15" t="inlineStr">
        <is>
          <t xml:space="preserve"> 15</t>
        </is>
      </c>
      <c r="EF15" s="8">
        <f>DU15+DW15+DY15-(DU15*DW15+DU15*DY15+DW15*DY15)/100</f>
        <v/>
      </c>
    </row>
    <row r="16">
      <c r="A16" s="10" t="inlineStr">
        <is>
          <t>2024-08-11 03:00</t>
        </is>
      </c>
      <c r="B16" t="inlineStr">
        <is>
          <t>101410</t>
        </is>
      </c>
      <c r="C16" t="inlineStr">
        <is>
          <t>24135.2</t>
        </is>
      </c>
      <c r="D16" t="inlineStr">
        <is>
          <t>8.02985</t>
        </is>
      </c>
      <c r="E16" t="inlineStr">
        <is>
          <t>12424.4</t>
        </is>
      </c>
      <c r="F16" t="inlineStr">
        <is>
          <t>221.424</t>
        </is>
      </c>
      <c r="G16" t="inlineStr">
        <is>
          <t>18.4</t>
        </is>
      </c>
      <c r="H16" t="inlineStr">
        <is>
          <t>0</t>
        </is>
      </c>
      <c r="I16" t="inlineStr">
        <is>
          <t>0.00287891</t>
        </is>
      </c>
      <c r="J16" t="inlineStr">
        <is>
          <t>-4.92903</t>
        </is>
      </c>
      <c r="K16" t="inlineStr">
        <is>
          <t>2.39178</t>
        </is>
      </c>
      <c r="L16" s="2" t="inlineStr">
        <is>
          <t>5.37545e-05</t>
        </is>
      </c>
      <c r="M16" t="inlineStr">
        <is>
          <t>9718.51</t>
        </is>
      </c>
      <c r="N16" t="inlineStr">
        <is>
          <t>238.182</t>
        </is>
      </c>
      <c r="O16" t="inlineStr">
        <is>
          <t>17</t>
        </is>
      </c>
      <c r="P16" t="inlineStr">
        <is>
          <t>0</t>
        </is>
      </c>
      <c r="Q16" t="inlineStr">
        <is>
          <t>-0.158816</t>
        </is>
      </c>
      <c r="R16" t="inlineStr">
        <is>
          <t>-10.7672</t>
        </is>
      </c>
      <c r="S16" t="inlineStr">
        <is>
          <t>-3.71507</t>
        </is>
      </c>
      <c r="T16" s="2" t="inlineStr">
        <is>
          <t>5.71156e-05</t>
        </is>
      </c>
      <c r="U16" t="inlineStr">
        <is>
          <t>7640.89</t>
        </is>
      </c>
      <c r="V16" t="inlineStr">
        <is>
          <t>255.305</t>
        </is>
      </c>
      <c r="W16" t="inlineStr">
        <is>
          <t>9.8</t>
        </is>
      </c>
      <c r="X16" t="inlineStr">
        <is>
          <t>0</t>
        </is>
      </c>
      <c r="Y16" t="inlineStr">
        <is>
          <t>-0.233258</t>
        </is>
      </c>
      <c r="Z16" t="inlineStr">
        <is>
          <t>-8.20755</t>
        </is>
      </c>
      <c r="AA16" t="inlineStr">
        <is>
          <t>-4.72216</t>
        </is>
      </c>
      <c r="AB16" s="2" t="inlineStr">
        <is>
          <t>6.61475e-05</t>
        </is>
      </c>
      <c r="AC16" t="inlineStr">
        <is>
          <t>5929.43</t>
        </is>
      </c>
      <c r="AD16" t="inlineStr">
        <is>
          <t>268.993</t>
        </is>
      </c>
      <c r="AE16" t="inlineStr">
        <is>
          <t>18.9</t>
        </is>
      </c>
      <c r="AF16" t="inlineStr">
        <is>
          <t>0</t>
        </is>
      </c>
      <c r="AG16" t="inlineStr">
        <is>
          <t>-0.149568</t>
        </is>
      </c>
      <c r="AH16" t="inlineStr">
        <is>
          <t>-9.15859</t>
        </is>
      </c>
      <c r="AI16" t="inlineStr">
        <is>
          <t>-3.40392</t>
        </is>
      </c>
      <c r="AJ16" t="inlineStr">
        <is>
          <t>3.99396e-05</t>
        </is>
      </c>
      <c r="AK16" t="inlineStr">
        <is>
          <t>4466.08</t>
        </is>
      </c>
      <c r="AL16" t="inlineStr">
        <is>
          <t>277.985</t>
        </is>
      </c>
      <c r="AM16" t="inlineStr">
        <is>
          <t>6.7</t>
        </is>
      </c>
      <c r="AN16" t="inlineStr">
        <is>
          <t>0</t>
        </is>
      </c>
      <c r="AO16" t="inlineStr">
        <is>
          <t>0.16191</t>
        </is>
      </c>
      <c r="AP16" t="inlineStr">
        <is>
          <t>-7.01539</t>
        </is>
      </c>
      <c r="AQ16" t="inlineStr">
        <is>
          <t>-6.38863</t>
        </is>
      </c>
      <c r="AR16" s="2" t="inlineStr">
        <is>
          <t>3.31611e-05</t>
        </is>
      </c>
      <c r="AS16" t="inlineStr">
        <is>
          <t>3204.22</t>
        </is>
      </c>
      <c r="AT16" t="inlineStr">
        <is>
          <t>281.905</t>
        </is>
      </c>
      <c r="AU16" t="inlineStr">
        <is>
          <t>60.2</t>
        </is>
      </c>
      <c r="AV16" t="inlineStr">
        <is>
          <t>0</t>
        </is>
      </c>
      <c r="AW16" t="inlineStr">
        <is>
          <t>0.0109863</t>
        </is>
      </c>
      <c r="AX16" t="inlineStr">
        <is>
          <t>-0.670613</t>
        </is>
      </c>
      <c r="AY16" t="inlineStr">
        <is>
          <t>-1.74279</t>
        </is>
      </c>
      <c r="AZ16" s="2" t="inlineStr">
        <is>
          <t>9.59998e-06</t>
        </is>
      </c>
      <c r="BA16" t="inlineStr">
        <is>
          <t>1555.61</t>
        </is>
      </c>
      <c r="BB16" t="inlineStr">
        <is>
          <t>296.436</t>
        </is>
      </c>
      <c r="BC16" t="inlineStr">
        <is>
          <t>26</t>
        </is>
      </c>
      <c r="BD16" t="inlineStr">
        <is>
          <t>0</t>
        </is>
      </c>
      <c r="BE16" t="inlineStr">
        <is>
          <t>-0.218947</t>
        </is>
      </c>
      <c r="BF16" t="inlineStr">
        <is>
          <t>-1.43864</t>
        </is>
      </c>
      <c r="BG16" t="inlineStr">
        <is>
          <t>-4.04134</t>
        </is>
      </c>
      <c r="BH16" s="2" t="inlineStr">
        <is>
          <t>0.000245366</t>
        </is>
      </c>
      <c r="BI16" t="inlineStr">
        <is>
          <t>812.761</t>
        </is>
      </c>
      <c r="BJ16" t="inlineStr">
        <is>
          <t>301.175</t>
        </is>
      </c>
      <c r="BK16" t="inlineStr">
        <is>
          <t>25</t>
        </is>
      </c>
      <c r="BL16" t="inlineStr">
        <is>
          <t>0</t>
        </is>
      </c>
      <c r="BM16" t="inlineStr">
        <is>
          <t>0.00506396</t>
        </is>
      </c>
      <c r="BN16" t="inlineStr">
        <is>
          <t>0.592139</t>
        </is>
      </c>
      <c r="BO16" t="inlineStr">
        <is>
          <t>-4.57861</t>
        </is>
      </c>
      <c r="BP16" s="2" t="inlineStr">
        <is>
          <t>0.000247826</t>
        </is>
      </c>
      <c r="BQ16" t="inlineStr">
        <is>
          <t>576.457</t>
        </is>
      </c>
      <c r="BR16" t="inlineStr">
        <is>
          <t>301.425</t>
        </is>
      </c>
      <c r="BS16" t="inlineStr">
        <is>
          <t>30.5</t>
        </is>
      </c>
      <c r="BT16" t="inlineStr">
        <is>
          <t>0</t>
        </is>
      </c>
      <c r="BU16" t="inlineStr">
        <is>
          <t>6.73828e-05</t>
        </is>
      </c>
      <c r="BV16" t="inlineStr">
        <is>
          <t>1.06313</t>
        </is>
      </c>
      <c r="BW16" t="inlineStr">
        <is>
          <t>-5.86482</t>
        </is>
      </c>
      <c r="BX16" s="2" t="inlineStr">
        <is>
          <t>0.000307888</t>
        </is>
      </c>
      <c r="BY16" t="inlineStr">
        <is>
          <t>5</t>
        </is>
      </c>
      <c r="BZ16" t="inlineStr">
        <is>
          <t>346.69</t>
        </is>
      </c>
      <c r="CA16" t="inlineStr">
        <is>
          <t>299.179</t>
        </is>
      </c>
      <c r="CB16" t="inlineStr">
        <is>
          <t>62</t>
        </is>
      </c>
      <c r="CC16" t="inlineStr">
        <is>
          <t>0</t>
        </is>
      </c>
      <c r="CD16" t="inlineStr">
        <is>
          <t>-0.143613</t>
        </is>
      </c>
      <c r="CE16" t="inlineStr">
        <is>
          <t>2.63959</t>
        </is>
      </c>
      <c r="CF16" t="inlineStr">
        <is>
          <t>-8.24764</t>
        </is>
      </c>
      <c r="CG16" s="2" t="inlineStr">
        <is>
          <t>0.000333795</t>
        </is>
      </c>
      <c r="CH16" t="inlineStr">
        <is>
          <t>299.893</t>
        </is>
      </c>
      <c r="CI16" t="inlineStr">
        <is>
          <t>68.8</t>
        </is>
      </c>
      <c r="CJ16" t="inlineStr">
        <is>
          <t>0</t>
        </is>
      </c>
      <c r="CK16" t="inlineStr">
        <is>
          <t>-0.142613</t>
        </is>
      </c>
      <c r="CL16" t="inlineStr">
        <is>
          <t>3.18764</t>
        </is>
      </c>
      <c r="CM16" t="inlineStr">
        <is>
          <t>-5.79447</t>
        </is>
      </c>
      <c r="CN16" s="2" t="inlineStr">
        <is>
          <t>0.000193131</t>
        </is>
      </c>
      <c r="CO16" t="inlineStr">
        <is>
          <t>122.788</t>
        </is>
      </c>
      <c r="CP16" t="inlineStr">
        <is>
          <t>55.5794</t>
        </is>
      </c>
      <c r="CQ16" t="inlineStr">
        <is>
          <t>297.9</t>
        </is>
      </c>
      <c r="CR16" t="inlineStr">
        <is>
          <t>0</t>
        </is>
      </c>
      <c r="CS16" t="inlineStr">
        <is>
          <t>51.7909</t>
        </is>
      </c>
      <c r="CT16" t="inlineStr">
        <is>
          <t>299.331</t>
        </is>
      </c>
      <c r="CU16" t="inlineStr">
        <is>
          <t>293.902</t>
        </is>
      </c>
      <c r="CV16" t="inlineStr">
        <is>
          <t>71.9</t>
        </is>
      </c>
      <c r="CW16" t="inlineStr">
        <is>
          <t>2.39391</t>
        </is>
      </c>
      <c r="CX16" t="inlineStr">
        <is>
          <t>-3.4049</t>
        </is>
      </c>
      <c r="CY16" t="inlineStr">
        <is>
          <t>-50</t>
        </is>
      </c>
      <c r="CZ16" t="inlineStr">
        <is>
          <t>0</t>
        </is>
      </c>
      <c r="DA16" t="inlineStr">
        <is>
          <t>0</t>
        </is>
      </c>
      <c r="DB16" t="inlineStr">
        <is>
          <t>0</t>
        </is>
      </c>
      <c r="DC16" t="inlineStr">
        <is>
          <t>0</t>
        </is>
      </c>
      <c r="DD16" t="inlineStr">
        <is>
          <t>0</t>
        </is>
      </c>
      <c r="DE16" t="inlineStr">
        <is>
          <t>0</t>
        </is>
      </c>
      <c r="DF16" t="inlineStr">
        <is>
          <t>0</t>
        </is>
      </c>
      <c r="DG16" t="inlineStr">
        <is>
          <t>0</t>
        </is>
      </c>
      <c r="DH16" t="inlineStr">
        <is>
          <t>0</t>
        </is>
      </c>
      <c r="DI16" t="inlineStr">
        <is>
          <t>0</t>
        </is>
      </c>
      <c r="DJ16" t="inlineStr">
        <is>
          <t>0</t>
        </is>
      </c>
      <c r="DK16" t="inlineStr">
        <is>
          <t>0</t>
        </is>
      </c>
      <c r="DL16" t="inlineStr">
        <is>
          <t>0</t>
        </is>
      </c>
      <c r="DM16" t="inlineStr">
        <is>
          <t>0</t>
        </is>
      </c>
      <c r="DN16" t="inlineStr">
        <is>
          <t>0</t>
        </is>
      </c>
      <c r="DO16" t="inlineStr">
        <is>
          <t>0</t>
        </is>
      </c>
      <c r="DP16" t="inlineStr">
        <is>
          <t>0</t>
        </is>
      </c>
      <c r="DQ16" t="inlineStr">
        <is>
          <t>0.0325882</t>
        </is>
      </c>
      <c r="DR16" t="inlineStr">
        <is>
          <t>803</t>
        </is>
      </c>
      <c r="DS16" t="inlineStr">
        <is>
          <t>-282.523</t>
        </is>
      </c>
      <c r="DT16" t="inlineStr">
        <is>
          <t>0</t>
        </is>
      </c>
      <c r="DU16" t="inlineStr">
        <is>
          <t>0</t>
        </is>
      </c>
      <c r="DV16" t="inlineStr">
        <is>
          <t>0</t>
        </is>
      </c>
      <c r="DW16" t="inlineStr">
        <is>
          <t>0</t>
        </is>
      </c>
      <c r="DX16" t="inlineStr">
        <is>
          <t>0</t>
        </is>
      </c>
      <c r="DY16" t="inlineStr">
        <is>
          <t>0</t>
        </is>
      </c>
      <c r="DZ16" t="inlineStr">
        <is>
          <t>54.9144</t>
        </is>
      </c>
      <c r="EA16" t="inlineStr">
        <is>
          <t>5364</t>
        </is>
      </c>
      <c r="EB16" t="inlineStr">
        <is>
          <t>12.2</t>
        </is>
      </c>
      <c r="EC16" t="inlineStr">
        <is>
          <t>0</t>
        </is>
      </c>
      <c r="ED16" t="inlineStr">
        <is>
          <t xml:space="preserve"> 16</t>
        </is>
      </c>
      <c r="EF16" s="8">
        <f>DU16+DW16+DY16-(DU16*DW16+DU16*DY16+DW16*DY16)/100</f>
        <v/>
      </c>
    </row>
    <row r="17">
      <c r="A17" s="10" t="inlineStr">
        <is>
          <t>2024-08-11 06:00</t>
        </is>
      </c>
      <c r="B17" t="inlineStr">
        <is>
          <t>101535</t>
        </is>
      </c>
      <c r="C17" t="inlineStr">
        <is>
          <t>24135</t>
        </is>
      </c>
      <c r="D17" t="inlineStr">
        <is>
          <t>5.02051</t>
        </is>
      </c>
      <c r="E17" t="inlineStr">
        <is>
          <t>12431</t>
        </is>
      </c>
      <c r="F17" t="inlineStr">
        <is>
          <t>221.857</t>
        </is>
      </c>
      <c r="G17" t="inlineStr">
        <is>
          <t>15.7</t>
        </is>
      </c>
      <c r="H17" t="inlineStr">
        <is>
          <t>0</t>
        </is>
      </c>
      <c r="I17" t="inlineStr">
        <is>
          <t>0.00722266</t>
        </is>
      </c>
      <c r="J17" t="inlineStr">
        <is>
          <t>-4.08963</t>
        </is>
      </c>
      <c r="K17" t="inlineStr">
        <is>
          <t>4.66527</t>
        </is>
      </c>
      <c r="L17" s="2" t="inlineStr">
        <is>
          <t>3.76744e-05</t>
        </is>
      </c>
      <c r="M17" t="inlineStr">
        <is>
          <t>9722.19</t>
        </is>
      </c>
      <c r="N17" t="inlineStr">
        <is>
          <t>238.215</t>
        </is>
      </c>
      <c r="O17" t="inlineStr">
        <is>
          <t>22.5</t>
        </is>
      </c>
      <c r="P17" t="inlineStr">
        <is>
          <t>0</t>
        </is>
      </c>
      <c r="Q17" t="inlineStr">
        <is>
          <t>-0.071334</t>
        </is>
      </c>
      <c r="R17" t="inlineStr">
        <is>
          <t>-12.4111</t>
        </is>
      </c>
      <c r="S17" t="inlineStr">
        <is>
          <t>-5.64037</t>
        </is>
      </c>
      <c r="T17" t="inlineStr">
        <is>
          <t>2.55602e-05</t>
        </is>
      </c>
      <c r="U17" t="inlineStr">
        <is>
          <t>7645.14</t>
        </is>
      </c>
      <c r="V17" t="inlineStr">
        <is>
          <t>254.648</t>
        </is>
      </c>
      <c r="W17" t="inlineStr">
        <is>
          <t>21.1</t>
        </is>
      </c>
      <c r="X17" t="inlineStr">
        <is>
          <t>0</t>
        </is>
      </c>
      <c r="Y17" t="inlineStr">
        <is>
          <t>-0.186254</t>
        </is>
      </c>
      <c r="Z17" t="inlineStr">
        <is>
          <t>-7.29224</t>
        </is>
      </c>
      <c r="AA17" t="inlineStr">
        <is>
          <t>-6.97311</t>
        </is>
      </c>
      <c r="AB17" s="2" t="inlineStr">
        <is>
          <t>5.62336e-05</t>
        </is>
      </c>
      <c r="AC17" t="inlineStr">
        <is>
          <t>5937.23</t>
        </is>
      </c>
      <c r="AD17" t="inlineStr">
        <is>
          <t>268.445</t>
        </is>
      </c>
      <c r="AE17" t="inlineStr">
        <is>
          <t>18.2</t>
        </is>
      </c>
      <c r="AF17" t="inlineStr">
        <is>
          <t>0</t>
        </is>
      </c>
      <c r="AG17" t="inlineStr">
        <is>
          <t>-0.0771484</t>
        </is>
      </c>
      <c r="AH17" t="inlineStr">
        <is>
          <t>-5.45944</t>
        </is>
      </c>
      <c r="AI17" t="inlineStr">
        <is>
          <t>-4.13271</t>
        </is>
      </c>
      <c r="AJ17" s="2" t="inlineStr">
        <is>
          <t>3.1917e-05</t>
        </is>
      </c>
      <c r="AK17" t="inlineStr">
        <is>
          <t>4475.15</t>
        </is>
      </c>
      <c r="AL17" t="inlineStr">
        <is>
          <t>278.318</t>
        </is>
      </c>
      <c r="AM17" t="inlineStr">
        <is>
          <t>4.3</t>
        </is>
      </c>
      <c r="AN17" t="inlineStr">
        <is>
          <t>0</t>
        </is>
      </c>
      <c r="AO17" t="inlineStr">
        <is>
          <t>-0.10948</t>
        </is>
      </c>
      <c r="AP17" t="inlineStr">
        <is>
          <t>-5.25719</t>
        </is>
      </c>
      <c r="AQ17" t="inlineStr">
        <is>
          <t>-4.87204</t>
        </is>
      </c>
      <c r="AR17" s="2" t="inlineStr">
        <is>
          <t>5.08833e-05</t>
        </is>
      </c>
      <c r="AS17" t="inlineStr">
        <is>
          <t>3210.24</t>
        </is>
      </c>
      <c r="AT17" t="inlineStr">
        <is>
          <t>282.14</t>
        </is>
      </c>
      <c r="AU17" t="inlineStr">
        <is>
          <t>51.6</t>
        </is>
      </c>
      <c r="AV17" t="inlineStr">
        <is>
          <t>0</t>
        </is>
      </c>
      <c r="AW17" t="inlineStr">
        <is>
          <t>0.208559</t>
        </is>
      </c>
      <c r="AX17" t="inlineStr">
        <is>
          <t>-0.808101</t>
        </is>
      </c>
      <c r="AY17" t="inlineStr">
        <is>
          <t>-3.69626</t>
        </is>
      </c>
      <c r="AZ17" s="2" t="inlineStr">
        <is>
          <t>1.39504e-05</t>
        </is>
      </c>
      <c r="BA17" t="inlineStr">
        <is>
          <t>1562.42</t>
        </is>
      </c>
      <c r="BB17" t="inlineStr">
        <is>
          <t>295.973</t>
        </is>
      </c>
      <c r="BC17" t="inlineStr">
        <is>
          <t>25.5</t>
        </is>
      </c>
      <c r="BD17" t="inlineStr">
        <is>
          <t>0</t>
        </is>
      </c>
      <c r="BE17" t="inlineStr">
        <is>
          <t>-0.201341</t>
        </is>
      </c>
      <c r="BF17" t="inlineStr">
        <is>
          <t>-1.27397</t>
        </is>
      </c>
      <c r="BG17" t="inlineStr">
        <is>
          <t>0.638582</t>
        </is>
      </c>
      <c r="BH17" s="2" t="inlineStr">
        <is>
          <t>0.000426129</t>
        </is>
      </c>
      <c r="BI17" t="inlineStr">
        <is>
          <t>821.364</t>
        </is>
      </c>
      <c r="BJ17" t="inlineStr">
        <is>
          <t>300.086</t>
        </is>
      </c>
      <c r="BK17" t="inlineStr">
        <is>
          <t>26.5</t>
        </is>
      </c>
      <c r="BL17" t="inlineStr">
        <is>
          <t>0</t>
        </is>
      </c>
      <c r="BM17" t="inlineStr">
        <is>
          <t>-0.206028</t>
        </is>
      </c>
      <c r="BN17" t="inlineStr">
        <is>
          <t>-3.02699</t>
        </is>
      </c>
      <c r="BO17" t="inlineStr">
        <is>
          <t>-3.06034</t>
        </is>
      </c>
      <c r="BP17" s="2" t="inlineStr">
        <is>
          <t>0.000400427</t>
        </is>
      </c>
      <c r="BQ17" t="inlineStr">
        <is>
          <t>586.159</t>
        </is>
      </c>
      <c r="BR17" t="inlineStr">
        <is>
          <t>299.177</t>
        </is>
      </c>
      <c r="BS17" t="inlineStr">
        <is>
          <t>40.6</t>
        </is>
      </c>
      <c r="BT17" t="inlineStr">
        <is>
          <t>0</t>
        </is>
      </c>
      <c r="BU17" t="inlineStr">
        <is>
          <t>-0.190135</t>
        </is>
      </c>
      <c r="BV17" t="inlineStr">
        <is>
          <t>-2.92684</t>
        </is>
      </c>
      <c r="BW17" t="inlineStr">
        <is>
          <t>-4.55219</t>
        </is>
      </c>
      <c r="BX17" s="2" t="inlineStr">
        <is>
          <t>0.000345677</t>
        </is>
      </c>
      <c r="BY17" t="inlineStr">
        <is>
          <t>5</t>
        </is>
      </c>
      <c r="BZ17" t="inlineStr">
        <is>
          <t>357.784</t>
        </is>
      </c>
      <c r="CA17" t="inlineStr">
        <is>
          <t>298.48</t>
        </is>
      </c>
      <c r="CB17" t="inlineStr">
        <is>
          <t>65.5</t>
        </is>
      </c>
      <c r="CC17" t="inlineStr">
        <is>
          <t>0</t>
        </is>
      </c>
      <c r="CD17" t="inlineStr">
        <is>
          <t>-0.176366</t>
        </is>
      </c>
      <c r="CE17" t="inlineStr">
        <is>
          <t>-2.14479</t>
        </is>
      </c>
      <c r="CF17" t="inlineStr">
        <is>
          <t>-4.7655</t>
        </is>
      </c>
      <c r="CG17" s="2" t="inlineStr">
        <is>
          <t>0.000283563</t>
        </is>
      </c>
      <c r="CH17" t="inlineStr">
        <is>
          <t>300.499</t>
        </is>
      </c>
      <c r="CI17" t="inlineStr">
        <is>
          <t>61.6</t>
        </is>
      </c>
      <c r="CJ17" t="inlineStr">
        <is>
          <t>0</t>
        </is>
      </c>
      <c r="CK17" t="inlineStr">
        <is>
          <t>-0.161366</t>
        </is>
      </c>
      <c r="CL17" t="inlineStr">
        <is>
          <t>-1.9619</t>
        </is>
      </c>
      <c r="CM17" t="inlineStr">
        <is>
          <t>-4.71466</t>
        </is>
      </c>
      <c r="CN17" s="2" t="inlineStr">
        <is>
          <t>0.000261331</t>
        </is>
      </c>
      <c r="CO17" t="inlineStr">
        <is>
          <t>134.027</t>
        </is>
      </c>
      <c r="CP17" t="inlineStr">
        <is>
          <t>55.5794</t>
        </is>
      </c>
      <c r="CQ17" t="inlineStr">
        <is>
          <t>305.467</t>
        </is>
      </c>
      <c r="CR17" t="inlineStr">
        <is>
          <t>0</t>
        </is>
      </c>
      <c r="CS17" t="inlineStr">
        <is>
          <t>263.119</t>
        </is>
      </c>
      <c r="CT17" t="inlineStr">
        <is>
          <t>302.072</t>
        </is>
      </c>
      <c r="CU17" t="inlineStr">
        <is>
          <t>292.849</t>
        </is>
      </c>
      <c r="CV17" t="inlineStr">
        <is>
          <t>57.6</t>
        </is>
      </c>
      <c r="CW17" t="inlineStr">
        <is>
          <t>-1.60039</t>
        </is>
      </c>
      <c r="CX17" t="inlineStr">
        <is>
          <t>-3.95409</t>
        </is>
      </c>
      <c r="CY17" t="inlineStr">
        <is>
          <t>-50</t>
        </is>
      </c>
      <c r="CZ17" t="inlineStr">
        <is>
          <t>0</t>
        </is>
      </c>
      <c r="DA17" t="inlineStr">
        <is>
          <t>0</t>
        </is>
      </c>
      <c r="DB17" t="inlineStr">
        <is>
          <t>0</t>
        </is>
      </c>
      <c r="DC17" t="inlineStr">
        <is>
          <t>0</t>
        </is>
      </c>
      <c r="DD17" t="inlineStr">
        <is>
          <t>0</t>
        </is>
      </c>
      <c r="DE17" t="inlineStr">
        <is>
          <t>0</t>
        </is>
      </c>
      <c r="DF17" t="inlineStr">
        <is>
          <t>0</t>
        </is>
      </c>
      <c r="DG17" t="inlineStr">
        <is>
          <t>0</t>
        </is>
      </c>
      <c r="DH17" t="inlineStr">
        <is>
          <t>0</t>
        </is>
      </c>
      <c r="DI17" t="inlineStr">
        <is>
          <t>0</t>
        </is>
      </c>
      <c r="DJ17" t="inlineStr">
        <is>
          <t>0</t>
        </is>
      </c>
      <c r="DK17" t="inlineStr">
        <is>
          <t>0</t>
        </is>
      </c>
      <c r="DL17" t="inlineStr">
        <is>
          <t>0</t>
        </is>
      </c>
      <c r="DM17" t="inlineStr">
        <is>
          <t>0</t>
        </is>
      </c>
      <c r="DN17" t="inlineStr">
        <is>
          <t>0</t>
        </is>
      </c>
      <c r="DO17" t="inlineStr">
        <is>
          <t>0</t>
        </is>
      </c>
      <c r="DP17" t="inlineStr">
        <is>
          <t>7203</t>
        </is>
      </c>
      <c r="DQ17" t="inlineStr">
        <is>
          <t>0.0611755</t>
        </is>
      </c>
      <c r="DR17" t="inlineStr">
        <is>
          <t>511</t>
        </is>
      </c>
      <c r="DS17" t="inlineStr">
        <is>
          <t>-320.206</t>
        </is>
      </c>
      <c r="DT17" t="inlineStr">
        <is>
          <t>0</t>
        </is>
      </c>
      <c r="DU17" t="inlineStr">
        <is>
          <t>0</t>
        </is>
      </c>
      <c r="DV17" t="inlineStr">
        <is>
          <t>0</t>
        </is>
      </c>
      <c r="DW17" t="inlineStr">
        <is>
          <t>0</t>
        </is>
      </c>
      <c r="DX17" t="inlineStr">
        <is>
          <t>0</t>
        </is>
      </c>
      <c r="DY17" t="inlineStr">
        <is>
          <t>0</t>
        </is>
      </c>
      <c r="DZ17" t="inlineStr">
        <is>
          <t>11.4798</t>
        </is>
      </c>
      <c r="EA17" t="inlineStr">
        <is>
          <t>5343.36</t>
        </is>
      </c>
      <c r="EB17" t="inlineStr">
        <is>
          <t>9.6</t>
        </is>
      </c>
      <c r="EC17" t="inlineStr">
        <is>
          <t>0</t>
        </is>
      </c>
      <c r="ED17" t="inlineStr">
        <is>
          <t xml:space="preserve"> 17</t>
        </is>
      </c>
      <c r="EF17" s="8">
        <f>DU17+DW17+DY17-(DU17*DW17+DU17*DY17+DW17*DY17)/100</f>
        <v/>
      </c>
    </row>
    <row r="18">
      <c r="A18" s="10" t="inlineStr">
        <is>
          <t>2024-08-11 09:00</t>
        </is>
      </c>
      <c r="B18" t="inlineStr">
        <is>
          <t>101566</t>
        </is>
      </c>
      <c r="C18" t="inlineStr">
        <is>
          <t>24135.1</t>
        </is>
      </c>
      <c r="D18" t="inlineStr">
        <is>
          <t>3.11131</t>
        </is>
      </c>
      <c r="E18" t="inlineStr">
        <is>
          <t>12436.2</t>
        </is>
      </c>
      <c r="F18" t="inlineStr">
        <is>
          <t>221.541</t>
        </is>
      </c>
      <c r="G18" t="inlineStr">
        <is>
          <t>18.7</t>
        </is>
      </c>
      <c r="H18" t="inlineStr">
        <is>
          <t>0</t>
        </is>
      </c>
      <c r="I18" t="inlineStr">
        <is>
          <t>-0.0367324</t>
        </is>
      </c>
      <c r="J18" t="inlineStr">
        <is>
          <t>0.809824</t>
        </is>
      </c>
      <c r="K18" t="inlineStr">
        <is>
          <t>5.27017</t>
        </is>
      </c>
      <c r="L18" s="2" t="inlineStr">
        <is>
          <t>0.00012467</t>
        </is>
      </c>
      <c r="M18" t="inlineStr">
        <is>
          <t>9725.14</t>
        </is>
      </c>
      <c r="N18" t="inlineStr">
        <is>
          <t>238.539</t>
        </is>
      </c>
      <c r="O18" t="inlineStr">
        <is>
          <t>14.4</t>
        </is>
      </c>
      <c r="P18" t="inlineStr">
        <is>
          <t>0</t>
        </is>
      </c>
      <c r="Q18" t="inlineStr">
        <is>
          <t>0.130521</t>
        </is>
      </c>
      <c r="R18" t="inlineStr">
        <is>
          <t>-14.5346</t>
        </is>
      </c>
      <c r="S18" t="inlineStr">
        <is>
          <t>-0.392535</t>
        </is>
      </c>
      <c r="T18" t="inlineStr">
        <is>
          <t>1.35682e-05</t>
        </is>
      </c>
      <c r="U18" t="inlineStr">
        <is>
          <t>7648.31</t>
        </is>
      </c>
      <c r="V18" t="inlineStr">
        <is>
          <t>254.342</t>
        </is>
      </c>
      <c r="W18" t="inlineStr">
        <is>
          <t>27.6</t>
        </is>
      </c>
      <c r="X18" t="inlineStr">
        <is>
          <t>0</t>
        </is>
      </c>
      <c r="Y18" t="inlineStr">
        <is>
          <t>0.177131</t>
        </is>
      </c>
      <c r="Z18" t="inlineStr">
        <is>
          <t>-8.40702</t>
        </is>
      </c>
      <c r="AA18" t="inlineStr">
        <is>
          <t>-5.7282</t>
        </is>
      </c>
      <c r="AB18" s="2" t="inlineStr">
        <is>
          <t>5.05376e-05</t>
        </is>
      </c>
      <c r="AC18" t="inlineStr">
        <is>
          <t>5939.63</t>
        </is>
      </c>
      <c r="AD18" t="inlineStr">
        <is>
          <t>268.656</t>
        </is>
      </c>
      <c r="AE18" t="inlineStr">
        <is>
          <t>13.3</t>
        </is>
      </c>
      <c r="AF18" t="inlineStr">
        <is>
          <t>0</t>
        </is>
      </c>
      <c r="AG18" t="inlineStr">
        <is>
          <t>0.0172305</t>
        </is>
      </c>
      <c r="AH18" t="inlineStr">
        <is>
          <t>-4.076</t>
        </is>
      </c>
      <c r="AI18" t="inlineStr">
        <is>
          <t>-5.28057</t>
        </is>
      </c>
      <c r="AJ18" t="inlineStr">
        <is>
          <t>5.70953e-05</t>
        </is>
      </c>
      <c r="AK18" t="inlineStr">
        <is>
          <t>4477.93</t>
        </is>
      </c>
      <c r="AL18" t="inlineStr">
        <is>
          <t>278.164</t>
        </is>
      </c>
      <c r="AM18" t="inlineStr">
        <is>
          <t>4.4</t>
        </is>
      </c>
      <c r="AN18" t="inlineStr">
        <is>
          <t>0</t>
        </is>
      </c>
      <c r="AO18" t="inlineStr">
        <is>
          <t>-0.104951</t>
        </is>
      </c>
      <c r="AP18" t="inlineStr">
        <is>
          <t>-4.36816</t>
        </is>
      </c>
      <c r="AQ18" t="inlineStr">
        <is>
          <t>-4.20013</t>
        </is>
      </c>
      <c r="AR18" s="2" t="inlineStr">
        <is>
          <t>8.83549e-05</t>
        </is>
      </c>
      <c r="AS18" t="inlineStr">
        <is>
          <t>3211.42</t>
        </is>
      </c>
      <c r="AT18" t="inlineStr">
        <is>
          <t>282.592</t>
        </is>
      </c>
      <c r="AU18" t="inlineStr">
        <is>
          <t>40.2</t>
        </is>
      </c>
      <c r="AV18" t="inlineStr">
        <is>
          <t>0</t>
        </is>
      </c>
      <c r="AW18" t="inlineStr">
        <is>
          <t>0.26717</t>
        </is>
      </c>
      <c r="AX18" t="inlineStr">
        <is>
          <t>-1.20246</t>
        </is>
      </c>
      <c r="AY18" t="inlineStr">
        <is>
          <t>-2.99024</t>
        </is>
      </c>
      <c r="AZ18" t="inlineStr">
        <is>
          <t>6.19875e-05</t>
        </is>
      </c>
      <c r="BA18" t="inlineStr">
        <is>
          <t>1565.16</t>
        </is>
      </c>
      <c r="BB18" t="inlineStr">
        <is>
          <t>294.986</t>
        </is>
      </c>
      <c r="BC18" t="inlineStr">
        <is>
          <t>29.4</t>
        </is>
      </c>
      <c r="BD18" t="inlineStr">
        <is>
          <t>0</t>
        </is>
      </c>
      <c r="BE18" t="inlineStr">
        <is>
          <t>0.164373</t>
        </is>
      </c>
      <c r="BF18" t="inlineStr">
        <is>
          <t>-1.22688</t>
        </is>
      </c>
      <c r="BG18" t="inlineStr">
        <is>
          <t>4.84547</t>
        </is>
      </c>
      <c r="BH18" t="inlineStr">
        <is>
          <t>0.000243477</t>
        </is>
      </c>
      <c r="BI18" t="inlineStr">
        <is>
          <t>827.587</t>
        </is>
      </c>
      <c r="BJ18" t="inlineStr">
        <is>
          <t>297.466</t>
        </is>
      </c>
      <c r="BK18" t="inlineStr">
        <is>
          <t>51.6</t>
        </is>
      </c>
      <c r="BL18" t="inlineStr">
        <is>
          <t>0</t>
        </is>
      </c>
      <c r="BM18" t="inlineStr">
        <is>
          <t>-0.201422</t>
        </is>
      </c>
      <c r="BN18" t="inlineStr">
        <is>
          <t>-1.34461</t>
        </is>
      </c>
      <c r="BO18" t="inlineStr">
        <is>
          <t>-0.689126</t>
        </is>
      </c>
      <c r="BP18" s="2" t="inlineStr">
        <is>
          <t>0.00030174</t>
        </is>
      </c>
      <c r="BQ18" t="inlineStr">
        <is>
          <t>593.24</t>
        </is>
      </c>
      <c r="BR18" t="inlineStr">
        <is>
          <t>299.275</t>
        </is>
      </c>
      <c r="BS18" t="inlineStr">
        <is>
          <t>49.3</t>
        </is>
      </c>
      <c r="BT18" t="inlineStr">
        <is>
          <t>0</t>
        </is>
      </c>
      <c r="BU18" t="inlineStr">
        <is>
          <t>-0.289593</t>
        </is>
      </c>
      <c r="BV18" t="inlineStr">
        <is>
          <t>-1.2219</t>
        </is>
      </c>
      <c r="BW18" t="inlineStr">
        <is>
          <t>-2.0688</t>
        </is>
      </c>
      <c r="BX18" s="2" t="inlineStr">
        <is>
          <t>0.000231146</t>
        </is>
      </c>
      <c r="BY18" t="inlineStr">
        <is>
          <t>5</t>
        </is>
      </c>
      <c r="BZ18" t="inlineStr">
        <is>
          <t>363.436</t>
        </is>
      </c>
      <c r="CA18" t="inlineStr">
        <is>
          <t>301.375</t>
        </is>
      </c>
      <c r="CB18" t="inlineStr">
        <is>
          <t>45.2</t>
        </is>
      </c>
      <c r="CC18" t="inlineStr">
        <is>
          <t>0</t>
        </is>
      </c>
      <c r="CD18" t="inlineStr">
        <is>
          <t>-0.323545</t>
        </is>
      </c>
      <c r="CE18" t="inlineStr">
        <is>
          <t>-1.39489</t>
        </is>
      </c>
      <c r="CF18" t="inlineStr">
        <is>
          <t>-3.22871</t>
        </is>
      </c>
      <c r="CG18" s="2" t="inlineStr">
        <is>
          <t>0.000187288</t>
        </is>
      </c>
      <c r="CH18" t="inlineStr">
        <is>
          <t>303.775</t>
        </is>
      </c>
      <c r="CI18" t="inlineStr">
        <is>
          <t>40.8</t>
        </is>
      </c>
      <c r="CJ18" t="inlineStr">
        <is>
          <t>0</t>
        </is>
      </c>
      <c r="CK18" t="inlineStr">
        <is>
          <t>-0.214545</t>
        </is>
      </c>
      <c r="CL18" t="inlineStr">
        <is>
          <t>-1.61006</t>
        </is>
      </c>
      <c r="CM18" t="inlineStr">
        <is>
          <t>-4.17012</t>
        </is>
      </c>
      <c r="CN18" s="2" t="inlineStr">
        <is>
          <t>0.000152581</t>
        </is>
      </c>
      <c r="CO18" t="inlineStr">
        <is>
          <t>137.797</t>
        </is>
      </c>
      <c r="CP18" t="inlineStr">
        <is>
          <t>55.5794</t>
        </is>
      </c>
      <c r="CQ18" t="inlineStr">
        <is>
          <t>318.261</t>
        </is>
      </c>
      <c r="CR18" t="inlineStr">
        <is>
          <t>0</t>
        </is>
      </c>
      <c r="CS18" t="inlineStr">
        <is>
          <t>690.814</t>
        </is>
      </c>
      <c r="CT18" t="inlineStr">
        <is>
          <t>306.439</t>
        </is>
      </c>
      <c r="CU18" t="inlineStr">
        <is>
          <t>289.337</t>
        </is>
      </c>
      <c r="CV18" t="inlineStr">
        <is>
          <t>35.9</t>
        </is>
      </c>
      <c r="CW18" t="inlineStr">
        <is>
          <t>-1.66117</t>
        </is>
      </c>
      <c r="CX18" t="inlineStr">
        <is>
          <t>-4.28283</t>
        </is>
      </c>
      <c r="CY18" t="inlineStr">
        <is>
          <t>-50</t>
        </is>
      </c>
      <c r="CZ18" t="inlineStr">
        <is>
          <t>0</t>
        </is>
      </c>
      <c r="DA18" t="inlineStr">
        <is>
          <t>0</t>
        </is>
      </c>
      <c r="DB18" t="inlineStr">
        <is>
          <t>0</t>
        </is>
      </c>
      <c r="DC18" t="inlineStr">
        <is>
          <t>0</t>
        </is>
      </c>
      <c r="DD18" t="inlineStr">
        <is>
          <t>0</t>
        </is>
      </c>
      <c r="DE18" t="inlineStr">
        <is>
          <t>0</t>
        </is>
      </c>
      <c r="DF18" t="inlineStr">
        <is>
          <t>0</t>
        </is>
      </c>
      <c r="DG18" t="inlineStr">
        <is>
          <t>0</t>
        </is>
      </c>
      <c r="DH18" t="inlineStr">
        <is>
          <t>0</t>
        </is>
      </c>
      <c r="DI18" t="inlineStr">
        <is>
          <t>0</t>
        </is>
      </c>
      <c r="DJ18" t="inlineStr">
        <is>
          <t>0</t>
        </is>
      </c>
      <c r="DK18" t="inlineStr">
        <is>
          <t>0</t>
        </is>
      </c>
      <c r="DL18" t="inlineStr">
        <is>
          <t>0</t>
        </is>
      </c>
      <c r="DM18" t="inlineStr">
        <is>
          <t>0</t>
        </is>
      </c>
      <c r="DN18" t="inlineStr">
        <is>
          <t>0</t>
        </is>
      </c>
      <c r="DO18" t="inlineStr">
        <is>
          <t>0</t>
        </is>
      </c>
      <c r="DP18" t="inlineStr">
        <is>
          <t>10800</t>
        </is>
      </c>
      <c r="DQ18" t="inlineStr">
        <is>
          <t>2.08633</t>
        </is>
      </c>
      <c r="DR18" t="inlineStr">
        <is>
          <t>74</t>
        </is>
      </c>
      <c r="DS18" t="inlineStr">
        <is>
          <t>-274.315</t>
        </is>
      </c>
      <c r="DT18" t="inlineStr">
        <is>
          <t>0</t>
        </is>
      </c>
      <c r="DU18" t="inlineStr">
        <is>
          <t>0</t>
        </is>
      </c>
      <c r="DV18" t="inlineStr">
        <is>
          <t>0</t>
        </is>
      </c>
      <c r="DW18" t="inlineStr">
        <is>
          <t>0</t>
        </is>
      </c>
      <c r="DX18" t="inlineStr">
        <is>
          <t>0</t>
        </is>
      </c>
      <c r="DY18" t="inlineStr">
        <is>
          <t>0</t>
        </is>
      </c>
      <c r="DZ18" t="inlineStr">
        <is>
          <t>15.772</t>
        </is>
      </c>
      <c r="EA18" t="inlineStr">
        <is>
          <t>5338.56</t>
        </is>
      </c>
      <c r="EB18" t="inlineStr">
        <is>
          <t>7.9</t>
        </is>
      </c>
      <c r="EC18" t="inlineStr">
        <is>
          <t>0</t>
        </is>
      </c>
      <c r="ED18" t="inlineStr">
        <is>
          <t xml:space="preserve"> 18</t>
        </is>
      </c>
      <c r="EF18" s="8">
        <f>DU18+DW18+DY18-(DU18*DW18+DU18*DY18+DW18*DY18)/100</f>
        <v/>
      </c>
    </row>
    <row r="19">
      <c r="A19" s="10" t="inlineStr">
        <is>
          <t>2024-08-11 12:00</t>
        </is>
      </c>
      <c r="B19" t="inlineStr">
        <is>
          <t>101429</t>
        </is>
      </c>
      <c r="C19" t="inlineStr">
        <is>
          <t>24134.9</t>
        </is>
      </c>
      <c r="D19" t="inlineStr">
        <is>
          <t>2.60102</t>
        </is>
      </c>
      <c r="E19" t="inlineStr">
        <is>
          <t>12435.7</t>
        </is>
      </c>
      <c r="F19" t="inlineStr">
        <is>
          <t>221.412</t>
        </is>
      </c>
      <c r="G19" t="inlineStr">
        <is>
          <t>17.7</t>
        </is>
      </c>
      <c r="H19" t="inlineStr">
        <is>
          <t>0</t>
        </is>
      </c>
      <c r="I19" t="inlineStr">
        <is>
          <t>-0.00920215</t>
        </is>
      </c>
      <c r="J19" t="inlineStr">
        <is>
          <t>1.64725</t>
        </is>
      </c>
      <c r="K19" t="inlineStr">
        <is>
          <t>3.99385</t>
        </is>
      </c>
      <c r="L19" s="2" t="inlineStr">
        <is>
          <t>0.000105598</t>
        </is>
      </c>
      <c r="M19" t="inlineStr">
        <is>
          <t>9727.73</t>
        </is>
      </c>
      <c r="N19" t="inlineStr">
        <is>
          <t>238.72</t>
        </is>
      </c>
      <c r="O19" t="inlineStr">
        <is>
          <t>13.8</t>
        </is>
      </c>
      <c r="P19" t="inlineStr">
        <is>
          <t>0</t>
        </is>
      </c>
      <c r="Q19" t="inlineStr">
        <is>
          <t>-0.0493398</t>
        </is>
      </c>
      <c r="R19" t="inlineStr">
        <is>
          <t>-11.6901</t>
        </is>
      </c>
      <c r="S19" t="inlineStr">
        <is>
          <t>1.77813</t>
        </is>
      </c>
      <c r="T19" t="inlineStr">
        <is>
          <t>4.38055e-05</t>
        </is>
      </c>
      <c r="U19" t="inlineStr">
        <is>
          <t>7647.75</t>
        </is>
      </c>
      <c r="V19" t="inlineStr">
        <is>
          <t>254.835</t>
        </is>
      </c>
      <c r="W19" t="inlineStr">
        <is>
          <t>21.4</t>
        </is>
      </c>
      <c r="X19" t="inlineStr">
        <is>
          <t>0</t>
        </is>
      </c>
      <c r="Y19" t="inlineStr">
        <is>
          <t>0.0104043</t>
        </is>
      </c>
      <c r="Z19" t="inlineStr">
        <is>
          <t>-8.12578</t>
        </is>
      </c>
      <c r="AA19" t="inlineStr">
        <is>
          <t>-4.20188</t>
        </is>
      </c>
      <c r="AB19" t="inlineStr">
        <is>
          <t>5.3202e-05</t>
        </is>
      </c>
      <c r="AC19" t="inlineStr">
        <is>
          <t>5936.77</t>
        </is>
      </c>
      <c r="AD19" t="inlineStr">
        <is>
          <t>268.851</t>
        </is>
      </c>
      <c r="AE19" t="inlineStr">
        <is>
          <t>18</t>
        </is>
      </c>
      <c r="AF19" t="inlineStr">
        <is>
          <t>0</t>
        </is>
      </c>
      <c r="AG19" t="inlineStr">
        <is>
          <t>-0.0382852</t>
        </is>
      </c>
      <c r="AH19" t="inlineStr">
        <is>
          <t>-5.47697</t>
        </is>
      </c>
      <c r="AI19" t="inlineStr">
        <is>
          <t>-5.75475</t>
        </is>
      </c>
      <c r="AJ19" s="2" t="inlineStr">
        <is>
          <t>0.000118117</t>
        </is>
      </c>
      <c r="AK19" t="inlineStr">
        <is>
          <t>4475.65</t>
        </is>
      </c>
      <c r="AL19" t="inlineStr">
        <is>
          <t>278.057</t>
        </is>
      </c>
      <c r="AM19" t="inlineStr">
        <is>
          <t>11</t>
        </is>
      </c>
      <c r="AN19" t="inlineStr">
        <is>
          <t>0</t>
        </is>
      </c>
      <c r="AO19" t="inlineStr">
        <is>
          <t>-0.00805273</t>
        </is>
      </c>
      <c r="AP19" t="inlineStr">
        <is>
          <t>-3.89524</t>
        </is>
      </c>
      <c r="AQ19" t="inlineStr">
        <is>
          <t>-3.35971</t>
        </is>
      </c>
      <c r="AR19" s="2" t="inlineStr">
        <is>
          <t>0.000151556</t>
        </is>
      </c>
      <c r="AS19" t="inlineStr">
        <is>
          <t>3208.03</t>
        </is>
      </c>
      <c r="AT19" t="inlineStr">
        <is>
          <t>283.353</t>
        </is>
      </c>
      <c r="AU19" t="inlineStr">
        <is>
          <t>30.8</t>
        </is>
      </c>
      <c r="AV19" t="inlineStr">
        <is>
          <t>0</t>
        </is>
      </c>
      <c r="AW19" t="inlineStr">
        <is>
          <t>-0.0262656</t>
        </is>
      </c>
      <c r="AX19" t="inlineStr">
        <is>
          <t>-0.853884</t>
        </is>
      </c>
      <c r="AY19" t="inlineStr">
        <is>
          <t>-3.04008</t>
        </is>
      </c>
      <c r="AZ19" s="2" t="inlineStr">
        <is>
          <t>8.85139e-05</t>
        </is>
      </c>
      <c r="BA19" t="inlineStr">
        <is>
          <t>1559.89</t>
        </is>
      </c>
      <c r="BB19" t="inlineStr">
        <is>
          <t>294.486</t>
        </is>
      </c>
      <c r="BC19" t="inlineStr">
        <is>
          <t>44.1</t>
        </is>
      </c>
      <c r="BD19" t="inlineStr">
        <is>
          <t>0</t>
        </is>
      </c>
      <c r="BE19" t="inlineStr">
        <is>
          <t>0.0118848</t>
        </is>
      </c>
      <c r="BF19" t="inlineStr">
        <is>
          <t>0.651338</t>
        </is>
      </c>
      <c r="BG19" t="inlineStr">
        <is>
          <t>1.04548</t>
        </is>
      </c>
      <c r="BH19" s="2" t="inlineStr">
        <is>
          <t>0.00017127</t>
        </is>
      </c>
      <c r="BI19" t="inlineStr">
        <is>
          <t>821.623</t>
        </is>
      </c>
      <c r="BJ19" t="inlineStr">
        <is>
          <t>299.49</t>
        </is>
      </c>
      <c r="BK19" t="inlineStr">
        <is>
          <t>46.1</t>
        </is>
      </c>
      <c r="BL19" t="inlineStr">
        <is>
          <t>0</t>
        </is>
      </c>
      <c r="BM19" t="inlineStr">
        <is>
          <t>-0.685482</t>
        </is>
      </c>
      <c r="BN19" t="inlineStr">
        <is>
          <t>-0.00034668</t>
        </is>
      </c>
      <c r="BO19" t="inlineStr">
        <is>
          <t>-0.149829</t>
        </is>
      </c>
      <c r="BP19" s="2" t="inlineStr">
        <is>
          <t>0.000152871</t>
        </is>
      </c>
      <c r="BQ19" t="inlineStr">
        <is>
          <t>585.507</t>
        </is>
      </c>
      <c r="BR19" t="inlineStr">
        <is>
          <t>301.613</t>
        </is>
      </c>
      <c r="BS19" t="inlineStr">
        <is>
          <t>42.2</t>
        </is>
      </c>
      <c r="BT19" t="inlineStr">
        <is>
          <t>0</t>
        </is>
      </c>
      <c r="BU19" t="inlineStr">
        <is>
          <t>-0.780773</t>
        </is>
      </c>
      <c r="BV19" t="inlineStr">
        <is>
          <t>-0.456968</t>
        </is>
      </c>
      <c r="BW19" t="inlineStr">
        <is>
          <t>-1.15309</t>
        </is>
      </c>
      <c r="BX19" s="2" t="inlineStr">
        <is>
          <t>0.000132861</t>
        </is>
      </c>
      <c r="BY19" t="inlineStr">
        <is>
          <t>6</t>
        </is>
      </c>
      <c r="BZ19" t="inlineStr">
        <is>
          <t>353.868</t>
        </is>
      </c>
      <c r="CA19" t="inlineStr">
        <is>
          <t>303.947</t>
        </is>
      </c>
      <c r="CB19" t="inlineStr">
        <is>
          <t>38.3</t>
        </is>
      </c>
      <c r="CC19" t="inlineStr">
        <is>
          <t>0</t>
        </is>
      </c>
      <c r="CD19" t="inlineStr">
        <is>
          <t>-0.691691</t>
        </is>
      </c>
      <c r="CE19" t="inlineStr">
        <is>
          <t>-0.966707</t>
        </is>
      </c>
      <c r="CF19" t="inlineStr">
        <is>
          <t>-2.12636</t>
        </is>
      </c>
      <c r="CG19" s="2" t="inlineStr">
        <is>
          <t>0.000119459</t>
        </is>
      </c>
      <c r="CH19" t="inlineStr">
        <is>
          <t>306.396</t>
        </is>
      </c>
      <c r="CI19" t="inlineStr">
        <is>
          <t>34.5</t>
        </is>
      </c>
      <c r="CJ19" t="inlineStr">
        <is>
          <t>0</t>
        </is>
      </c>
      <c r="CK19" t="inlineStr">
        <is>
          <t>-0.296691</t>
        </is>
      </c>
      <c r="CL19" t="inlineStr">
        <is>
          <t>-1.54585</t>
        </is>
      </c>
      <c r="CM19" t="inlineStr">
        <is>
          <t>-3.02154</t>
        </is>
      </c>
      <c r="CN19" s="2" t="inlineStr">
        <is>
          <t>9.4127e-05</t>
        </is>
      </c>
      <c r="CO19" t="inlineStr">
        <is>
          <t>126.391</t>
        </is>
      </c>
      <c r="CP19" t="inlineStr">
        <is>
          <t>55.5794</t>
        </is>
      </c>
      <c r="CQ19" t="inlineStr">
        <is>
          <t>323.4</t>
        </is>
      </c>
      <c r="CR19" t="inlineStr">
        <is>
          <t>0</t>
        </is>
      </c>
      <c r="CS19" t="inlineStr">
        <is>
          <t>786.986</t>
        </is>
      </c>
      <c r="CT19" t="inlineStr">
        <is>
          <t>308.863</t>
        </is>
      </c>
      <c r="CU19" t="inlineStr">
        <is>
          <t>289</t>
        </is>
      </c>
      <c r="CV19" t="inlineStr">
        <is>
          <t>30.6</t>
        </is>
      </c>
      <c r="CW19" t="inlineStr">
        <is>
          <t>-1.88844</t>
        </is>
      </c>
      <c r="CX19" t="inlineStr">
        <is>
          <t>-3.48511</t>
        </is>
      </c>
      <c r="CY19" t="inlineStr">
        <is>
          <t>-50</t>
        </is>
      </c>
      <c r="CZ19" t="inlineStr">
        <is>
          <t>0</t>
        </is>
      </c>
      <c r="DA19" t="inlineStr">
        <is>
          <t>0</t>
        </is>
      </c>
      <c r="DB19" t="inlineStr">
        <is>
          <t>0</t>
        </is>
      </c>
      <c r="DC19" t="inlineStr">
        <is>
          <t>0</t>
        </is>
      </c>
      <c r="DD19" t="inlineStr">
        <is>
          <t>0</t>
        </is>
      </c>
      <c r="DE19" t="inlineStr">
        <is>
          <t>0</t>
        </is>
      </c>
      <c r="DF19" t="inlineStr">
        <is>
          <t>0</t>
        </is>
      </c>
      <c r="DG19" t="inlineStr">
        <is>
          <t>0</t>
        </is>
      </c>
      <c r="DH19" t="inlineStr">
        <is>
          <t>0</t>
        </is>
      </c>
      <c r="DI19" t="inlineStr">
        <is>
          <t>0</t>
        </is>
      </c>
      <c r="DJ19" t="inlineStr">
        <is>
          <t>0</t>
        </is>
      </c>
      <c r="DK19" t="inlineStr">
        <is>
          <t>0</t>
        </is>
      </c>
      <c r="DL19" t="inlineStr">
        <is>
          <t>0</t>
        </is>
      </c>
      <c r="DM19" t="inlineStr">
        <is>
          <t>0</t>
        </is>
      </c>
      <c r="DN19" t="inlineStr">
        <is>
          <t>0</t>
        </is>
      </c>
      <c r="DO19" t="inlineStr">
        <is>
          <t>0</t>
        </is>
      </c>
      <c r="DP19" t="inlineStr">
        <is>
          <t>21600</t>
        </is>
      </c>
      <c r="DQ19" t="inlineStr">
        <is>
          <t>1.33746</t>
        </is>
      </c>
      <c r="DR19" t="inlineStr">
        <is>
          <t>183</t>
        </is>
      </c>
      <c r="DS19" t="inlineStr">
        <is>
          <t>-259.062</t>
        </is>
      </c>
      <c r="DT19" t="inlineStr">
        <is>
          <t>0</t>
        </is>
      </c>
      <c r="DU19" t="inlineStr">
        <is>
          <t>0</t>
        </is>
      </c>
      <c r="DV19" t="inlineStr">
        <is>
          <t>0</t>
        </is>
      </c>
      <c r="DW19" t="inlineStr">
        <is>
          <t>0</t>
        </is>
      </c>
      <c r="DX19" t="inlineStr">
        <is>
          <t>0</t>
        </is>
      </c>
      <c r="DY19" t="inlineStr">
        <is>
          <t>0</t>
        </is>
      </c>
      <c r="DZ19" t="inlineStr">
        <is>
          <t>-3.76556</t>
        </is>
      </c>
      <c r="EA19" t="inlineStr">
        <is>
          <t>5296.8</t>
        </is>
      </c>
      <c r="EB19" t="inlineStr">
        <is>
          <t>14.9</t>
        </is>
      </c>
      <c r="EC19" t="inlineStr">
        <is>
          <t>0</t>
        </is>
      </c>
      <c r="ED19" t="inlineStr">
        <is>
          <t xml:space="preserve"> 19</t>
        </is>
      </c>
      <c r="EF19" s="8">
        <f>DU19+DW19+DY19-(DU19*DW19+DU19*DY19+DW19*DY19)/100</f>
        <v/>
      </c>
    </row>
    <row r="20">
      <c r="A20" s="10" t="inlineStr">
        <is>
          <t>2024-08-11 15:00</t>
        </is>
      </c>
      <c r="B20" t="inlineStr">
        <is>
          <t>101359</t>
        </is>
      </c>
      <c r="C20" t="inlineStr">
        <is>
          <t>24135.1</t>
        </is>
      </c>
      <c r="D20" t="inlineStr">
        <is>
          <t>2.91308</t>
        </is>
      </c>
      <c r="E20" t="inlineStr">
        <is>
          <t>12433</t>
        </is>
      </c>
      <c r="F20" t="inlineStr">
        <is>
          <t>221.1</t>
        </is>
      </c>
      <c r="G20" t="inlineStr">
        <is>
          <t>19.5</t>
        </is>
      </c>
      <c r="H20" t="inlineStr">
        <is>
          <t>0</t>
        </is>
      </c>
      <c r="I20" t="inlineStr">
        <is>
          <t>-0.0237324</t>
        </is>
      </c>
      <c r="J20" t="inlineStr">
        <is>
          <t>1.51477</t>
        </is>
      </c>
      <c r="K20" t="inlineStr">
        <is>
          <t>2.78528</t>
        </is>
      </c>
      <c r="L20" s="2" t="inlineStr">
        <is>
          <t>0.00010532</t>
        </is>
      </c>
      <c r="M20" t="inlineStr">
        <is>
          <t>9727.29</t>
        </is>
      </c>
      <c r="N20" t="inlineStr">
        <is>
          <t>238.553</t>
        </is>
      </c>
      <c r="O20" t="inlineStr">
        <is>
          <t>16.6</t>
        </is>
      </c>
      <c r="P20" t="inlineStr">
        <is>
          <t>0</t>
        </is>
      </c>
      <c r="Q20" t="inlineStr">
        <is>
          <t>-0.0792344</t>
        </is>
      </c>
      <c r="R20" t="inlineStr">
        <is>
          <t>-9.09817</t>
        </is>
      </c>
      <c r="S20" t="inlineStr">
        <is>
          <t>2.53613</t>
        </is>
      </c>
      <c r="T20" s="2" t="inlineStr">
        <is>
          <t>8.861e-05</t>
        </is>
      </c>
      <c r="U20" t="inlineStr">
        <is>
          <t>7646.74</t>
        </is>
      </c>
      <c r="V20" t="inlineStr">
        <is>
          <t>254.865</t>
        </is>
      </c>
      <c r="W20" t="inlineStr">
        <is>
          <t>20.1</t>
        </is>
      </c>
      <c r="X20" t="inlineStr">
        <is>
          <t>0</t>
        </is>
      </c>
      <c r="Y20" t="inlineStr">
        <is>
          <t>0.15842</t>
        </is>
      </c>
      <c r="Z20" t="inlineStr">
        <is>
          <t>-8.74881</t>
        </is>
      </c>
      <c r="AA20" t="inlineStr">
        <is>
          <t>-4.23034</t>
        </is>
      </c>
      <c r="AB20" t="inlineStr">
        <is>
          <t>4.31799e-05</t>
        </is>
      </c>
      <c r="AC20" t="inlineStr">
        <is>
          <t>5935.2</t>
        </is>
      </c>
      <c r="AD20" t="inlineStr">
        <is>
          <t>268.926</t>
        </is>
      </c>
      <c r="AE20" t="inlineStr">
        <is>
          <t>13.2</t>
        </is>
      </c>
      <c r="AF20" t="inlineStr">
        <is>
          <t>0</t>
        </is>
      </c>
      <c r="AG20" t="inlineStr">
        <is>
          <t>0.153018</t>
        </is>
      </c>
      <c r="AH20" t="inlineStr">
        <is>
          <t>-7.81267</t>
        </is>
      </c>
      <c r="AI20" t="inlineStr">
        <is>
          <t>-2.47515</t>
        </is>
      </c>
      <c r="AJ20" s="2" t="inlineStr">
        <is>
          <t>8.1196e-05</t>
        </is>
      </c>
      <c r="AK20" t="inlineStr">
        <is>
          <t>4473.27</t>
        </is>
      </c>
      <c r="AL20" t="inlineStr">
        <is>
          <t>277.819</t>
        </is>
      </c>
      <c r="AM20" t="inlineStr">
        <is>
          <t>20.5</t>
        </is>
      </c>
      <c r="AN20" t="inlineStr">
        <is>
          <t>0</t>
        </is>
      </c>
      <c r="AO20" t="inlineStr">
        <is>
          <t>-0.191586</t>
        </is>
      </c>
      <c r="AP20" t="inlineStr">
        <is>
          <t>-3.39748</t>
        </is>
      </c>
      <c r="AQ20" t="inlineStr">
        <is>
          <t>-3.6617</t>
        </is>
      </c>
      <c r="AR20" s="2" t="inlineStr">
        <is>
          <t>0.000137892</t>
        </is>
      </c>
      <c r="AS20" t="inlineStr">
        <is>
          <t>3203.26</t>
        </is>
      </c>
      <c r="AT20" t="inlineStr">
        <is>
          <t>284.216</t>
        </is>
      </c>
      <c r="AU20" t="inlineStr">
        <is>
          <t>25</t>
        </is>
      </c>
      <c r="AV20" t="inlineStr">
        <is>
          <t>0</t>
        </is>
      </c>
      <c r="AW20" t="inlineStr">
        <is>
          <t>0.274447</t>
        </is>
      </c>
      <c r="AX20" t="inlineStr">
        <is>
          <t>-0.922891</t>
        </is>
      </c>
      <c r="AY20" t="inlineStr">
        <is>
          <t>-3.75969</t>
        </is>
      </c>
      <c r="AZ20" t="inlineStr">
        <is>
          <t>0.000107762</t>
        </is>
      </c>
      <c r="BA20" t="inlineStr">
        <is>
          <t>1553.42</t>
        </is>
      </c>
      <c r="BB20" t="inlineStr">
        <is>
          <t>295.449</t>
        </is>
      </c>
      <c r="BC20" t="inlineStr">
        <is>
          <t>35.8</t>
        </is>
      </c>
      <c r="BD20" t="inlineStr">
        <is>
          <t>0</t>
        </is>
      </c>
      <c r="BE20" t="inlineStr">
        <is>
          <t>0.518454</t>
        </is>
      </c>
      <c r="BF20" t="inlineStr">
        <is>
          <t>1.65806</t>
        </is>
      </c>
      <c r="BG20" t="inlineStr">
        <is>
          <t>-0.363188</t>
        </is>
      </c>
      <c r="BH20" s="2" t="inlineStr">
        <is>
          <t>7.44894e-05</t>
        </is>
      </c>
      <c r="BI20" t="inlineStr">
        <is>
          <t>813.013</t>
        </is>
      </c>
      <c r="BJ20" t="inlineStr">
        <is>
          <t>299.097</t>
        </is>
      </c>
      <c r="BK20" t="inlineStr">
        <is>
          <t>46.8</t>
        </is>
      </c>
      <c r="BL20" t="inlineStr">
        <is>
          <t>0</t>
        </is>
      </c>
      <c r="BM20" t="inlineStr">
        <is>
          <t>0.160833</t>
        </is>
      </c>
      <c r="BN20" t="inlineStr">
        <is>
          <t>0.815601</t>
        </is>
      </c>
      <c r="BO20" t="inlineStr">
        <is>
          <t>-1.45227</t>
        </is>
      </c>
      <c r="BP20" s="2" t="inlineStr">
        <is>
          <t>0.000158402</t>
        </is>
      </c>
      <c r="BQ20" t="inlineStr">
        <is>
          <t>577.388</t>
        </is>
      </c>
      <c r="BR20" t="inlineStr">
        <is>
          <t>300.831</t>
        </is>
      </c>
      <c r="BS20" t="inlineStr">
        <is>
          <t>44.5</t>
        </is>
      </c>
      <c r="BT20" t="inlineStr">
        <is>
          <t>0</t>
        </is>
      </c>
      <c r="BU20" t="inlineStr">
        <is>
          <t>-0.0254346</t>
        </is>
      </c>
      <c r="BV20" t="inlineStr">
        <is>
          <t>0.533347</t>
        </is>
      </c>
      <c r="BW20" t="inlineStr">
        <is>
          <t>-2.56354</t>
        </is>
      </c>
      <c r="BX20" s="2" t="inlineStr">
        <is>
          <t>0.000167542</t>
        </is>
      </c>
      <c r="BY20" t="inlineStr">
        <is>
          <t>5</t>
        </is>
      </c>
      <c r="BZ20" t="inlineStr">
        <is>
          <t>346.465</t>
        </is>
      </c>
      <c r="CA20" t="inlineStr">
        <is>
          <t>302.797</t>
        </is>
      </c>
      <c r="CB20" t="inlineStr">
        <is>
          <t>41.6</t>
        </is>
      </c>
      <c r="CC20" t="inlineStr">
        <is>
          <t>0</t>
        </is>
      </c>
      <c r="CD20" t="inlineStr">
        <is>
          <t>-0.146369</t>
        </is>
      </c>
      <c r="CE20" t="inlineStr">
        <is>
          <t>0.164912</t>
        </is>
      </c>
      <c r="CF20" t="inlineStr">
        <is>
          <t>-3.72593</t>
        </is>
      </c>
      <c r="CG20" s="2" t="inlineStr">
        <is>
          <t>0.000153462</t>
        </is>
      </c>
      <c r="CH20" t="inlineStr">
        <is>
          <t>305.077</t>
        </is>
      </c>
      <c r="CI20" t="inlineStr">
        <is>
          <t>37.9</t>
        </is>
      </c>
      <c r="CJ20" t="inlineStr">
        <is>
          <t>0</t>
        </is>
      </c>
      <c r="CK20" t="inlineStr">
        <is>
          <t>-0.158369</t>
        </is>
      </c>
      <c r="CL20" t="inlineStr">
        <is>
          <t>-0.428816</t>
        </is>
      </c>
      <c r="CM20" t="inlineStr">
        <is>
          <t>-4.6584</t>
        </is>
      </c>
      <c r="CN20" s="2" t="inlineStr">
        <is>
          <t>0.000112015</t>
        </is>
      </c>
      <c r="CO20" t="inlineStr">
        <is>
          <t>119.806</t>
        </is>
      </c>
      <c r="CP20" t="inlineStr">
        <is>
          <t>55.5794</t>
        </is>
      </c>
      <c r="CQ20" t="inlineStr">
        <is>
          <t>314.222</t>
        </is>
      </c>
      <c r="CR20" t="inlineStr">
        <is>
          <t>0</t>
        </is>
      </c>
      <c r="CS20" t="inlineStr">
        <is>
          <t>529.097</t>
        </is>
      </c>
      <c r="CT20" t="inlineStr">
        <is>
          <t>307.03</t>
        </is>
      </c>
      <c r="CU20" t="inlineStr">
        <is>
          <t>289.249</t>
        </is>
      </c>
      <c r="CV20" t="inlineStr">
        <is>
          <t>34.7</t>
        </is>
      </c>
      <c r="CW20" t="inlineStr">
        <is>
          <t>-0.717666</t>
        </is>
      </c>
      <c r="CX20" t="inlineStr">
        <is>
          <t>-4.58856</t>
        </is>
      </c>
      <c r="CY20" t="inlineStr">
        <is>
          <t>-50</t>
        </is>
      </c>
      <c r="CZ20" t="inlineStr">
        <is>
          <t>0</t>
        </is>
      </c>
      <c r="DA20" t="inlineStr">
        <is>
          <t>0</t>
        </is>
      </c>
      <c r="DB20" t="inlineStr">
        <is>
          <t>0</t>
        </is>
      </c>
      <c r="DC20" t="inlineStr">
        <is>
          <t>0</t>
        </is>
      </c>
      <c r="DD20" t="inlineStr">
        <is>
          <t>0</t>
        </is>
      </c>
      <c r="DE20" t="inlineStr">
        <is>
          <t>0</t>
        </is>
      </c>
      <c r="DF20" t="inlineStr">
        <is>
          <t>0</t>
        </is>
      </c>
      <c r="DG20" t="inlineStr">
        <is>
          <t>0</t>
        </is>
      </c>
      <c r="DH20" t="inlineStr">
        <is>
          <t>0</t>
        </is>
      </c>
      <c r="DI20" t="inlineStr">
        <is>
          <t>0</t>
        </is>
      </c>
      <c r="DJ20" t="inlineStr">
        <is>
          <t>0</t>
        </is>
      </c>
      <c r="DK20" t="inlineStr">
        <is>
          <t>0</t>
        </is>
      </c>
      <c r="DL20" t="inlineStr">
        <is>
          <t>0</t>
        </is>
      </c>
      <c r="DM20" t="inlineStr">
        <is>
          <t>0</t>
        </is>
      </c>
      <c r="DN20" t="inlineStr">
        <is>
          <t>0</t>
        </is>
      </c>
      <c r="DO20" t="inlineStr">
        <is>
          <t>0</t>
        </is>
      </c>
      <c r="DP20" t="inlineStr">
        <is>
          <t>10800</t>
        </is>
      </c>
      <c r="DQ20" t="inlineStr">
        <is>
          <t>1.88009</t>
        </is>
      </c>
      <c r="DR20" t="inlineStr">
        <is>
          <t>136</t>
        </is>
      </c>
      <c r="DS20" t="inlineStr">
        <is>
          <t>-246.383</t>
        </is>
      </c>
      <c r="DT20" t="inlineStr">
        <is>
          <t>0</t>
        </is>
      </c>
      <c r="DU20" t="inlineStr">
        <is>
          <t>0</t>
        </is>
      </c>
      <c r="DV20" t="inlineStr">
        <is>
          <t>0</t>
        </is>
      </c>
      <c r="DW20" t="inlineStr">
        <is>
          <t>0</t>
        </is>
      </c>
      <c r="DX20" t="inlineStr">
        <is>
          <t>0</t>
        </is>
      </c>
      <c r="DY20" t="inlineStr">
        <is>
          <t>0</t>
        </is>
      </c>
      <c r="DZ20" t="inlineStr">
        <is>
          <t>3.51306</t>
        </is>
      </c>
      <c r="EA20" t="inlineStr">
        <is>
          <t>5349.12</t>
        </is>
      </c>
      <c r="EB20" t="inlineStr">
        <is>
          <t>11.4</t>
        </is>
      </c>
      <c r="EC20" t="inlineStr">
        <is>
          <t>0</t>
        </is>
      </c>
      <c r="ED20" t="inlineStr">
        <is>
          <t xml:space="preserve"> 20</t>
        </is>
      </c>
      <c r="EF20" s="8">
        <f>DU20+DW20+DY20-(DU20*DW20+DU20*DY20+DW20*DY20)/100</f>
        <v/>
      </c>
    </row>
    <row r="21">
      <c r="A21" s="10" t="inlineStr">
        <is>
          <t>2024-08-11 18:00</t>
        </is>
      </c>
      <c r="B21" t="inlineStr">
        <is>
          <t>101315</t>
        </is>
      </c>
      <c r="C21" t="inlineStr">
        <is>
          <t>24135</t>
        </is>
      </c>
      <c r="D21" t="inlineStr">
        <is>
          <t>7.82153</t>
        </is>
      </c>
      <c r="E21" t="inlineStr">
        <is>
          <t>12428.6</t>
        </is>
      </c>
      <c r="F21" t="inlineStr">
        <is>
          <t>222.085</t>
        </is>
      </c>
      <c r="G21" t="inlineStr">
        <is>
          <t>13.1</t>
        </is>
      </c>
      <c r="H21" t="inlineStr">
        <is>
          <t>0</t>
        </is>
      </c>
      <c r="I21" t="inlineStr">
        <is>
          <t>-0.0301543</t>
        </is>
      </c>
      <c r="J21" t="inlineStr">
        <is>
          <t>0.764807</t>
        </is>
      </c>
      <c r="K21" t="inlineStr">
        <is>
          <t>3.57304</t>
        </is>
      </c>
      <c r="L21" t="inlineStr">
        <is>
          <t>9.66596e-05</t>
        </is>
      </c>
      <c r="M21" t="inlineStr">
        <is>
          <t>9722.64</t>
        </is>
      </c>
      <c r="N21" t="inlineStr">
        <is>
          <t>238.445</t>
        </is>
      </c>
      <c r="O21" t="inlineStr">
        <is>
          <t>18.9</t>
        </is>
      </c>
      <c r="P21" t="inlineStr">
        <is>
          <t>0</t>
        </is>
      </c>
      <c r="Q21" t="inlineStr">
        <is>
          <t>-0.00223047</t>
        </is>
      </c>
      <c r="R21" t="inlineStr">
        <is>
          <t>-7.25796</t>
        </is>
      </c>
      <c r="S21" t="inlineStr">
        <is>
          <t>2.52999</t>
        </is>
      </c>
      <c r="T21" t="inlineStr">
        <is>
          <t>1.70775e-05</t>
        </is>
      </c>
      <c r="U21" t="inlineStr">
        <is>
          <t>7640.21</t>
        </is>
      </c>
      <c r="V21" t="inlineStr">
        <is>
          <t>255.274</t>
        </is>
      </c>
      <c r="W21" t="inlineStr">
        <is>
          <t>14.6</t>
        </is>
      </c>
      <c r="X21" t="inlineStr">
        <is>
          <t>0</t>
        </is>
      </c>
      <c r="Y21" t="inlineStr">
        <is>
          <t>0.0933867</t>
        </is>
      </c>
      <c r="Z21" t="inlineStr">
        <is>
          <t>-9.68359</t>
        </is>
      </c>
      <c r="AA21" t="inlineStr">
        <is>
          <t>-2.56055</t>
        </is>
      </c>
      <c r="AB21" t="inlineStr">
        <is>
          <t>5.25146e-05</t>
        </is>
      </c>
      <c r="AC21" t="inlineStr">
        <is>
          <t>5928.66</t>
        </is>
      </c>
      <c r="AD21" t="inlineStr">
        <is>
          <t>268.925</t>
        </is>
      </c>
      <c r="AE21" t="inlineStr">
        <is>
          <t>13.8</t>
        </is>
      </c>
      <c r="AF21" t="inlineStr">
        <is>
          <t>0</t>
        </is>
      </c>
      <c r="AG21" t="inlineStr">
        <is>
          <t>0.155355</t>
        </is>
      </c>
      <c r="AH21" t="inlineStr">
        <is>
          <t>-7.06216</t>
        </is>
      </c>
      <c r="AI21" t="inlineStr">
        <is>
          <t>-1.73998</t>
        </is>
      </c>
      <c r="AJ21" s="2" t="inlineStr">
        <is>
          <t>6.87993e-05</t>
        </is>
      </c>
      <c r="AK21" t="inlineStr">
        <is>
          <t>4467.35</t>
        </is>
      </c>
      <c r="AL21" t="inlineStr">
        <is>
          <t>277.296</t>
        </is>
      </c>
      <c r="AM21" t="inlineStr">
        <is>
          <t>21.1</t>
        </is>
      </c>
      <c r="AN21" t="inlineStr">
        <is>
          <t>0</t>
        </is>
      </c>
      <c r="AO21" t="inlineStr">
        <is>
          <t>-0.00955469</t>
        </is>
      </c>
      <c r="AP21" t="inlineStr">
        <is>
          <t>-4.15473</t>
        </is>
      </c>
      <c r="AQ21" t="inlineStr">
        <is>
          <t>-4.41325</t>
        </is>
      </c>
      <c r="AR21" s="2" t="inlineStr">
        <is>
          <t>0.000118955</t>
        </is>
      </c>
      <c r="AS21" t="inlineStr">
        <is>
          <t>3199.14</t>
        </is>
      </c>
      <c r="AT21" t="inlineStr">
        <is>
          <t>284.404</t>
        </is>
      </c>
      <c r="AU21" t="inlineStr">
        <is>
          <t>24.3</t>
        </is>
      </c>
      <c r="AV21" t="inlineStr">
        <is>
          <t>0</t>
        </is>
      </c>
      <c r="AW21" t="inlineStr">
        <is>
          <t>0.0304854</t>
        </is>
      </c>
      <c r="AX21" t="inlineStr">
        <is>
          <t>-2.73277</t>
        </is>
      </c>
      <c r="AY21" t="inlineStr">
        <is>
          <t>-0.996255</t>
        </is>
      </c>
      <c r="AZ21" t="inlineStr">
        <is>
          <t>0.000188527</t>
        </is>
      </c>
      <c r="BA21" t="inlineStr">
        <is>
          <t>1547.01</t>
        </is>
      </c>
      <c r="BB21" t="inlineStr">
        <is>
          <t>296.039</t>
        </is>
      </c>
      <c r="BC21" t="inlineStr">
        <is>
          <t>25.8</t>
        </is>
      </c>
      <c r="BD21" t="inlineStr">
        <is>
          <t>0</t>
        </is>
      </c>
      <c r="BE21" t="inlineStr">
        <is>
          <t>0.0872158</t>
        </is>
      </c>
      <c r="BF21" t="inlineStr">
        <is>
          <t>-0.223213</t>
        </is>
      </c>
      <c r="BG21" t="inlineStr">
        <is>
          <t>-1.05043</t>
        </is>
      </c>
      <c r="BH21" s="2" t="inlineStr">
        <is>
          <t>0.000143495</t>
        </is>
      </c>
      <c r="BI21" t="inlineStr">
        <is>
          <t>805.525</t>
        </is>
      </c>
      <c r="BJ21" t="inlineStr">
        <is>
          <t>300.043</t>
        </is>
      </c>
      <c r="BK21" t="inlineStr">
        <is>
          <t>30.7</t>
        </is>
      </c>
      <c r="BL21" t="inlineStr">
        <is>
          <t>0</t>
        </is>
      </c>
      <c r="BM21" t="inlineStr">
        <is>
          <t>-0.0131328</t>
        </is>
      </c>
      <c r="BN21" t="inlineStr">
        <is>
          <t>-2.10371</t>
        </is>
      </c>
      <c r="BO21" t="inlineStr">
        <is>
          <t>-5.16927</t>
        </is>
      </c>
      <c r="BP21" s="2" t="inlineStr">
        <is>
          <t>0.000214458</t>
        </is>
      </c>
      <c r="BQ21" t="inlineStr">
        <is>
          <t>569.981</t>
        </is>
      </c>
      <c r="BR21" t="inlineStr">
        <is>
          <t>300.859</t>
        </is>
      </c>
      <c r="BS21" t="inlineStr">
        <is>
          <t>31.6</t>
        </is>
      </c>
      <c r="BT21" t="inlineStr">
        <is>
          <t>0</t>
        </is>
      </c>
      <c r="BU21" t="inlineStr">
        <is>
          <t>0.0465537</t>
        </is>
      </c>
      <c r="BV21" t="inlineStr">
        <is>
          <t>-3.43581</t>
        </is>
      </c>
      <c r="BW21" t="inlineStr">
        <is>
          <t>-7.4771</t>
        </is>
      </c>
      <c r="BX21" s="2" t="inlineStr">
        <is>
          <t>0.000144419</t>
        </is>
      </c>
      <c r="BY21" t="inlineStr">
        <is>
          <t>5</t>
        </is>
      </c>
      <c r="BZ21" t="inlineStr">
        <is>
          <t>339.655</t>
        </is>
      </c>
      <c r="CA21" t="inlineStr">
        <is>
          <t>301.741</t>
        </is>
      </c>
      <c r="CB21" t="inlineStr">
        <is>
          <t>35.4</t>
        </is>
      </c>
      <c r="CC21" t="inlineStr">
        <is>
          <t>0</t>
        </is>
      </c>
      <c r="CD21" t="inlineStr">
        <is>
          <t>0.0369595</t>
        </is>
      </c>
      <c r="CE21" t="inlineStr">
        <is>
          <t>-2.66515</t>
        </is>
      </c>
      <c r="CF21" t="inlineStr">
        <is>
          <t>-8.06842</t>
        </is>
      </c>
      <c r="CG21" s="2" t="inlineStr">
        <is>
          <t>3.00911e-05</t>
        </is>
      </c>
      <c r="CH21" t="inlineStr">
        <is>
          <t>301.243</t>
        </is>
      </c>
      <c r="CI21" t="inlineStr">
        <is>
          <t>55.1</t>
        </is>
      </c>
      <c r="CJ21" t="inlineStr">
        <is>
          <t>0</t>
        </is>
      </c>
      <c r="CK21" t="inlineStr">
        <is>
          <t>-0.102041</t>
        </is>
      </c>
      <c r="CL21" t="inlineStr">
        <is>
          <t>-0.949397</t>
        </is>
      </c>
      <c r="CM21" t="inlineStr">
        <is>
          <t>-6.23063</t>
        </is>
      </c>
      <c r="CN21" s="2" t="inlineStr">
        <is>
          <t>-1.2077e-05</t>
        </is>
      </c>
      <c r="CO21" t="inlineStr">
        <is>
          <t>114.783</t>
        </is>
      </c>
      <c r="CP21" t="inlineStr">
        <is>
          <t>55.5794</t>
        </is>
      </c>
      <c r="CQ21" t="inlineStr">
        <is>
          <t>300.351</t>
        </is>
      </c>
      <c r="CR21" t="inlineStr">
        <is>
          <t>0</t>
        </is>
      </c>
      <c r="CS21" t="inlineStr">
        <is>
          <t>117.078</t>
        </is>
      </c>
      <c r="CT21" t="inlineStr">
        <is>
          <t>301.221</t>
        </is>
      </c>
      <c r="CU21" t="inlineStr">
        <is>
          <t>291.75</t>
        </is>
      </c>
      <c r="CV21" t="inlineStr">
        <is>
          <t>56.5</t>
        </is>
      </c>
      <c r="CW21" t="inlineStr">
        <is>
          <t>-0.744724</t>
        </is>
      </c>
      <c r="CX21" t="inlineStr">
        <is>
          <t>-4.4725</t>
        </is>
      </c>
      <c r="CY21" t="inlineStr">
        <is>
          <t>-50</t>
        </is>
      </c>
      <c r="CZ21" t="inlineStr">
        <is>
          <t>0</t>
        </is>
      </c>
      <c r="DA21" t="inlineStr">
        <is>
          <t>0</t>
        </is>
      </c>
      <c r="DB21" t="inlineStr">
        <is>
          <t>0</t>
        </is>
      </c>
      <c r="DC21" t="inlineStr">
        <is>
          <t>0</t>
        </is>
      </c>
      <c r="DD21" t="inlineStr">
        <is>
          <t>0</t>
        </is>
      </c>
      <c r="DE21" t="inlineStr">
        <is>
          <t>0</t>
        </is>
      </c>
      <c r="DF21" t="inlineStr">
        <is>
          <t>0</t>
        </is>
      </c>
      <c r="DG21" t="inlineStr">
        <is>
          <t>0</t>
        </is>
      </c>
      <c r="DH21" t="inlineStr">
        <is>
          <t>0</t>
        </is>
      </c>
      <c r="DI21" t="inlineStr">
        <is>
          <t>0</t>
        </is>
      </c>
      <c r="DJ21" t="inlineStr">
        <is>
          <t>0</t>
        </is>
      </c>
      <c r="DK21" t="inlineStr">
        <is>
          <t>0</t>
        </is>
      </c>
      <c r="DL21" t="inlineStr">
        <is>
          <t>0</t>
        </is>
      </c>
      <c r="DM21" t="inlineStr">
        <is>
          <t>0</t>
        </is>
      </c>
      <c r="DN21" t="inlineStr">
        <is>
          <t>0</t>
        </is>
      </c>
      <c r="DO21" t="inlineStr">
        <is>
          <t>0</t>
        </is>
      </c>
      <c r="DP21" t="inlineStr">
        <is>
          <t>20696</t>
        </is>
      </c>
      <c r="DQ21" t="inlineStr">
        <is>
          <t>1.49248</t>
        </is>
      </c>
      <c r="DR21" t="inlineStr">
        <is>
          <t>219</t>
        </is>
      </c>
      <c r="DS21" t="inlineStr">
        <is>
          <t>-312.536</t>
        </is>
      </c>
      <c r="DT21" t="inlineStr">
        <is>
          <t>0</t>
        </is>
      </c>
      <c r="DU21" t="inlineStr">
        <is>
          <t>0</t>
        </is>
      </c>
      <c r="DV21" t="inlineStr">
        <is>
          <t>0</t>
        </is>
      </c>
      <c r="DW21" t="inlineStr">
        <is>
          <t>0</t>
        </is>
      </c>
      <c r="DX21" t="inlineStr">
        <is>
          <t>0</t>
        </is>
      </c>
      <c r="DY21" t="inlineStr">
        <is>
          <t>0</t>
        </is>
      </c>
      <c r="DZ21" t="inlineStr">
        <is>
          <t>30.5041</t>
        </is>
      </c>
      <c r="EA21" t="inlineStr">
        <is>
          <t>5344.96</t>
        </is>
      </c>
      <c r="EB21" t="inlineStr">
        <is>
          <t>12.9</t>
        </is>
      </c>
      <c r="EC21" t="inlineStr">
        <is>
          <t>0</t>
        </is>
      </c>
      <c r="ED21" t="inlineStr">
        <is>
          <t xml:space="preserve"> 21</t>
        </is>
      </c>
      <c r="EF21" s="8">
        <f>DU21+DW21+DY21-(DU21*DW21+DU21*DY21+DW21*DY21)/100</f>
        <v/>
      </c>
    </row>
    <row r="22">
      <c r="A22" s="10" t="inlineStr">
        <is>
          <t>2024-08-11 21:00</t>
        </is>
      </c>
      <c r="B22" t="inlineStr">
        <is>
          <t>101341</t>
        </is>
      </c>
      <c r="C22" t="inlineStr">
        <is>
          <t>24135</t>
        </is>
      </c>
      <c r="D22" t="inlineStr">
        <is>
          <t>4.20908</t>
        </is>
      </c>
      <c r="E22" t="inlineStr">
        <is>
          <t>12427.5</t>
        </is>
      </c>
      <c r="F22" t="inlineStr">
        <is>
          <t>222.98</t>
        </is>
      </c>
      <c r="G22" t="inlineStr">
        <is>
          <t>10.6</t>
        </is>
      </c>
      <c r="H22" t="inlineStr">
        <is>
          <t>0</t>
        </is>
      </c>
      <c r="I22" t="inlineStr">
        <is>
          <t>-0.0012832</t>
        </is>
      </c>
      <c r="J22" t="inlineStr">
        <is>
          <t>4.46168</t>
        </is>
      </c>
      <c r="K22" t="inlineStr">
        <is>
          <t>7.82442</t>
        </is>
      </c>
      <c r="L22" t="inlineStr">
        <is>
          <t>0.000107748</t>
        </is>
      </c>
      <c r="M22" t="inlineStr">
        <is>
          <t>9723.41</t>
        </is>
      </c>
      <c r="N22" t="inlineStr">
        <is>
          <t>238.232</t>
        </is>
      </c>
      <c r="O22" t="inlineStr">
        <is>
          <t>23.7</t>
        </is>
      </c>
      <c r="P22" t="inlineStr">
        <is>
          <t>0</t>
        </is>
      </c>
      <c r="Q22" t="inlineStr">
        <is>
          <t>-0.139555</t>
        </is>
      </c>
      <c r="R22" t="inlineStr">
        <is>
          <t>-6.71235</t>
        </is>
      </c>
      <c r="S22" t="inlineStr">
        <is>
          <t>1.93755</t>
        </is>
      </c>
      <c r="T22" s="2" t="inlineStr">
        <is>
          <t>-1.78735e-05</t>
        </is>
      </c>
      <c r="U22" t="inlineStr">
        <is>
          <t>7641.72</t>
        </is>
      </c>
      <c r="V22" t="inlineStr">
        <is>
          <t>255.501</t>
        </is>
      </c>
      <c r="W22" t="inlineStr">
        <is>
          <t>10.3</t>
        </is>
      </c>
      <c r="X22" t="inlineStr">
        <is>
          <t>0</t>
        </is>
      </c>
      <c r="Y22" t="inlineStr">
        <is>
          <t>-0.129717</t>
        </is>
      </c>
      <c r="Z22" t="inlineStr">
        <is>
          <t>-8.7192</t>
        </is>
      </c>
      <c r="AA22" t="inlineStr">
        <is>
          <t>0.895215</t>
        </is>
      </c>
      <c r="AB22" t="inlineStr">
        <is>
          <t>7.27284e-05</t>
        </is>
      </c>
      <c r="AC22" t="inlineStr">
        <is>
          <t>5931.49</t>
        </is>
      </c>
      <c r="AD22" t="inlineStr">
        <is>
          <t>268.682</t>
        </is>
      </c>
      <c r="AE22" t="inlineStr">
        <is>
          <t>15.2</t>
        </is>
      </c>
      <c r="AF22" t="inlineStr">
        <is>
          <t>0</t>
        </is>
      </c>
      <c r="AG22" t="inlineStr">
        <is>
          <t>0.0446211</t>
        </is>
      </c>
      <c r="AH22" t="inlineStr">
        <is>
          <t>-6.02036</t>
        </is>
      </c>
      <c r="AI22" t="inlineStr">
        <is>
          <t>-1.1832</t>
        </is>
      </c>
      <c r="AJ22" s="2" t="inlineStr">
        <is>
          <t>3.37556e-05</t>
        </is>
      </c>
      <c r="AK22" t="inlineStr">
        <is>
          <t>4467.72</t>
        </is>
      </c>
      <c r="AL22" t="inlineStr">
        <is>
          <t>278.478</t>
        </is>
      </c>
      <c r="AM22" t="inlineStr">
        <is>
          <t>14.1</t>
        </is>
      </c>
      <c r="AN22" t="inlineStr">
        <is>
          <t>0</t>
        </is>
      </c>
      <c r="AO22" t="inlineStr">
        <is>
          <t>0.263836</t>
        </is>
      </c>
      <c r="AP22" t="inlineStr">
        <is>
          <t>-4.86065</t>
        </is>
      </c>
      <c r="AQ22" t="inlineStr">
        <is>
          <t>-3.1647</t>
        </is>
      </c>
      <c r="AR22" s="2" t="inlineStr">
        <is>
          <t>8.35902e-05</t>
        </is>
      </c>
      <c r="AS22" t="inlineStr">
        <is>
          <t>3200.52</t>
        </is>
      </c>
      <c r="AT22" t="inlineStr">
        <is>
          <t>284.081</t>
        </is>
      </c>
      <c r="AU22" t="inlineStr">
        <is>
          <t>22.4</t>
        </is>
      </c>
      <c r="AV22" t="inlineStr">
        <is>
          <t>0</t>
        </is>
      </c>
      <c r="AW22" t="inlineStr">
        <is>
          <t>0.17077</t>
        </is>
      </c>
      <c r="AX22" t="inlineStr">
        <is>
          <t>-4.5711</t>
        </is>
      </c>
      <c r="AY22" t="inlineStr">
        <is>
          <t>2.89031</t>
        </is>
      </c>
      <c r="AZ22" t="inlineStr">
        <is>
          <t>0.000286565</t>
        </is>
      </c>
      <c r="BA22" t="inlineStr">
        <is>
          <t>1547.52</t>
        </is>
      </c>
      <c r="BB22" t="inlineStr">
        <is>
          <t>296.086</t>
        </is>
      </c>
      <c r="BC22" t="inlineStr">
        <is>
          <t>25.7</t>
        </is>
      </c>
      <c r="BD22" t="inlineStr">
        <is>
          <t>0</t>
        </is>
      </c>
      <c r="BE22" t="inlineStr">
        <is>
          <t>0.251395</t>
        </is>
      </c>
      <c r="BF22" t="inlineStr">
        <is>
          <t>-0.910054</t>
        </is>
      </c>
      <c r="BG22" t="inlineStr">
        <is>
          <t>-2.05038</t>
        </is>
      </c>
      <c r="BH22" s="2" t="inlineStr">
        <is>
          <t>0.000105563</t>
        </is>
      </c>
      <c r="BI22" t="inlineStr">
        <is>
          <t>807.378</t>
        </is>
      </c>
      <c r="BJ22" t="inlineStr">
        <is>
          <t>299.708</t>
        </is>
      </c>
      <c r="BK22" t="inlineStr">
        <is>
          <t>30.7</t>
        </is>
      </c>
      <c r="BL22" t="inlineStr">
        <is>
          <t>0</t>
        </is>
      </c>
      <c r="BM22" t="inlineStr">
        <is>
          <t>0.024665</t>
        </is>
      </c>
      <c r="BN22" t="inlineStr">
        <is>
          <t>-3.19021</t>
        </is>
      </c>
      <c r="BO22" t="inlineStr">
        <is>
          <t>-7.37346</t>
        </is>
      </c>
      <c r="BP22" s="2" t="inlineStr">
        <is>
          <t>2.25349e-05</t>
        </is>
      </c>
      <c r="BQ22" t="inlineStr">
        <is>
          <t>571.864</t>
        </is>
      </c>
      <c r="BR22" t="inlineStr">
        <is>
          <t>300.995</t>
        </is>
      </c>
      <c r="BS22" t="inlineStr">
        <is>
          <t>30.6</t>
        </is>
      </c>
      <c r="BT22" t="inlineStr">
        <is>
          <t>0</t>
        </is>
      </c>
      <c r="BU22" t="inlineStr">
        <is>
          <t>-0.0677363</t>
        </is>
      </c>
      <c r="BV22" t="inlineStr">
        <is>
          <t>-2.7937</t>
        </is>
      </c>
      <c r="BW22" t="inlineStr">
        <is>
          <t>-7.93696</t>
        </is>
      </c>
      <c r="BX22" s="2" t="inlineStr">
        <is>
          <t>1.89933e-05</t>
        </is>
      </c>
      <c r="BY22" t="inlineStr">
        <is>
          <t>5</t>
        </is>
      </c>
      <c r="BZ22" t="inlineStr">
        <is>
          <t>341.591</t>
        </is>
      </c>
      <c r="CA22" t="inlineStr">
        <is>
          <t>301.567</t>
        </is>
      </c>
      <c r="CB22" t="inlineStr">
        <is>
          <t>35.6</t>
        </is>
      </c>
      <c r="CC22" t="inlineStr">
        <is>
          <t>0</t>
        </is>
      </c>
      <c r="CD22" t="inlineStr">
        <is>
          <t>-0.112849</t>
        </is>
      </c>
      <c r="CE22" t="inlineStr">
        <is>
          <t>-2.0626</t>
        </is>
      </c>
      <c r="CF22" t="inlineStr">
        <is>
          <t>-7.28825</t>
        </is>
      </c>
      <c r="CG22" s="2" t="inlineStr">
        <is>
          <t>1.36261e-05</t>
        </is>
      </c>
      <c r="CH22" t="inlineStr">
        <is>
          <t>300.467</t>
        </is>
      </c>
      <c r="CI22" t="inlineStr">
        <is>
          <t>63</t>
        </is>
      </c>
      <c r="CJ22" t="inlineStr">
        <is>
          <t>0</t>
        </is>
      </c>
      <c r="CK22" t="inlineStr">
        <is>
          <t>-0.103625</t>
        </is>
      </c>
      <c r="CL22" t="inlineStr">
        <is>
          <t>-0.956313</t>
        </is>
      </c>
      <c r="CM22" t="inlineStr">
        <is>
          <t>-4.23508</t>
        </is>
      </c>
      <c r="CN22" s="2" t="inlineStr">
        <is>
          <t>3.81967e-05</t>
        </is>
      </c>
      <c r="CO22" t="inlineStr">
        <is>
          <t>116.909</t>
        </is>
      </c>
      <c r="CP22" t="inlineStr">
        <is>
          <t>55.5794</t>
        </is>
      </c>
      <c r="CQ22" t="inlineStr">
        <is>
          <t>298.2</t>
        </is>
      </c>
      <c r="CR22" t="inlineStr">
        <is>
          <t>0</t>
        </is>
      </c>
      <c r="CS22" t="inlineStr">
        <is>
          <t>40.7555</t>
        </is>
      </c>
      <c r="CT22" t="inlineStr">
        <is>
          <t>299.699</t>
        </is>
      </c>
      <c r="CU22" t="inlineStr">
        <is>
          <t>293.4</t>
        </is>
      </c>
      <c r="CV22" t="inlineStr">
        <is>
          <t>68.5</t>
        </is>
      </c>
      <c r="CW22" t="inlineStr">
        <is>
          <t>-0.594573</t>
        </is>
      </c>
      <c r="CX22" t="inlineStr">
        <is>
          <t>-2.65057</t>
        </is>
      </c>
      <c r="CY22" t="inlineStr">
        <is>
          <t>-50</t>
        </is>
      </c>
      <c r="CZ22" t="inlineStr">
        <is>
          <t>0</t>
        </is>
      </c>
      <c r="DA22" t="inlineStr">
        <is>
          <t>0</t>
        </is>
      </c>
      <c r="DB22" t="inlineStr">
        <is>
          <t>0</t>
        </is>
      </c>
      <c r="DC22" t="inlineStr">
        <is>
          <t>0</t>
        </is>
      </c>
      <c r="DD22" t="inlineStr">
        <is>
          <t>0</t>
        </is>
      </c>
      <c r="DE22" t="inlineStr">
        <is>
          <t>0</t>
        </is>
      </c>
      <c r="DF22" t="inlineStr">
        <is>
          <t>0</t>
        </is>
      </c>
      <c r="DG22" t="inlineStr">
        <is>
          <t>0</t>
        </is>
      </c>
      <c r="DH22" t="inlineStr">
        <is>
          <t>0</t>
        </is>
      </c>
      <c r="DI22" t="inlineStr">
        <is>
          <t>0</t>
        </is>
      </c>
      <c r="DJ22" t="inlineStr">
        <is>
          <t>0</t>
        </is>
      </c>
      <c r="DK22" t="inlineStr">
        <is>
          <t>0</t>
        </is>
      </c>
      <c r="DL22" t="inlineStr">
        <is>
          <t>0</t>
        </is>
      </c>
      <c r="DM22" t="inlineStr">
        <is>
          <t>0</t>
        </is>
      </c>
      <c r="DN22" t="inlineStr">
        <is>
          <t>0</t>
        </is>
      </c>
      <c r="DO22" t="inlineStr">
        <is>
          <t>0</t>
        </is>
      </c>
      <c r="DP22" t="inlineStr">
        <is>
          <t>0</t>
        </is>
      </c>
      <c r="DQ22" t="inlineStr">
        <is>
          <t>0.0637466</t>
        </is>
      </c>
      <c r="DR22" t="inlineStr">
        <is>
          <t>552</t>
        </is>
      </c>
      <c r="DS22" t="inlineStr">
        <is>
          <t>-371.03</t>
        </is>
      </c>
      <c r="DT22" t="inlineStr">
        <is>
          <t>0</t>
        </is>
      </c>
      <c r="DU22" t="inlineStr">
        <is>
          <t>0</t>
        </is>
      </c>
      <c r="DV22" t="inlineStr">
        <is>
          <t>0</t>
        </is>
      </c>
      <c r="DW22" t="inlineStr">
        <is>
          <t>0</t>
        </is>
      </c>
      <c r="DX22" t="inlineStr">
        <is>
          <t>0</t>
        </is>
      </c>
      <c r="DY22" t="inlineStr">
        <is>
          <t>0</t>
        </is>
      </c>
      <c r="DZ22" t="inlineStr">
        <is>
          <t>42.2168</t>
        </is>
      </c>
      <c r="EA22" t="inlineStr">
        <is>
          <t>5372.96</t>
        </is>
      </c>
      <c r="EB22" t="inlineStr">
        <is>
          <t>13</t>
        </is>
      </c>
      <c r="EC22" t="inlineStr">
        <is>
          <t>0</t>
        </is>
      </c>
      <c r="ED22" t="inlineStr">
        <is>
          <t xml:space="preserve"> 22</t>
        </is>
      </c>
      <c r="EF22" s="8">
        <f>DU22+DW22+DY22-(DU22*DW22+DU22*DY22+DW22*DY22)/100</f>
        <v/>
      </c>
    </row>
    <row r="23">
      <c r="A23" s="10" t="inlineStr">
        <is>
          <t>2024-08-12 00:00</t>
        </is>
      </c>
      <c r="B23" t="inlineStr">
        <is>
          <t>101212</t>
        </is>
      </c>
      <c r="C23" t="inlineStr">
        <is>
          <t>24134.9</t>
        </is>
      </c>
      <c r="D23" t="inlineStr">
        <is>
          <t>3.6</t>
        </is>
      </c>
      <c r="E23" t="inlineStr">
        <is>
          <t>12415</t>
        </is>
      </c>
      <c r="F23" t="inlineStr">
        <is>
          <t>223.872</t>
        </is>
      </c>
      <c r="G23" t="inlineStr">
        <is>
          <t>8.7</t>
        </is>
      </c>
      <c r="H23" t="inlineStr">
        <is>
          <t>0</t>
        </is>
      </c>
      <c r="I23" t="inlineStr">
        <is>
          <t>-0.0618076</t>
        </is>
      </c>
      <c r="J23" t="inlineStr">
        <is>
          <t>10.0391</t>
        </is>
      </c>
      <c r="K23" t="inlineStr">
        <is>
          <t>8.06178</t>
        </is>
      </c>
      <c r="L23" t="inlineStr">
        <is>
          <t>0.000141907</t>
        </is>
      </c>
      <c r="M23" t="inlineStr">
        <is>
          <t>9708.13</t>
        </is>
      </c>
      <c r="N23" t="inlineStr">
        <is>
          <t>237.941</t>
        </is>
      </c>
      <c r="O23" t="inlineStr">
        <is>
          <t>21.5</t>
        </is>
      </c>
      <c r="P23" t="inlineStr">
        <is>
          <t>0</t>
        </is>
      </c>
      <c r="Q23" t="inlineStr">
        <is>
          <t>-0.124625</t>
        </is>
      </c>
      <c r="R23" t="inlineStr">
        <is>
          <t>-6.98199</t>
        </is>
      </c>
      <c r="S23" t="inlineStr">
        <is>
          <t>1.56022</t>
        </is>
      </c>
      <c r="T23" t="inlineStr">
        <is>
          <t>5.94067e-06</t>
        </is>
      </c>
      <c r="U23" t="inlineStr">
        <is>
          <t>7629.2</t>
        </is>
      </c>
      <c r="V23" t="inlineStr">
        <is>
          <t>255.596</t>
        </is>
      </c>
      <c r="W23" t="inlineStr">
        <is>
          <t>10</t>
        </is>
      </c>
      <c r="X23" t="inlineStr">
        <is>
          <t>0</t>
        </is>
      </c>
      <c r="Y23" t="inlineStr">
        <is>
          <t>-0.183063</t>
        </is>
      </c>
      <c r="Z23" t="inlineStr">
        <is>
          <t>-6.35533</t>
        </is>
      </c>
      <c r="AA23" t="inlineStr">
        <is>
          <t>3.56829</t>
        </is>
      </c>
      <c r="AB23" s="2" t="inlineStr">
        <is>
          <t>5.29973e-05</t>
        </is>
      </c>
      <c r="AC23" t="inlineStr">
        <is>
          <t>5919.34</t>
        </is>
      </c>
      <c r="AD23" t="inlineStr">
        <is>
          <t>268.088</t>
        </is>
      </c>
      <c r="AE23" t="inlineStr">
        <is>
          <t>15.7</t>
        </is>
      </c>
      <c r="AF23" t="inlineStr">
        <is>
          <t>0</t>
        </is>
      </c>
      <c r="AG23" t="inlineStr">
        <is>
          <t>0.163133</t>
        </is>
      </c>
      <c r="AH23" t="inlineStr">
        <is>
          <t>-4.54928</t>
        </is>
      </c>
      <c r="AI23" t="inlineStr">
        <is>
          <t>-2.26865</t>
        </is>
      </c>
      <c r="AJ23" s="2" t="inlineStr">
        <is>
          <t>5.51537e-05</t>
        </is>
      </c>
      <c r="AK23" t="inlineStr">
        <is>
          <t>4457.38</t>
        </is>
      </c>
      <c r="AL23" t="inlineStr">
        <is>
          <t>278.781</t>
        </is>
      </c>
      <c r="AM23" t="inlineStr">
        <is>
          <t>15.3</t>
        </is>
      </c>
      <c r="AN23" t="inlineStr">
        <is>
          <t>0</t>
        </is>
      </c>
      <c r="AO23" t="inlineStr">
        <is>
          <t>0.0830449</t>
        </is>
      </c>
      <c r="AP23" t="inlineStr">
        <is>
          <t>-6.47338</t>
        </is>
      </c>
      <c r="AQ23" t="inlineStr">
        <is>
          <t>-2.59479</t>
        </is>
      </c>
      <c r="AR23" t="inlineStr">
        <is>
          <t>0.000102762</t>
        </is>
      </c>
      <c r="AS23" t="inlineStr">
        <is>
          <t>3189</t>
        </is>
      </c>
      <c r="AT23" t="inlineStr">
        <is>
          <t>283.142</t>
        </is>
      </c>
      <c r="AU23" t="inlineStr">
        <is>
          <t>41.5</t>
        </is>
      </c>
      <c r="AV23" t="inlineStr">
        <is>
          <t>0</t>
        </is>
      </c>
      <c r="AW23" t="inlineStr">
        <is>
          <t>0.0233096</t>
        </is>
      </c>
      <c r="AX23" t="inlineStr">
        <is>
          <t>-2.91363</t>
        </is>
      </c>
      <c r="AY23" t="inlineStr">
        <is>
          <t>0.976528</t>
        </is>
      </c>
      <c r="AZ23" t="inlineStr">
        <is>
          <t>7.58389e-05</t>
        </is>
      </c>
      <c r="BA23" t="inlineStr">
        <is>
          <t>1537.62</t>
        </is>
      </c>
      <c r="BB23" t="inlineStr">
        <is>
          <t>296.037</t>
        </is>
      </c>
      <c r="BC23" t="inlineStr">
        <is>
          <t>27.1</t>
        </is>
      </c>
      <c r="BD23" t="inlineStr">
        <is>
          <t>0</t>
        </is>
      </c>
      <c r="BE23" t="inlineStr">
        <is>
          <t>-0.236068</t>
        </is>
      </c>
      <c r="BF23" t="inlineStr">
        <is>
          <t>-2.23205</t>
        </is>
      </c>
      <c r="BG23" t="inlineStr">
        <is>
          <t>-3.14962</t>
        </is>
      </c>
      <c r="BH23" s="2" t="inlineStr">
        <is>
          <t>0.000106519</t>
        </is>
      </c>
      <c r="BI23" t="inlineStr">
        <is>
          <t>796.556</t>
        </is>
      </c>
      <c r="BJ23" t="inlineStr">
        <is>
          <t>300.468</t>
        </is>
      </c>
      <c r="BK23" t="inlineStr">
        <is>
          <t>28.9</t>
        </is>
      </c>
      <c r="BL23" t="inlineStr">
        <is>
          <t>0</t>
        </is>
      </c>
      <c r="BM23" t="inlineStr">
        <is>
          <t>0.132597</t>
        </is>
      </c>
      <c r="BN23" t="inlineStr">
        <is>
          <t>-0.760759</t>
        </is>
      </c>
      <c r="BO23" t="inlineStr">
        <is>
          <t>-5.61275</t>
        </is>
      </c>
      <c r="BP23" s="2" t="inlineStr">
        <is>
          <t>5.44575e-05</t>
        </is>
      </c>
      <c r="BQ23" t="inlineStr">
        <is>
          <t>560.552</t>
        </is>
      </c>
      <c r="BR23" t="inlineStr">
        <is>
          <t>301.431</t>
        </is>
      </c>
      <c r="BS23" t="inlineStr">
        <is>
          <t>29.9</t>
        </is>
      </c>
      <c r="BT23" t="inlineStr">
        <is>
          <t>0</t>
        </is>
      </c>
      <c r="BU23" t="inlineStr">
        <is>
          <t>0.0901904</t>
        </is>
      </c>
      <c r="BV23" t="inlineStr">
        <is>
          <t>0.108691</t>
        </is>
      </c>
      <c r="BW23" t="inlineStr">
        <is>
          <t>-5.93191</t>
        </is>
      </c>
      <c r="BX23" s="2" t="inlineStr">
        <is>
          <t>5.20281e-05</t>
        </is>
      </c>
      <c r="BY23" t="inlineStr">
        <is>
          <t>5</t>
        </is>
      </c>
      <c r="BZ23" t="inlineStr">
        <is>
          <t>330.075</t>
        </is>
      </c>
      <c r="CA23" t="inlineStr">
        <is>
          <t>301.521</t>
        </is>
      </c>
      <c r="CB23" t="inlineStr">
        <is>
          <t>37</t>
        </is>
      </c>
      <c r="CC23" t="inlineStr">
        <is>
          <t>0</t>
        </is>
      </c>
      <c r="CD23" t="inlineStr">
        <is>
          <t>0.0295913</t>
        </is>
      </c>
      <c r="CE23" t="inlineStr">
        <is>
          <t>1.34137</t>
        </is>
      </c>
      <c r="CF23" t="inlineStr">
        <is>
          <t>-5.53859</t>
        </is>
      </c>
      <c r="CG23" s="2" t="inlineStr">
        <is>
          <t>4.83132e-05</t>
        </is>
      </c>
      <c r="CH23" t="inlineStr">
        <is>
          <t>300.203</t>
        </is>
      </c>
      <c r="CI23" t="inlineStr">
        <is>
          <t>60.4</t>
        </is>
      </c>
      <c r="CJ23" t="inlineStr">
        <is>
          <t>0</t>
        </is>
      </c>
      <c r="CK23" t="inlineStr">
        <is>
          <t>-0.0295015</t>
        </is>
      </c>
      <c r="CL23" t="inlineStr">
        <is>
          <t>2.28563</t>
        </is>
      </c>
      <c r="CM23" t="inlineStr">
        <is>
          <t>-3.38342</t>
        </is>
      </c>
      <c r="CN23" s="2" t="inlineStr">
        <is>
          <t>4.37988e-07</t>
        </is>
      </c>
      <c r="CO23" t="inlineStr">
        <is>
          <t>105.482</t>
        </is>
      </c>
      <c r="CP23" t="inlineStr">
        <is>
          <t>55.5794</t>
        </is>
      </c>
      <c r="CQ23" t="inlineStr">
        <is>
          <t>297.225</t>
        </is>
      </c>
      <c r="CR23" t="inlineStr">
        <is>
          <t>0</t>
        </is>
      </c>
      <c r="CS23" t="inlineStr">
        <is>
          <t>38.6337</t>
        </is>
      </c>
      <c r="CT23" t="inlineStr">
        <is>
          <t>299.13</t>
        </is>
      </c>
      <c r="CU23" t="inlineStr">
        <is>
          <t>292.28</t>
        </is>
      </c>
      <c r="CV23" t="inlineStr">
        <is>
          <t>65.8</t>
        </is>
      </c>
      <c r="CW23" t="inlineStr">
        <is>
          <t>1.92471</t>
        </is>
      </c>
      <c r="CX23" t="inlineStr">
        <is>
          <t>-2.30193</t>
        </is>
      </c>
      <c r="CY23" t="inlineStr">
        <is>
          <t>-50</t>
        </is>
      </c>
      <c r="CZ23" t="inlineStr">
        <is>
          <t>0</t>
        </is>
      </c>
      <c r="DA23" t="inlineStr">
        <is>
          <t>0</t>
        </is>
      </c>
      <c r="DB23" t="inlineStr">
        <is>
          <t>0</t>
        </is>
      </c>
      <c r="DC23" t="inlineStr">
        <is>
          <t>0</t>
        </is>
      </c>
      <c r="DD23" t="inlineStr">
        <is>
          <t>0</t>
        </is>
      </c>
      <c r="DE23" t="inlineStr">
        <is>
          <t>0</t>
        </is>
      </c>
      <c r="DF23" t="inlineStr">
        <is>
          <t>0</t>
        </is>
      </c>
      <c r="DG23" t="inlineStr">
        <is>
          <t>0</t>
        </is>
      </c>
      <c r="DH23" t="inlineStr">
        <is>
          <t>0</t>
        </is>
      </c>
      <c r="DI23" t="inlineStr">
        <is>
          <t>0</t>
        </is>
      </c>
      <c r="DJ23" t="inlineStr">
        <is>
          <t>0</t>
        </is>
      </c>
      <c r="DK23" t="inlineStr">
        <is>
          <t>0</t>
        </is>
      </c>
      <c r="DL23" t="inlineStr">
        <is>
          <t>0</t>
        </is>
      </c>
      <c r="DM23" t="inlineStr">
        <is>
          <t>0</t>
        </is>
      </c>
      <c r="DN23" t="inlineStr">
        <is>
          <t>0</t>
        </is>
      </c>
      <c r="DO23" t="inlineStr">
        <is>
          <t>0</t>
        </is>
      </c>
      <c r="DP23" t="inlineStr">
        <is>
          <t>0</t>
        </is>
      </c>
      <c r="DQ23" t="inlineStr">
        <is>
          <t>0.901981</t>
        </is>
      </c>
      <c r="DR23" t="inlineStr">
        <is>
          <t>225</t>
        </is>
      </c>
      <c r="DS23" t="inlineStr">
        <is>
          <t>-504.112</t>
        </is>
      </c>
      <c r="DT23" t="inlineStr">
        <is>
          <t>0</t>
        </is>
      </c>
      <c r="DU23" t="inlineStr">
        <is>
          <t>0</t>
        </is>
      </c>
      <c r="DV23" t="inlineStr">
        <is>
          <t>0</t>
        </is>
      </c>
      <c r="DW23" t="inlineStr">
        <is>
          <t>0</t>
        </is>
      </c>
      <c r="DX23" t="inlineStr">
        <is>
          <t>0</t>
        </is>
      </c>
      <c r="DY23" t="inlineStr">
        <is>
          <t>0</t>
        </is>
      </c>
      <c r="DZ23" t="inlineStr">
        <is>
          <t>66.673</t>
        </is>
      </c>
      <c r="EA23" t="inlineStr">
        <is>
          <t>5296.16</t>
        </is>
      </c>
      <c r="EB23" t="inlineStr">
        <is>
          <t>14.2</t>
        </is>
      </c>
      <c r="EC23" t="inlineStr">
        <is>
          <t>0</t>
        </is>
      </c>
      <c r="ED23" t="inlineStr">
        <is>
          <t xml:space="preserve"> 23</t>
        </is>
      </c>
      <c r="EF23" s="8">
        <f>DU23+DW23+DY23-(DU23*DW23+DU23*DY23+DW23*DY23)/100</f>
        <v/>
      </c>
    </row>
    <row r="24">
      <c r="A24" s="10" t="inlineStr">
        <is>
          <t>2024-08-12 03:00</t>
        </is>
      </c>
      <c r="B24" t="inlineStr">
        <is>
          <t>101148</t>
        </is>
      </c>
      <c r="C24" t="inlineStr">
        <is>
          <t>24134.8</t>
        </is>
      </c>
      <c r="D24" t="inlineStr">
        <is>
          <t>5.10665</t>
        </is>
      </c>
      <c r="E24" t="inlineStr">
        <is>
          <t>12400.9</t>
        </is>
      </c>
      <c r="F24" t="inlineStr">
        <is>
          <t>224.679</t>
        </is>
      </c>
      <c r="G24" t="inlineStr">
        <is>
          <t>6.9</t>
        </is>
      </c>
      <c r="H24" t="inlineStr">
        <is>
          <t>0</t>
        </is>
      </c>
      <c r="I24" t="inlineStr">
        <is>
          <t>-0.0912295</t>
        </is>
      </c>
      <c r="J24" t="inlineStr">
        <is>
          <t>11.9687</t>
        </is>
      </c>
      <c r="K24" t="inlineStr">
        <is>
          <t>7.59997</t>
        </is>
      </c>
      <c r="L24" t="inlineStr">
        <is>
          <t>0.000110947</t>
        </is>
      </c>
      <c r="M24" t="inlineStr">
        <is>
          <t>9690.02</t>
        </is>
      </c>
      <c r="N24" t="inlineStr">
        <is>
          <t>237.76</t>
        </is>
      </c>
      <c r="O24" t="inlineStr">
        <is>
          <t>24.5</t>
        </is>
      </c>
      <c r="P24" t="inlineStr">
        <is>
          <t>0</t>
        </is>
      </c>
      <c r="Q24" t="inlineStr">
        <is>
          <t>-0.140922</t>
        </is>
      </c>
      <c r="R24" t="inlineStr">
        <is>
          <t>-7.83886</t>
        </is>
      </c>
      <c r="S24" t="inlineStr">
        <is>
          <t>4.00447</t>
        </is>
      </c>
      <c r="T24" s="2" t="inlineStr">
        <is>
          <t>4.2257e-05</t>
        </is>
      </c>
      <c r="U24" t="inlineStr">
        <is>
          <t>7613.26</t>
        </is>
      </c>
      <c r="V24" t="inlineStr">
        <is>
          <t>254.985</t>
        </is>
      </c>
      <c r="W24" t="inlineStr">
        <is>
          <t>11.7</t>
        </is>
      </c>
      <c r="X24" t="inlineStr">
        <is>
          <t>0</t>
        </is>
      </c>
      <c r="Y24" t="inlineStr">
        <is>
          <t>-0.164766</t>
        </is>
      </c>
      <c r="Z24" t="inlineStr">
        <is>
          <t>-4.77196</t>
        </is>
      </c>
      <c r="AA24" t="inlineStr">
        <is>
          <t>2.35808</t>
        </is>
      </c>
      <c r="AB24" t="inlineStr">
        <is>
          <t>5.33667e-05</t>
        </is>
      </c>
      <c r="AC24" t="inlineStr">
        <is>
          <t>5905.69</t>
        </is>
      </c>
      <c r="AD24" t="inlineStr">
        <is>
          <t>267.671</t>
        </is>
      </c>
      <c r="AE24" t="inlineStr">
        <is>
          <t>15.6</t>
        </is>
      </c>
      <c r="AF24" t="inlineStr">
        <is>
          <t>0</t>
        </is>
      </c>
      <c r="AG24" t="inlineStr">
        <is>
          <t>0.0351172</t>
        </is>
      </c>
      <c r="AH24" t="inlineStr">
        <is>
          <t>-4.58229</t>
        </is>
      </c>
      <c r="AI24" t="inlineStr">
        <is>
          <t>-3.46042</t>
        </is>
      </c>
      <c r="AJ24" s="2" t="inlineStr">
        <is>
          <t>7.52996e-05</t>
        </is>
      </c>
      <c r="AK24" t="inlineStr">
        <is>
          <t>4447.06</t>
        </is>
      </c>
      <c r="AL24" t="inlineStr">
        <is>
          <t>277.668</t>
        </is>
      </c>
      <c r="AM24" t="inlineStr">
        <is>
          <t>19.7</t>
        </is>
      </c>
      <c r="AN24" t="inlineStr">
        <is>
          <t>0</t>
        </is>
      </c>
      <c r="AO24" t="inlineStr">
        <is>
          <t>-0.161156</t>
        </is>
      </c>
      <c r="AP24" t="inlineStr">
        <is>
          <t>-6.38063</t>
        </is>
      </c>
      <c r="AQ24" t="inlineStr">
        <is>
          <t>-0.171592</t>
        </is>
      </c>
      <c r="AR24" s="2" t="inlineStr">
        <is>
          <t>6.30145e-05</t>
        </is>
      </c>
      <c r="AS24" t="inlineStr">
        <is>
          <t>3181.89</t>
        </is>
      </c>
      <c r="AT24" t="inlineStr">
        <is>
          <t>283.071</t>
        </is>
      </c>
      <c r="AU24" t="inlineStr">
        <is>
          <t>44.4</t>
        </is>
      </c>
      <c r="AV24" t="inlineStr">
        <is>
          <t>0</t>
        </is>
      </c>
      <c r="AW24" t="inlineStr">
        <is>
          <t>0.136885</t>
        </is>
      </c>
      <c r="AX24" t="inlineStr">
        <is>
          <t>-1.88285</t>
        </is>
      </c>
      <c r="AY24" t="inlineStr">
        <is>
          <t>-0.0744531</t>
        </is>
      </c>
      <c r="AZ24" t="inlineStr">
        <is>
          <t>7.2729e-05</t>
        </is>
      </c>
      <c r="BA24" t="inlineStr">
        <is>
          <t>1530.73</t>
        </is>
      </c>
      <c r="BB24" t="inlineStr">
        <is>
          <t>295.519</t>
        </is>
      </c>
      <c r="BC24" t="inlineStr">
        <is>
          <t>35.9</t>
        </is>
      </c>
      <c r="BD24" t="inlineStr">
        <is>
          <t>0</t>
        </is>
      </c>
      <c r="BE24" t="inlineStr">
        <is>
          <t>-0.125491</t>
        </is>
      </c>
      <c r="BF24" t="inlineStr">
        <is>
          <t>0.223525</t>
        </is>
      </c>
      <c r="BG24" t="inlineStr">
        <is>
          <t>-4.80214</t>
        </is>
      </c>
      <c r="BH24" s="2" t="inlineStr">
        <is>
          <t>5.92816e-05</t>
        </is>
      </c>
      <c r="BI24" t="inlineStr">
        <is>
          <t>790.228</t>
        </is>
      </c>
      <c r="BJ24" t="inlineStr">
        <is>
          <t>300.03</t>
        </is>
      </c>
      <c r="BK24" t="inlineStr">
        <is>
          <t>31.2</t>
        </is>
      </c>
      <c r="BL24" t="inlineStr">
        <is>
          <t>0</t>
        </is>
      </c>
      <c r="BM24" t="inlineStr">
        <is>
          <t>-0.300625</t>
        </is>
      </c>
      <c r="BN24" t="inlineStr">
        <is>
          <t>2.40605</t>
        </is>
      </c>
      <c r="BO24" t="inlineStr">
        <is>
          <t>-7.0106</t>
        </is>
      </c>
      <c r="BP24" s="2" t="inlineStr">
        <is>
          <t>2.78113e-05</t>
        </is>
      </c>
      <c r="BQ24" t="inlineStr">
        <is>
          <t>554.517</t>
        </is>
      </c>
      <c r="BR24" t="inlineStr">
        <is>
          <t>301.023</t>
        </is>
      </c>
      <c r="BS24" t="inlineStr">
        <is>
          <t>31.8</t>
        </is>
      </c>
      <c r="BT24" t="inlineStr">
        <is>
          <t>0</t>
        </is>
      </c>
      <c r="BU24" t="inlineStr">
        <is>
          <t>-0.215816</t>
        </is>
      </c>
      <c r="BV24" t="inlineStr">
        <is>
          <t>3.33806</t>
        </is>
      </c>
      <c r="BW24" t="inlineStr">
        <is>
          <t>-7.05745</t>
        </is>
      </c>
      <c r="BX24" s="2" t="inlineStr">
        <is>
          <t>2.95198e-05</t>
        </is>
      </c>
      <c r="BY24" t="inlineStr">
        <is>
          <t>5</t>
        </is>
      </c>
      <c r="BZ24" t="inlineStr">
        <is>
          <t>324.256</t>
        </is>
      </c>
      <c r="CA24" t="inlineStr">
        <is>
          <t>301.42</t>
        </is>
      </c>
      <c r="CB24" t="inlineStr">
        <is>
          <t>35.9</t>
        </is>
      </c>
      <c r="CC24" t="inlineStr">
        <is>
          <t>0</t>
        </is>
      </c>
      <c r="CD24" t="inlineStr">
        <is>
          <t>-0.0693027</t>
        </is>
      </c>
      <c r="CE24" t="inlineStr">
        <is>
          <t>4.3914</t>
        </is>
      </c>
      <c r="CF24" t="inlineStr">
        <is>
          <t>-6.299</t>
        </is>
      </c>
      <c r="CG24" s="2" t="inlineStr">
        <is>
          <t>3.06725e-05</t>
        </is>
      </c>
      <c r="CH24" t="inlineStr">
        <is>
          <t>300.439</t>
        </is>
      </c>
      <c r="CI24" t="inlineStr">
        <is>
          <t>43.9</t>
        </is>
      </c>
      <c r="CJ24" t="inlineStr">
        <is>
          <t>0</t>
        </is>
      </c>
      <c r="CK24" t="inlineStr">
        <is>
          <t>-0.00800732</t>
        </is>
      </c>
      <c r="CL24" t="inlineStr">
        <is>
          <t>3.88404</t>
        </is>
      </c>
      <c r="CM24" t="inlineStr">
        <is>
          <t>-2.92877</t>
        </is>
      </c>
      <c r="CN24" s="2" t="inlineStr">
        <is>
          <t>-1.74449e-05</t>
        </is>
      </c>
      <c r="CO24" t="inlineStr">
        <is>
          <t>99.798</t>
        </is>
      </c>
      <c r="CP24" t="inlineStr">
        <is>
          <t>55.5794</t>
        </is>
      </c>
      <c r="CQ24" t="inlineStr">
        <is>
          <t>297.302</t>
        </is>
      </c>
      <c r="CR24" t="inlineStr">
        <is>
          <t>0</t>
        </is>
      </c>
      <c r="CS24" t="inlineStr">
        <is>
          <t>78.452</t>
        </is>
      </c>
      <c r="CT24" t="inlineStr">
        <is>
          <t>299.289</t>
        </is>
      </c>
      <c r="CU24" t="inlineStr">
        <is>
          <t>287.52</t>
        </is>
      </c>
      <c r="CV24" t="inlineStr">
        <is>
          <t>48.2</t>
        </is>
      </c>
      <c r="CW24" t="inlineStr">
        <is>
          <t>2.93668</t>
        </is>
      </c>
      <c r="CX24" t="inlineStr">
        <is>
          <t>-1.87153</t>
        </is>
      </c>
      <c r="CY24" t="inlineStr">
        <is>
          <t>-50</t>
        </is>
      </c>
      <c r="CZ24" t="inlineStr">
        <is>
          <t>0</t>
        </is>
      </c>
      <c r="DA24" t="inlineStr">
        <is>
          <t>0</t>
        </is>
      </c>
      <c r="DB24" t="inlineStr">
        <is>
          <t>0</t>
        </is>
      </c>
      <c r="DC24" t="inlineStr">
        <is>
          <t>0</t>
        </is>
      </c>
      <c r="DD24" t="inlineStr">
        <is>
          <t>0</t>
        </is>
      </c>
      <c r="DE24" t="inlineStr">
        <is>
          <t>0</t>
        </is>
      </c>
      <c r="DF24" t="inlineStr">
        <is>
          <t>0</t>
        </is>
      </c>
      <c r="DG24" t="inlineStr">
        <is>
          <t>0</t>
        </is>
      </c>
      <c r="DH24" t="inlineStr">
        <is>
          <t>0</t>
        </is>
      </c>
      <c r="DI24" t="inlineStr">
        <is>
          <t>0</t>
        </is>
      </c>
      <c r="DJ24" t="inlineStr">
        <is>
          <t>0</t>
        </is>
      </c>
      <c r="DK24" t="inlineStr">
        <is>
          <t>0</t>
        </is>
      </c>
      <c r="DL24" t="inlineStr">
        <is>
          <t>0</t>
        </is>
      </c>
      <c r="DM24" t="inlineStr">
        <is>
          <t>0</t>
        </is>
      </c>
      <c r="DN24" t="inlineStr">
        <is>
          <t>0</t>
        </is>
      </c>
      <c r="DO24" t="inlineStr">
        <is>
          <t>0</t>
        </is>
      </c>
      <c r="DP24" t="inlineStr">
        <is>
          <t>0</t>
        </is>
      </c>
      <c r="DQ24" t="inlineStr">
        <is>
          <t>5.39876</t>
        </is>
      </c>
      <c r="DR24" t="inlineStr">
        <is>
          <t>0</t>
        </is>
      </c>
      <c r="DS24" t="inlineStr">
        <is>
          <t>0.132568</t>
        </is>
      </c>
      <c r="DT24" t="inlineStr">
        <is>
          <t>0</t>
        </is>
      </c>
      <c r="DU24" t="inlineStr">
        <is>
          <t>0</t>
        </is>
      </c>
      <c r="DV24" t="inlineStr">
        <is>
          <t>0</t>
        </is>
      </c>
      <c r="DW24" t="inlineStr">
        <is>
          <t>0</t>
        </is>
      </c>
      <c r="DX24" t="inlineStr">
        <is>
          <t>0</t>
        </is>
      </c>
      <c r="DY24" t="inlineStr">
        <is>
          <t>0</t>
        </is>
      </c>
      <c r="DZ24" t="inlineStr">
        <is>
          <t>74.3215</t>
        </is>
      </c>
      <c r="EA24" t="inlineStr">
        <is>
          <t>5205.6</t>
        </is>
      </c>
      <c r="EB24" t="inlineStr">
        <is>
          <t>15.5</t>
        </is>
      </c>
      <c r="EC24" t="inlineStr">
        <is>
          <t>0</t>
        </is>
      </c>
      <c r="ED24" t="inlineStr">
        <is>
          <t xml:space="preserve"> 24</t>
        </is>
      </c>
      <c r="EF24" s="8">
        <f>DU24+DW24+DY24-(DU24*DW24+DU24*DY24+DW24*DY24)/100</f>
        <v/>
      </c>
    </row>
    <row r="25">
      <c r="A25" s="10" t="inlineStr">
        <is>
          <t>2024-08-12 06:00</t>
        </is>
      </c>
      <c r="B25" t="inlineStr">
        <is>
          <t>101183</t>
        </is>
      </c>
      <c r="C25" t="inlineStr">
        <is>
          <t>24135</t>
        </is>
      </c>
      <c r="D25" t="inlineStr">
        <is>
          <t>7.71382</t>
        </is>
      </c>
      <c r="E25" t="inlineStr">
        <is>
          <t>12399.3</t>
        </is>
      </c>
      <c r="F25" t="inlineStr">
        <is>
          <t>224.35</t>
        </is>
      </c>
      <c r="G25" t="inlineStr">
        <is>
          <t>7.4</t>
        </is>
      </c>
      <c r="H25" t="inlineStr">
        <is>
          <t>0</t>
        </is>
      </c>
      <c r="I25" t="inlineStr">
        <is>
          <t>-0.0271206</t>
        </is>
      </c>
      <c r="J25" t="inlineStr">
        <is>
          <t>11.2068</t>
        </is>
      </c>
      <c r="K25" t="inlineStr">
        <is>
          <t>6.96012</t>
        </is>
      </c>
      <c r="L25" t="inlineStr">
        <is>
          <t>0.000133206</t>
        </is>
      </c>
      <c r="M25" t="inlineStr">
        <is>
          <t>9687.68</t>
        </is>
      </c>
      <c r="N25" t="inlineStr">
        <is>
          <t>237.68</t>
        </is>
      </c>
      <c r="O25" t="inlineStr">
        <is>
          <t>22.7</t>
        </is>
      </c>
      <c r="P25" t="inlineStr">
        <is>
          <t>0</t>
        </is>
      </c>
      <c r="Q25" t="inlineStr">
        <is>
          <t>0.0619141</t>
        </is>
      </c>
      <c r="R25" t="inlineStr">
        <is>
          <t>-7.30308</t>
        </is>
      </c>
      <c r="S25" t="inlineStr">
        <is>
          <t>6.308</t>
        </is>
      </c>
      <c r="T25" s="2" t="inlineStr">
        <is>
          <t>2.63948e-05</t>
        </is>
      </c>
      <c r="U25" t="inlineStr">
        <is>
          <t>7613.15</t>
        </is>
      </c>
      <c r="V25" t="inlineStr">
        <is>
          <t>254.877</t>
        </is>
      </c>
      <c r="W25" t="inlineStr">
        <is>
          <t>14.9</t>
        </is>
      </c>
      <c r="X25" t="inlineStr">
        <is>
          <t>0</t>
        </is>
      </c>
      <c r="Y25" t="inlineStr">
        <is>
          <t>-0.136662</t>
        </is>
      </c>
      <c r="Z25" t="inlineStr">
        <is>
          <t>-5.20697</t>
        </is>
      </c>
      <c r="AA25" t="inlineStr">
        <is>
          <t>2.79024</t>
        </is>
      </c>
      <c r="AB25" s="2" t="inlineStr">
        <is>
          <t>6.65527e-05</t>
        </is>
      </c>
      <c r="AC25" t="inlineStr">
        <is>
          <t>5905.17</t>
        </is>
      </c>
      <c r="AD25" t="inlineStr">
        <is>
          <t>267.681</t>
        </is>
      </c>
      <c r="AE25" t="inlineStr">
        <is>
          <t>13.9</t>
        </is>
      </c>
      <c r="AF25" t="inlineStr">
        <is>
          <t>0</t>
        </is>
      </c>
      <c r="AG25" t="inlineStr">
        <is>
          <t>0.0187188</t>
        </is>
      </c>
      <c r="AH25" t="inlineStr">
        <is>
          <t>-5.21605</t>
        </is>
      </c>
      <c r="AI25" t="inlineStr">
        <is>
          <t>-2.8495</t>
        </is>
      </c>
      <c r="AJ25" s="2" t="inlineStr">
        <is>
          <t>8.45256e-05</t>
        </is>
      </c>
      <c r="AK25" t="inlineStr">
        <is>
          <t>4449.09</t>
        </is>
      </c>
      <c r="AL25" t="inlineStr">
        <is>
          <t>277.152</t>
        </is>
      </c>
      <c r="AM25" t="inlineStr">
        <is>
          <t>19.1</t>
        </is>
      </c>
      <c r="AN25" t="inlineStr">
        <is>
          <t>0</t>
        </is>
      </c>
      <c r="AO25" t="inlineStr">
        <is>
          <t>-0.0322363</t>
        </is>
      </c>
      <c r="AP25" t="inlineStr">
        <is>
          <t>-5.44779</t>
        </is>
      </c>
      <c r="AQ25" t="inlineStr">
        <is>
          <t>0.807812</t>
        </is>
      </c>
      <c r="AR25" t="inlineStr">
        <is>
          <t>6.29867e-05</t>
        </is>
      </c>
      <c r="AS25" t="inlineStr">
        <is>
          <t>3185.61</t>
        </is>
      </c>
      <c r="AT25" t="inlineStr">
        <is>
          <t>283.124</t>
        </is>
      </c>
      <c r="AU25" t="inlineStr">
        <is>
          <t>42</t>
        </is>
      </c>
      <c r="AV25" t="inlineStr">
        <is>
          <t>0</t>
        </is>
      </c>
      <c r="AW25" t="inlineStr">
        <is>
          <t>0.0699307</t>
        </is>
      </c>
      <c r="AX25" t="inlineStr">
        <is>
          <t>-2.7548</t>
        </is>
      </c>
      <c r="AY25" t="inlineStr">
        <is>
          <t>-1.0488</t>
        </is>
      </c>
      <c r="AZ25" t="inlineStr">
        <is>
          <t>7.84644e-05</t>
        </is>
      </c>
      <c r="BA25" t="inlineStr">
        <is>
          <t>1531.77</t>
        </is>
      </c>
      <c r="BB25" t="inlineStr">
        <is>
          <t>296.151</t>
        </is>
      </c>
      <c r="BC25" t="inlineStr">
        <is>
          <t>33.2</t>
        </is>
      </c>
      <c r="BD25" t="inlineStr">
        <is>
          <t>0</t>
        </is>
      </c>
      <c r="BE25" t="inlineStr">
        <is>
          <t>0.00742188</t>
        </is>
      </c>
      <c r="BF25" t="inlineStr">
        <is>
          <t>-0.0580518</t>
        </is>
      </c>
      <c r="BG25" t="inlineStr">
        <is>
          <t>-3.32849</t>
        </is>
      </c>
      <c r="BH25" s="2" t="inlineStr">
        <is>
          <t>0.000130338</t>
        </is>
      </c>
      <c r="BI25" t="inlineStr">
        <is>
          <t>791.553</t>
        </is>
      </c>
      <c r="BJ25" t="inlineStr">
        <is>
          <t>299.021</t>
        </is>
      </c>
      <c r="BK25" t="inlineStr">
        <is>
          <t>35.6</t>
        </is>
      </c>
      <c r="BL25" t="inlineStr">
        <is>
          <t>0</t>
        </is>
      </c>
      <c r="BM25" t="inlineStr">
        <is>
          <t>-0.135472</t>
        </is>
      </c>
      <c r="BN25" t="inlineStr">
        <is>
          <t>2.19034</t>
        </is>
      </c>
      <c r="BO25" t="inlineStr">
        <is>
          <t>-7.62951</t>
        </is>
      </c>
      <c r="BP25" s="2" t="inlineStr">
        <is>
          <t>0.000112717</t>
        </is>
      </c>
      <c r="BQ25" t="inlineStr">
        <is>
          <t>556.718</t>
        </is>
      </c>
      <c r="BR25" t="inlineStr">
        <is>
          <t>299.361</t>
        </is>
      </c>
      <c r="BS25" t="inlineStr">
        <is>
          <t>42.2</t>
        </is>
      </c>
      <c r="BT25" t="inlineStr">
        <is>
          <t>0</t>
        </is>
      </c>
      <c r="BU25" t="inlineStr">
        <is>
          <t>-0.198783</t>
        </is>
      </c>
      <c r="BV25" t="inlineStr">
        <is>
          <t>2.36606</t>
        </is>
      </c>
      <c r="BW25" t="inlineStr">
        <is>
          <t>-8.61935</t>
        </is>
      </c>
      <c r="BX25" s="2" t="inlineStr">
        <is>
          <t>0.000108107</t>
        </is>
      </c>
      <c r="BY25" t="inlineStr">
        <is>
          <t>5</t>
        </is>
      </c>
      <c r="BZ25" t="inlineStr">
        <is>
          <t>327.718</t>
        </is>
      </c>
      <c r="CA25" t="inlineStr">
        <is>
          <t>299.599</t>
        </is>
      </c>
      <c r="CB25" t="inlineStr">
        <is>
          <t>54.6</t>
        </is>
      </c>
      <c r="CC25" t="inlineStr">
        <is>
          <t>0</t>
        </is>
      </c>
      <c r="CD25" t="inlineStr">
        <is>
          <t>-0.186162</t>
        </is>
      </c>
      <c r="CE25" t="inlineStr">
        <is>
          <t>2.42483</t>
        </is>
      </c>
      <c r="CF25" t="inlineStr">
        <is>
          <t>-6.96286</t>
        </is>
      </c>
      <c r="CG25" s="2" t="inlineStr">
        <is>
          <t>5.58566e-05</t>
        </is>
      </c>
      <c r="CH25" t="inlineStr">
        <is>
          <t>301.687</t>
        </is>
      </c>
      <c r="CI25" t="inlineStr">
        <is>
          <t>50.6</t>
        </is>
      </c>
      <c r="CJ25" t="inlineStr">
        <is>
          <t>0</t>
        </is>
      </c>
      <c r="CK25" t="inlineStr">
        <is>
          <t>-0.12544</t>
        </is>
      </c>
      <c r="CL25" t="inlineStr">
        <is>
          <t>2.19947</t>
        </is>
      </c>
      <c r="CM25" t="inlineStr">
        <is>
          <t>-5.74099</t>
        </is>
      </c>
      <c r="CN25" s="2" t="inlineStr">
        <is>
          <t>3.60034e-05</t>
        </is>
      </c>
      <c r="CO25" t="inlineStr">
        <is>
          <t>103.336</t>
        </is>
      </c>
      <c r="CP25" t="inlineStr">
        <is>
          <t>55.5794</t>
        </is>
      </c>
      <c r="CQ25" t="inlineStr">
        <is>
          <t>305.902</t>
        </is>
      </c>
      <c r="CR25" t="inlineStr">
        <is>
          <t>0</t>
        </is>
      </c>
      <c r="CS25" t="inlineStr">
        <is>
          <t>294.112</t>
        </is>
      </c>
      <c r="CT25" t="inlineStr">
        <is>
          <t>302.799</t>
        </is>
      </c>
      <c r="CU25" t="inlineStr">
        <is>
          <t>290.6</t>
        </is>
      </c>
      <c r="CV25" t="inlineStr">
        <is>
          <t>47.9</t>
        </is>
      </c>
      <c r="CW25" t="inlineStr">
        <is>
          <t>1.83691</t>
        </is>
      </c>
      <c r="CX25" t="inlineStr">
        <is>
          <t>-4.66891</t>
        </is>
      </c>
      <c r="CY25" t="inlineStr">
        <is>
          <t>-50</t>
        </is>
      </c>
      <c r="CZ25" t="inlineStr">
        <is>
          <t>0</t>
        </is>
      </c>
      <c r="DA25" t="inlineStr">
        <is>
          <t>0</t>
        </is>
      </c>
      <c r="DB25" t="inlineStr">
        <is>
          <t>0</t>
        </is>
      </c>
      <c r="DC25" t="inlineStr">
        <is>
          <t>0</t>
        </is>
      </c>
      <c r="DD25" t="inlineStr">
        <is>
          <t>0</t>
        </is>
      </c>
      <c r="DE25" t="inlineStr">
        <is>
          <t>0</t>
        </is>
      </c>
      <c r="DF25" t="inlineStr">
        <is>
          <t>0</t>
        </is>
      </c>
      <c r="DG25" t="inlineStr">
        <is>
          <t>0</t>
        </is>
      </c>
      <c r="DH25" t="inlineStr">
        <is>
          <t>0</t>
        </is>
      </c>
      <c r="DI25" t="inlineStr">
        <is>
          <t>0</t>
        </is>
      </c>
      <c r="DJ25" t="inlineStr">
        <is>
          <t>0</t>
        </is>
      </c>
      <c r="DK25" t="inlineStr">
        <is>
          <t>0</t>
        </is>
      </c>
      <c r="DL25" t="inlineStr">
        <is>
          <t>0</t>
        </is>
      </c>
      <c r="DM25" t="inlineStr">
        <is>
          <t>0</t>
        </is>
      </c>
      <c r="DN25" t="inlineStr">
        <is>
          <t>0</t>
        </is>
      </c>
      <c r="DO25" t="inlineStr">
        <is>
          <t>0</t>
        </is>
      </c>
      <c r="DP25" t="inlineStr">
        <is>
          <t>7200</t>
        </is>
      </c>
      <c r="DQ25" t="inlineStr">
        <is>
          <t>0.983926</t>
        </is>
      </c>
      <c r="DR25" t="inlineStr">
        <is>
          <t>182</t>
        </is>
      </c>
      <c r="DS25" t="inlineStr">
        <is>
          <t>-310.589</t>
        </is>
      </c>
      <c r="DT25" t="inlineStr">
        <is>
          <t>0</t>
        </is>
      </c>
      <c r="DU25" t="inlineStr">
        <is>
          <t>0</t>
        </is>
      </c>
      <c r="DV25" t="inlineStr">
        <is>
          <t>0</t>
        </is>
      </c>
      <c r="DW25" t="inlineStr">
        <is>
          <t>0</t>
        </is>
      </c>
      <c r="DX25" t="inlineStr">
        <is>
          <t>0</t>
        </is>
      </c>
      <c r="DY25" t="inlineStr">
        <is>
          <t>0</t>
        </is>
      </c>
      <c r="DZ25" t="inlineStr">
        <is>
          <t>39.8686</t>
        </is>
      </c>
      <c r="EA25" t="inlineStr">
        <is>
          <t>5126.72</t>
        </is>
      </c>
      <c r="EB25" t="inlineStr">
        <is>
          <t>16.7</t>
        </is>
      </c>
      <c r="EC25" t="inlineStr">
        <is>
          <t>0</t>
        </is>
      </c>
      <c r="ED25" t="inlineStr">
        <is>
          <t xml:space="preserve"> 25</t>
        </is>
      </c>
      <c r="EF25" s="8">
        <f>DU25+DW25+DY25-(DU25*DW25+DU25*DY25+DW25*DY25)/100</f>
        <v/>
      </c>
    </row>
    <row r="26">
      <c r="A26" s="10" t="inlineStr">
        <is>
          <t>2024-08-12 09:00</t>
        </is>
      </c>
      <c r="B26" t="inlineStr">
        <is>
          <t>101146</t>
        </is>
      </c>
      <c r="C26" t="inlineStr">
        <is>
          <t>24135.3</t>
        </is>
      </c>
      <c r="D26" t="inlineStr">
        <is>
          <t>5.31672</t>
        </is>
      </c>
      <c r="E26" t="inlineStr">
        <is>
          <t>12403.6</t>
        </is>
      </c>
      <c r="F26" t="inlineStr">
        <is>
          <t>224.46</t>
        </is>
      </c>
      <c r="G26" t="inlineStr">
        <is>
          <t>7.1</t>
        </is>
      </c>
      <c r="H26" t="inlineStr">
        <is>
          <t>0</t>
        </is>
      </c>
      <c r="I26" t="inlineStr">
        <is>
          <t>0.0107285</t>
        </is>
      </c>
      <c r="J26" t="inlineStr">
        <is>
          <t>11.5517</t>
        </is>
      </c>
      <c r="K26" t="inlineStr">
        <is>
          <t>8.10298</t>
        </is>
      </c>
      <c r="L26" t="inlineStr">
        <is>
          <t>9.03132e-05</t>
        </is>
      </c>
      <c r="M26" t="inlineStr">
        <is>
          <t>9690.19</t>
        </is>
      </c>
      <c r="N26" t="inlineStr">
        <is>
          <t>237.66</t>
        </is>
      </c>
      <c r="O26" t="inlineStr">
        <is>
          <t>21.8</t>
        </is>
      </c>
      <c r="P26" t="inlineStr">
        <is>
          <t>0</t>
        </is>
      </c>
      <c r="Q26" t="inlineStr">
        <is>
          <t>-0.05125</t>
        </is>
      </c>
      <c r="R26" t="inlineStr">
        <is>
          <t>-6.88436</t>
        </is>
      </c>
      <c r="S26" t="inlineStr">
        <is>
          <t>7.68502</t>
        </is>
      </c>
      <c r="T26" t="inlineStr">
        <is>
          <t>1.07916e-05</t>
        </is>
      </c>
      <c r="U26" t="inlineStr">
        <is>
          <t>7615.87</t>
        </is>
      </c>
      <c r="V26" t="inlineStr">
        <is>
          <t>254.518</t>
        </is>
      </c>
      <c r="W26" t="inlineStr">
        <is>
          <t>16.9</t>
        </is>
      </c>
      <c r="X26" t="inlineStr">
        <is>
          <t>0</t>
        </is>
      </c>
      <c r="Y26" t="inlineStr">
        <is>
          <t>-0.0100059</t>
        </is>
      </c>
      <c r="Z26" t="inlineStr">
        <is>
          <t>-3.96296</t>
        </is>
      </c>
      <c r="AA26" t="inlineStr">
        <is>
          <t>3.29185</t>
        </is>
      </c>
      <c r="AB26" s="2" t="inlineStr">
        <is>
          <t>6.68174e-05</t>
        </is>
      </c>
      <c r="AC26" t="inlineStr">
        <is>
          <t>5907.76</t>
        </is>
      </c>
      <c r="AD26" t="inlineStr">
        <is>
          <t>267.996</t>
        </is>
      </c>
      <c r="AE26" t="inlineStr">
        <is>
          <t>12.7</t>
        </is>
      </c>
      <c r="AF26" t="inlineStr">
        <is>
          <t>0</t>
        </is>
      </c>
      <c r="AG26" t="inlineStr">
        <is>
          <t>-0.143713</t>
        </is>
      </c>
      <c r="AH26" t="inlineStr">
        <is>
          <t>-6.12884</t>
        </is>
      </c>
      <c r="AI26" t="inlineStr">
        <is>
          <t>-0.51624</t>
        </is>
      </c>
      <c r="AJ26" t="inlineStr">
        <is>
          <t>6.17113e-05</t>
        </is>
      </c>
      <c r="AK26" t="inlineStr">
        <is>
          <t>4451.9</t>
        </is>
      </c>
      <c r="AL26" t="inlineStr">
        <is>
          <t>276.97</t>
        </is>
      </c>
      <c r="AM26" t="inlineStr">
        <is>
          <t>20.2</t>
        </is>
      </c>
      <c r="AN26" t="inlineStr">
        <is>
          <t>0</t>
        </is>
      </c>
      <c r="AO26" t="inlineStr">
        <is>
          <t>-0.0174512</t>
        </is>
      </c>
      <c r="AP26" t="inlineStr">
        <is>
          <t>-4.8937</t>
        </is>
      </c>
      <c r="AQ26" t="inlineStr">
        <is>
          <t>0.643462</t>
        </is>
      </c>
      <c r="AR26" t="inlineStr">
        <is>
          <t>7.16853e-05</t>
        </is>
      </c>
      <c r="AS26" t="inlineStr">
        <is>
          <t>3188.31</t>
        </is>
      </c>
      <c r="AT26" t="inlineStr">
        <is>
          <t>283.059</t>
        </is>
      </c>
      <c r="AU26" t="inlineStr">
        <is>
          <t>46.2</t>
        </is>
      </c>
      <c r="AV26" t="inlineStr">
        <is>
          <t>0</t>
        </is>
      </c>
      <c r="AW26" t="inlineStr">
        <is>
          <t>-0.0664492</t>
        </is>
      </c>
      <c r="AX26" t="inlineStr">
        <is>
          <t>-2.61594</t>
        </is>
      </c>
      <c r="AY26" t="inlineStr">
        <is>
          <t>-1.43976</t>
        </is>
      </c>
      <c r="AZ26" s="2" t="inlineStr">
        <is>
          <t>4.61746e-05</t>
        </is>
      </c>
      <c r="BA26" t="inlineStr">
        <is>
          <t>1534.67</t>
        </is>
      </c>
      <c r="BB26" t="inlineStr">
        <is>
          <t>296.462</t>
        </is>
      </c>
      <c r="BC26" t="inlineStr">
        <is>
          <t>30.1</t>
        </is>
      </c>
      <c r="BD26" t="inlineStr">
        <is>
          <t>0</t>
        </is>
      </c>
      <c r="BE26" t="inlineStr">
        <is>
          <t>-0.0522178</t>
        </is>
      </c>
      <c r="BF26" t="inlineStr">
        <is>
          <t>-0.762622</t>
        </is>
      </c>
      <c r="BG26" t="inlineStr">
        <is>
          <t>-1.98163</t>
        </is>
      </c>
      <c r="BH26" s="2" t="inlineStr">
        <is>
          <t>0.000203165</t>
        </is>
      </c>
      <c r="BI26" t="inlineStr">
        <is>
          <t>793.745</t>
        </is>
      </c>
      <c r="BJ26" t="inlineStr">
        <is>
          <t>298.59</t>
        </is>
      </c>
      <c r="BK26" t="inlineStr">
        <is>
          <t>49.1</t>
        </is>
      </c>
      <c r="BL26" t="inlineStr">
        <is>
          <t>0</t>
        </is>
      </c>
      <c r="BM26" t="inlineStr">
        <is>
          <t>0.0947949</t>
        </is>
      </c>
      <c r="BN26" t="inlineStr">
        <is>
          <t>2.87406</t>
        </is>
      </c>
      <c r="BO26" t="inlineStr">
        <is>
          <t>-4.4975</t>
        </is>
      </c>
      <c r="BP26" s="2" t="inlineStr">
        <is>
          <t>0.000161229</t>
        </is>
      </c>
      <c r="BQ26" t="inlineStr">
        <is>
          <t>558.438</t>
        </is>
      </c>
      <c r="BR26" t="inlineStr">
        <is>
          <t>300.471</t>
        </is>
      </c>
      <c r="BS26" t="inlineStr">
        <is>
          <t>48</t>
        </is>
      </c>
      <c r="BT26" t="inlineStr">
        <is>
          <t>0</t>
        </is>
      </c>
      <c r="BU26" t="inlineStr">
        <is>
          <t>-0.0112671</t>
        </is>
      </c>
      <c r="BV26" t="inlineStr">
        <is>
          <t>2.94912</t>
        </is>
      </c>
      <c r="BW26" t="inlineStr">
        <is>
          <t>-5.17631</t>
        </is>
      </c>
      <c r="BX26" s="2" t="inlineStr">
        <is>
          <t>0.000100141</t>
        </is>
      </c>
      <c r="BY26" t="inlineStr">
        <is>
          <t>5</t>
        </is>
      </c>
      <c r="BZ26" t="inlineStr">
        <is>
          <t>327.641</t>
        </is>
      </c>
      <c r="CA26" t="inlineStr">
        <is>
          <t>302.571</t>
        </is>
      </c>
      <c r="CB26" t="inlineStr">
        <is>
          <t>44.5</t>
        </is>
      </c>
      <c r="CC26" t="inlineStr">
        <is>
          <t>0</t>
        </is>
      </c>
      <c r="CD26" t="inlineStr">
        <is>
          <t>-0.139921</t>
        </is>
      </c>
      <c r="CE26" t="inlineStr">
        <is>
          <t>2.55511</t>
        </is>
      </c>
      <c r="CF26" t="inlineStr">
        <is>
          <t>-5.81845</t>
        </is>
      </c>
      <c r="CG26" s="2" t="inlineStr">
        <is>
          <t>7.04644e-05</t>
        </is>
      </c>
      <c r="CH26" t="inlineStr">
        <is>
          <t>305.19</t>
        </is>
      </c>
      <c r="CI26" t="inlineStr">
        <is>
          <t>39.9</t>
        </is>
      </c>
      <c r="CJ26" t="inlineStr">
        <is>
          <t>0</t>
        </is>
      </c>
      <c r="CK26" t="inlineStr">
        <is>
          <t>-0.155845</t>
        </is>
      </c>
      <c r="CL26" t="inlineStr">
        <is>
          <t>1.78522</t>
        </is>
      </c>
      <c r="CM26" t="inlineStr">
        <is>
          <t>-5.93286</t>
        </is>
      </c>
      <c r="CN26" s="2" t="inlineStr">
        <is>
          <t>4.34949e-05</t>
        </is>
      </c>
      <c r="CO26" t="inlineStr">
        <is>
          <t>100.952</t>
        </is>
      </c>
      <c r="CP26" t="inlineStr">
        <is>
          <t>55.5794</t>
        </is>
      </c>
      <c r="CQ26" t="inlineStr">
        <is>
          <t>319.079</t>
        </is>
      </c>
      <c r="CR26" t="inlineStr">
        <is>
          <t>0</t>
        </is>
      </c>
      <c r="CS26" t="inlineStr">
        <is>
          <t>707.298</t>
        </is>
      </c>
      <c r="CT26" t="inlineStr">
        <is>
          <t>307.503</t>
        </is>
      </c>
      <c r="CU26" t="inlineStr">
        <is>
          <t>290.2</t>
        </is>
      </c>
      <c r="CV26" t="inlineStr">
        <is>
          <t>35.8</t>
        </is>
      </c>
      <c r="CW26" t="inlineStr">
        <is>
          <t>1.26606</t>
        </is>
      </c>
      <c r="CX26" t="inlineStr">
        <is>
          <t>-5.52586</t>
        </is>
      </c>
      <c r="CY26" t="inlineStr">
        <is>
          <t>-50</t>
        </is>
      </c>
      <c r="CZ26" t="inlineStr">
        <is>
          <t>0</t>
        </is>
      </c>
      <c r="DA26" t="inlineStr">
        <is>
          <t>0</t>
        </is>
      </c>
      <c r="DB26" t="inlineStr">
        <is>
          <t>0</t>
        </is>
      </c>
      <c r="DC26" t="inlineStr">
        <is>
          <t>0</t>
        </is>
      </c>
      <c r="DD26" t="inlineStr">
        <is>
          <t>0</t>
        </is>
      </c>
      <c r="DE26" t="inlineStr">
        <is>
          <t>0</t>
        </is>
      </c>
      <c r="DF26" t="inlineStr">
        <is>
          <t>0</t>
        </is>
      </c>
      <c r="DG26" t="inlineStr">
        <is>
          <t>0</t>
        </is>
      </c>
      <c r="DH26" t="inlineStr">
        <is>
          <t>0</t>
        </is>
      </c>
      <c r="DI26" t="inlineStr">
        <is>
          <t>0</t>
        </is>
      </c>
      <c r="DJ26" t="inlineStr">
        <is>
          <t>0</t>
        </is>
      </c>
      <c r="DK26" t="inlineStr">
        <is>
          <t>0</t>
        </is>
      </c>
      <c r="DL26" t="inlineStr">
        <is>
          <t>0</t>
        </is>
      </c>
      <c r="DM26" t="inlineStr">
        <is>
          <t>0</t>
        </is>
      </c>
      <c r="DN26" t="inlineStr">
        <is>
          <t>0</t>
        </is>
      </c>
      <c r="DO26" t="inlineStr">
        <is>
          <t>0</t>
        </is>
      </c>
      <c r="DP26" t="inlineStr">
        <is>
          <t>10800</t>
        </is>
      </c>
      <c r="DQ26" t="inlineStr">
        <is>
          <t>-0.0436707</t>
        </is>
      </c>
      <c r="DR26" t="inlineStr">
        <is>
          <t>464</t>
        </is>
      </c>
      <c r="DS26" t="inlineStr">
        <is>
          <t>-174.183</t>
        </is>
      </c>
      <c r="DT26" t="inlineStr">
        <is>
          <t>0</t>
        </is>
      </c>
      <c r="DU26" t="inlineStr">
        <is>
          <t>0</t>
        </is>
      </c>
      <c r="DV26" t="inlineStr">
        <is>
          <t>0</t>
        </is>
      </c>
      <c r="DW26" t="inlineStr">
        <is>
          <t>0</t>
        </is>
      </c>
      <c r="DX26" t="inlineStr">
        <is>
          <t>0</t>
        </is>
      </c>
      <c r="DY26" t="inlineStr">
        <is>
          <t>0</t>
        </is>
      </c>
      <c r="DZ26" t="inlineStr">
        <is>
          <t>28.7869</t>
        </is>
      </c>
      <c r="EA26" t="inlineStr">
        <is>
          <t>5109.6</t>
        </is>
      </c>
      <c r="EB26" t="inlineStr">
        <is>
          <t>17.3</t>
        </is>
      </c>
      <c r="EC26" t="inlineStr">
        <is>
          <t>0</t>
        </is>
      </c>
      <c r="ED26" t="inlineStr">
        <is>
          <t xml:space="preserve"> 26</t>
        </is>
      </c>
      <c r="EF26" s="8">
        <f>DU26+DW26+DY26-(DU26*DW26+DU26*DY26+DW26*DY26)/100</f>
        <v/>
      </c>
    </row>
    <row r="27">
      <c r="A27" s="10" t="inlineStr">
        <is>
          <t>2024-08-12 12:00</t>
        </is>
      </c>
      <c r="B27" t="inlineStr">
        <is>
          <t>101007</t>
        </is>
      </c>
      <c r="C27" t="inlineStr">
        <is>
          <t>24135.2</t>
        </is>
      </c>
      <c r="D27" t="inlineStr">
        <is>
          <t>3.42991</t>
        </is>
      </c>
      <c r="E27" t="inlineStr">
        <is>
          <t>12402.1</t>
        </is>
      </c>
      <c r="F27" t="inlineStr">
        <is>
          <t>224.838</t>
        </is>
      </c>
      <c r="G27" t="inlineStr">
        <is>
          <t>7.3</t>
        </is>
      </c>
      <c r="H27" t="inlineStr">
        <is>
          <t>0</t>
        </is>
      </c>
      <c r="I27" t="inlineStr">
        <is>
          <t>0.0544473</t>
        </is>
      </c>
      <c r="J27" t="inlineStr">
        <is>
          <t>11.485</t>
        </is>
      </c>
      <c r="K27" t="inlineStr">
        <is>
          <t>8.61262</t>
        </is>
      </c>
      <c r="L27" t="inlineStr">
        <is>
          <t>8.83452e-05</t>
        </is>
      </c>
      <c r="M27" t="inlineStr">
        <is>
          <t>9686.58</t>
        </is>
      </c>
      <c r="N27" t="inlineStr">
        <is>
          <t>237.811</t>
        </is>
      </c>
      <c r="O27" t="inlineStr">
        <is>
          <t>20.1</t>
        </is>
      </c>
      <c r="P27" t="inlineStr">
        <is>
          <t>0</t>
        </is>
      </c>
      <c r="Q27" t="inlineStr">
        <is>
          <t>-0.0672305</t>
        </is>
      </c>
      <c r="R27" t="inlineStr">
        <is>
          <t>-5.97684</t>
        </is>
      </c>
      <c r="S27" t="inlineStr">
        <is>
          <t>7.23052</t>
        </is>
      </c>
      <c r="T27" t="inlineStr">
        <is>
          <t>2.45341e-05</t>
        </is>
      </c>
      <c r="U27" t="inlineStr">
        <is>
          <t>7612.89</t>
        </is>
      </c>
      <c r="V27" t="inlineStr">
        <is>
          <t>254.548</t>
        </is>
      </c>
      <c r="W27" t="inlineStr">
        <is>
          <t>18.3</t>
        </is>
      </c>
      <c r="X27" t="inlineStr">
        <is>
          <t>0</t>
        </is>
      </c>
      <c r="Y27" t="inlineStr">
        <is>
          <t>-0.175574</t>
        </is>
      </c>
      <c r="Z27" t="inlineStr">
        <is>
          <t>-4.00746</t>
        </is>
      </c>
      <c r="AA27" t="inlineStr">
        <is>
          <t>3.60803</t>
        </is>
      </c>
      <c r="AB27" t="inlineStr">
        <is>
          <t>8.88343e-05</t>
        </is>
      </c>
      <c r="AC27" t="inlineStr">
        <is>
          <t>5905.8</t>
        </is>
      </c>
      <c r="AD27" t="inlineStr">
        <is>
          <t>267.751</t>
        </is>
      </c>
      <c r="AE27" t="inlineStr">
        <is>
          <t>14</t>
        </is>
      </c>
      <c r="AF27" t="inlineStr">
        <is>
          <t>0</t>
        </is>
      </c>
      <c r="AG27" t="inlineStr">
        <is>
          <t>-0.174059</t>
        </is>
      </c>
      <c r="AH27" t="inlineStr">
        <is>
          <t>-6.55159</t>
        </is>
      </c>
      <c r="AI27" t="inlineStr">
        <is>
          <t>1.42717</t>
        </is>
      </c>
      <c r="AJ27" t="inlineStr">
        <is>
          <t>5.27512e-05</t>
        </is>
      </c>
      <c r="AK27" t="inlineStr">
        <is>
          <t>4449.33</t>
        </is>
      </c>
      <c r="AL27" t="inlineStr">
        <is>
          <t>277.541</t>
        </is>
      </c>
      <c r="AM27" t="inlineStr">
        <is>
          <t>17.5</t>
        </is>
      </c>
      <c r="AN27" t="inlineStr">
        <is>
          <t>0</t>
        </is>
      </c>
      <c r="AO27" t="inlineStr">
        <is>
          <t>0.12342</t>
        </is>
      </c>
      <c r="AP27" t="inlineStr">
        <is>
          <t>-4.08237</t>
        </is>
      </c>
      <c r="AQ27" t="inlineStr">
        <is>
          <t>0.459133</t>
        </is>
      </c>
      <c r="AR27" t="inlineStr">
        <is>
          <t>6.90583e-05</t>
        </is>
      </c>
      <c r="AS27" t="inlineStr">
        <is>
          <t>3183.4</t>
        </is>
      </c>
      <c r="AT27" t="inlineStr">
        <is>
          <t>283.096</t>
        </is>
      </c>
      <c r="AU27" t="inlineStr">
        <is>
          <t>48.3</t>
        </is>
      </c>
      <c r="AV27" t="inlineStr">
        <is>
          <t>0</t>
        </is>
      </c>
      <c r="AW27" t="inlineStr">
        <is>
          <t>0.0893223</t>
        </is>
      </c>
      <c r="AX27" t="inlineStr">
        <is>
          <t>-1.47335</t>
        </is>
      </c>
      <c r="AY27" t="inlineStr">
        <is>
          <t>-1.6851</t>
        </is>
      </c>
      <c r="AZ27" t="inlineStr">
        <is>
          <t>4.51736e-05</t>
        </is>
      </c>
      <c r="BA27" t="inlineStr">
        <is>
          <t>1530.3</t>
        </is>
      </c>
      <c r="BB27" t="inlineStr">
        <is>
          <t>296.722</t>
        </is>
      </c>
      <c r="BC27" t="inlineStr">
        <is>
          <t>30.3</t>
        </is>
      </c>
      <c r="BD27" t="inlineStr">
        <is>
          <t>0</t>
        </is>
      </c>
      <c r="BE27" t="inlineStr">
        <is>
          <t>0.200141</t>
        </is>
      </c>
      <c r="BF27" t="inlineStr">
        <is>
          <t>-1.21375</t>
        </is>
      </c>
      <c r="BG27" t="inlineStr">
        <is>
          <t>0.384751</t>
        </is>
      </c>
      <c r="BH27" s="2" t="inlineStr">
        <is>
          <t>0.000294864</t>
        </is>
      </c>
      <c r="BI27" t="inlineStr">
        <is>
          <t>787.432</t>
        </is>
      </c>
      <c r="BJ27" t="inlineStr">
        <is>
          <t>301.056</t>
        </is>
      </c>
      <c r="BK27" t="inlineStr">
        <is>
          <t>41.5</t>
        </is>
      </c>
      <c r="BL27" t="inlineStr">
        <is>
          <t>0</t>
        </is>
      </c>
      <c r="BM27" t="inlineStr">
        <is>
          <t>0.188519</t>
        </is>
      </c>
      <c r="BN27" t="inlineStr">
        <is>
          <t>1.90843</t>
        </is>
      </c>
      <c r="BO27" t="inlineStr">
        <is>
          <t>-2.14045</t>
        </is>
      </c>
      <c r="BP27" s="2" t="inlineStr">
        <is>
          <t>0.000229329</t>
        </is>
      </c>
      <c r="BQ27" t="inlineStr">
        <is>
          <t>550.228</t>
        </is>
      </c>
      <c r="BR27" t="inlineStr">
        <is>
          <t>302.956</t>
        </is>
      </c>
      <c r="BS27" t="inlineStr">
        <is>
          <t>40.2</t>
        </is>
      </c>
      <c r="BT27" t="inlineStr">
        <is>
          <t>0</t>
        </is>
      </c>
      <c r="BU27" t="inlineStr">
        <is>
          <t>0.0139028</t>
        </is>
      </c>
      <c r="BV27" t="inlineStr">
        <is>
          <t>1.89432</t>
        </is>
      </c>
      <c r="BW27" t="inlineStr">
        <is>
          <t>-3.3786</t>
        </is>
      </c>
      <c r="BX27" s="2" t="inlineStr">
        <is>
          <t>0.000151382</t>
        </is>
      </c>
      <c r="BY27" t="inlineStr">
        <is>
          <t>5</t>
        </is>
      </c>
      <c r="BZ27" t="inlineStr">
        <is>
          <t>317.555</t>
        </is>
      </c>
      <c r="CA27" t="inlineStr">
        <is>
          <t>305.156</t>
        </is>
      </c>
      <c r="CB27" t="inlineStr">
        <is>
          <t>37.1</t>
        </is>
      </c>
      <c r="CC27" t="inlineStr">
        <is>
          <t>0</t>
        </is>
      </c>
      <c r="CD27" t="inlineStr">
        <is>
          <t>-0.164903</t>
        </is>
      </c>
      <c r="CE27" t="inlineStr">
        <is>
          <t>1.49408</t>
        </is>
      </c>
      <c r="CF27" t="inlineStr">
        <is>
          <t>-4.628</t>
        </is>
      </c>
      <c r="CG27" s="2" t="inlineStr">
        <is>
          <t>9.72963e-05</t>
        </is>
      </c>
      <c r="CH27" t="inlineStr">
        <is>
          <t>307.856</t>
        </is>
      </c>
      <c r="CI27" t="inlineStr">
        <is>
          <t>33.4</t>
        </is>
      </c>
      <c r="CJ27" t="inlineStr">
        <is>
          <t>0</t>
        </is>
      </c>
      <c r="CK27" t="inlineStr">
        <is>
          <t>-0.167903</t>
        </is>
      </c>
      <c r="CL27" t="inlineStr">
        <is>
          <t>0.74104</t>
        </is>
      </c>
      <c r="CM27" t="inlineStr">
        <is>
          <t>-5.41747</t>
        </is>
      </c>
      <c r="CN27" s="2" t="inlineStr">
        <is>
          <t>4.16215e-05</t>
        </is>
      </c>
      <c r="CO27" t="inlineStr">
        <is>
          <t>89.0452</t>
        </is>
      </c>
      <c r="CP27" t="inlineStr">
        <is>
          <t>55.5794</t>
        </is>
      </c>
      <c r="CQ27" t="inlineStr">
        <is>
          <t>323.424</t>
        </is>
      </c>
      <c r="CR27" t="inlineStr">
        <is>
          <t>0</t>
        </is>
      </c>
      <c r="CS27" t="inlineStr">
        <is>
          <t>824.537</t>
        </is>
      </c>
      <c r="CT27" t="inlineStr">
        <is>
          <t>310.023</t>
        </is>
      </c>
      <c r="CU27" t="inlineStr">
        <is>
          <t>289.7</t>
        </is>
      </c>
      <c r="CV27" t="inlineStr">
        <is>
          <t>30.2</t>
        </is>
      </c>
      <c r="CW27" t="inlineStr">
        <is>
          <t>0.384617</t>
        </is>
      </c>
      <c r="CX27" t="inlineStr">
        <is>
          <t>-5.54556</t>
        </is>
      </c>
      <c r="CY27" t="inlineStr">
        <is>
          <t>-50</t>
        </is>
      </c>
      <c r="CZ27" t="inlineStr">
        <is>
          <t>0</t>
        </is>
      </c>
      <c r="DA27" t="inlineStr">
        <is>
          <t>0</t>
        </is>
      </c>
      <c r="DB27" t="inlineStr">
        <is>
          <t>0</t>
        </is>
      </c>
      <c r="DC27" t="inlineStr">
        <is>
          <t>0</t>
        </is>
      </c>
      <c r="DD27" t="inlineStr">
        <is>
          <t>0</t>
        </is>
      </c>
      <c r="DE27" t="inlineStr">
        <is>
          <t>0</t>
        </is>
      </c>
      <c r="DF27" t="inlineStr">
        <is>
          <t>0</t>
        </is>
      </c>
      <c r="DG27" t="inlineStr">
        <is>
          <t>0</t>
        </is>
      </c>
      <c r="DH27" t="inlineStr">
        <is>
          <t>0</t>
        </is>
      </c>
      <c r="DI27" t="inlineStr">
        <is>
          <t>0</t>
        </is>
      </c>
      <c r="DJ27" t="inlineStr">
        <is>
          <t>0</t>
        </is>
      </c>
      <c r="DK27" t="inlineStr">
        <is>
          <t>0</t>
        </is>
      </c>
      <c r="DL27" t="inlineStr">
        <is>
          <t>0</t>
        </is>
      </c>
      <c r="DM27" t="inlineStr">
        <is>
          <t>0</t>
        </is>
      </c>
      <c r="DN27" t="inlineStr">
        <is>
          <t>0</t>
        </is>
      </c>
      <c r="DO27" t="inlineStr">
        <is>
          <t>0</t>
        </is>
      </c>
      <c r="DP27" t="inlineStr">
        <is>
          <t>21600</t>
        </is>
      </c>
      <c r="DQ27" t="inlineStr">
        <is>
          <t>-1.07399</t>
        </is>
      </c>
      <c r="DR27" t="inlineStr">
        <is>
          <t>687</t>
        </is>
      </c>
      <c r="DS27" t="inlineStr">
        <is>
          <t>-69.2384</t>
        </is>
      </c>
      <c r="DT27" t="inlineStr">
        <is>
          <t>0</t>
        </is>
      </c>
      <c r="DU27" t="inlineStr">
        <is>
          <t>0</t>
        </is>
      </c>
      <c r="DV27" t="inlineStr">
        <is>
          <t>0</t>
        </is>
      </c>
      <c r="DW27" t="inlineStr">
        <is>
          <t>0</t>
        </is>
      </c>
      <c r="DX27" t="inlineStr">
        <is>
          <t>0</t>
        </is>
      </c>
      <c r="DY27" t="inlineStr">
        <is>
          <t>0</t>
        </is>
      </c>
      <c r="DZ27" t="inlineStr">
        <is>
          <t>5.59796</t>
        </is>
      </c>
      <c r="EA27" t="inlineStr">
        <is>
          <t>5128.64</t>
        </is>
      </c>
      <c r="EB27" t="inlineStr">
        <is>
          <t>16.4</t>
        </is>
      </c>
      <c r="EC27" t="inlineStr">
        <is>
          <t>0</t>
        </is>
      </c>
      <c r="ED27" t="inlineStr">
        <is>
          <t xml:space="preserve"> 27</t>
        </is>
      </c>
      <c r="EF27" s="8">
        <f>DU27+DW27+DY27-(DU27*DW27+DU27*DY27+DW27*DY27)/100</f>
        <v/>
      </c>
    </row>
    <row r="28">
      <c r="A28" s="10" t="inlineStr">
        <is>
          <t>2024-08-12 15:00</t>
        </is>
      </c>
      <c r="B28" t="inlineStr">
        <is>
          <t>100937</t>
        </is>
      </c>
      <c r="C28" t="inlineStr">
        <is>
          <t>24134.9</t>
        </is>
      </c>
      <c r="D28" t="inlineStr">
        <is>
          <t>3.23322</t>
        </is>
      </c>
      <c r="E28" t="inlineStr">
        <is>
          <t>12401.7</t>
        </is>
      </c>
      <c r="F28" t="inlineStr">
        <is>
          <t>225.638</t>
        </is>
      </c>
      <c r="G28" t="inlineStr">
        <is>
          <t>5.5</t>
        </is>
      </c>
      <c r="H28" t="inlineStr">
        <is>
          <t>0</t>
        </is>
      </c>
      <c r="I28" t="inlineStr">
        <is>
          <t>-0.0193213</t>
        </is>
      </c>
      <c r="J28" t="inlineStr">
        <is>
          <t>10.4559</t>
        </is>
      </c>
      <c r="K28" t="inlineStr">
        <is>
          <t>9.39995</t>
        </is>
      </c>
      <c r="L28" t="inlineStr">
        <is>
          <t>7.3636e-05</t>
        </is>
      </c>
      <c r="M28" t="inlineStr">
        <is>
          <t>9678.67</t>
        </is>
      </c>
      <c r="N28" t="inlineStr">
        <is>
          <t>237.741</t>
        </is>
      </c>
      <c r="O28" t="inlineStr">
        <is>
          <t>22.6</t>
        </is>
      </c>
      <c r="P28" t="inlineStr">
        <is>
          <t>0</t>
        </is>
      </c>
      <c r="Q28" t="inlineStr">
        <is>
          <t>0.0340918</t>
        </is>
      </c>
      <c r="R28" t="inlineStr">
        <is>
          <t>-3.95359</t>
        </is>
      </c>
      <c r="S28" t="inlineStr">
        <is>
          <t>7.02094</t>
        </is>
      </c>
      <c r="T28" t="inlineStr">
        <is>
          <t>6.70372e-05</t>
        </is>
      </c>
      <c r="U28" t="inlineStr">
        <is>
          <t>7608.4</t>
        </is>
      </c>
      <c r="V28" t="inlineStr">
        <is>
          <t>254.287</t>
        </is>
      </c>
      <c r="W28" t="inlineStr">
        <is>
          <t>21</t>
        </is>
      </c>
      <c r="X28" t="inlineStr">
        <is>
          <t>0</t>
        </is>
      </c>
      <c r="Y28" t="inlineStr">
        <is>
          <t>-0.081502</t>
        </is>
      </c>
      <c r="Z28" t="inlineStr">
        <is>
          <t>-4.05595</t>
        </is>
      </c>
      <c r="AA28" t="inlineStr">
        <is>
          <t>3.55792</t>
        </is>
      </c>
      <c r="AB28" t="inlineStr">
        <is>
          <t>9.0047e-05</t>
        </is>
      </c>
      <c r="AC28" t="inlineStr">
        <is>
          <t>5903.12</t>
        </is>
      </c>
      <c r="AD28" t="inlineStr">
        <is>
          <t>267.264</t>
        </is>
      </c>
      <c r="AE28" t="inlineStr">
        <is>
          <t>16.2</t>
        </is>
      </c>
      <c r="AF28" t="inlineStr">
        <is>
          <t>0</t>
        </is>
      </c>
      <c r="AG28" t="inlineStr">
        <is>
          <t>-0.236461</t>
        </is>
      </c>
      <c r="AH28" t="inlineStr">
        <is>
          <t>-5.63838</t>
        </is>
      </c>
      <c r="AI28" t="inlineStr">
        <is>
          <t>1.62842</t>
        </is>
      </c>
      <c r="AJ28" s="2" t="inlineStr">
        <is>
          <t>5.74346e-05</t>
        </is>
      </c>
      <c r="AK28" t="inlineStr">
        <is>
          <t>4449.17</t>
        </is>
      </c>
      <c r="AL28" t="inlineStr">
        <is>
          <t>277.185</t>
        </is>
      </c>
      <c r="AM28" t="inlineStr">
        <is>
          <t>18</t>
        </is>
      </c>
      <c r="AN28" t="inlineStr">
        <is>
          <t>0</t>
        </is>
      </c>
      <c r="AO28" t="inlineStr">
        <is>
          <t>-0.0820117</t>
        </is>
      </c>
      <c r="AP28" t="inlineStr">
        <is>
          <t>-4.18518</t>
        </is>
      </c>
      <c r="AQ28" t="inlineStr">
        <is>
          <t>-0.309705</t>
        </is>
      </c>
      <c r="AR28" t="inlineStr">
        <is>
          <t>8.81532e-05</t>
        </is>
      </c>
      <c r="AS28" t="inlineStr">
        <is>
          <t>3181.16</t>
        </is>
      </c>
      <c r="AT28" t="inlineStr">
        <is>
          <t>284.016</t>
        </is>
      </c>
      <c r="AU28" t="inlineStr">
        <is>
          <t>39.8</t>
        </is>
      </c>
      <c r="AV28" t="inlineStr">
        <is>
          <t>0</t>
        </is>
      </c>
      <c r="AW28" t="inlineStr">
        <is>
          <t>0.252193</t>
        </is>
      </c>
      <c r="AX28" t="inlineStr">
        <is>
          <t>-1.30836</t>
        </is>
      </c>
      <c r="AY28" t="inlineStr">
        <is>
          <t>-2.04249</t>
        </is>
      </c>
      <c r="AZ28" t="inlineStr">
        <is>
          <t>8.88498e-05</t>
        </is>
      </c>
      <c r="BA28" t="inlineStr">
        <is>
          <t>1525.68</t>
        </is>
      </c>
      <c r="BB28" t="inlineStr">
        <is>
          <t>297.144</t>
        </is>
      </c>
      <c r="BC28" t="inlineStr">
        <is>
          <t>29.1</t>
        </is>
      </c>
      <c r="BD28" t="inlineStr">
        <is>
          <t>0</t>
        </is>
      </c>
      <c r="BE28" t="inlineStr">
        <is>
          <t>0.787972</t>
        </is>
      </c>
      <c r="BF28" t="inlineStr">
        <is>
          <t>-0.991738</t>
        </is>
      </c>
      <c r="BG28" t="inlineStr">
        <is>
          <t>-0.035415</t>
        </is>
      </c>
      <c r="BH28" s="2" t="inlineStr">
        <is>
          <t>0.000155836</t>
        </is>
      </c>
      <c r="BI28" t="inlineStr">
        <is>
          <t>780.378</t>
        </is>
      </c>
      <c r="BJ28" t="inlineStr">
        <is>
          <t>301.545</t>
        </is>
      </c>
      <c r="BK28" t="inlineStr">
        <is>
          <t>35.9</t>
        </is>
      </c>
      <c r="BL28" t="inlineStr">
        <is>
          <t>0</t>
        </is>
      </c>
      <c r="BM28" t="inlineStr">
        <is>
          <t>0.451327</t>
        </is>
      </c>
      <c r="BN28" t="inlineStr">
        <is>
          <t>0.904924</t>
        </is>
      </c>
      <c r="BO28" t="inlineStr">
        <is>
          <t>-1.5798</t>
        </is>
      </c>
      <c r="BP28" s="2" t="inlineStr">
        <is>
          <t>0.000168672</t>
        </is>
      </c>
      <c r="BQ28" t="inlineStr">
        <is>
          <t>543.081</t>
        </is>
      </c>
      <c r="BR28" t="inlineStr">
        <is>
          <t>303.054</t>
        </is>
      </c>
      <c r="BS28" t="inlineStr">
        <is>
          <t>35.4</t>
        </is>
      </c>
      <c r="BT28" t="inlineStr">
        <is>
          <t>0</t>
        </is>
      </c>
      <c r="BU28" t="inlineStr">
        <is>
          <t>0.218307</t>
        </is>
      </c>
      <c r="BV28" t="inlineStr">
        <is>
          <t>0.540286</t>
        </is>
      </c>
      <c r="BW28" t="inlineStr">
        <is>
          <t>-3.1163</t>
        </is>
      </c>
      <c r="BX28" s="2" t="inlineStr">
        <is>
          <t>9.64512e-05</t>
        </is>
      </c>
      <c r="BY28" t="inlineStr">
        <is>
          <t>5</t>
        </is>
      </c>
      <c r="BZ28" t="inlineStr">
        <is>
          <t>310.608</t>
        </is>
      </c>
      <c r="CA28" t="inlineStr">
        <is>
          <t>304.844</t>
        </is>
      </c>
      <c r="CB28" t="inlineStr">
        <is>
          <t>34.3</t>
        </is>
      </c>
      <c r="CC28" t="inlineStr">
        <is>
          <t>0</t>
        </is>
      </c>
      <c r="CD28" t="inlineStr">
        <is>
          <t>0.0119387</t>
        </is>
      </c>
      <c r="CE28" t="inlineStr">
        <is>
          <t>0.0454687</t>
        </is>
      </c>
      <c r="CF28" t="inlineStr">
        <is>
          <t>-4.31465</t>
        </is>
      </c>
      <c r="CG28" s="2" t="inlineStr">
        <is>
          <t>2.17247e-05</t>
        </is>
      </c>
      <c r="CH28" t="inlineStr">
        <is>
          <t>307.265</t>
        </is>
      </c>
      <c r="CI28" t="inlineStr">
        <is>
          <t>31.6</t>
        </is>
      </c>
      <c r="CJ28" t="inlineStr">
        <is>
          <t>0</t>
        </is>
      </c>
      <c r="CK28" t="inlineStr">
        <is>
          <t>-0.124061</t>
        </is>
      </c>
      <c r="CL28" t="inlineStr">
        <is>
          <t>-0.726196</t>
        </is>
      </c>
      <c r="CM28" t="inlineStr">
        <is>
          <t>-4.87513</t>
        </is>
      </c>
      <c r="CN28" s="2" t="inlineStr">
        <is>
          <t>-4.06205e-05</t>
        </is>
      </c>
      <c r="CO28" t="inlineStr">
        <is>
          <t>82.5591</t>
        </is>
      </c>
      <c r="CP28" t="inlineStr">
        <is>
          <t>55.5794</t>
        </is>
      </c>
      <c r="CQ28" t="inlineStr">
        <is>
          <t>316.077</t>
        </is>
      </c>
      <c r="CR28" t="inlineStr">
        <is>
          <t>0</t>
        </is>
      </c>
      <c r="CS28" t="inlineStr">
        <is>
          <t>550.881</t>
        </is>
      </c>
      <c r="CT28" t="inlineStr">
        <is>
          <t>308.603</t>
        </is>
      </c>
      <c r="CU28" t="inlineStr">
        <is>
          <t>288.401</t>
        </is>
      </c>
      <c r="CV28" t="inlineStr">
        <is>
          <t>29.9</t>
        </is>
      </c>
      <c r="CW28" t="inlineStr">
        <is>
          <t>-0.981472</t>
        </is>
      </c>
      <c r="CX28" t="inlineStr">
        <is>
          <t>-4.88114</t>
        </is>
      </c>
      <c r="CY28" t="inlineStr">
        <is>
          <t>-50</t>
        </is>
      </c>
      <c r="CZ28" t="inlineStr">
        <is>
          <t>0</t>
        </is>
      </c>
      <c r="DA28" t="inlineStr">
        <is>
          <t>0</t>
        </is>
      </c>
      <c r="DB28" t="inlineStr">
        <is>
          <t>0</t>
        </is>
      </c>
      <c r="DC28" t="inlineStr">
        <is>
          <t>0</t>
        </is>
      </c>
      <c r="DD28" t="inlineStr">
        <is>
          <t>0</t>
        </is>
      </c>
      <c r="DE28" t="inlineStr">
        <is>
          <t>0</t>
        </is>
      </c>
      <c r="DF28" t="inlineStr">
        <is>
          <t>0</t>
        </is>
      </c>
      <c r="DG28" t="inlineStr">
        <is>
          <t>0</t>
        </is>
      </c>
      <c r="DH28" t="inlineStr">
        <is>
          <t>0</t>
        </is>
      </c>
      <c r="DI28" t="inlineStr">
        <is>
          <t>0</t>
        </is>
      </c>
      <c r="DJ28" t="inlineStr">
        <is>
          <t>0</t>
        </is>
      </c>
      <c r="DK28" t="inlineStr">
        <is>
          <t>0</t>
        </is>
      </c>
      <c r="DL28" t="inlineStr">
        <is>
          <t>0</t>
        </is>
      </c>
      <c r="DM28" t="inlineStr">
        <is>
          <t>0</t>
        </is>
      </c>
      <c r="DN28" t="inlineStr">
        <is>
          <t>0</t>
        </is>
      </c>
      <c r="DO28" t="inlineStr">
        <is>
          <t>0</t>
        </is>
      </c>
      <c r="DP28" t="inlineStr">
        <is>
          <t>10800</t>
        </is>
      </c>
      <c r="DQ28" t="inlineStr">
        <is>
          <t>-0.0375504</t>
        </is>
      </c>
      <c r="DR28" t="inlineStr">
        <is>
          <t>294</t>
        </is>
      </c>
      <c r="DS28" t="inlineStr">
        <is>
          <t>-214.105</t>
        </is>
      </c>
      <c r="DT28" t="inlineStr">
        <is>
          <t>0</t>
        </is>
      </c>
      <c r="DU28" t="inlineStr">
        <is>
          <t>0</t>
        </is>
      </c>
      <c r="DV28" t="inlineStr">
        <is>
          <t>0</t>
        </is>
      </c>
      <c r="DW28" t="inlineStr">
        <is>
          <t>0</t>
        </is>
      </c>
      <c r="DX28" t="inlineStr">
        <is>
          <t>0</t>
        </is>
      </c>
      <c r="DY28" t="inlineStr">
        <is>
          <t>0</t>
        </is>
      </c>
      <c r="DZ28" t="inlineStr">
        <is>
          <t>-2.32782</t>
        </is>
      </c>
      <c r="EA28" t="inlineStr">
        <is>
          <t>5060.48</t>
        </is>
      </c>
      <c r="EB28" t="inlineStr">
        <is>
          <t>16.3</t>
        </is>
      </c>
      <c r="EC28" t="inlineStr">
        <is>
          <t>0</t>
        </is>
      </c>
      <c r="ED28" t="inlineStr">
        <is>
          <t xml:space="preserve"> 28</t>
        </is>
      </c>
      <c r="EF28" s="8">
        <f>DU28+DW28+DY28-(DU28*DW28+DU28*DY28+DW28*DY28)/100</f>
        <v/>
      </c>
    </row>
    <row r="29">
      <c r="A29" s="10" t="inlineStr">
        <is>
          <t>2024-08-12 18:00</t>
        </is>
      </c>
      <c r="B29" t="inlineStr">
        <is>
          <t>100937</t>
        </is>
      </c>
      <c r="C29" t="inlineStr">
        <is>
          <t>24134.7</t>
        </is>
      </c>
      <c r="D29" t="inlineStr">
        <is>
          <t>5.72448</t>
        </is>
      </c>
      <c r="E29" t="inlineStr">
        <is>
          <t>12400.5</t>
        </is>
      </c>
      <c r="F29" t="inlineStr">
        <is>
          <t>225.359</t>
        </is>
      </c>
      <c r="G29" t="inlineStr">
        <is>
          <t>4.7</t>
        </is>
      </c>
      <c r="H29" t="inlineStr">
        <is>
          <t>0</t>
        </is>
      </c>
      <c r="I29" t="inlineStr">
        <is>
          <t>-0.00704297</t>
        </is>
      </c>
      <c r="J29" t="inlineStr">
        <is>
          <t>11.0559</t>
        </is>
      </c>
      <c r="K29" t="inlineStr">
        <is>
          <t>11.8594</t>
        </is>
      </c>
      <c r="L29" t="inlineStr">
        <is>
          <t>0.000112928</t>
        </is>
      </c>
      <c r="M29" t="inlineStr">
        <is>
          <t>9672.85</t>
        </is>
      </c>
      <c r="N29" t="inlineStr">
        <is>
          <t>237.237</t>
        </is>
      </c>
      <c r="O29" t="inlineStr">
        <is>
          <t>23</t>
        </is>
      </c>
      <c r="P29" t="inlineStr">
        <is>
          <t>0</t>
        </is>
      </c>
      <c r="Q29" t="inlineStr">
        <is>
          <t>-0.0267129</t>
        </is>
      </c>
      <c r="R29" t="inlineStr">
        <is>
          <t>-3.9937</t>
        </is>
      </c>
      <c r="S29" t="inlineStr">
        <is>
          <t>6.83701</t>
        </is>
      </c>
      <c r="T29" t="inlineStr">
        <is>
          <t>2.9437e-05</t>
        </is>
      </c>
      <c r="U29" t="inlineStr">
        <is>
          <t>7603.68</t>
        </is>
      </c>
      <c r="V29" t="inlineStr">
        <is>
          <t>254.095</t>
        </is>
      </c>
      <c r="W29" t="inlineStr">
        <is>
          <t>19.6</t>
        </is>
      </c>
      <c r="X29" t="inlineStr">
        <is>
          <t>0</t>
        </is>
      </c>
      <c r="Y29" t="inlineStr">
        <is>
          <t>-0.10657</t>
        </is>
      </c>
      <c r="Z29" t="inlineStr">
        <is>
          <t>-4.09746</t>
        </is>
      </c>
      <c r="AA29" t="inlineStr">
        <is>
          <t>4.69132</t>
        </is>
      </c>
      <c r="AB29" t="inlineStr">
        <is>
          <t>5.51862e-05</t>
        </is>
      </c>
      <c r="AC29" t="inlineStr">
        <is>
          <t>5899.15</t>
        </is>
      </c>
      <c r="AD29" t="inlineStr">
        <is>
          <t>267.232</t>
        </is>
      </c>
      <c r="AE29" t="inlineStr">
        <is>
          <t>14.9</t>
        </is>
      </c>
      <c r="AF29" t="inlineStr">
        <is>
          <t>0</t>
        </is>
      </c>
      <c r="AG29" t="inlineStr">
        <is>
          <t>-0.0290352</t>
        </is>
      </c>
      <c r="AH29" t="inlineStr">
        <is>
          <t>-5.83001</t>
        </is>
      </c>
      <c r="AI29" t="inlineStr">
        <is>
          <t>2.66871</t>
        </is>
      </c>
      <c r="AJ29" s="2" t="inlineStr">
        <is>
          <t>5.24758e-05</t>
        </is>
      </c>
      <c r="AK29" t="inlineStr">
        <is>
          <t>4445.6</t>
        </is>
      </c>
      <c r="AL29" t="inlineStr">
        <is>
          <t>276.916</t>
        </is>
      </c>
      <c r="AM29" t="inlineStr">
        <is>
          <t>18</t>
        </is>
      </c>
      <c r="AN29" t="inlineStr">
        <is>
          <t>0</t>
        </is>
      </c>
      <c r="AO29" t="inlineStr">
        <is>
          <t>0.0984766</t>
        </is>
      </c>
      <c r="AP29" t="inlineStr">
        <is>
          <t>-4.29905</t>
        </is>
      </c>
      <c r="AQ29" t="inlineStr">
        <is>
          <t>-0.465811</t>
        </is>
      </c>
      <c r="AR29" t="inlineStr">
        <is>
          <t>8.34163e-05</t>
        </is>
      </c>
      <c r="AS29" t="inlineStr">
        <is>
          <t>3179.08</t>
        </is>
      </c>
      <c r="AT29" t="inlineStr">
        <is>
          <t>284.375</t>
        </is>
      </c>
      <c r="AU29" t="inlineStr">
        <is>
          <t>33</t>
        </is>
      </c>
      <c r="AV29" t="inlineStr">
        <is>
          <t>0</t>
        </is>
      </c>
      <c r="AW29" t="inlineStr">
        <is>
          <t>0.374152</t>
        </is>
      </c>
      <c r="AX29" t="inlineStr">
        <is>
          <t>-1.01274</t>
        </is>
      </c>
      <c r="AY29" t="inlineStr">
        <is>
          <t>1.4162</t>
        </is>
      </c>
      <c r="AZ29" t="inlineStr">
        <is>
          <t>0.00015806</t>
        </is>
      </c>
      <c r="BA29" t="inlineStr">
        <is>
          <t>1521.31</t>
        </is>
      </c>
      <c r="BB29" t="inlineStr">
        <is>
          <t>297.246</t>
        </is>
      </c>
      <c r="BC29" t="inlineStr">
        <is>
          <t>26.1</t>
        </is>
      </c>
      <c r="BD29" t="inlineStr">
        <is>
          <t>0</t>
        </is>
      </c>
      <c r="BE29" t="inlineStr">
        <is>
          <t>-0.433566</t>
        </is>
      </c>
      <c r="BF29" t="inlineStr">
        <is>
          <t>-0.131069</t>
        </is>
      </c>
      <c r="BG29" t="inlineStr">
        <is>
          <t>-2.08794</t>
        </is>
      </c>
      <c r="BH29" s="2" t="inlineStr">
        <is>
          <t>1.95702e-05</t>
        </is>
      </c>
      <c r="BI29" t="inlineStr">
        <is>
          <t>775.73</t>
        </is>
      </c>
      <c r="BJ29" t="inlineStr">
        <is>
          <t>302.477</t>
        </is>
      </c>
      <c r="BK29" t="inlineStr">
        <is>
          <t>24.2</t>
        </is>
      </c>
      <c r="BL29" t="inlineStr">
        <is>
          <t>0</t>
        </is>
      </c>
      <c r="BM29" t="inlineStr">
        <is>
          <t>-0.652805</t>
        </is>
      </c>
      <c r="BN29" t="inlineStr">
        <is>
          <t>-0.492183</t>
        </is>
      </c>
      <c r="BO29" t="inlineStr">
        <is>
          <t>-2.64967</t>
        </is>
      </c>
      <c r="BP29" s="2" t="inlineStr">
        <is>
          <t>5.82764e-05</t>
        </is>
      </c>
      <c r="BQ29" t="inlineStr">
        <is>
          <t>538.324</t>
        </is>
      </c>
      <c r="BR29" t="inlineStr">
        <is>
          <t>302.937</t>
        </is>
      </c>
      <c r="BS29" t="inlineStr">
        <is>
          <t>28.2</t>
        </is>
      </c>
      <c r="BT29" t="inlineStr">
        <is>
          <t>0</t>
        </is>
      </c>
      <c r="BU29" t="inlineStr">
        <is>
          <t>-0.466579</t>
        </is>
      </c>
      <c r="BV29" t="inlineStr">
        <is>
          <t>-1.0993</t>
        </is>
      </c>
      <c r="BW29" t="inlineStr">
        <is>
          <t>-3.56255</t>
        </is>
      </c>
      <c r="BX29" s="2" t="inlineStr">
        <is>
          <t>1.11117e-05</t>
        </is>
      </c>
      <c r="BY29" t="inlineStr">
        <is>
          <t>5</t>
        </is>
      </c>
      <c r="BZ29" t="inlineStr">
        <is>
          <t>306.993</t>
        </is>
      </c>
      <c r="CA29" t="inlineStr">
        <is>
          <t>301.967</t>
        </is>
      </c>
      <c r="CB29" t="inlineStr">
        <is>
          <t>44.5</t>
        </is>
      </c>
      <c r="CC29" t="inlineStr">
        <is>
          <t>0</t>
        </is>
      </c>
      <c r="CD29" t="inlineStr">
        <is>
          <t>-0.281579</t>
        </is>
      </c>
      <c r="CE29" t="inlineStr">
        <is>
          <t>-2.39821</t>
        </is>
      </c>
      <c r="CF29" t="inlineStr">
        <is>
          <t>-4.57718</t>
        </is>
      </c>
      <c r="CG29" s="2" t="inlineStr">
        <is>
          <t>-5.57321e-05</t>
        </is>
      </c>
      <c r="CH29" t="inlineStr">
        <is>
          <t>301.49</t>
        </is>
      </c>
      <c r="CI29" t="inlineStr">
        <is>
          <t>62.7</t>
        </is>
      </c>
      <c r="CJ29" t="inlineStr">
        <is>
          <t>0</t>
        </is>
      </c>
      <c r="CK29" t="inlineStr">
        <is>
          <t>-0.132579</t>
        </is>
      </c>
      <c r="CL29" t="inlineStr">
        <is>
          <t>-3.32249</t>
        </is>
      </c>
      <c r="CM29" t="inlineStr">
        <is>
          <t>-3.25753</t>
        </is>
      </c>
      <c r="CN29" s="2" t="inlineStr">
        <is>
          <t>-2.34486e-05</t>
        </is>
      </c>
      <c r="CO29" t="inlineStr">
        <is>
          <t>81.6694</t>
        </is>
      </c>
      <c r="CP29" t="inlineStr">
        <is>
          <t>55.5794</t>
        </is>
      </c>
      <c r="CQ29" t="inlineStr">
        <is>
          <t>300.521</t>
        </is>
      </c>
      <c r="CR29" t="inlineStr">
        <is>
          <t>0</t>
        </is>
      </c>
      <c r="CS29" t="inlineStr">
        <is>
          <t>91.0416</t>
        </is>
      </c>
      <c r="CT29" t="inlineStr">
        <is>
          <t>301.303</t>
        </is>
      </c>
      <c r="CU29" t="inlineStr">
        <is>
          <t>293.6</t>
        </is>
      </c>
      <c r="CV29" t="inlineStr">
        <is>
          <t>63.6</t>
        </is>
      </c>
      <c r="CW29" t="inlineStr">
        <is>
          <t>-3.07275</t>
        </is>
      </c>
      <c r="CX29" t="inlineStr">
        <is>
          <t>-2.71934</t>
        </is>
      </c>
      <c r="CY29" t="inlineStr">
        <is>
          <t>-50</t>
        </is>
      </c>
      <c r="CZ29" t="inlineStr">
        <is>
          <t>0</t>
        </is>
      </c>
      <c r="DA29" t="inlineStr">
        <is>
          <t>0</t>
        </is>
      </c>
      <c r="DB29" t="inlineStr">
        <is>
          <t>0</t>
        </is>
      </c>
      <c r="DC29" t="inlineStr">
        <is>
          <t>0</t>
        </is>
      </c>
      <c r="DD29" t="inlineStr">
        <is>
          <t>0</t>
        </is>
      </c>
      <c r="DE29" t="inlineStr">
        <is>
          <t>0</t>
        </is>
      </c>
      <c r="DF29" t="inlineStr">
        <is>
          <t>0</t>
        </is>
      </c>
      <c r="DG29" t="inlineStr">
        <is>
          <t>0</t>
        </is>
      </c>
      <c r="DH29" t="inlineStr">
        <is>
          <t>0</t>
        </is>
      </c>
      <c r="DI29" t="inlineStr">
        <is>
          <t>0</t>
        </is>
      </c>
      <c r="DJ29" t="inlineStr">
        <is>
          <t>0</t>
        </is>
      </c>
      <c r="DK29" t="inlineStr">
        <is>
          <t>0</t>
        </is>
      </c>
      <c r="DL29" t="inlineStr">
        <is>
          <t>0</t>
        </is>
      </c>
      <c r="DM29" t="inlineStr">
        <is>
          <t>0</t>
        </is>
      </c>
      <c r="DN29" t="inlineStr">
        <is>
          <t>0</t>
        </is>
      </c>
      <c r="DO29" t="inlineStr">
        <is>
          <t>0</t>
        </is>
      </c>
      <c r="DP29" t="inlineStr">
        <is>
          <t>20552</t>
        </is>
      </c>
      <c r="DQ29" t="inlineStr">
        <is>
          <t>-2.61355</t>
        </is>
      </c>
      <c r="DR29" t="inlineStr">
        <is>
          <t>1147</t>
        </is>
      </c>
      <c r="DS29" t="inlineStr">
        <is>
          <t>-278.096</t>
        </is>
      </c>
      <c r="DT29" t="inlineStr">
        <is>
          <t>0</t>
        </is>
      </c>
      <c r="DU29" t="inlineStr">
        <is>
          <t>0</t>
        </is>
      </c>
      <c r="DV29" t="inlineStr">
        <is>
          <t>0</t>
        </is>
      </c>
      <c r="DW29" t="inlineStr">
        <is>
          <t>0</t>
        </is>
      </c>
      <c r="DX29" t="inlineStr">
        <is>
          <t>0</t>
        </is>
      </c>
      <c r="DY29" t="inlineStr">
        <is>
          <t>0</t>
        </is>
      </c>
      <c r="DZ29" t="inlineStr">
        <is>
          <t>3.99121</t>
        </is>
      </c>
      <c r="EA29" t="inlineStr">
        <is>
          <t>5052.96</t>
        </is>
      </c>
      <c r="EB29" t="inlineStr">
        <is>
          <t>14</t>
        </is>
      </c>
      <c r="EC29" t="inlineStr">
        <is>
          <t>0</t>
        </is>
      </c>
      <c r="ED29" t="inlineStr">
        <is>
          <t xml:space="preserve"> 29</t>
        </is>
      </c>
      <c r="EF29" s="8">
        <f>DU29+DW29+DY29-(DU29*DW29+DU29*DY29+DW29*DY29)/100</f>
        <v/>
      </c>
    </row>
    <row r="30">
      <c r="A30" s="10" t="inlineStr">
        <is>
          <t>2024-08-12 21:00</t>
        </is>
      </c>
      <c r="B30" t="inlineStr">
        <is>
          <t>101011</t>
        </is>
      </c>
      <c r="C30" t="inlineStr">
        <is>
          <t>24135.1</t>
        </is>
      </c>
      <c r="D30" t="inlineStr">
        <is>
          <t>1.12217</t>
        </is>
      </c>
      <c r="E30" t="inlineStr">
        <is>
          <t>12401.7</t>
        </is>
      </c>
      <c r="F30" t="inlineStr">
        <is>
          <t>225.9</t>
        </is>
      </c>
      <c r="G30" t="inlineStr">
        <is>
          <t>4.1</t>
        </is>
      </c>
      <c r="H30" t="inlineStr">
        <is>
          <t>0</t>
        </is>
      </c>
      <c r="I30" t="inlineStr">
        <is>
          <t>0.0136104</t>
        </is>
      </c>
      <c r="J30" t="inlineStr">
        <is>
          <t>12.8961</t>
        </is>
      </c>
      <c r="K30" t="inlineStr">
        <is>
          <t>10.5976</t>
        </is>
      </c>
      <c r="L30" t="inlineStr">
        <is>
          <t>7.75487e-05</t>
        </is>
      </c>
      <c r="M30" t="inlineStr">
        <is>
          <t>9669.26</t>
        </is>
      </c>
      <c r="N30" t="inlineStr">
        <is>
          <t>236.891</t>
        </is>
      </c>
      <c r="O30" t="inlineStr">
        <is>
          <t>22.8</t>
        </is>
      </c>
      <c r="P30" t="inlineStr">
        <is>
          <t>0</t>
        </is>
      </c>
      <c r="Q30" t="inlineStr">
        <is>
          <t>-0.11235</t>
        </is>
      </c>
      <c r="R30" t="inlineStr">
        <is>
          <t>-7.03067</t>
        </is>
      </c>
      <c r="S30" t="inlineStr">
        <is>
          <t>7.50002</t>
        </is>
      </c>
      <c r="T30" t="inlineStr">
        <is>
          <t>7.214e-05</t>
        </is>
      </c>
      <c r="U30" t="inlineStr">
        <is>
          <t>7602.23</t>
        </is>
      </c>
      <c r="V30" t="inlineStr">
        <is>
          <t>253.855</t>
        </is>
      </c>
      <c r="W30" t="inlineStr">
        <is>
          <t>18.6</t>
        </is>
      </c>
      <c r="X30" t="inlineStr">
        <is>
          <t>0</t>
        </is>
      </c>
      <c r="Y30" t="inlineStr">
        <is>
          <t>0.0150723</t>
        </is>
      </c>
      <c r="Z30" t="inlineStr">
        <is>
          <t>-5.47395</t>
        </is>
      </c>
      <c r="AA30" t="inlineStr">
        <is>
          <t>3.19864</t>
        </is>
      </c>
      <c r="AB30" s="2" t="inlineStr">
        <is>
          <t>4.73186e-05</t>
        </is>
      </c>
      <c r="AC30" t="inlineStr">
        <is>
          <t>5900.2</t>
        </is>
      </c>
      <c r="AD30" t="inlineStr">
        <is>
          <t>267.017</t>
        </is>
      </c>
      <c r="AE30" t="inlineStr">
        <is>
          <t>14.9</t>
        </is>
      </c>
      <c r="AF30" t="inlineStr">
        <is>
          <t>0</t>
        </is>
      </c>
      <c r="AG30" t="inlineStr">
        <is>
          <t>-0.199842</t>
        </is>
      </c>
      <c r="AH30" t="inlineStr">
        <is>
          <t>-5.08826</t>
        </is>
      </c>
      <c r="AI30" t="inlineStr">
        <is>
          <t>4.42162</t>
        </is>
      </c>
      <c r="AJ30" s="2" t="inlineStr">
        <is>
          <t>7.54244e-05</t>
        </is>
      </c>
      <c r="AK30" t="inlineStr">
        <is>
          <t>4448.18</t>
        </is>
      </c>
      <c r="AL30" t="inlineStr">
        <is>
          <t>276.464</t>
        </is>
      </c>
      <c r="AM30" t="inlineStr">
        <is>
          <t>18.7</t>
        </is>
      </c>
      <c r="AN30" t="inlineStr">
        <is>
          <t>0</t>
        </is>
      </c>
      <c r="AO30" t="inlineStr">
        <is>
          <t>-0.0708398</t>
        </is>
      </c>
      <c r="AP30" t="inlineStr">
        <is>
          <t>-3.99937</t>
        </is>
      </c>
      <c r="AQ30" t="inlineStr">
        <is>
          <t>0.70967</t>
        </is>
      </c>
      <c r="AR30" t="inlineStr">
        <is>
          <t>3.82001e-05</t>
        </is>
      </c>
      <c r="AS30" t="inlineStr">
        <is>
          <t>3182.73</t>
        </is>
      </c>
      <c r="AT30" t="inlineStr">
        <is>
          <t>284.417</t>
        </is>
      </c>
      <c r="AU30" t="inlineStr">
        <is>
          <t>46.4</t>
        </is>
      </c>
      <c r="AV30" t="inlineStr">
        <is>
          <t>0</t>
        </is>
      </c>
      <c r="AW30" t="inlineStr">
        <is>
          <t>-0.030459</t>
        </is>
      </c>
      <c r="AX30" t="inlineStr">
        <is>
          <t>-3.55369</t>
        </is>
      </c>
      <c r="AY30" t="inlineStr">
        <is>
          <t>2.19074</t>
        </is>
      </c>
      <c r="AZ30" t="inlineStr">
        <is>
          <t>5.24475e-05</t>
        </is>
      </c>
      <c r="BA30" t="inlineStr">
        <is>
          <t>1524.26</t>
        </is>
      </c>
      <c r="BB30" t="inlineStr">
        <is>
          <t>296.822</t>
        </is>
      </c>
      <c r="BC30" t="inlineStr">
        <is>
          <t>28.9</t>
        </is>
      </c>
      <c r="BD30" t="inlineStr">
        <is>
          <t>0</t>
        </is>
      </c>
      <c r="BE30" t="inlineStr">
        <is>
          <t>-0.0438262</t>
        </is>
      </c>
      <c r="BF30" t="inlineStr">
        <is>
          <t>-0.189878</t>
        </is>
      </c>
      <c r="BG30" t="inlineStr">
        <is>
          <t>-4.06754</t>
        </is>
      </c>
      <c r="BH30" s="2" t="inlineStr">
        <is>
          <t>2.19819e-05</t>
        </is>
      </c>
      <c r="BI30" t="inlineStr">
        <is>
          <t>780.561</t>
        </is>
      </c>
      <c r="BJ30" t="inlineStr">
        <is>
          <t>301.305</t>
        </is>
      </c>
      <c r="BK30" t="inlineStr">
        <is>
          <t>29.1</t>
        </is>
      </c>
      <c r="BL30" t="inlineStr">
        <is>
          <t>0</t>
        </is>
      </c>
      <c r="BM30" t="inlineStr">
        <is>
          <t>0.0630142</t>
        </is>
      </c>
      <c r="BN30" t="inlineStr">
        <is>
          <t>-2.31935</t>
        </is>
      </c>
      <c r="BO30" t="inlineStr">
        <is>
          <t>-3.02696</t>
        </is>
      </c>
      <c r="BP30" s="2" t="inlineStr">
        <is>
          <t>2.84655e-05</t>
        </is>
      </c>
      <c r="BQ30" t="inlineStr">
        <is>
          <t>543.855</t>
        </is>
      </c>
      <c r="BR30" t="inlineStr">
        <is>
          <t>302.235</t>
        </is>
      </c>
      <c r="BS30" t="inlineStr">
        <is>
          <t>30.3</t>
        </is>
      </c>
      <c r="BT30" t="inlineStr">
        <is>
          <t>0</t>
        </is>
      </c>
      <c r="BU30" t="inlineStr">
        <is>
          <t>0.135032</t>
        </is>
      </c>
      <c r="BV30" t="inlineStr">
        <is>
          <t>-2.62875</t>
        </is>
      </c>
      <c r="BW30" t="inlineStr">
        <is>
          <t>-2.61076</t>
        </is>
      </c>
      <c r="BX30" s="2" t="inlineStr">
        <is>
          <t>2.45643e-05</t>
        </is>
      </c>
      <c r="BY30" t="inlineStr">
        <is>
          <t>5</t>
        </is>
      </c>
      <c r="BZ30" t="inlineStr">
        <is>
          <t>312.802</t>
        </is>
      </c>
      <c r="CA30" t="inlineStr">
        <is>
          <t>301.672</t>
        </is>
      </c>
      <c r="CB30" t="inlineStr">
        <is>
          <t>43.7</t>
        </is>
      </c>
      <c r="CC30" t="inlineStr">
        <is>
          <t>0</t>
        </is>
      </c>
      <c r="CD30" t="inlineStr">
        <is>
          <t>0.139091</t>
        </is>
      </c>
      <c r="CE30" t="inlineStr">
        <is>
          <t>-2.00639</t>
        </is>
      </c>
      <c r="CF30" t="inlineStr">
        <is>
          <t>-2.03504</t>
        </is>
      </c>
      <c r="CG30" s="2" t="inlineStr">
        <is>
          <t>3.33513e-05</t>
        </is>
      </c>
      <c r="CH30" t="inlineStr">
        <is>
          <t>300.352</t>
        </is>
      </c>
      <c r="CI30" t="inlineStr">
        <is>
          <t>69.2</t>
        </is>
      </c>
      <c r="CJ30" t="inlineStr">
        <is>
          <t>0</t>
        </is>
      </c>
      <c r="CK30" t="inlineStr">
        <is>
          <t>-0.000154297</t>
        </is>
      </c>
      <c r="CL30" t="inlineStr">
        <is>
          <t>-0.857532</t>
        </is>
      </c>
      <c r="CM30" t="inlineStr">
        <is>
          <t>-0.919106</t>
        </is>
      </c>
      <c r="CN30" s="2" t="inlineStr">
        <is>
          <t>6.06261e-05</t>
        </is>
      </c>
      <c r="CO30" t="inlineStr">
        <is>
          <t>87.9937</t>
        </is>
      </c>
      <c r="CP30" t="inlineStr">
        <is>
          <t>55.5794</t>
        </is>
      </c>
      <c r="CQ30" t="inlineStr">
        <is>
          <t>298.153</t>
        </is>
      </c>
      <c r="CR30" t="inlineStr">
        <is>
          <t>0</t>
        </is>
      </c>
      <c r="CS30" t="inlineStr">
        <is>
          <t>16.7394</t>
        </is>
      </c>
      <c r="CT30" t="inlineStr">
        <is>
          <t>299.561</t>
        </is>
      </c>
      <c r="CU30" t="inlineStr">
        <is>
          <t>294.5</t>
        </is>
      </c>
      <c r="CV30" t="inlineStr">
        <is>
          <t>73.6</t>
        </is>
      </c>
      <c r="CW30" t="inlineStr">
        <is>
          <t>-0.706443</t>
        </is>
      </c>
      <c r="CX30" t="inlineStr">
        <is>
          <t>-0.762336</t>
        </is>
      </c>
      <c r="CY30" t="inlineStr">
        <is>
          <t>-50</t>
        </is>
      </c>
      <c r="CZ30" t="inlineStr">
        <is>
          <t>0</t>
        </is>
      </c>
      <c r="DA30" t="inlineStr">
        <is>
          <t>0</t>
        </is>
      </c>
      <c r="DB30" t="inlineStr">
        <is>
          <t>0</t>
        </is>
      </c>
      <c r="DC30" t="inlineStr">
        <is>
          <t>0</t>
        </is>
      </c>
      <c r="DD30" t="inlineStr">
        <is>
          <t>0</t>
        </is>
      </c>
      <c r="DE30" t="inlineStr">
        <is>
          <t>0</t>
        </is>
      </c>
      <c r="DF30" t="inlineStr">
        <is>
          <t>0</t>
        </is>
      </c>
      <c r="DG30" t="inlineStr">
        <is>
          <t>0</t>
        </is>
      </c>
      <c r="DH30" t="inlineStr">
        <is>
          <t>0</t>
        </is>
      </c>
      <c r="DI30" t="inlineStr">
        <is>
          <t>0</t>
        </is>
      </c>
      <c r="DJ30" t="inlineStr">
        <is>
          <t>0</t>
        </is>
      </c>
      <c r="DK30" t="inlineStr">
        <is>
          <t>0</t>
        </is>
      </c>
      <c r="DL30" t="inlineStr">
        <is>
          <t>0</t>
        </is>
      </c>
      <c r="DM30" t="inlineStr">
        <is>
          <t>0</t>
        </is>
      </c>
      <c r="DN30" t="inlineStr">
        <is>
          <t>0</t>
        </is>
      </c>
      <c r="DO30" t="inlineStr">
        <is>
          <t>0</t>
        </is>
      </c>
      <c r="DP30" t="inlineStr">
        <is>
          <t>0</t>
        </is>
      </c>
      <c r="DQ30" t="inlineStr">
        <is>
          <t>-3.10621</t>
        </is>
      </c>
      <c r="DR30" t="inlineStr">
        <is>
          <t>1227</t>
        </is>
      </c>
      <c r="DS30" t="inlineStr">
        <is>
          <t>-304.716</t>
        </is>
      </c>
      <c r="DT30" t="inlineStr">
        <is>
          <t>0</t>
        </is>
      </c>
      <c r="DU30" t="inlineStr">
        <is>
          <t>0</t>
        </is>
      </c>
      <c r="DV30" t="inlineStr">
        <is>
          <t>0</t>
        </is>
      </c>
      <c r="DW30" t="inlineStr">
        <is>
          <t>0</t>
        </is>
      </c>
      <c r="DX30" t="inlineStr">
        <is>
          <t>0</t>
        </is>
      </c>
      <c r="DY30" t="inlineStr">
        <is>
          <t>0</t>
        </is>
      </c>
      <c r="DZ30" t="inlineStr">
        <is>
          <t>2.80139</t>
        </is>
      </c>
      <c r="EA30" t="inlineStr">
        <is>
          <t>5010.4</t>
        </is>
      </c>
      <c r="EB30" t="inlineStr">
        <is>
          <t>14.7</t>
        </is>
      </c>
      <c r="EC30" t="inlineStr">
        <is>
          <t>0</t>
        </is>
      </c>
      <c r="ED30" t="inlineStr">
        <is>
          <t xml:space="preserve"> 30</t>
        </is>
      </c>
      <c r="EF30" s="8">
        <f>DU30+DW30+DY30-(DU30*DW30+DU30*DY30+DW30*DY30)/100</f>
        <v/>
      </c>
    </row>
    <row r="31">
      <c r="A31" s="10" t="inlineStr">
        <is>
          <t>2024-08-13 00:00</t>
        </is>
      </c>
      <c r="B31" t="inlineStr">
        <is>
          <t>100953</t>
        </is>
      </c>
      <c r="C31" t="inlineStr">
        <is>
          <t>24134.9</t>
        </is>
      </c>
      <c r="D31" t="inlineStr">
        <is>
          <t>1.31372</t>
        </is>
      </c>
      <c r="E31" t="inlineStr">
        <is>
          <t>12390.8</t>
        </is>
      </c>
      <c r="F31" t="inlineStr">
        <is>
          <t>225.981</t>
        </is>
      </c>
      <c r="G31" t="inlineStr">
        <is>
          <t>3.8</t>
        </is>
      </c>
      <c r="H31" t="inlineStr">
        <is>
          <t>0</t>
        </is>
      </c>
      <c r="I31" t="inlineStr">
        <is>
          <t>-0.0627383</t>
        </is>
      </c>
      <c r="J31" t="inlineStr">
        <is>
          <t>11.6842</t>
        </is>
      </c>
      <c r="K31" t="inlineStr">
        <is>
          <t>10.3011</t>
        </is>
      </c>
      <c r="L31" s="2" t="inlineStr">
        <is>
          <t>8.46683e-05</t>
        </is>
      </c>
      <c r="M31" t="inlineStr">
        <is>
          <t>9654.1</t>
        </is>
      </c>
      <c r="N31" t="inlineStr">
        <is>
          <t>236.746</t>
        </is>
      </c>
      <c r="O31" t="inlineStr">
        <is>
          <t>18.6</t>
        </is>
      </c>
      <c r="P31" t="inlineStr">
        <is>
          <t>0</t>
        </is>
      </c>
      <c r="Q31" t="inlineStr">
        <is>
          <t>-0.12426</t>
        </is>
      </c>
      <c r="R31" t="inlineStr">
        <is>
          <t>-4.39991</t>
        </is>
      </c>
      <c r="S31" t="inlineStr">
        <is>
          <t>8.13892</t>
        </is>
      </c>
      <c r="T31" t="inlineStr">
        <is>
          <t>0.000158094</t>
        </is>
      </c>
      <c r="U31" t="inlineStr">
        <is>
          <t>7590.38</t>
        </is>
      </c>
      <c r="V31" t="inlineStr">
        <is>
          <t>253.563</t>
        </is>
      </c>
      <c r="W31" t="inlineStr">
        <is>
          <t>14.6</t>
        </is>
      </c>
      <c r="X31" t="inlineStr">
        <is>
          <t>0</t>
        </is>
      </c>
      <c r="Y31" t="inlineStr">
        <is>
          <t>-0.114994</t>
        </is>
      </c>
      <c r="Z31" t="inlineStr">
        <is>
          <t>-4.64273</t>
        </is>
      </c>
      <c r="AA31" t="inlineStr">
        <is>
          <t>6.00381</t>
        </is>
      </c>
      <c r="AB31" s="2" t="inlineStr">
        <is>
          <t>0.000145395</t>
        </is>
      </c>
      <c r="AC31" t="inlineStr">
        <is>
          <t>5889.8</t>
        </is>
      </c>
      <c r="AD31" t="inlineStr">
        <is>
          <t>266.482</t>
        </is>
      </c>
      <c r="AE31" t="inlineStr">
        <is>
          <t>13.1</t>
        </is>
      </c>
      <c r="AF31" t="inlineStr">
        <is>
          <t>0</t>
        </is>
      </c>
      <c r="AG31" t="inlineStr">
        <is>
          <t>-0.00849023</t>
        </is>
      </c>
      <c r="AH31" t="inlineStr">
        <is>
          <t>-3.73467</t>
        </is>
      </c>
      <c r="AI31" t="inlineStr">
        <is>
          <t>4.01152</t>
        </is>
      </c>
      <c r="AJ31" t="inlineStr">
        <is>
          <t>7.81642e-05</t>
        </is>
      </c>
      <c r="AK31" t="inlineStr">
        <is>
          <t>4440.08</t>
        </is>
      </c>
      <c r="AL31" t="inlineStr">
        <is>
          <t>275.794</t>
        </is>
      </c>
      <c r="AM31" t="inlineStr">
        <is>
          <t>31.5</t>
        </is>
      </c>
      <c r="AN31" t="inlineStr">
        <is>
          <t>0</t>
        </is>
      </c>
      <c r="AO31" t="inlineStr">
        <is>
          <t>0.055832</t>
        </is>
      </c>
      <c r="AP31" t="inlineStr">
        <is>
          <t>-4.79804</t>
        </is>
      </c>
      <c r="AQ31" t="inlineStr">
        <is>
          <t>2.49438</t>
        </is>
      </c>
      <c r="AR31" s="2" t="inlineStr">
        <is>
          <t>9.27393e-05</t>
        </is>
      </c>
      <c r="AS31" t="inlineStr">
        <is>
          <t>3176.26</t>
        </is>
      </c>
      <c r="AT31" t="inlineStr">
        <is>
          <t>283.937</t>
        </is>
      </c>
      <c r="AU31" t="inlineStr">
        <is>
          <t>50.6</t>
        </is>
      </c>
      <c r="AV31" t="inlineStr">
        <is>
          <t>0</t>
        </is>
      </c>
      <c r="AW31" t="inlineStr">
        <is>
          <t>-0.072125</t>
        </is>
      </c>
      <c r="AX31" t="inlineStr">
        <is>
          <t>-2.24701</t>
        </is>
      </c>
      <c r="AY31" t="inlineStr">
        <is>
          <t>2.01263</t>
        </is>
      </c>
      <c r="AZ31" t="inlineStr">
        <is>
          <t>-2.646e-06</t>
        </is>
      </c>
      <c r="BA31" t="inlineStr">
        <is>
          <t>1519.38</t>
        </is>
      </c>
      <c r="BB31" t="inlineStr">
        <is>
          <t>296.504</t>
        </is>
      </c>
      <c r="BC31" t="inlineStr">
        <is>
          <t>32.3</t>
        </is>
      </c>
      <c r="BD31" t="inlineStr">
        <is>
          <t>0</t>
        </is>
      </c>
      <c r="BE31" t="inlineStr">
        <is>
          <t>0.174883</t>
        </is>
      </c>
      <c r="BF31" t="inlineStr">
        <is>
          <t>-0.98833</t>
        </is>
      </c>
      <c r="BG31" t="inlineStr">
        <is>
          <t>-4.31144</t>
        </is>
      </c>
      <c r="BH31" t="inlineStr">
        <is>
          <t>2.21595e-05</t>
        </is>
      </c>
      <c r="BI31" t="inlineStr">
        <is>
          <t>775.891</t>
        </is>
      </c>
      <c r="BJ31" t="inlineStr">
        <is>
          <t>301.344</t>
        </is>
      </c>
      <c r="BK31" t="inlineStr">
        <is>
          <t>29</t>
        </is>
      </c>
      <c r="BL31" t="inlineStr">
        <is>
          <t>0</t>
        </is>
      </c>
      <c r="BM31" t="inlineStr">
        <is>
          <t>0.034813</t>
        </is>
      </c>
      <c r="BN31" t="inlineStr">
        <is>
          <t>-1.30284</t>
        </is>
      </c>
      <c r="BO31" t="inlineStr">
        <is>
          <t>-2.85881</t>
        </is>
      </c>
      <c r="BP31" s="2" t="inlineStr">
        <is>
          <t>8.12622e-06</t>
        </is>
      </c>
      <c r="BQ31" t="inlineStr">
        <is>
          <t>539.175</t>
        </is>
      </c>
      <c r="BR31" t="inlineStr">
        <is>
          <t>302.238</t>
        </is>
      </c>
      <c r="BS31" t="inlineStr">
        <is>
          <t>30.3</t>
        </is>
      </c>
      <c r="BT31" t="inlineStr">
        <is>
          <t>0</t>
        </is>
      </c>
      <c r="BU31" t="inlineStr">
        <is>
          <t>0.0427075</t>
        </is>
      </c>
      <c r="BV31" t="inlineStr">
        <is>
          <t>-0.675317</t>
        </is>
      </c>
      <c r="BW31" t="inlineStr">
        <is>
          <t>-2.31129</t>
        </is>
      </c>
      <c r="BX31" s="2" t="inlineStr">
        <is>
          <t>1.03794e-05</t>
        </is>
      </c>
      <c r="BY31" t="inlineStr">
        <is>
          <t>5</t>
        </is>
      </c>
      <c r="BZ31" t="inlineStr">
        <is>
          <t>308.071</t>
        </is>
      </c>
      <c r="CA31" t="inlineStr">
        <is>
          <t>302.134</t>
        </is>
      </c>
      <c r="CB31" t="inlineStr">
        <is>
          <t>39.2</t>
        </is>
      </c>
      <c r="CC31" t="inlineStr">
        <is>
          <t>0</t>
        </is>
      </c>
      <c r="CD31" t="inlineStr">
        <is>
          <t>0.0586606</t>
        </is>
      </c>
      <c r="CE31" t="inlineStr">
        <is>
          <t>0.352776</t>
        </is>
      </c>
      <c r="CF31" t="inlineStr">
        <is>
          <t>-1.83291</t>
        </is>
      </c>
      <c r="CG31" s="2" t="inlineStr">
        <is>
          <t>1.09868e-05</t>
        </is>
      </c>
      <c r="CH31" t="inlineStr">
        <is>
          <t>300.878</t>
        </is>
      </c>
      <c r="CI31" t="inlineStr">
        <is>
          <t>58.2</t>
        </is>
      </c>
      <c r="CJ31" t="inlineStr">
        <is>
          <t>0</t>
        </is>
      </c>
      <c r="CK31" t="inlineStr">
        <is>
          <t>0.00250928</t>
        </is>
      </c>
      <c r="CL31" t="inlineStr">
        <is>
          <t>0.924705</t>
        </is>
      </c>
      <c r="CM31" t="inlineStr">
        <is>
          <t>-1.06699</t>
        </is>
      </c>
      <c r="CN31" s="2" t="inlineStr">
        <is>
          <t>2.49183e-05</t>
        </is>
      </c>
      <c r="CO31" t="inlineStr">
        <is>
          <t>82.9872</t>
        </is>
      </c>
      <c r="CP31" t="inlineStr">
        <is>
          <t>55.5794</t>
        </is>
      </c>
      <c r="CQ31" t="inlineStr">
        <is>
          <t>297.14</t>
        </is>
      </c>
      <c r="CR31" t="inlineStr">
        <is>
          <t>0</t>
        </is>
      </c>
      <c r="CS31" t="inlineStr">
        <is>
          <t>17.7995</t>
        </is>
      </c>
      <c r="CT31" t="inlineStr">
        <is>
          <t>299.474</t>
        </is>
      </c>
      <c r="CU31" t="inlineStr">
        <is>
          <t>292.2</t>
        </is>
      </c>
      <c r="CV31" t="inlineStr">
        <is>
          <t>64.1</t>
        </is>
      </c>
      <c r="CW31" t="inlineStr">
        <is>
          <t>0.86802</t>
        </is>
      </c>
      <c r="CX31" t="inlineStr">
        <is>
          <t>-0.947168</t>
        </is>
      </c>
      <c r="CY31" t="inlineStr">
        <is>
          <t>-50</t>
        </is>
      </c>
      <c r="CZ31" t="inlineStr">
        <is>
          <t>0</t>
        </is>
      </c>
      <c r="DA31" t="inlineStr">
        <is>
          <t>0</t>
        </is>
      </c>
      <c r="DB31" t="inlineStr">
        <is>
          <t>0</t>
        </is>
      </c>
      <c r="DC31" t="inlineStr">
        <is>
          <t>0</t>
        </is>
      </c>
      <c r="DD31" t="inlineStr">
        <is>
          <t>0</t>
        </is>
      </c>
      <c r="DE31" t="inlineStr">
        <is>
          <t>0</t>
        </is>
      </c>
      <c r="DF31" t="inlineStr">
        <is>
          <t>0</t>
        </is>
      </c>
      <c r="DG31" t="inlineStr">
        <is>
          <t>0</t>
        </is>
      </c>
      <c r="DH31" t="inlineStr">
        <is>
          <t>0</t>
        </is>
      </c>
      <c r="DI31" t="inlineStr">
        <is>
          <t>0</t>
        </is>
      </c>
      <c r="DJ31" t="inlineStr">
        <is>
          <t>0</t>
        </is>
      </c>
      <c r="DK31" t="inlineStr">
        <is>
          <t>0</t>
        </is>
      </c>
      <c r="DL31" t="inlineStr">
        <is>
          <t>0</t>
        </is>
      </c>
      <c r="DM31" t="inlineStr">
        <is>
          <t>0</t>
        </is>
      </c>
      <c r="DN31" t="inlineStr">
        <is>
          <t>0</t>
        </is>
      </c>
      <c r="DO31" t="inlineStr">
        <is>
          <t>0</t>
        </is>
      </c>
      <c r="DP31" t="inlineStr">
        <is>
          <t>0</t>
        </is>
      </c>
      <c r="DQ31" t="inlineStr">
        <is>
          <t>-1.21191</t>
        </is>
      </c>
      <c r="DR31" t="inlineStr">
        <is>
          <t>507</t>
        </is>
      </c>
      <c r="DS31" t="inlineStr">
        <is>
          <t>-357.218</t>
        </is>
      </c>
      <c r="DT31" t="inlineStr">
        <is>
          <t>0</t>
        </is>
      </c>
      <c r="DU31" t="inlineStr">
        <is>
          <t>0</t>
        </is>
      </c>
      <c r="DV31" t="inlineStr">
        <is>
          <t>0</t>
        </is>
      </c>
      <c r="DW31" t="inlineStr">
        <is>
          <t>0</t>
        </is>
      </c>
      <c r="DX31" t="inlineStr">
        <is>
          <t>0</t>
        </is>
      </c>
      <c r="DY31" t="inlineStr">
        <is>
          <t>0</t>
        </is>
      </c>
      <c r="DZ31" t="inlineStr">
        <is>
          <t>17.0852</t>
        </is>
      </c>
      <c r="EA31" t="inlineStr">
        <is>
          <t>4944.48</t>
        </is>
      </c>
      <c r="EB31" t="inlineStr">
        <is>
          <t>17</t>
        </is>
      </c>
      <c r="EC31" t="inlineStr">
        <is>
          <t>0</t>
        </is>
      </c>
      <c r="ED31" t="inlineStr">
        <is>
          <t xml:space="preserve"> 31</t>
        </is>
      </c>
      <c r="EF31" s="8">
        <f>DU31+DW31+DY31-(DU31*DW31+DU31*DY31+DW31*DY31)/100</f>
        <v/>
      </c>
    </row>
    <row r="32">
      <c r="A32" s="10" t="inlineStr">
        <is>
          <t>2024-08-13 03:00</t>
        </is>
      </c>
      <c r="B32" t="inlineStr">
        <is>
          <t>100909</t>
        </is>
      </c>
      <c r="C32" t="inlineStr">
        <is>
          <t>24134.8</t>
        </is>
      </c>
      <c r="D32" t="inlineStr">
        <is>
          <t>2.52563</t>
        </is>
      </c>
      <c r="E32" t="inlineStr">
        <is>
          <t>12372.7</t>
        </is>
      </c>
      <c r="F32" t="inlineStr">
        <is>
          <t>226.304</t>
        </is>
      </c>
      <c r="G32" t="inlineStr">
        <is>
          <t>3.6</t>
        </is>
      </c>
      <c r="H32" t="inlineStr">
        <is>
          <t>0</t>
        </is>
      </c>
      <c r="I32" t="inlineStr">
        <is>
          <t>0.00450879</t>
        </is>
      </c>
      <c r="J32" t="inlineStr">
        <is>
          <t>11.4</t>
        </is>
      </c>
      <c r="K32" t="inlineStr">
        <is>
          <t>13.5443</t>
        </is>
      </c>
      <c r="L32" t="inlineStr">
        <is>
          <t>8.03953e-05</t>
        </is>
      </c>
      <c r="M32" t="inlineStr">
        <is>
          <t>9635.96</t>
        </is>
      </c>
      <c r="N32" t="inlineStr">
        <is>
          <t>235.91</t>
        </is>
      </c>
      <c r="O32" t="inlineStr">
        <is>
          <t>22.9</t>
        </is>
      </c>
      <c r="P32" t="inlineStr">
        <is>
          <t>0</t>
        </is>
      </c>
      <c r="Q32" t="inlineStr">
        <is>
          <t>-0.125764</t>
        </is>
      </c>
      <c r="R32" t="inlineStr">
        <is>
          <t>-0.933313</t>
        </is>
      </c>
      <c r="S32" t="inlineStr">
        <is>
          <t>9.18533</t>
        </is>
      </c>
      <c r="T32" t="inlineStr">
        <is>
          <t>0.00014548</t>
        </is>
      </c>
      <c r="U32" t="inlineStr">
        <is>
          <t>7576.41</t>
        </is>
      </c>
      <c r="V32" t="inlineStr">
        <is>
          <t>253.327</t>
        </is>
      </c>
      <c r="W32" t="inlineStr">
        <is>
          <t>17.2</t>
        </is>
      </c>
      <c r="X32" t="inlineStr">
        <is>
          <t>0</t>
        </is>
      </c>
      <c r="Y32" t="inlineStr">
        <is>
          <t>-0.170762</t>
        </is>
      </c>
      <c r="Z32" t="inlineStr">
        <is>
          <t>-0.849469</t>
        </is>
      </c>
      <c r="AA32" t="inlineStr">
        <is>
          <t>5.17141</t>
        </is>
      </c>
      <c r="AB32" s="2" t="inlineStr">
        <is>
          <t>8.29077e-05</t>
        </is>
      </c>
      <c r="AC32" t="inlineStr">
        <is>
          <t>5878.22</t>
        </is>
      </c>
      <c r="AD32" t="inlineStr">
        <is>
          <t>266.216</t>
        </is>
      </c>
      <c r="AE32" t="inlineStr">
        <is>
          <t>10.2</t>
        </is>
      </c>
      <c r="AF32" t="inlineStr">
        <is>
          <t>0</t>
        </is>
      </c>
      <c r="AG32" t="inlineStr">
        <is>
          <t>-0.0856914</t>
        </is>
      </c>
      <c r="AH32" t="inlineStr">
        <is>
          <t>-2.85873</t>
        </is>
      </c>
      <c r="AI32" t="inlineStr">
        <is>
          <t>2.48925</t>
        </is>
      </c>
      <c r="AJ32" s="2" t="inlineStr">
        <is>
          <t>0.000138243</t>
        </is>
      </c>
      <c r="AK32" t="inlineStr">
        <is>
          <t>4430.33</t>
        </is>
      </c>
      <c r="AL32" t="inlineStr">
        <is>
          <t>275.349</t>
        </is>
      </c>
      <c r="AM32" t="inlineStr">
        <is>
          <t>26.5</t>
        </is>
      </c>
      <c r="AN32" t="inlineStr">
        <is>
          <t>0</t>
        </is>
      </c>
      <c r="AO32" t="inlineStr">
        <is>
          <t>-0.0129023</t>
        </is>
      </c>
      <c r="AP32" t="inlineStr">
        <is>
          <t>-3.81696</t>
        </is>
      </c>
      <c r="AQ32" t="inlineStr">
        <is>
          <t>3.02432</t>
        </is>
      </c>
      <c r="AR32" s="2" t="inlineStr">
        <is>
          <t>5.54509e-05</t>
        </is>
      </c>
      <c r="AS32" t="inlineStr">
        <is>
          <t>3168.97</t>
        </is>
      </c>
      <c r="AT32" t="inlineStr">
        <is>
          <t>283.485</t>
        </is>
      </c>
      <c r="AU32" t="inlineStr">
        <is>
          <t>49.9</t>
        </is>
      </c>
      <c r="AV32" t="inlineStr">
        <is>
          <t>0</t>
        </is>
      </c>
      <c r="AW32" t="inlineStr">
        <is>
          <t>-0.177896</t>
        </is>
      </c>
      <c r="AX32" t="inlineStr">
        <is>
          <t>-1.76416</t>
        </is>
      </c>
      <c r="AY32" t="inlineStr">
        <is>
          <t>0.635774</t>
        </is>
      </c>
      <c r="AZ32" s="2" t="inlineStr">
        <is>
          <t>1.9021e-06</t>
        </is>
      </c>
      <c r="BA32" t="inlineStr">
        <is>
          <t>1514.65</t>
        </is>
      </c>
      <c r="BB32" t="inlineStr">
        <is>
          <t>295.967</t>
        </is>
      </c>
      <c r="BC32" t="inlineStr">
        <is>
          <t>33.8</t>
        </is>
      </c>
      <c r="BD32" t="inlineStr">
        <is>
          <t>0</t>
        </is>
      </c>
      <c r="BE32" t="inlineStr">
        <is>
          <t>-0.0435449</t>
        </is>
      </c>
      <c r="BF32" t="inlineStr">
        <is>
          <t>-0.197554</t>
        </is>
      </c>
      <c r="BG32" t="inlineStr">
        <is>
          <t>-4.62316</t>
        </is>
      </c>
      <c r="BH32" t="inlineStr">
        <is>
          <t>3.32173e-05</t>
        </is>
      </c>
      <c r="BI32" t="inlineStr">
        <is>
          <t>772.342</t>
        </is>
      </c>
      <c r="BJ32" t="inlineStr">
        <is>
          <t>301.077</t>
        </is>
      </c>
      <c r="BK32" t="inlineStr">
        <is>
          <t>29.5</t>
        </is>
      </c>
      <c r="BL32" t="inlineStr">
        <is>
          <t>0</t>
        </is>
      </c>
      <c r="BM32" t="inlineStr">
        <is>
          <t>0.22697</t>
        </is>
      </c>
      <c r="BN32" t="inlineStr">
        <is>
          <t>1.41888</t>
        </is>
      </c>
      <c r="BO32" t="inlineStr">
        <is>
          <t>-4.22313</t>
        </is>
      </c>
      <c r="BP32" s="2" t="inlineStr">
        <is>
          <t>2.23087e-05</t>
        </is>
      </c>
      <c r="BQ32" t="inlineStr">
        <is>
          <t>535.702</t>
        </is>
      </c>
      <c r="BR32" t="inlineStr">
        <is>
          <t>302.347</t>
        </is>
      </c>
      <c r="BS32" t="inlineStr">
        <is>
          <t>29.5</t>
        </is>
      </c>
      <c r="BT32" t="inlineStr">
        <is>
          <t>0</t>
        </is>
      </c>
      <c r="BU32" t="inlineStr">
        <is>
          <t>0.254829</t>
        </is>
      </c>
      <c r="BV32" t="inlineStr">
        <is>
          <t>1.90716</t>
        </is>
      </c>
      <c r="BW32" t="inlineStr">
        <is>
          <t>-4.02819</t>
        </is>
      </c>
      <c r="BX32" s="2" t="inlineStr">
        <is>
          <t>1.87181e-05</t>
        </is>
      </c>
      <c r="BY32" t="inlineStr">
        <is>
          <t>5</t>
        </is>
      </c>
      <c r="BZ32" t="inlineStr">
        <is>
          <t>304.391</t>
        </is>
      </c>
      <c r="CA32" t="inlineStr">
        <is>
          <t>302.732</t>
        </is>
      </c>
      <c r="CB32" t="inlineStr">
        <is>
          <t>34.5</t>
        </is>
      </c>
      <c r="CC32" t="inlineStr">
        <is>
          <t>0</t>
        </is>
      </c>
      <c r="CD32" t="inlineStr">
        <is>
          <t>0.18255</t>
        </is>
      </c>
      <c r="CE32" t="inlineStr">
        <is>
          <t>2.19786</t>
        </is>
      </c>
      <c r="CF32" t="inlineStr">
        <is>
          <t>-3.67421</t>
        </is>
      </c>
      <c r="CG32" s="2" t="inlineStr">
        <is>
          <t>1.24191e-05</t>
        </is>
      </c>
      <c r="CH32" t="inlineStr">
        <is>
          <t>300.967</t>
        </is>
      </c>
      <c r="CI32" t="inlineStr">
        <is>
          <t>51.2</t>
        </is>
      </c>
      <c r="CJ32" t="inlineStr">
        <is>
          <t>0</t>
        </is>
      </c>
      <c r="CK32" t="inlineStr">
        <is>
          <t>-0.00781299</t>
        </is>
      </c>
      <c r="CL32" t="inlineStr">
        <is>
          <t>1.63985</t>
        </is>
      </c>
      <c r="CM32" t="inlineStr">
        <is>
          <t>-2.21929</t>
        </is>
      </c>
      <c r="CN32" s="2" t="inlineStr">
        <is>
          <t>1.15471e-05</t>
        </is>
      </c>
      <c r="CO32" t="inlineStr">
        <is>
          <t>79.0379</t>
        </is>
      </c>
      <c r="CP32" t="inlineStr">
        <is>
          <t>55.5794</t>
        </is>
      </c>
      <c r="CQ32" t="inlineStr">
        <is>
          <t>297.229</t>
        </is>
      </c>
      <c r="CR32" t="inlineStr">
        <is>
          <t>0</t>
        </is>
      </c>
      <c r="CS32" t="inlineStr">
        <is>
          <t>38.7097</t>
        </is>
      </c>
      <c r="CT32" t="inlineStr">
        <is>
          <t>299.711</t>
        </is>
      </c>
      <c r="CU32" t="inlineStr">
        <is>
          <t>290.3</t>
        </is>
      </c>
      <c r="CV32" t="inlineStr">
        <is>
          <t>56</t>
        </is>
      </c>
      <c r="CW32" t="inlineStr">
        <is>
          <t>1.47289</t>
        </is>
      </c>
      <c r="CX32" t="inlineStr">
        <is>
          <t>-1.96521</t>
        </is>
      </c>
      <c r="CY32" t="inlineStr">
        <is>
          <t>-50</t>
        </is>
      </c>
      <c r="CZ32" t="inlineStr">
        <is>
          <t>0</t>
        </is>
      </c>
      <c r="DA32" t="inlineStr">
        <is>
          <t>0</t>
        </is>
      </c>
      <c r="DB32" t="inlineStr">
        <is>
          <t>0</t>
        </is>
      </c>
      <c r="DC32" t="inlineStr">
        <is>
          <t>0</t>
        </is>
      </c>
      <c r="DD32" t="inlineStr">
        <is>
          <t>0</t>
        </is>
      </c>
      <c r="DE32" t="inlineStr">
        <is>
          <t>0</t>
        </is>
      </c>
      <c r="DF32" t="inlineStr">
        <is>
          <t>0</t>
        </is>
      </c>
      <c r="DG32" t="inlineStr">
        <is>
          <t>0</t>
        </is>
      </c>
      <c r="DH32" t="inlineStr">
        <is>
          <t>0</t>
        </is>
      </c>
      <c r="DI32" t="inlineStr">
        <is>
          <t>0</t>
        </is>
      </c>
      <c r="DJ32" t="inlineStr">
        <is>
          <t>0</t>
        </is>
      </c>
      <c r="DK32" t="inlineStr">
        <is>
          <t>0</t>
        </is>
      </c>
      <c r="DL32" t="inlineStr">
        <is>
          <t>0</t>
        </is>
      </c>
      <c r="DM32" t="inlineStr">
        <is>
          <t>0</t>
        </is>
      </c>
      <c r="DN32" t="inlineStr">
        <is>
          <t>0</t>
        </is>
      </c>
      <c r="DO32" t="inlineStr">
        <is>
          <t>0</t>
        </is>
      </c>
      <c r="DP32" t="inlineStr">
        <is>
          <t>0</t>
        </is>
      </c>
      <c r="DQ32" t="inlineStr">
        <is>
          <t>0.49743</t>
        </is>
      </c>
      <c r="DR32" t="inlineStr">
        <is>
          <t>157</t>
        </is>
      </c>
      <c r="DS32" t="inlineStr">
        <is>
          <t>-439.729</t>
        </is>
      </c>
      <c r="DT32" t="inlineStr">
        <is>
          <t>0</t>
        </is>
      </c>
      <c r="DU32" t="inlineStr">
        <is>
          <t>0</t>
        </is>
      </c>
      <c r="DV32" t="inlineStr">
        <is>
          <t>0</t>
        </is>
      </c>
      <c r="DW32" t="inlineStr">
        <is>
          <t>0</t>
        </is>
      </c>
      <c r="DX32" t="inlineStr">
        <is>
          <t>0</t>
        </is>
      </c>
      <c r="DY32" t="inlineStr">
        <is>
          <t>0</t>
        </is>
      </c>
      <c r="DZ32" t="inlineStr">
        <is>
          <t>44.2056</t>
        </is>
      </c>
      <c r="EA32" t="inlineStr">
        <is>
          <t>4900.8</t>
        </is>
      </c>
      <c r="EB32" t="inlineStr">
        <is>
          <t>15.1</t>
        </is>
      </c>
      <c r="EC32" t="inlineStr">
        <is>
          <t>0</t>
        </is>
      </c>
      <c r="ED32" t="inlineStr">
        <is>
          <t xml:space="preserve"> 32</t>
        </is>
      </c>
      <c r="EF32" s="8">
        <f>DU32+DW32+DY32-(DU32*DW32+DU32*DY32+DW32*DY32)/100</f>
        <v/>
      </c>
    </row>
    <row r="33">
      <c r="A33" s="10" t="inlineStr">
        <is>
          <t>2024-08-13 06:00</t>
        </is>
      </c>
      <c r="B33" t="inlineStr">
        <is>
          <t>100978</t>
        </is>
      </c>
      <c r="C33" t="inlineStr">
        <is>
          <t>24135.1</t>
        </is>
      </c>
      <c r="D33" t="inlineStr">
        <is>
          <t>5.41236</t>
        </is>
      </c>
      <c r="E33" t="inlineStr">
        <is>
          <t>12372.1</t>
        </is>
      </c>
      <c r="F33" t="inlineStr">
        <is>
          <t>225.939</t>
        </is>
      </c>
      <c r="G33" t="inlineStr">
        <is>
          <t>4</t>
        </is>
      </c>
      <c r="H33" t="inlineStr">
        <is>
          <t>0</t>
        </is>
      </c>
      <c r="I33" t="inlineStr">
        <is>
          <t>-0.0925781</t>
        </is>
      </c>
      <c r="J33" t="inlineStr">
        <is>
          <t>11.4</t>
        </is>
      </c>
      <c r="K33" t="inlineStr">
        <is>
          <t>12.8998</t>
        </is>
      </c>
      <c r="L33" t="inlineStr">
        <is>
          <t>0.000103114</t>
        </is>
      </c>
      <c r="M33" t="inlineStr">
        <is>
          <t>9631.38</t>
        </is>
      </c>
      <c r="N33" t="inlineStr">
        <is>
          <t>235.67</t>
        </is>
      </c>
      <c r="O33" t="inlineStr">
        <is>
          <t>24.8</t>
        </is>
      </c>
      <c r="P33" t="inlineStr">
        <is>
          <t>0</t>
        </is>
      </c>
      <c r="Q33" t="inlineStr">
        <is>
          <t>-0.0176836</t>
        </is>
      </c>
      <c r="R33" t="inlineStr">
        <is>
          <t>0.223337</t>
        </is>
      </c>
      <c r="S33" t="inlineStr">
        <is>
          <t>8.71043</t>
        </is>
      </c>
      <c r="T33" t="inlineStr">
        <is>
          <t>6.52564e-05</t>
        </is>
      </c>
      <c r="U33" t="inlineStr">
        <is>
          <t>7574.75</t>
        </is>
      </c>
      <c r="V33" t="inlineStr">
        <is>
          <t>252.958</t>
        </is>
      </c>
      <c r="W33" t="inlineStr">
        <is>
          <t>19.9</t>
        </is>
      </c>
      <c r="X33" t="inlineStr">
        <is>
          <t>0</t>
        </is>
      </c>
      <c r="Y33" t="inlineStr">
        <is>
          <t>0.0494277</t>
        </is>
      </c>
      <c r="Z33" t="inlineStr">
        <is>
          <t>-1.14772</t>
        </is>
      </c>
      <c r="AA33" t="inlineStr">
        <is>
          <t>4.7394</t>
        </is>
      </c>
      <c r="AB33" t="inlineStr">
        <is>
          <t>4.10625e-05</t>
        </is>
      </c>
      <c r="AC33" t="inlineStr">
        <is>
          <t>5878.86</t>
        </is>
      </c>
      <c r="AD33" t="inlineStr">
        <is>
          <t>265.894</t>
        </is>
      </c>
      <c r="AE33" t="inlineStr">
        <is>
          <t>11.2</t>
        </is>
      </c>
      <c r="AF33" t="inlineStr">
        <is>
          <t>0</t>
        </is>
      </c>
      <c r="AG33" t="inlineStr">
        <is>
          <t>0.0288145</t>
        </is>
      </c>
      <c r="AH33" t="inlineStr">
        <is>
          <t>-3.16911</t>
        </is>
      </c>
      <c r="AI33" t="inlineStr">
        <is>
          <t>1.63402</t>
        </is>
      </c>
      <c r="AJ33" s="2" t="inlineStr">
        <is>
          <t>0.000119404</t>
        </is>
      </c>
      <c r="AK33" t="inlineStr">
        <is>
          <t>4433.32</t>
        </is>
      </c>
      <c r="AL33" t="inlineStr">
        <is>
          <t>275.183</t>
        </is>
      </c>
      <c r="AM33" t="inlineStr">
        <is>
          <t>22.8</t>
        </is>
      </c>
      <c r="AN33" t="inlineStr">
        <is>
          <t>0</t>
        </is>
      </c>
      <c r="AO33" t="inlineStr">
        <is>
          <t>-0.0966367</t>
        </is>
      </c>
      <c r="AP33" t="inlineStr">
        <is>
          <t>-3.85214</t>
        </is>
      </c>
      <c r="AQ33" t="inlineStr">
        <is>
          <t>3.31829</t>
        </is>
      </c>
      <c r="AR33" s="2" t="inlineStr">
        <is>
          <t>4.98453e-05</t>
        </is>
      </c>
      <c r="AS33" t="inlineStr">
        <is>
          <t>3172.82</t>
        </is>
      </c>
      <c r="AT33" t="inlineStr">
        <is>
          <t>283.452</t>
        </is>
      </c>
      <c r="AU33" t="inlineStr">
        <is>
          <t>50</t>
        </is>
      </c>
      <c r="AV33" t="inlineStr">
        <is>
          <t>0</t>
        </is>
      </c>
      <c r="AW33" t="inlineStr">
        <is>
          <t>0.0656191</t>
        </is>
      </c>
      <c r="AX33" t="inlineStr">
        <is>
          <t>-1.12377</t>
        </is>
      </c>
      <c r="AY33" t="inlineStr">
        <is>
          <t>-0.538193</t>
        </is>
      </c>
      <c r="AZ33" s="2" t="inlineStr">
        <is>
          <t>8.79041e-05</t>
        </is>
      </c>
      <c r="BA33" t="inlineStr">
        <is>
          <t>1517.85</t>
        </is>
      </c>
      <c r="BB33" t="inlineStr">
        <is>
          <t>296.219</t>
        </is>
      </c>
      <c r="BC33" t="inlineStr">
        <is>
          <t>31.6</t>
        </is>
      </c>
      <c r="BD33" t="inlineStr">
        <is>
          <t>0</t>
        </is>
      </c>
      <c r="BE33" t="inlineStr">
        <is>
          <t>0.2265</t>
        </is>
      </c>
      <c r="BF33" t="inlineStr">
        <is>
          <t>-0.519048</t>
        </is>
      </c>
      <c r="BG33" t="inlineStr">
        <is>
          <t>-3.61043</t>
        </is>
      </c>
      <c r="BH33" t="inlineStr">
        <is>
          <t>4.71082e-05</t>
        </is>
      </c>
      <c r="BI33" t="inlineStr">
        <is>
          <t>775.893</t>
        </is>
      </c>
      <c r="BJ33" t="inlineStr">
        <is>
          <t>300.465</t>
        </is>
      </c>
      <c r="BK33" t="inlineStr">
        <is>
          <t>30.9</t>
        </is>
      </c>
      <c r="BL33" t="inlineStr">
        <is>
          <t>0</t>
        </is>
      </c>
      <c r="BM33" t="inlineStr">
        <is>
          <t>0.128042</t>
        </is>
      </c>
      <c r="BN33" t="inlineStr">
        <is>
          <t>0.795405</t>
        </is>
      </c>
      <c r="BO33" t="inlineStr">
        <is>
          <t>-4.69042</t>
        </is>
      </c>
      <c r="BP33" t="inlineStr">
        <is>
          <t>4.85923e-05</t>
        </is>
      </c>
      <c r="BQ33" t="inlineStr">
        <is>
          <t>539.919</t>
        </is>
      </c>
      <c r="BR33" t="inlineStr">
        <is>
          <t>301.069</t>
        </is>
      </c>
      <c r="BS33" t="inlineStr">
        <is>
          <t>33.7</t>
        </is>
      </c>
      <c r="BT33" t="inlineStr">
        <is>
          <t>0</t>
        </is>
      </c>
      <c r="BU33" t="inlineStr">
        <is>
          <t>0.0861475</t>
        </is>
      </c>
      <c r="BV33" t="inlineStr">
        <is>
          <t>0.552134</t>
        </is>
      </c>
      <c r="BW33" t="inlineStr">
        <is>
          <t>-5.57315</t>
        </is>
      </c>
      <c r="BX33" t="inlineStr">
        <is>
          <t>5.40332e-05</t>
        </is>
      </c>
      <c r="BY33" t="inlineStr">
        <is>
          <t>5</t>
        </is>
      </c>
      <c r="BZ33" t="inlineStr">
        <is>
          <t>310.006</t>
        </is>
      </c>
      <c r="CA33" t="inlineStr">
        <is>
          <t>300.037</t>
        </is>
      </c>
      <c r="CB33" t="inlineStr">
        <is>
          <t>53.5</t>
        </is>
      </c>
      <c r="CC33" t="inlineStr">
        <is>
          <t>0</t>
        </is>
      </c>
      <c r="CD33" t="inlineStr">
        <is>
          <t>0.00123633</t>
        </is>
      </c>
      <c r="CE33" t="inlineStr">
        <is>
          <t>0.0734595</t>
        </is>
      </c>
      <c r="CF33" t="inlineStr">
        <is>
          <t>-5.58349</t>
        </is>
      </c>
      <c r="CG33" s="2" t="inlineStr">
        <is>
          <t>2.7736e-05</t>
        </is>
      </c>
      <c r="CH33" t="inlineStr">
        <is>
          <t>302.028</t>
        </is>
      </c>
      <c r="CI33" t="inlineStr">
        <is>
          <t>50.9</t>
        </is>
      </c>
      <c r="CJ33" t="inlineStr">
        <is>
          <t>0</t>
        </is>
      </c>
      <c r="CK33" t="inlineStr">
        <is>
          <t>-0.110764</t>
        </is>
      </c>
      <c r="CL33" t="inlineStr">
        <is>
          <t>-0.0953882</t>
        </is>
      </c>
      <c r="CM33" t="inlineStr">
        <is>
          <t>-4.80171</t>
        </is>
      </c>
      <c r="CN33" s="2" t="inlineStr">
        <is>
          <t>1.32896e-05</t>
        </is>
      </c>
      <c r="CO33" t="inlineStr">
        <is>
          <t>85.3508</t>
        </is>
      </c>
      <c r="CP33" t="inlineStr">
        <is>
          <t>55.5794</t>
        </is>
      </c>
      <c r="CQ33" t="inlineStr">
        <is>
          <t>306.129</t>
        </is>
      </c>
      <c r="CR33" t="inlineStr">
        <is>
          <t>0</t>
        </is>
      </c>
      <c r="CS33" t="inlineStr">
        <is>
          <t>275.696</t>
        </is>
      </c>
      <c r="CT33" t="inlineStr">
        <is>
          <t>302.929</t>
        </is>
      </c>
      <c r="CU33" t="inlineStr">
        <is>
          <t>291.103</t>
        </is>
      </c>
      <c r="CV33" t="inlineStr">
        <is>
          <t>49</t>
        </is>
      </c>
      <c r="CW33" t="inlineStr">
        <is>
          <t>-0.100115</t>
        </is>
      </c>
      <c r="CX33" t="inlineStr">
        <is>
          <t>-4.29037</t>
        </is>
      </c>
      <c r="CY33" t="inlineStr">
        <is>
          <t>-50</t>
        </is>
      </c>
      <c r="CZ33" t="inlineStr">
        <is>
          <t>0</t>
        </is>
      </c>
      <c r="DA33" t="inlineStr">
        <is>
          <t>0</t>
        </is>
      </c>
      <c r="DB33" t="inlineStr">
        <is>
          <t>0</t>
        </is>
      </c>
      <c r="DC33" t="inlineStr">
        <is>
          <t>0</t>
        </is>
      </c>
      <c r="DD33" t="inlineStr">
        <is>
          <t>0</t>
        </is>
      </c>
      <c r="DE33" t="inlineStr">
        <is>
          <t>0</t>
        </is>
      </c>
      <c r="DF33" t="inlineStr">
        <is>
          <t>0</t>
        </is>
      </c>
      <c r="DG33" t="inlineStr">
        <is>
          <t>0</t>
        </is>
      </c>
      <c r="DH33" t="inlineStr">
        <is>
          <t>0</t>
        </is>
      </c>
      <c r="DI33" t="inlineStr">
        <is>
          <t>0</t>
        </is>
      </c>
      <c r="DJ33" t="inlineStr">
        <is>
          <t>0</t>
        </is>
      </c>
      <c r="DK33" t="inlineStr">
        <is>
          <t>0</t>
        </is>
      </c>
      <c r="DL33" t="inlineStr">
        <is>
          <t>0</t>
        </is>
      </c>
      <c r="DM33" t="inlineStr">
        <is>
          <t>0</t>
        </is>
      </c>
      <c r="DN33" t="inlineStr">
        <is>
          <t>0</t>
        </is>
      </c>
      <c r="DO33" t="inlineStr">
        <is>
          <t>0</t>
        </is>
      </c>
      <c r="DP33" t="inlineStr">
        <is>
          <t>7090</t>
        </is>
      </c>
      <c r="DQ33" t="inlineStr">
        <is>
          <t>-1.42331</t>
        </is>
      </c>
      <c r="DR33" t="inlineStr">
        <is>
          <t>594</t>
        </is>
      </c>
      <c r="DS33" t="inlineStr">
        <is>
          <t>-305.538</t>
        </is>
      </c>
      <c r="DT33" t="inlineStr">
        <is>
          <t>0</t>
        </is>
      </c>
      <c r="DU33" t="inlineStr">
        <is>
          <t>0</t>
        </is>
      </c>
      <c r="DV33" t="inlineStr">
        <is>
          <t>0</t>
        </is>
      </c>
      <c r="DW33" t="inlineStr">
        <is>
          <t>0</t>
        </is>
      </c>
      <c r="DX33" t="inlineStr">
        <is>
          <t>0</t>
        </is>
      </c>
      <c r="DY33" t="inlineStr">
        <is>
          <t>0</t>
        </is>
      </c>
      <c r="DZ33" t="inlineStr">
        <is>
          <t>26.6663</t>
        </is>
      </c>
      <c r="EA33" t="inlineStr">
        <is>
          <t>4810.72</t>
        </is>
      </c>
      <c r="EB33" t="inlineStr">
        <is>
          <t>16.4</t>
        </is>
      </c>
      <c r="EC33" t="inlineStr">
        <is>
          <t>0</t>
        </is>
      </c>
      <c r="ED33" t="inlineStr">
        <is>
          <t xml:space="preserve"> 33</t>
        </is>
      </c>
      <c r="EF33" s="8">
        <f>DU33+DW33+DY33-(DU33*DW33+DU33*DY33+DW33*DY33)/100</f>
        <v/>
      </c>
    </row>
    <row r="34">
      <c r="A34" s="10" t="inlineStr">
        <is>
          <t>2024-08-13 09:00</t>
        </is>
      </c>
      <c r="B34" t="inlineStr">
        <is>
          <t>100978</t>
        </is>
      </c>
      <c r="C34" t="inlineStr">
        <is>
          <t>24135.1</t>
        </is>
      </c>
      <c r="D34" t="inlineStr">
        <is>
          <t>4.52762</t>
        </is>
      </c>
      <c r="E34" t="inlineStr">
        <is>
          <t>12375.2</t>
        </is>
      </c>
      <c r="F34" t="inlineStr">
        <is>
          <t>225.913</t>
        </is>
      </c>
      <c r="G34" t="inlineStr">
        <is>
          <t>4</t>
        </is>
      </c>
      <c r="H34" t="inlineStr">
        <is>
          <t>0</t>
        </is>
      </c>
      <c r="I34" t="inlineStr">
        <is>
          <t>-0.0277441</t>
        </is>
      </c>
      <c r="J34" t="inlineStr">
        <is>
          <t>11.1551</t>
        </is>
      </c>
      <c r="K34" t="inlineStr">
        <is>
          <t>12.3877</t>
        </is>
      </c>
      <c r="L34" s="2" t="inlineStr">
        <is>
          <t>9.48867e-05</t>
        </is>
      </c>
      <c r="M34" t="inlineStr">
        <is>
          <t>9636.08</t>
        </is>
      </c>
      <c r="N34" t="inlineStr">
        <is>
          <t>235.81</t>
        </is>
      </c>
      <c r="O34" t="inlineStr">
        <is>
          <t>25.3</t>
        </is>
      </c>
      <c r="P34" t="inlineStr">
        <is>
          <t>0</t>
        </is>
      </c>
      <c r="Q34" t="inlineStr">
        <is>
          <t>-0.0451914</t>
        </is>
      </c>
      <c r="R34" t="inlineStr">
        <is>
          <t>2.20903</t>
        </is>
      </c>
      <c r="S34" t="inlineStr">
        <is>
          <t>8.16197</t>
        </is>
      </c>
      <c r="T34" t="inlineStr">
        <is>
          <t>5.25239e-05</t>
        </is>
      </c>
      <c r="U34" t="inlineStr">
        <is>
          <t>7578.81</t>
        </is>
      </c>
      <c r="V34" t="inlineStr">
        <is>
          <t>252.992</t>
        </is>
      </c>
      <c r="W34" t="inlineStr">
        <is>
          <t>19.2</t>
        </is>
      </c>
      <c r="X34" t="inlineStr">
        <is>
          <t>0</t>
        </is>
      </c>
      <c r="Y34" t="inlineStr">
        <is>
          <t>0.0408535</t>
        </is>
      </c>
      <c r="Z34" t="inlineStr">
        <is>
          <t>-1.02365</t>
        </is>
      </c>
      <c r="AA34" t="inlineStr">
        <is>
          <t>4.8816</t>
        </is>
      </c>
      <c r="AB34" t="inlineStr">
        <is>
          <t>5.2207e-05</t>
        </is>
      </c>
      <c r="AC34" t="inlineStr">
        <is>
          <t>5883.4</t>
        </is>
      </c>
      <c r="AD34" t="inlineStr">
        <is>
          <t>265.637</t>
        </is>
      </c>
      <c r="AE34" t="inlineStr">
        <is>
          <t>12.4</t>
        </is>
      </c>
      <c r="AF34" t="inlineStr">
        <is>
          <t>0</t>
        </is>
      </c>
      <c r="AG34" t="inlineStr">
        <is>
          <t>-0.007375</t>
        </is>
      </c>
      <c r="AH34" t="inlineStr">
        <is>
          <t>-4.59576</t>
        </is>
      </c>
      <c r="AI34" t="inlineStr">
        <is>
          <t>2.89348</t>
        </is>
      </c>
      <c r="AJ34" t="inlineStr">
        <is>
          <t>8.71082e-05</t>
        </is>
      </c>
      <c r="AK34" t="inlineStr">
        <is>
          <t>4440.56</t>
        </is>
      </c>
      <c r="AL34" t="inlineStr">
        <is>
          <t>274.582</t>
        </is>
      </c>
      <c r="AM34" t="inlineStr">
        <is>
          <t>29.3</t>
        </is>
      </c>
      <c r="AN34" t="inlineStr">
        <is>
          <t>0</t>
        </is>
      </c>
      <c r="AO34" t="inlineStr">
        <is>
          <t>0.0407715</t>
        </is>
      </c>
      <c r="AP34" t="inlineStr">
        <is>
          <t>-4.50682</t>
        </is>
      </c>
      <c r="AQ34" t="inlineStr">
        <is>
          <t>2.91803</t>
        </is>
      </c>
      <c r="AR34" s="2" t="inlineStr">
        <is>
          <t>4.37333e-05</t>
        </is>
      </c>
      <c r="AS34" t="inlineStr">
        <is>
          <t>3180</t>
        </is>
      </c>
      <c r="AT34" t="inlineStr">
        <is>
          <t>283.706</t>
        </is>
      </c>
      <c r="AU34" t="inlineStr">
        <is>
          <t>49</t>
        </is>
      </c>
      <c r="AV34" t="inlineStr">
        <is>
          <t>0</t>
        </is>
      </c>
      <c r="AW34" t="inlineStr">
        <is>
          <t>0.135131</t>
        </is>
      </c>
      <c r="AX34" t="inlineStr">
        <is>
          <t>-1.98702</t>
        </is>
      </c>
      <c r="AY34" t="inlineStr">
        <is>
          <t>0.0499707</t>
        </is>
      </c>
      <c r="AZ34" t="inlineStr">
        <is>
          <t>0.000124639</t>
        </is>
      </c>
      <c r="BA34" t="inlineStr">
        <is>
          <t>1523.19</t>
        </is>
      </c>
      <c r="BB34" t="inlineStr">
        <is>
          <t>296.61</t>
        </is>
      </c>
      <c r="BC34" t="inlineStr">
        <is>
          <t>28.8</t>
        </is>
      </c>
      <c r="BD34" t="inlineStr">
        <is>
          <t>0</t>
        </is>
      </c>
      <c r="BE34" t="inlineStr">
        <is>
          <t>-0.0110947</t>
        </is>
      </c>
      <c r="BF34" t="inlineStr">
        <is>
          <t>0.268088</t>
        </is>
      </c>
      <c r="BG34" t="inlineStr">
        <is>
          <t>-2.4161</t>
        </is>
      </c>
      <c r="BH34" t="inlineStr">
        <is>
          <t>6.81407e-05</t>
        </is>
      </c>
      <c r="BI34" t="inlineStr">
        <is>
          <t>781.219</t>
        </is>
      </c>
      <c r="BJ34" t="inlineStr">
        <is>
          <t>299.883</t>
        </is>
      </c>
      <c r="BK34" t="inlineStr">
        <is>
          <t>40.2</t>
        </is>
      </c>
      <c r="BL34" t="inlineStr">
        <is>
          <t>0</t>
        </is>
      </c>
      <c r="BM34" t="inlineStr">
        <is>
          <t>0.140126</t>
        </is>
      </c>
      <c r="BN34" t="inlineStr">
        <is>
          <t>0.416145</t>
        </is>
      </c>
      <c r="BO34" t="inlineStr">
        <is>
          <t>-4.30463</t>
        </is>
      </c>
      <c r="BP34" t="inlineStr">
        <is>
          <t>5.24868e-05</t>
        </is>
      </c>
      <c r="BQ34" t="inlineStr">
        <is>
          <t>545.075</t>
        </is>
      </c>
      <c r="BR34" t="inlineStr">
        <is>
          <t>301.716</t>
        </is>
      </c>
      <c r="BS34" t="inlineStr">
        <is>
          <t>39.1</t>
        </is>
      </c>
      <c r="BT34" t="inlineStr">
        <is>
          <t>0</t>
        </is>
      </c>
      <c r="BU34" t="inlineStr">
        <is>
          <t>0.10069</t>
        </is>
      </c>
      <c r="BV34" t="inlineStr">
        <is>
          <t>0.162961</t>
        </is>
      </c>
      <c r="BW34" t="inlineStr">
        <is>
          <t>-4.56953</t>
        </is>
      </c>
      <c r="BX34" s="2" t="inlineStr">
        <is>
          <t>5.71708e-05</t>
        </is>
      </c>
      <c r="BY34" t="inlineStr">
        <is>
          <t>5</t>
        </is>
      </c>
      <c r="BZ34" t="inlineStr">
        <is>
          <t>313.521</t>
        </is>
      </c>
      <c r="CA34" t="inlineStr">
        <is>
          <t>303.877</t>
        </is>
      </c>
      <c r="CB34" t="inlineStr">
        <is>
          <t>36.4</t>
        </is>
      </c>
      <c r="CC34" t="inlineStr">
        <is>
          <t>0</t>
        </is>
      </c>
      <c r="CD34" t="inlineStr">
        <is>
          <t>-0.0311494</t>
        </is>
      </c>
      <c r="CE34" t="inlineStr">
        <is>
          <t>-0.213042</t>
        </is>
      </c>
      <c r="CF34" t="inlineStr">
        <is>
          <t>-4.9101</t>
        </is>
      </c>
      <c r="CG34" s="2" t="inlineStr">
        <is>
          <t>5.33076e-05</t>
        </is>
      </c>
      <c r="CH34" t="inlineStr">
        <is>
          <t>306.46</t>
        </is>
      </c>
      <c r="CI34" t="inlineStr">
        <is>
          <t>32.9</t>
        </is>
      </c>
      <c r="CJ34" t="inlineStr">
        <is>
          <t>0</t>
        </is>
      </c>
      <c r="CK34" t="inlineStr">
        <is>
          <t>-0.137313</t>
        </is>
      </c>
      <c r="CL34" t="inlineStr">
        <is>
          <t>-0.712061</t>
        </is>
      </c>
      <c r="CM34" t="inlineStr">
        <is>
          <t>-4.80988</t>
        </is>
      </c>
      <c r="CN34" s="2" t="inlineStr">
        <is>
          <t>5.56858e-05</t>
        </is>
      </c>
      <c r="CO34" t="inlineStr">
        <is>
          <t>86.0769</t>
        </is>
      </c>
      <c r="CP34" t="inlineStr">
        <is>
          <t>55.5794</t>
        </is>
      </c>
      <c r="CQ34" t="inlineStr">
        <is>
          <t>320.555</t>
        </is>
      </c>
      <c r="CR34" t="inlineStr">
        <is>
          <t>0</t>
        </is>
      </c>
      <c r="CS34" t="inlineStr">
        <is>
          <t>717.028</t>
        </is>
      </c>
      <c r="CT34" t="inlineStr">
        <is>
          <t>308.501</t>
        </is>
      </c>
      <c r="CU34" t="inlineStr">
        <is>
          <t>288.4</t>
        </is>
      </c>
      <c r="CV34" t="inlineStr">
        <is>
          <t>30</t>
        </is>
      </c>
      <c r="CW34" t="inlineStr">
        <is>
          <t>-0.919888</t>
        </is>
      </c>
      <c r="CX34" t="inlineStr">
        <is>
          <t>-4.70542</t>
        </is>
      </c>
      <c r="CY34" t="inlineStr">
        <is>
          <t>-50</t>
        </is>
      </c>
      <c r="CZ34" t="inlineStr">
        <is>
          <t>0</t>
        </is>
      </c>
      <c r="DA34" t="inlineStr">
        <is>
          <t>0</t>
        </is>
      </c>
      <c r="DB34" t="inlineStr">
        <is>
          <t>0</t>
        </is>
      </c>
      <c r="DC34" t="inlineStr">
        <is>
          <t>0</t>
        </is>
      </c>
      <c r="DD34" t="inlineStr">
        <is>
          <t>0</t>
        </is>
      </c>
      <c r="DE34" t="inlineStr">
        <is>
          <t>0</t>
        </is>
      </c>
      <c r="DF34" t="inlineStr">
        <is>
          <t>0</t>
        </is>
      </c>
      <c r="DG34" t="inlineStr">
        <is>
          <t>0</t>
        </is>
      </c>
      <c r="DH34" t="inlineStr">
        <is>
          <t>0</t>
        </is>
      </c>
      <c r="DI34" t="inlineStr">
        <is>
          <t>0</t>
        </is>
      </c>
      <c r="DJ34" t="inlineStr">
        <is>
          <t>0</t>
        </is>
      </c>
      <c r="DK34" t="inlineStr">
        <is>
          <t>0</t>
        </is>
      </c>
      <c r="DL34" t="inlineStr">
        <is>
          <t>0</t>
        </is>
      </c>
      <c r="DM34" t="inlineStr">
        <is>
          <t>0</t>
        </is>
      </c>
      <c r="DN34" t="inlineStr">
        <is>
          <t>0</t>
        </is>
      </c>
      <c r="DO34" t="inlineStr">
        <is>
          <t>0</t>
        </is>
      </c>
      <c r="DP34" t="inlineStr">
        <is>
          <t>10800</t>
        </is>
      </c>
      <c r="DQ34" t="inlineStr">
        <is>
          <t>-1.24772</t>
        </is>
      </c>
      <c r="DR34" t="inlineStr">
        <is>
          <t>476</t>
        </is>
      </c>
      <c r="DS34" t="inlineStr">
        <is>
          <t>-143.78</t>
        </is>
      </c>
      <c r="DT34" t="inlineStr">
        <is>
          <t>0</t>
        </is>
      </c>
      <c r="DU34" t="inlineStr">
        <is>
          <t>0</t>
        </is>
      </c>
      <c r="DV34" t="inlineStr">
        <is>
          <t>0</t>
        </is>
      </c>
      <c r="DW34" t="inlineStr">
        <is>
          <t>0</t>
        </is>
      </c>
      <c r="DX34" t="inlineStr">
        <is>
          <t>0</t>
        </is>
      </c>
      <c r="DY34" t="inlineStr">
        <is>
          <t>0</t>
        </is>
      </c>
      <c r="DZ34" t="inlineStr">
        <is>
          <t>23.1558</t>
        </is>
      </c>
      <c r="EA34" t="inlineStr">
        <is>
          <t>4699.2</t>
        </is>
      </c>
      <c r="EB34" t="inlineStr">
        <is>
          <t>24.7</t>
        </is>
      </c>
      <c r="EC34" t="inlineStr">
        <is>
          <t>0</t>
        </is>
      </c>
      <c r="ED34" t="inlineStr">
        <is>
          <t xml:space="preserve"> 34</t>
        </is>
      </c>
      <c r="EF34" s="8">
        <f>DU34+DW34+DY34-(DU34*DW34+DU34*DY34+DW34*DY34)/100</f>
        <v/>
      </c>
    </row>
    <row r="35">
      <c r="A35" s="10" t="inlineStr">
        <is>
          <t>2024-08-13 12:00</t>
        </is>
      </c>
      <c r="B35" t="inlineStr">
        <is>
          <t>100870</t>
        </is>
      </c>
      <c r="C35" t="inlineStr">
        <is>
          <t>24134.9</t>
        </is>
      </c>
      <c r="D35" t="inlineStr">
        <is>
          <t>4.52342</t>
        </is>
      </c>
      <c r="E35" t="inlineStr">
        <is>
          <t>12374.8</t>
        </is>
      </c>
      <c r="F35" t="inlineStr">
        <is>
          <t>225.535</t>
        </is>
      </c>
      <c r="G35" t="inlineStr">
        <is>
          <t>4.5</t>
        </is>
      </c>
      <c r="H35" t="inlineStr">
        <is>
          <t>0</t>
        </is>
      </c>
      <c r="I35" t="inlineStr">
        <is>
          <t>-0.0578857</t>
        </is>
      </c>
      <c r="J35" t="inlineStr">
        <is>
          <t>9.64382</t>
        </is>
      </c>
      <c r="K35" t="inlineStr">
        <is>
          <t>10.7519</t>
        </is>
      </c>
      <c r="L35" t="inlineStr">
        <is>
          <t>0.000104786</t>
        </is>
      </c>
      <c r="M35" t="inlineStr">
        <is>
          <t>9636.56</t>
        </is>
      </c>
      <c r="N35" t="inlineStr">
        <is>
          <t>235.75</t>
        </is>
      </c>
      <c r="O35" t="inlineStr">
        <is>
          <t>27.1</t>
        </is>
      </c>
      <c r="P35" t="inlineStr">
        <is>
          <t>0</t>
        </is>
      </c>
      <c r="Q35" t="inlineStr">
        <is>
          <t>0.00403711</t>
        </is>
      </c>
      <c r="R35" t="inlineStr">
        <is>
          <t>3.32216</t>
        </is>
      </c>
      <c r="S35" t="inlineStr">
        <is>
          <t>5.77863</t>
        </is>
      </c>
      <c r="T35" s="2" t="inlineStr">
        <is>
          <t>6.33851e-05</t>
        </is>
      </c>
      <c r="U35" t="inlineStr">
        <is>
          <t>7578.59</t>
        </is>
      </c>
      <c r="V35" t="inlineStr">
        <is>
          <t>253.211</t>
        </is>
      </c>
      <c r="W35" t="inlineStr">
        <is>
          <t>16.5</t>
        </is>
      </c>
      <c r="X35" t="inlineStr">
        <is>
          <t>0</t>
        </is>
      </c>
      <c r="Y35" t="inlineStr">
        <is>
          <t>-0.0261973</t>
        </is>
      </c>
      <c r="Z35" t="inlineStr">
        <is>
          <t>-0.849097</t>
        </is>
      </c>
      <c r="AA35" t="inlineStr">
        <is>
          <t>4.37518</t>
        </is>
      </c>
      <c r="AB35" s="2" t="inlineStr">
        <is>
          <t>5.54448e-05</t>
        </is>
      </c>
      <c r="AC35" t="inlineStr">
        <is>
          <t>5882.69</t>
        </is>
      </c>
      <c r="AD35" t="inlineStr">
        <is>
          <t>265.833</t>
        </is>
      </c>
      <c r="AE35" t="inlineStr">
        <is>
          <t>12.1</t>
        </is>
      </c>
      <c r="AF35" t="inlineStr">
        <is>
          <t>0</t>
        </is>
      </c>
      <c r="AG35" t="inlineStr">
        <is>
          <t>0.0234785</t>
        </is>
      </c>
      <c r="AH35" t="inlineStr">
        <is>
          <t>-4.2033</t>
        </is>
      </c>
      <c r="AI35" t="inlineStr">
        <is>
          <t>5.25148</t>
        </is>
      </c>
      <c r="AJ35" t="inlineStr">
        <is>
          <t>0.000103862</t>
        </is>
      </c>
      <c r="AK35" t="inlineStr">
        <is>
          <t>4439.28</t>
        </is>
      </c>
      <c r="AL35" t="inlineStr">
        <is>
          <t>274.674</t>
        </is>
      </c>
      <c r="AM35" t="inlineStr">
        <is>
          <t>31.1</t>
        </is>
      </c>
      <c r="AN35" t="inlineStr">
        <is>
          <t>0</t>
        </is>
      </c>
      <c r="AO35" t="inlineStr">
        <is>
          <t>-0.00319531</t>
        </is>
      </c>
      <c r="AP35" t="inlineStr">
        <is>
          <t>-3.80516</t>
        </is>
      </c>
      <c r="AQ35" t="inlineStr">
        <is>
          <t>2.98491</t>
        </is>
      </c>
      <c r="AR35" s="2" t="inlineStr">
        <is>
          <t>5.03759e-05</t>
        </is>
      </c>
      <c r="AS35" t="inlineStr">
        <is>
          <t>3177.96</t>
        </is>
      </c>
      <c r="AT35" t="inlineStr">
        <is>
          <t>283.89</t>
        </is>
      </c>
      <c r="AU35" t="inlineStr">
        <is>
          <t>46</t>
        </is>
      </c>
      <c r="AV35" t="inlineStr">
        <is>
          <t>0</t>
        </is>
      </c>
      <c r="AW35" t="inlineStr">
        <is>
          <t>0.135672</t>
        </is>
      </c>
      <c r="AX35" t="inlineStr">
        <is>
          <t>-1.67944</t>
        </is>
      </c>
      <c r="AY35" t="inlineStr">
        <is>
          <t>0.719038</t>
        </is>
      </c>
      <c r="AZ35" s="2" t="inlineStr">
        <is>
          <t>1.90758e-05</t>
        </is>
      </c>
      <c r="BA35" t="inlineStr">
        <is>
          <t>1519.28</t>
        </is>
      </c>
      <c r="BB35" t="inlineStr">
        <is>
          <t>296.993</t>
        </is>
      </c>
      <c r="BC35" t="inlineStr">
        <is>
          <t>27.9</t>
        </is>
      </c>
      <c r="BD35" t="inlineStr">
        <is>
          <t>0</t>
        </is>
      </c>
      <c r="BE35" t="inlineStr">
        <is>
          <t>0.38191</t>
        </is>
      </c>
      <c r="BF35" t="inlineStr">
        <is>
          <t>0.912954</t>
        </is>
      </c>
      <c r="BG35" t="inlineStr">
        <is>
          <t>-2.02647</t>
        </is>
      </c>
      <c r="BH35" t="inlineStr">
        <is>
          <t>9.31237e-05</t>
        </is>
      </c>
      <c r="BI35" t="inlineStr">
        <is>
          <t>775.629</t>
        </is>
      </c>
      <c r="BJ35" t="inlineStr">
        <is>
          <t>301.641</t>
        </is>
      </c>
      <c r="BK35" t="inlineStr">
        <is>
          <t>33</t>
        </is>
      </c>
      <c r="BL35" t="inlineStr">
        <is>
          <t>0</t>
        </is>
      </c>
      <c r="BM35" t="inlineStr">
        <is>
          <t>0.636801</t>
        </is>
      </c>
      <c r="BN35" t="inlineStr">
        <is>
          <t>1.1383</t>
        </is>
      </c>
      <c r="BO35" t="inlineStr">
        <is>
          <t>-3.68135</t>
        </is>
      </c>
      <c r="BP35" s="2" t="inlineStr">
        <is>
          <t>3.85884e-05</t>
        </is>
      </c>
      <c r="BQ35" t="inlineStr">
        <is>
          <t>538.23</t>
        </is>
      </c>
      <c r="BR35" t="inlineStr">
        <is>
          <t>303.541</t>
        </is>
      </c>
      <c r="BS35" t="inlineStr">
        <is>
          <t>31.7</t>
        </is>
      </c>
      <c r="BT35" t="inlineStr">
        <is>
          <t>0</t>
        </is>
      </c>
      <c r="BU35" t="inlineStr">
        <is>
          <t>0.469069</t>
        </is>
      </c>
      <c r="BV35" t="inlineStr">
        <is>
          <t>0.59832</t>
        </is>
      </c>
      <c r="BW35" t="inlineStr">
        <is>
          <t>-4.54388</t>
        </is>
      </c>
      <c r="BX35" s="2" t="inlineStr">
        <is>
          <t>2.23694e-05</t>
        </is>
      </c>
      <c r="BY35" t="inlineStr">
        <is>
          <t>5</t>
        </is>
      </c>
      <c r="BZ35" t="inlineStr">
        <is>
          <t>305.405</t>
        </is>
      </c>
      <c r="CA35" t="inlineStr">
        <is>
          <t>305.741</t>
        </is>
      </c>
      <c r="CB35" t="inlineStr">
        <is>
          <t>29.2</t>
        </is>
      </c>
      <c r="CC35" t="inlineStr">
        <is>
          <t>0</t>
        </is>
      </c>
      <c r="CD35" t="inlineStr">
        <is>
          <t>0.159402</t>
        </is>
      </c>
      <c r="CE35" t="inlineStr">
        <is>
          <t>-0.0746289</t>
        </is>
      </c>
      <c r="CF35" t="inlineStr">
        <is>
          <t>-5.34418</t>
        </is>
      </c>
      <c r="CG35" s="2" t="inlineStr">
        <is>
          <t>6.75598e-06</t>
        </is>
      </c>
      <c r="CH35" t="inlineStr">
        <is>
          <t>308.639</t>
        </is>
      </c>
      <c r="CI35" t="inlineStr">
        <is>
          <t>26.1</t>
        </is>
      </c>
      <c r="CJ35" t="inlineStr">
        <is>
          <t>0</t>
        </is>
      </c>
      <c r="CK35" t="inlineStr">
        <is>
          <t>-0.138598</t>
        </is>
      </c>
      <c r="CL35" t="inlineStr">
        <is>
          <t>-0.868889</t>
        </is>
      </c>
      <c r="CM35" t="inlineStr">
        <is>
          <t>-5.40516</t>
        </is>
      </c>
      <c r="CN35" s="2" t="inlineStr">
        <is>
          <t>-2.07739e-06</t>
        </is>
      </c>
      <c r="CO35" t="inlineStr">
        <is>
          <t>76.7345</t>
        </is>
      </c>
      <c r="CP35" t="inlineStr">
        <is>
          <t>55.5794</t>
        </is>
      </c>
      <c r="CQ35" t="inlineStr">
        <is>
          <t>323.715</t>
        </is>
      </c>
      <c r="CR35" t="inlineStr">
        <is>
          <t>0</t>
        </is>
      </c>
      <c r="CS35" t="inlineStr">
        <is>
          <t>857.183</t>
        </is>
      </c>
      <c r="CT35" t="inlineStr">
        <is>
          <t>310.64</t>
        </is>
      </c>
      <c r="CU35" t="inlineStr">
        <is>
          <t>286.6</t>
        </is>
      </c>
      <c r="CV35" t="inlineStr">
        <is>
          <t>23.8</t>
        </is>
      </c>
      <c r="CW35" t="inlineStr">
        <is>
          <t>-1.19647</t>
        </is>
      </c>
      <c r="CX35" t="inlineStr">
        <is>
          <t>-5.54176</t>
        </is>
      </c>
      <c r="CY35" t="inlineStr">
        <is>
          <t>-50</t>
        </is>
      </c>
      <c r="CZ35" t="inlineStr">
        <is>
          <t>0</t>
        </is>
      </c>
      <c r="DA35" t="inlineStr">
        <is>
          <t>0</t>
        </is>
      </c>
      <c r="DB35" t="inlineStr">
        <is>
          <t>0</t>
        </is>
      </c>
      <c r="DC35" t="inlineStr">
        <is>
          <t>0</t>
        </is>
      </c>
      <c r="DD35" t="inlineStr">
        <is>
          <t>0</t>
        </is>
      </c>
      <c r="DE35" t="inlineStr">
        <is>
          <t>0</t>
        </is>
      </c>
      <c r="DF35" t="inlineStr">
        <is>
          <t>0</t>
        </is>
      </c>
      <c r="DG35" t="inlineStr">
        <is>
          <t>0</t>
        </is>
      </c>
      <c r="DH35" t="inlineStr">
        <is>
          <t>0</t>
        </is>
      </c>
      <c r="DI35" t="inlineStr">
        <is>
          <t>0</t>
        </is>
      </c>
      <c r="DJ35" t="inlineStr">
        <is>
          <t>0</t>
        </is>
      </c>
      <c r="DK35" t="inlineStr">
        <is>
          <t>0</t>
        </is>
      </c>
      <c r="DL35" t="inlineStr">
        <is>
          <t>0</t>
        </is>
      </c>
      <c r="DM35" t="inlineStr">
        <is>
          <t>0</t>
        </is>
      </c>
      <c r="DN35" t="inlineStr">
        <is>
          <t>0</t>
        </is>
      </c>
      <c r="DO35" t="inlineStr">
        <is>
          <t>0</t>
        </is>
      </c>
      <c r="DP35" t="inlineStr">
        <is>
          <t>21600</t>
        </is>
      </c>
      <c r="DQ35" t="inlineStr">
        <is>
          <t>-0.490112</t>
        </is>
      </c>
      <c r="DR35" t="inlineStr">
        <is>
          <t>305</t>
        </is>
      </c>
      <c r="DS35" t="inlineStr">
        <is>
          <t>-105.388</t>
        </is>
      </c>
      <c r="DT35" t="inlineStr">
        <is>
          <t>0</t>
        </is>
      </c>
      <c r="DU35" t="inlineStr">
        <is>
          <t>0</t>
        </is>
      </c>
      <c r="DV35" t="inlineStr">
        <is>
          <t>0</t>
        </is>
      </c>
      <c r="DW35" t="inlineStr">
        <is>
          <t>0</t>
        </is>
      </c>
      <c r="DX35" t="inlineStr">
        <is>
          <t>0</t>
        </is>
      </c>
      <c r="DY35" t="inlineStr">
        <is>
          <t>0</t>
        </is>
      </c>
      <c r="DZ35" t="inlineStr">
        <is>
          <t>30.2013</t>
        </is>
      </c>
      <c r="EA35" t="inlineStr">
        <is>
          <t>4692.64</t>
        </is>
      </c>
      <c r="EB35" t="inlineStr">
        <is>
          <t>27.4</t>
        </is>
      </c>
      <c r="EC35" t="inlineStr">
        <is>
          <t>0</t>
        </is>
      </c>
      <c r="ED35" t="inlineStr">
        <is>
          <t xml:space="preserve"> 35</t>
        </is>
      </c>
      <c r="EF35" s="8">
        <f>DU35+DW35+DY35-(DU35*DW35+DU35*DY35+DW35*DY35)/100</f>
        <v/>
      </c>
    </row>
    <row r="36">
      <c r="A36" s="10" t="inlineStr">
        <is>
          <t>2024-08-13 15:00</t>
        </is>
      </c>
      <c r="B36" t="inlineStr">
        <is>
          <t>100754</t>
        </is>
      </c>
      <c r="C36" t="inlineStr">
        <is>
          <t>24134.8</t>
        </is>
      </c>
      <c r="D36" t="inlineStr">
        <is>
          <t>4.73222</t>
        </is>
      </c>
      <c r="E36" t="inlineStr">
        <is>
          <t>12369.4</t>
        </is>
      </c>
      <c r="F36" t="inlineStr">
        <is>
          <t>226.619</t>
        </is>
      </c>
      <c r="G36" t="inlineStr">
        <is>
          <t>3.6</t>
        </is>
      </c>
      <c r="H36" t="inlineStr">
        <is>
          <t>0</t>
        </is>
      </c>
      <c r="I36" t="inlineStr">
        <is>
          <t>0.0494395</t>
        </is>
      </c>
      <c r="J36" t="inlineStr">
        <is>
          <t>10.4733</t>
        </is>
      </c>
      <c r="K36" t="inlineStr">
        <is>
          <t>10.9324</t>
        </is>
      </c>
      <c r="L36" t="inlineStr">
        <is>
          <t>0.000107456</t>
        </is>
      </c>
      <c r="M36" t="inlineStr">
        <is>
          <t>9632.19</t>
        </is>
      </c>
      <c r="N36" t="inlineStr">
        <is>
          <t>235.721</t>
        </is>
      </c>
      <c r="O36" t="inlineStr">
        <is>
          <t>27.4</t>
        </is>
      </c>
      <c r="P36" t="inlineStr">
        <is>
          <t>0</t>
        </is>
      </c>
      <c r="Q36" t="inlineStr">
        <is>
          <t>-0.0523711</t>
        </is>
      </c>
      <c r="R36" t="inlineStr">
        <is>
          <t>2.89996</t>
        </is>
      </c>
      <c r="S36" t="inlineStr">
        <is>
          <t>3.32696</t>
        </is>
      </c>
      <c r="T36" t="inlineStr">
        <is>
          <t>3.88506e-05</t>
        </is>
      </c>
      <c r="U36" t="inlineStr">
        <is>
          <t>7575.1</t>
        </is>
      </c>
      <c r="V36" t="inlineStr">
        <is>
          <t>252.92</t>
        </is>
      </c>
      <c r="W36" t="inlineStr">
        <is>
          <t>16.6</t>
        </is>
      </c>
      <c r="X36" t="inlineStr">
        <is>
          <t>0</t>
        </is>
      </c>
      <c r="Y36" t="inlineStr">
        <is>
          <t>-0.231</t>
        </is>
      </c>
      <c r="Z36" t="inlineStr">
        <is>
          <t>-1.12054</t>
        </is>
      </c>
      <c r="AA36" t="inlineStr">
        <is>
          <t>3.0557</t>
        </is>
      </c>
      <c r="AB36" t="inlineStr">
        <is>
          <t>8.71637e-05</t>
        </is>
      </c>
      <c r="AC36" t="inlineStr">
        <is>
          <t>5880.63</t>
        </is>
      </c>
      <c r="AD36" t="inlineStr">
        <is>
          <t>265.583</t>
        </is>
      </c>
      <c r="AE36" t="inlineStr">
        <is>
          <t>14.7</t>
        </is>
      </c>
      <c r="AF36" t="inlineStr">
        <is>
          <t>0</t>
        </is>
      </c>
      <c r="AG36" t="inlineStr">
        <is>
          <t>-0.110293</t>
        </is>
      </c>
      <c r="AH36" t="inlineStr">
        <is>
          <t>-2.38934</t>
        </is>
      </c>
      <c r="AI36" t="inlineStr">
        <is>
          <t>5.43519</t>
        </is>
      </c>
      <c r="AJ36" s="2" t="inlineStr">
        <is>
          <t>8.68981e-05</t>
        </is>
      </c>
      <c r="AK36" t="inlineStr">
        <is>
          <t>4437.31</t>
        </is>
      </c>
      <c r="AL36" t="inlineStr">
        <is>
          <t>274.943</t>
        </is>
      </c>
      <c r="AM36" t="inlineStr">
        <is>
          <t>28.9</t>
        </is>
      </c>
      <c r="AN36" t="inlineStr">
        <is>
          <t>0</t>
        </is>
      </c>
      <c r="AO36" t="inlineStr">
        <is>
          <t>0.139982</t>
        </is>
      </c>
      <c r="AP36" t="inlineStr">
        <is>
          <t>-3.35531</t>
        </is>
      </c>
      <c r="AQ36" t="inlineStr">
        <is>
          <t>3.06768</t>
        </is>
      </c>
      <c r="AR36" s="2" t="inlineStr">
        <is>
          <t>7.15893e-05</t>
        </is>
      </c>
      <c r="AS36" t="inlineStr">
        <is>
          <t>3173.83</t>
        </is>
      </c>
      <c r="AT36" t="inlineStr">
        <is>
          <t>284.26</t>
        </is>
      </c>
      <c r="AU36" t="inlineStr">
        <is>
          <t>43.5</t>
        </is>
      </c>
      <c r="AV36" t="inlineStr">
        <is>
          <t>0</t>
        </is>
      </c>
      <c r="AW36" t="inlineStr">
        <is>
          <t>0.340539</t>
        </is>
      </c>
      <c r="AX36" t="inlineStr">
        <is>
          <t>-2.76161</t>
        </is>
      </c>
      <c r="AY36" t="inlineStr">
        <is>
          <t>-0.70708</t>
        </is>
      </c>
      <c r="AZ36" t="inlineStr">
        <is>
          <t>9.06012e-05</t>
        </is>
      </c>
      <c r="BA36" t="inlineStr">
        <is>
          <t>1513.12</t>
        </is>
      </c>
      <c r="BB36" t="inlineStr">
        <is>
          <t>297.951</t>
        </is>
      </c>
      <c r="BC36" t="inlineStr">
        <is>
          <t>23.5</t>
        </is>
      </c>
      <c r="BD36" t="inlineStr">
        <is>
          <t>0</t>
        </is>
      </c>
      <c r="BE36" t="inlineStr">
        <is>
          <t>0.434581</t>
        </is>
      </c>
      <c r="BF36" t="inlineStr">
        <is>
          <t>1.81596</t>
        </is>
      </c>
      <c r="BG36" t="inlineStr">
        <is>
          <t>-2.59173</t>
        </is>
      </c>
      <c r="BH36" t="inlineStr">
        <is>
          <t>0.000104152</t>
        </is>
      </c>
      <c r="BI36" t="inlineStr">
        <is>
          <t>766.248</t>
        </is>
      </c>
      <c r="BJ36" t="inlineStr">
        <is>
          <t>303.065</t>
        </is>
      </c>
      <c r="BK36" t="inlineStr">
        <is>
          <t>24.8</t>
        </is>
      </c>
      <c r="BL36" t="inlineStr">
        <is>
          <t>0</t>
        </is>
      </c>
      <c r="BM36" t="inlineStr">
        <is>
          <t>0.60973</t>
        </is>
      </c>
      <c r="BN36" t="inlineStr">
        <is>
          <t>1.95661</t>
        </is>
      </c>
      <c r="BO36" t="inlineStr">
        <is>
          <t>-3.68004</t>
        </is>
      </c>
      <c r="BP36" s="2" t="inlineStr">
        <is>
          <t>4.64709e-05</t>
        </is>
      </c>
      <c r="BQ36" t="inlineStr">
        <is>
          <t>528.296</t>
        </is>
      </c>
      <c r="BR36" t="inlineStr">
        <is>
          <t>304.315</t>
        </is>
      </c>
      <c r="BS36" t="inlineStr">
        <is>
          <t>27.2</t>
        </is>
      </c>
      <c r="BT36" t="inlineStr">
        <is>
          <t>0</t>
        </is>
      </c>
      <c r="BU36" t="inlineStr">
        <is>
          <t>0.471645</t>
        </is>
      </c>
      <c r="BV36" t="inlineStr">
        <is>
          <t>1.49187</t>
        </is>
      </c>
      <c r="BW36" t="inlineStr">
        <is>
          <t>-4.38723</t>
        </is>
      </c>
      <c r="BX36" s="2" t="inlineStr">
        <is>
          <t>2.36035e-05</t>
        </is>
      </c>
      <c r="BY36" t="inlineStr">
        <is>
          <t>5</t>
        </is>
      </c>
      <c r="BZ36" t="inlineStr">
        <is>
          <t>295.143</t>
        </is>
      </c>
      <c r="CA36" t="inlineStr">
        <is>
          <t>306.165</t>
        </is>
      </c>
      <c r="CB36" t="inlineStr">
        <is>
          <t>26.2</t>
        </is>
      </c>
      <c r="CC36" t="inlineStr">
        <is>
          <t>0</t>
        </is>
      </c>
      <c r="CD36" t="inlineStr">
        <is>
          <t>0.188517</t>
        </is>
      </c>
      <c r="CE36" t="inlineStr">
        <is>
          <t>0.827134</t>
        </is>
      </c>
      <c r="CF36" t="inlineStr">
        <is>
          <t>-5.16539</t>
        </is>
      </c>
      <c r="CG36" s="2" t="inlineStr">
        <is>
          <t>1.42192e-05</t>
        </is>
      </c>
      <c r="CH36" t="inlineStr">
        <is>
          <t>308.856</t>
        </is>
      </c>
      <c r="CI36" t="inlineStr">
        <is>
          <t>23.7</t>
        </is>
      </c>
      <c r="CJ36" t="inlineStr">
        <is>
          <t>0</t>
        </is>
      </c>
      <c r="CK36" t="inlineStr">
        <is>
          <t>-0.11908</t>
        </is>
      </c>
      <c r="CL36" t="inlineStr">
        <is>
          <t>-0.108276</t>
        </is>
      </c>
      <c r="CM36" t="inlineStr">
        <is>
          <t>-4.92512</t>
        </is>
      </c>
      <c r="CN36" s="2" t="inlineStr">
        <is>
          <t>1.21066e-05</t>
        </is>
      </c>
      <c r="CO36" t="inlineStr">
        <is>
          <t>66.2368</t>
        </is>
      </c>
      <c r="CP36" t="inlineStr">
        <is>
          <t>55.5794</t>
        </is>
      </c>
      <c r="CQ36" t="inlineStr">
        <is>
          <t>316.8</t>
        </is>
      </c>
      <c r="CR36" t="inlineStr">
        <is>
          <t>0</t>
        </is>
      </c>
      <c r="CS36" t="inlineStr">
        <is>
          <t>581.295</t>
        </is>
      </c>
      <c r="CT36" t="inlineStr">
        <is>
          <t>309.899</t>
        </is>
      </c>
      <c r="CU36" t="inlineStr">
        <is>
          <t>285.303</t>
        </is>
      </c>
      <c r="CV36" t="inlineStr">
        <is>
          <t>22.7</t>
        </is>
      </c>
      <c r="CW36" t="inlineStr">
        <is>
          <t>-0.329663</t>
        </is>
      </c>
      <c r="CX36" t="inlineStr">
        <is>
          <t>-5.12297</t>
        </is>
      </c>
      <c r="CY36" t="inlineStr">
        <is>
          <t>-50</t>
        </is>
      </c>
      <c r="CZ36" t="inlineStr">
        <is>
          <t>0</t>
        </is>
      </c>
      <c r="DA36" t="inlineStr">
        <is>
          <t>0</t>
        </is>
      </c>
      <c r="DB36" t="inlineStr">
        <is>
          <t>0</t>
        </is>
      </c>
      <c r="DC36" t="inlineStr">
        <is>
          <t>0</t>
        </is>
      </c>
      <c r="DD36" t="inlineStr">
        <is>
          <t>0</t>
        </is>
      </c>
      <c r="DE36" t="inlineStr">
        <is>
          <t>0</t>
        </is>
      </c>
      <c r="DF36" t="inlineStr">
        <is>
          <t>0</t>
        </is>
      </c>
      <c r="DG36" t="inlineStr">
        <is>
          <t>0</t>
        </is>
      </c>
      <c r="DH36" t="inlineStr">
        <is>
          <t>0</t>
        </is>
      </c>
      <c r="DI36" t="inlineStr">
        <is>
          <t>0</t>
        </is>
      </c>
      <c r="DJ36" t="inlineStr">
        <is>
          <t>0</t>
        </is>
      </c>
      <c r="DK36" t="inlineStr">
        <is>
          <t>0</t>
        </is>
      </c>
      <c r="DL36" t="inlineStr">
        <is>
          <t>0</t>
        </is>
      </c>
      <c r="DM36" t="inlineStr">
        <is>
          <t>0</t>
        </is>
      </c>
      <c r="DN36" t="inlineStr">
        <is>
          <t>0</t>
        </is>
      </c>
      <c r="DO36" t="inlineStr">
        <is>
          <t>0</t>
        </is>
      </c>
      <c r="DP36" t="inlineStr">
        <is>
          <t>10800</t>
        </is>
      </c>
      <c r="DQ36" t="inlineStr">
        <is>
          <t>0.281552</t>
        </is>
      </c>
      <c r="DR36" t="inlineStr">
        <is>
          <t>118</t>
        </is>
      </c>
      <c r="DS36" t="inlineStr">
        <is>
          <t>-190.243</t>
        </is>
      </c>
      <c r="DT36" t="inlineStr">
        <is>
          <t>0</t>
        </is>
      </c>
      <c r="DU36" t="inlineStr">
        <is>
          <t>0</t>
        </is>
      </c>
      <c r="DV36" t="inlineStr">
        <is>
          <t>0</t>
        </is>
      </c>
      <c r="DW36" t="inlineStr">
        <is>
          <t>0</t>
        </is>
      </c>
      <c r="DX36" t="inlineStr">
        <is>
          <t>0</t>
        </is>
      </c>
      <c r="DY36" t="inlineStr">
        <is>
          <t>0</t>
        </is>
      </c>
      <c r="DZ36" t="inlineStr">
        <is>
          <t>22.1184</t>
        </is>
      </c>
      <c r="EA36" t="inlineStr">
        <is>
          <t>4712.96</t>
        </is>
      </c>
      <c r="EB36" t="inlineStr">
        <is>
          <t>27.5</t>
        </is>
      </c>
      <c r="EC36" t="inlineStr">
        <is>
          <t>0</t>
        </is>
      </c>
      <c r="ED36" t="inlineStr">
        <is>
          <t xml:space="preserve"> 36</t>
        </is>
      </c>
      <c r="EF36" s="8">
        <f>DU36+DW36+DY36-(DU36*DW36+DU36*DY36+DW36*DY36)/100</f>
        <v/>
      </c>
    </row>
    <row r="37">
      <c r="A37" s="10" t="inlineStr">
        <is>
          <t>2024-08-13 18:00</t>
        </is>
      </c>
      <c r="B37" t="inlineStr">
        <is>
          <t>100815</t>
        </is>
      </c>
      <c r="C37" t="inlineStr">
        <is>
          <t>24135.2</t>
        </is>
      </c>
      <c r="D37" t="inlineStr">
        <is>
          <t>2.81753</t>
        </is>
      </c>
      <c r="E37" t="inlineStr">
        <is>
          <t>12370.6</t>
        </is>
      </c>
      <c r="F37" t="inlineStr">
        <is>
          <t>226.333</t>
        </is>
      </c>
      <c r="G37" t="inlineStr">
        <is>
          <t>3.7</t>
        </is>
      </c>
      <c r="H37" t="inlineStr">
        <is>
          <t>0</t>
        </is>
      </c>
      <c r="I37" t="inlineStr">
        <is>
          <t>-0.0182871</t>
        </is>
      </c>
      <c r="J37" t="inlineStr">
        <is>
          <t>9.586</t>
        </is>
      </c>
      <c r="K37" t="inlineStr">
        <is>
          <t>7.32393</t>
        </is>
      </c>
      <c r="L37" t="inlineStr">
        <is>
          <t>0.000102256</t>
        </is>
      </c>
      <c r="M37" t="inlineStr">
        <is>
          <t>9630.64</t>
        </is>
      </c>
      <c r="N37" t="inlineStr">
        <is>
          <t>235.523</t>
        </is>
      </c>
      <c r="O37" t="inlineStr">
        <is>
          <t>27</t>
        </is>
      </c>
      <c r="P37" t="inlineStr">
        <is>
          <t>0</t>
        </is>
      </c>
      <c r="Q37" t="inlineStr">
        <is>
          <t>0.0591504</t>
        </is>
      </c>
      <c r="R37" t="inlineStr">
        <is>
          <t>1.94086</t>
        </is>
      </c>
      <c r="S37" t="inlineStr">
        <is>
          <t>1.39003</t>
        </is>
      </c>
      <c r="T37" t="inlineStr">
        <is>
          <t>4.29464e-05</t>
        </is>
      </c>
      <c r="U37" t="inlineStr">
        <is>
          <t>7574.73</t>
        </is>
      </c>
      <c r="V37" t="inlineStr">
        <is>
          <t>252.534</t>
        </is>
      </c>
      <c r="W37" t="inlineStr">
        <is>
          <t>19.9</t>
        </is>
      </c>
      <c r="X37" t="inlineStr">
        <is>
          <t>0</t>
        </is>
      </c>
      <c r="Y37" t="inlineStr">
        <is>
          <t>-0.119281</t>
        </is>
      </c>
      <c r="Z37" t="inlineStr">
        <is>
          <t>-1.288</t>
        </is>
      </c>
      <c r="AA37" t="inlineStr">
        <is>
          <t>1.99921</t>
        </is>
      </c>
      <c r="AB37" t="inlineStr">
        <is>
          <t>8.37299e-05</t>
        </is>
      </c>
      <c r="AC37" t="inlineStr">
        <is>
          <t>5882.36</t>
        </is>
      </c>
      <c r="AD37" t="inlineStr">
        <is>
          <t>265.426</t>
        </is>
      </c>
      <c r="AE37" t="inlineStr">
        <is>
          <t>16.3</t>
        </is>
      </c>
      <c r="AF37" t="inlineStr">
        <is>
          <t>0</t>
        </is>
      </c>
      <c r="AG37" t="inlineStr">
        <is>
          <t>-0.232473</t>
        </is>
      </c>
      <c r="AH37" t="inlineStr">
        <is>
          <t>-1.54789</t>
        </is>
      </c>
      <c r="AI37" t="inlineStr">
        <is>
          <t>3.27668</t>
        </is>
      </c>
      <c r="AJ37" t="inlineStr">
        <is>
          <t>7.30048e-05</t>
        </is>
      </c>
      <c r="AK37" t="inlineStr">
        <is>
          <t>4440.86</t>
        </is>
      </c>
      <c r="AL37" t="inlineStr">
        <is>
          <t>274.458</t>
        </is>
      </c>
      <c r="AM37" t="inlineStr">
        <is>
          <t>63.4</t>
        </is>
      </c>
      <c r="AN37" t="inlineStr">
        <is>
          <t>0</t>
        </is>
      </c>
      <c r="AO37" t="inlineStr">
        <is>
          <t>-0.226352</t>
        </is>
      </c>
      <c r="AP37" t="inlineStr">
        <is>
          <t>-7.89458</t>
        </is>
      </c>
      <c r="AQ37" t="inlineStr">
        <is>
          <t>4.08972</t>
        </is>
      </c>
      <c r="AR37" s="2" t="inlineStr">
        <is>
          <t>-3.66738e-05</t>
        </is>
      </c>
      <c r="AS37" t="inlineStr">
        <is>
          <t>3174.8</t>
        </is>
      </c>
      <c r="AT37" t="inlineStr">
        <is>
          <t>285.084</t>
        </is>
      </c>
      <c r="AU37" t="inlineStr">
        <is>
          <t>33</t>
        </is>
      </c>
      <c r="AV37" t="inlineStr">
        <is>
          <t>0</t>
        </is>
      </c>
      <c r="AW37" t="inlineStr">
        <is>
          <t>-0.193357</t>
        </is>
      </c>
      <c r="AX37" t="inlineStr">
        <is>
          <t>-1.56366</t>
        </is>
      </c>
      <c r="AY37" t="inlineStr">
        <is>
          <t>2.78194</t>
        </is>
      </c>
      <c r="AZ37" t="inlineStr">
        <is>
          <t>8.67709e-05</t>
        </is>
      </c>
      <c r="BA37" t="inlineStr">
        <is>
          <t>1513.25</t>
        </is>
      </c>
      <c r="BB37" t="inlineStr">
        <is>
          <t>297.657</t>
        </is>
      </c>
      <c r="BC37" t="inlineStr">
        <is>
          <t>34.5</t>
        </is>
      </c>
      <c r="BD37" t="inlineStr">
        <is>
          <t>0</t>
        </is>
      </c>
      <c r="BE37" t="inlineStr">
        <is>
          <t>-0.243042</t>
        </is>
      </c>
      <c r="BF37" t="inlineStr">
        <is>
          <t>1.88738</t>
        </is>
      </c>
      <c r="BG37" t="inlineStr">
        <is>
          <t>-4.69259</t>
        </is>
      </c>
      <c r="BH37" t="inlineStr">
        <is>
          <t>-7.36217e-05</t>
        </is>
      </c>
      <c r="BI37" t="inlineStr">
        <is>
          <t>767.147</t>
        </is>
      </c>
      <c r="BJ37" t="inlineStr">
        <is>
          <t>302.533</t>
        </is>
      </c>
      <c r="BK37" t="inlineStr">
        <is>
          <t>25.3</t>
        </is>
      </c>
      <c r="BL37" t="inlineStr">
        <is>
          <t>0</t>
        </is>
      </c>
      <c r="BM37" t="inlineStr">
        <is>
          <t>-0.193811</t>
        </is>
      </c>
      <c r="BN37" t="inlineStr">
        <is>
          <t>1.84523</t>
        </is>
      </c>
      <c r="BO37" t="inlineStr">
        <is>
          <t>-2.22198</t>
        </is>
      </c>
      <c r="BP37" t="inlineStr">
        <is>
          <t>-3.5552e-05</t>
        </is>
      </c>
      <c r="BQ37" t="inlineStr">
        <is>
          <t>529.47</t>
        </is>
      </c>
      <c r="BR37" t="inlineStr">
        <is>
          <t>303.671</t>
        </is>
      </c>
      <c r="BS37" t="inlineStr">
        <is>
          <t>26.1</t>
        </is>
      </c>
      <c r="BT37" t="inlineStr">
        <is>
          <t>0</t>
        </is>
      </c>
      <c r="BU37" t="inlineStr">
        <is>
          <t>-0.201331</t>
        </is>
      </c>
      <c r="BV37" t="inlineStr">
        <is>
          <t>0.869463</t>
        </is>
      </c>
      <c r="BW37" t="inlineStr">
        <is>
          <t>-2.28323</t>
        </is>
      </c>
      <c r="BX37" s="2" t="inlineStr">
        <is>
          <t>-3.7543e-05</t>
        </is>
      </c>
      <c r="BY37" t="inlineStr">
        <is>
          <t>5</t>
        </is>
      </c>
      <c r="BZ37" t="inlineStr">
        <is>
          <t>297.256</t>
        </is>
      </c>
      <c r="CA37" t="inlineStr">
        <is>
          <t>303.909</t>
        </is>
      </c>
      <c r="CB37" t="inlineStr">
        <is>
          <t>30.7</t>
        </is>
      </c>
      <c r="CC37" t="inlineStr">
        <is>
          <t>0</t>
        </is>
      </c>
      <c r="CD37" t="inlineStr">
        <is>
          <t>-0.175814</t>
        </is>
      </c>
      <c r="CE37" t="inlineStr">
        <is>
          <t>-0.581548</t>
        </is>
      </c>
      <c r="CF37" t="inlineStr">
        <is>
          <t>-2.54378</t>
        </is>
      </c>
      <c r="CG37" s="2" t="inlineStr">
        <is>
          <t>-4.76417e-05</t>
        </is>
      </c>
      <c r="CH37" t="inlineStr">
        <is>
          <t>302.751</t>
        </is>
      </c>
      <c r="CI37" t="inlineStr">
        <is>
          <t>48.5</t>
        </is>
      </c>
      <c r="CJ37" t="inlineStr">
        <is>
          <t>0</t>
        </is>
      </c>
      <c r="CK37" t="inlineStr">
        <is>
          <t>-0.063814</t>
        </is>
      </c>
      <c r="CL37" t="inlineStr">
        <is>
          <t>-1.84747</t>
        </is>
      </c>
      <c r="CM37" t="inlineStr">
        <is>
          <t>-1.73021</t>
        </is>
      </c>
      <c r="CN37" s="2" t="inlineStr">
        <is>
          <t>-9.13696e-06</t>
        </is>
      </c>
      <c r="CO37" t="inlineStr">
        <is>
          <t>71.047</t>
        </is>
      </c>
      <c r="CP37" t="inlineStr">
        <is>
          <t>55.5794</t>
        </is>
      </c>
      <c r="CQ37" t="inlineStr">
        <is>
          <t>300.512</t>
        </is>
      </c>
      <c r="CR37" t="inlineStr">
        <is>
          <t>0</t>
        </is>
      </c>
      <c r="CS37" t="inlineStr">
        <is>
          <t>55.5951</t>
        </is>
      </c>
      <c r="CT37" t="inlineStr">
        <is>
          <t>302.011</t>
        </is>
      </c>
      <c r="CU37" t="inlineStr">
        <is>
          <t>290.803</t>
        </is>
      </c>
      <c r="CV37" t="inlineStr">
        <is>
          <t>51</t>
        </is>
      </c>
      <c r="CW37" t="inlineStr">
        <is>
          <t>-1.83184</t>
        </is>
      </c>
      <c r="CX37" t="inlineStr">
        <is>
          <t>-1.59877</t>
        </is>
      </c>
      <c r="CY37" t="inlineStr">
        <is>
          <t>-50</t>
        </is>
      </c>
      <c r="CZ37" t="inlineStr">
        <is>
          <t>0</t>
        </is>
      </c>
      <c r="DA37" t="inlineStr">
        <is>
          <t>0</t>
        </is>
      </c>
      <c r="DB37" t="inlineStr">
        <is>
          <t>0</t>
        </is>
      </c>
      <c r="DC37" t="inlineStr">
        <is>
          <t>0</t>
        </is>
      </c>
      <c r="DD37" t="inlineStr">
        <is>
          <t>0</t>
        </is>
      </c>
      <c r="DE37" t="inlineStr">
        <is>
          <t>0</t>
        </is>
      </c>
      <c r="DF37" t="inlineStr">
        <is>
          <t>0</t>
        </is>
      </c>
      <c r="DG37" t="inlineStr">
        <is>
          <t>0</t>
        </is>
      </c>
      <c r="DH37" t="inlineStr">
        <is>
          <t>0</t>
        </is>
      </c>
      <c r="DI37" t="inlineStr">
        <is>
          <t>0</t>
        </is>
      </c>
      <c r="DJ37" t="inlineStr">
        <is>
          <t>0</t>
        </is>
      </c>
      <c r="DK37" t="inlineStr">
        <is>
          <t>0</t>
        </is>
      </c>
      <c r="DL37" t="inlineStr">
        <is>
          <t>0</t>
        </is>
      </c>
      <c r="DM37" t="inlineStr">
        <is>
          <t>0</t>
        </is>
      </c>
      <c r="DN37" t="inlineStr">
        <is>
          <t>0</t>
        </is>
      </c>
      <c r="DO37" t="inlineStr">
        <is>
          <t>0</t>
        </is>
      </c>
      <c r="DP37" t="inlineStr">
        <is>
          <t>20546</t>
        </is>
      </c>
      <c r="DQ37" t="inlineStr">
        <is>
          <t>-2.01219</t>
        </is>
      </c>
      <c r="DR37" t="inlineStr">
        <is>
          <t>681</t>
        </is>
      </c>
      <c r="DS37" t="inlineStr">
        <is>
          <t>-353.861</t>
        </is>
      </c>
      <c r="DT37" t="inlineStr">
        <is>
          <t>0</t>
        </is>
      </c>
      <c r="DU37" t="inlineStr">
        <is>
          <t>0</t>
        </is>
      </c>
      <c r="DV37" t="inlineStr">
        <is>
          <t>0</t>
        </is>
      </c>
      <c r="DW37" t="inlineStr">
        <is>
          <t>0</t>
        </is>
      </c>
      <c r="DX37" t="inlineStr">
        <is>
          <t>0</t>
        </is>
      </c>
      <c r="DY37" t="inlineStr">
        <is>
          <t>0</t>
        </is>
      </c>
      <c r="DZ37" t="inlineStr">
        <is>
          <t>24.2198</t>
        </is>
      </c>
      <c r="EA37" t="inlineStr">
        <is>
          <t>4598.08</t>
        </is>
      </c>
      <c r="EB37" t="inlineStr">
        <is>
          <t>50.8</t>
        </is>
      </c>
      <c r="EC37" t="inlineStr">
        <is>
          <t>0</t>
        </is>
      </c>
      <c r="ED37" t="inlineStr">
        <is>
          <t xml:space="preserve"> 37</t>
        </is>
      </c>
      <c r="EF37" s="8">
        <f>DU37+DW37+DY37-(DU37*DW37+DU37*DY37+DW37*DY37)/100</f>
        <v/>
      </c>
    </row>
    <row r="38">
      <c r="A38" s="10" t="inlineStr">
        <is>
          <t>2024-08-13 21:00</t>
        </is>
      </c>
      <c r="B38" t="inlineStr">
        <is>
          <t>100923</t>
        </is>
      </c>
      <c r="C38" t="inlineStr">
        <is>
          <t>24135.2</t>
        </is>
      </c>
      <c r="D38" t="inlineStr">
        <is>
          <t>2.02662</t>
        </is>
      </c>
      <c r="E38" t="inlineStr">
        <is>
          <t>12373.4</t>
        </is>
      </c>
      <c r="F38" t="inlineStr">
        <is>
          <t>225.316</t>
        </is>
      </c>
      <c r="G38" t="inlineStr">
        <is>
          <t>4.4</t>
        </is>
      </c>
      <c r="H38" t="inlineStr">
        <is>
          <t>0</t>
        </is>
      </c>
      <c r="I38" t="inlineStr">
        <is>
          <t>-0.0986914</t>
        </is>
      </c>
      <c r="J38" t="inlineStr">
        <is>
          <t>7.60018</t>
        </is>
      </c>
      <c r="K38" t="inlineStr">
        <is>
          <t>4.87143</t>
        </is>
      </c>
      <c r="L38" t="inlineStr">
        <is>
          <t>9.89382e-05</t>
        </is>
      </c>
      <c r="M38" t="inlineStr">
        <is>
          <t>9625.15</t>
        </is>
      </c>
      <c r="N38" t="inlineStr">
        <is>
          <t>236.161</t>
        </is>
      </c>
      <c r="O38" t="inlineStr">
        <is>
          <t>19.8</t>
        </is>
      </c>
      <c r="P38" t="inlineStr">
        <is>
          <t>0</t>
        </is>
      </c>
      <c r="Q38" t="inlineStr">
        <is>
          <t>0.151354</t>
        </is>
      </c>
      <c r="R38" t="inlineStr">
        <is>
          <t>1.10944</t>
        </is>
      </c>
      <c r="S38" t="inlineStr">
        <is>
          <t>3.24583</t>
        </is>
      </c>
      <c r="T38" s="2" t="inlineStr">
        <is>
          <t>5.11858e-05</t>
        </is>
      </c>
      <c r="U38" t="inlineStr">
        <is>
          <t>7569.61</t>
        </is>
      </c>
      <c r="V38" t="inlineStr">
        <is>
          <t>252.134</t>
        </is>
      </c>
      <c r="W38" t="inlineStr">
        <is>
          <t>21.4</t>
        </is>
      </c>
      <c r="X38" t="inlineStr">
        <is>
          <t>0</t>
        </is>
      </c>
      <c r="Y38" t="inlineStr">
        <is>
          <t>0.0400859</t>
        </is>
      </c>
      <c r="Z38" t="inlineStr">
        <is>
          <t>-2.79688</t>
        </is>
      </c>
      <c r="AA38" t="inlineStr">
        <is>
          <t>4.30451</t>
        </is>
      </c>
      <c r="AB38" t="inlineStr">
        <is>
          <t>6.51123e-05</t>
        </is>
      </c>
      <c r="AC38" t="inlineStr">
        <is>
          <t>5880.02</t>
        </is>
      </c>
      <c r="AD38" t="inlineStr">
        <is>
          <t>264.879</t>
        </is>
      </c>
      <c r="AE38" t="inlineStr">
        <is>
          <t>21.5</t>
        </is>
      </c>
      <c r="AF38" t="inlineStr">
        <is>
          <t>0</t>
        </is>
      </c>
      <c r="AG38" t="inlineStr">
        <is>
          <t>0.0984609</t>
        </is>
      </c>
      <c r="AH38" t="inlineStr">
        <is>
          <t>-2.27225</t>
        </is>
      </c>
      <c r="AI38" t="inlineStr">
        <is>
          <t>4.14148</t>
        </is>
      </c>
      <c r="AJ38" t="inlineStr">
        <is>
          <t>6.53035e-05</t>
        </is>
      </c>
      <c r="AK38" t="inlineStr">
        <is>
          <t>4442.01</t>
        </is>
      </c>
      <c r="AL38" t="inlineStr">
        <is>
          <t>273.326</t>
        </is>
      </c>
      <c r="AM38" t="inlineStr">
        <is>
          <t>94.4</t>
        </is>
      </c>
      <c r="AN38" t="inlineStr">
        <is>
          <t>11</t>
        </is>
      </c>
      <c r="AO38" t="inlineStr">
        <is>
          <t>0.0873125</t>
        </is>
      </c>
      <c r="AP38" t="inlineStr">
        <is>
          <t>-7.07068</t>
        </is>
      </c>
      <c r="AQ38" t="inlineStr">
        <is>
          <t>2.98783</t>
        </is>
      </c>
      <c r="AR38" s="2" t="inlineStr">
        <is>
          <t>1.95931e-05</t>
        </is>
      </c>
      <c r="AS38" t="inlineStr">
        <is>
          <t>3179.68</t>
        </is>
      </c>
      <c r="AT38" t="inlineStr">
        <is>
          <t>284.396</t>
        </is>
      </c>
      <c r="AU38" t="inlineStr">
        <is>
          <t>39.6</t>
        </is>
      </c>
      <c r="AV38" t="inlineStr">
        <is>
          <t>0</t>
        </is>
      </c>
      <c r="AW38" t="inlineStr">
        <is>
          <t>-0.298559</t>
        </is>
      </c>
      <c r="AX38" t="inlineStr">
        <is>
          <t>-1.17842</t>
        </is>
      </c>
      <c r="AY38" t="inlineStr">
        <is>
          <t>1.93885</t>
        </is>
      </c>
      <c r="AZ38" t="inlineStr">
        <is>
          <t>0.000123571</t>
        </is>
      </c>
      <c r="BA38" t="inlineStr">
        <is>
          <t>1518.89</t>
        </is>
      </c>
      <c r="BB38" t="inlineStr">
        <is>
          <t>297.512</t>
        </is>
      </c>
      <c r="BC38" t="inlineStr">
        <is>
          <t>34</t>
        </is>
      </c>
      <c r="BD38" t="inlineStr">
        <is>
          <t>0</t>
        </is>
      </c>
      <c r="BE38" t="inlineStr">
        <is>
          <t>0.41069</t>
        </is>
      </c>
      <c r="BF38" t="inlineStr">
        <is>
          <t>0.608721</t>
        </is>
      </c>
      <c r="BG38" t="inlineStr">
        <is>
          <t>-5.81541</t>
        </is>
      </c>
      <c r="BH38" t="inlineStr">
        <is>
          <t>-1.19031e-06</t>
        </is>
      </c>
      <c r="BI38" t="inlineStr">
        <is>
          <t>773.641</t>
        </is>
      </c>
      <c r="BJ38" t="inlineStr">
        <is>
          <t>301.876</t>
        </is>
      </c>
      <c r="BK38" t="inlineStr">
        <is>
          <t>24.7</t>
        </is>
      </c>
      <c r="BL38" t="inlineStr">
        <is>
          <t>0</t>
        </is>
      </c>
      <c r="BM38" t="inlineStr">
        <is>
          <t>0.454369</t>
        </is>
      </c>
      <c r="BN38" t="inlineStr">
        <is>
          <t>2.11711</t>
        </is>
      </c>
      <c r="BO38" t="inlineStr">
        <is>
          <t>-4.54385</t>
        </is>
      </c>
      <c r="BP38" t="inlineStr">
        <is>
          <t>1.25342e-05</t>
        </is>
      </c>
      <c r="BQ38" t="inlineStr">
        <is>
          <t>536.755</t>
        </is>
      </c>
      <c r="BR38" t="inlineStr">
        <is>
          <t>302.267</t>
        </is>
      </c>
      <c r="BS38" t="inlineStr">
        <is>
          <t>29.4</t>
        </is>
      </c>
      <c r="BT38" t="inlineStr">
        <is>
          <t>0</t>
        </is>
      </c>
      <c r="BU38" t="inlineStr">
        <is>
          <t>0.344692</t>
        </is>
      </c>
      <c r="BV38" t="inlineStr">
        <is>
          <t>2.44892</t>
        </is>
      </c>
      <c r="BW38" t="inlineStr">
        <is>
          <t>-3.36082</t>
        </is>
      </c>
      <c r="BX38" t="inlineStr">
        <is>
          <t>-2.84204e-06</t>
        </is>
      </c>
      <c r="BY38" t="inlineStr">
        <is>
          <t>5</t>
        </is>
      </c>
      <c r="BZ38" t="inlineStr">
        <is>
          <t>305.749</t>
        </is>
      </c>
      <c r="CA38" t="inlineStr">
        <is>
          <t>301.928</t>
        </is>
      </c>
      <c r="CB38" t="inlineStr">
        <is>
          <t>42.5</t>
        </is>
      </c>
      <c r="CC38" t="inlineStr">
        <is>
          <t>0</t>
        </is>
      </c>
      <c r="CD38" t="inlineStr">
        <is>
          <t>0.162017</t>
        </is>
      </c>
      <c r="CE38" t="inlineStr">
        <is>
          <t>2.43645</t>
        </is>
      </c>
      <c r="CF38" t="inlineStr">
        <is>
          <t>-2.5246</t>
        </is>
      </c>
      <c r="CG38" s="2" t="inlineStr">
        <is>
          <t>-1.86462e-06</t>
        </is>
      </c>
      <c r="CH38" t="inlineStr">
        <is>
          <t>301.712</t>
        </is>
      </c>
      <c r="CI38" t="inlineStr">
        <is>
          <t>52.8</t>
        </is>
      </c>
      <c r="CJ38" t="inlineStr">
        <is>
          <t>0</t>
        </is>
      </c>
      <c r="CK38" t="inlineStr">
        <is>
          <t>-0.0211714</t>
        </is>
      </c>
      <c r="CL38" t="inlineStr">
        <is>
          <t>1.16988</t>
        </is>
      </c>
      <c r="CM38" t="inlineStr">
        <is>
          <t>-1.90939</t>
        </is>
      </c>
      <c r="CN38" s="2" t="inlineStr">
        <is>
          <t>1.19392e-05</t>
        </is>
      </c>
      <c r="CO38" t="inlineStr">
        <is>
          <t>80.3914</t>
        </is>
      </c>
      <c r="CP38" t="inlineStr">
        <is>
          <t>55.5794</t>
        </is>
      </c>
      <c r="CQ38" t="inlineStr">
        <is>
          <t>299.4</t>
        </is>
      </c>
      <c r="CR38" t="inlineStr">
        <is>
          <t>0</t>
        </is>
      </c>
      <c r="CS38" t="inlineStr">
        <is>
          <t>39.8317</t>
        </is>
      </c>
      <c r="CT38" t="inlineStr">
        <is>
          <t>300.882</t>
        </is>
      </c>
      <c r="CU38" t="inlineStr">
        <is>
          <t>291.4</t>
        </is>
      </c>
      <c r="CV38" t="inlineStr">
        <is>
          <t>55.9</t>
        </is>
      </c>
      <c r="CW38" t="inlineStr">
        <is>
          <t>1.00727</t>
        </is>
      </c>
      <c r="CX38" t="inlineStr">
        <is>
          <t>-1.72542</t>
        </is>
      </c>
      <c r="CY38" t="inlineStr">
        <is>
          <t>-50</t>
        </is>
      </c>
      <c r="CZ38" t="inlineStr">
        <is>
          <t>0</t>
        </is>
      </c>
      <c r="DA38" t="inlineStr">
        <is>
          <t>0</t>
        </is>
      </c>
      <c r="DB38" t="inlineStr">
        <is>
          <t>0</t>
        </is>
      </c>
      <c r="DC38" t="inlineStr">
        <is>
          <t>0</t>
        </is>
      </c>
      <c r="DD38" t="inlineStr">
        <is>
          <t>0</t>
        </is>
      </c>
      <c r="DE38" t="inlineStr">
        <is>
          <t>0</t>
        </is>
      </c>
      <c r="DF38" t="inlineStr">
        <is>
          <t>0</t>
        </is>
      </c>
      <c r="DG38" t="inlineStr">
        <is>
          <t>0</t>
        </is>
      </c>
      <c r="DH38" t="inlineStr">
        <is>
          <t>0</t>
        </is>
      </c>
      <c r="DI38" t="inlineStr">
        <is>
          <t>0</t>
        </is>
      </c>
      <c r="DJ38" t="inlineStr">
        <is>
          <t>0</t>
        </is>
      </c>
      <c r="DK38" t="inlineStr">
        <is>
          <t>0</t>
        </is>
      </c>
      <c r="DL38" t="inlineStr">
        <is>
          <t>0</t>
        </is>
      </c>
      <c r="DM38" t="inlineStr">
        <is>
          <t>0</t>
        </is>
      </c>
      <c r="DN38" t="inlineStr">
        <is>
          <t>0</t>
        </is>
      </c>
      <c r="DO38" t="inlineStr">
        <is>
          <t>0</t>
        </is>
      </c>
      <c r="DP38" t="inlineStr">
        <is>
          <t>0</t>
        </is>
      </c>
      <c r="DQ38" t="inlineStr">
        <is>
          <t>-2.44838</t>
        </is>
      </c>
      <c r="DR38" t="inlineStr">
        <is>
          <t>705</t>
        </is>
      </c>
      <c r="DS38" t="inlineStr">
        <is>
          <t>-373.481</t>
        </is>
      </c>
      <c r="DT38" t="inlineStr">
        <is>
          <t>0</t>
        </is>
      </c>
      <c r="DU38" t="inlineStr">
        <is>
          <t>0</t>
        </is>
      </c>
      <c r="DV38" t="inlineStr">
        <is>
          <t>25.1</t>
        </is>
      </c>
      <c r="DW38" t="inlineStr">
        <is>
          <t>2.8</t>
        </is>
      </c>
      <c r="DX38" t="inlineStr">
        <is>
          <t>0</t>
        </is>
      </c>
      <c r="DY38" t="inlineStr">
        <is>
          <t>0</t>
        </is>
      </c>
      <c r="DZ38" t="inlineStr">
        <is>
          <t>49.4046</t>
        </is>
      </c>
      <c r="EA38" t="inlineStr">
        <is>
          <t>4464.8</t>
        </is>
      </c>
      <c r="EB38" t="inlineStr">
        <is>
          <t>94.9</t>
        </is>
      </c>
      <c r="EC38" t="inlineStr">
        <is>
          <t>0</t>
        </is>
      </c>
      <c r="ED38" t="inlineStr">
        <is>
          <t xml:space="preserve"> 38</t>
        </is>
      </c>
      <c r="EF38" s="8">
        <f>DU38+DW38+DY38-(DU38*DW38+DU38*DY38+DW38*DY38)/100</f>
        <v/>
      </c>
    </row>
    <row r="39">
      <c r="A39" s="10" t="inlineStr">
        <is>
          <t>2024-08-14 00:00</t>
        </is>
      </c>
      <c r="B39" t="inlineStr">
        <is>
          <t>100859</t>
        </is>
      </c>
      <c r="C39" t="inlineStr">
        <is>
          <t>24134.9</t>
        </is>
      </c>
      <c r="D39" t="inlineStr">
        <is>
          <t>4.10388</t>
        </is>
      </c>
      <c r="E39" t="inlineStr">
        <is>
          <t>12356.8</t>
        </is>
      </c>
      <c r="F39" t="inlineStr">
        <is>
          <t>226.894</t>
        </is>
      </c>
      <c r="G39" t="inlineStr">
        <is>
          <t>3</t>
        </is>
      </c>
      <c r="H39" t="inlineStr">
        <is>
          <t>0</t>
        </is>
      </c>
      <c r="I39" t="inlineStr">
        <is>
          <t>-0.0027793</t>
        </is>
      </c>
      <c r="J39" t="inlineStr">
        <is>
          <t>9.67391</t>
        </is>
      </c>
      <c r="K39" t="inlineStr">
        <is>
          <t>6.08239</t>
        </is>
      </c>
      <c r="L39" t="inlineStr">
        <is>
          <t>0.000113085</t>
        </is>
      </c>
      <c r="M39" t="inlineStr">
        <is>
          <t>9622.11</t>
        </is>
      </c>
      <c r="N39" t="inlineStr">
        <is>
          <t>235.262</t>
        </is>
      </c>
      <c r="O39" t="inlineStr">
        <is>
          <t>24.8</t>
        </is>
      </c>
      <c r="P39" t="inlineStr">
        <is>
          <t>0</t>
        </is>
      </c>
      <c r="Q39" t="inlineStr">
        <is>
          <t>-0.190887</t>
        </is>
      </c>
      <c r="R39" t="inlineStr">
        <is>
          <t>2.26685</t>
        </is>
      </c>
      <c r="S39" t="inlineStr">
        <is>
          <t>-2.32592</t>
        </is>
      </c>
      <c r="T39" t="inlineStr">
        <is>
          <t>7.54586e-05</t>
        </is>
      </c>
      <c r="U39" t="inlineStr">
        <is>
          <t>7566</t>
        </is>
      </c>
      <c r="V39" t="inlineStr">
        <is>
          <t>252.959</t>
        </is>
      </c>
      <c r="W39" t="inlineStr">
        <is>
          <t>12.4</t>
        </is>
      </c>
      <c r="X39" t="inlineStr">
        <is>
          <t>0</t>
        </is>
      </c>
      <c r="Y39" t="inlineStr">
        <is>
          <t>0.247982</t>
        </is>
      </c>
      <c r="Z39" t="inlineStr">
        <is>
          <t>-0.410135</t>
        </is>
      </c>
      <c r="AA39" t="inlineStr">
        <is>
          <t>1.0465</t>
        </is>
      </c>
      <c r="AB39" s="2" t="inlineStr">
        <is>
          <t>0.000101218</t>
        </is>
      </c>
      <c r="AC39" t="inlineStr">
        <is>
          <t>5874.41</t>
        </is>
      </c>
      <c r="AD39" t="inlineStr">
        <is>
          <t>265.204</t>
        </is>
      </c>
      <c r="AE39" t="inlineStr">
        <is>
          <t>20.8</t>
        </is>
      </c>
      <c r="AF39" t="inlineStr">
        <is>
          <t>0</t>
        </is>
      </c>
      <c r="AG39" t="inlineStr">
        <is>
          <t>-0.0962246</t>
        </is>
      </c>
      <c r="AH39" t="inlineStr">
        <is>
          <t>-0.934126</t>
        </is>
      </c>
      <c r="AI39" t="inlineStr">
        <is>
          <t>4.91822</t>
        </is>
      </c>
      <c r="AJ39" s="2" t="inlineStr">
        <is>
          <t>5.30165e-05</t>
        </is>
      </c>
      <c r="AK39" t="inlineStr">
        <is>
          <t>4433.93</t>
        </is>
      </c>
      <c r="AL39" t="inlineStr">
        <is>
          <t>272.946</t>
        </is>
      </c>
      <c r="AM39" t="inlineStr">
        <is>
          <t>88.9</t>
        </is>
      </c>
      <c r="AN39" t="inlineStr">
        <is>
          <t>2.1</t>
        </is>
      </c>
      <c r="AO39" t="inlineStr">
        <is>
          <t>0.0442695</t>
        </is>
      </c>
      <c r="AP39" t="inlineStr">
        <is>
          <t>-6.02509</t>
        </is>
      </c>
      <c r="AQ39" t="inlineStr">
        <is>
          <t>3.62008</t>
        </is>
      </c>
      <c r="AR39" t="inlineStr">
        <is>
          <t>2.8741e-05</t>
        </is>
      </c>
      <c r="AS39" t="inlineStr">
        <is>
          <t>3174.16</t>
        </is>
      </c>
      <c r="AT39" t="inlineStr">
        <is>
          <t>283.665</t>
        </is>
      </c>
      <c r="AU39" t="inlineStr">
        <is>
          <t>47.6</t>
        </is>
      </c>
      <c r="AV39" t="inlineStr">
        <is>
          <t>0</t>
        </is>
      </c>
      <c r="AW39" t="inlineStr">
        <is>
          <t>-0.21373</t>
        </is>
      </c>
      <c r="AX39" t="inlineStr">
        <is>
          <t>-1.21413</t>
        </is>
      </c>
      <c r="AY39" t="inlineStr">
        <is>
          <t>2.0882</t>
        </is>
      </c>
      <c r="AZ39" s="2" t="inlineStr">
        <is>
          <t>6.66072e-05</t>
        </is>
      </c>
      <c r="BA39" t="inlineStr">
        <is>
          <t>1515.92</t>
        </is>
      </c>
      <c r="BB39" t="inlineStr">
        <is>
          <t>297.49</t>
        </is>
      </c>
      <c r="BC39" t="inlineStr">
        <is>
          <t>31.2</t>
        </is>
      </c>
      <c r="BD39" t="inlineStr">
        <is>
          <t>0</t>
        </is>
      </c>
      <c r="BE39" t="inlineStr">
        <is>
          <t>0.0380293</t>
        </is>
      </c>
      <c r="BF39" t="inlineStr">
        <is>
          <t>0.136055</t>
        </is>
      </c>
      <c r="BG39" t="inlineStr">
        <is>
          <t>-3.97345</t>
        </is>
      </c>
      <c r="BH39" t="inlineStr">
        <is>
          <t>1.17085e-05</t>
        </is>
      </c>
      <c r="BI39" t="inlineStr">
        <is>
          <t>770.096</t>
        </is>
      </c>
      <c r="BJ39" t="inlineStr">
        <is>
          <t>302.387</t>
        </is>
      </c>
      <c r="BK39" t="inlineStr">
        <is>
          <t>27.7</t>
        </is>
      </c>
      <c r="BL39" t="inlineStr">
        <is>
          <t>0</t>
        </is>
      </c>
      <c r="BM39" t="inlineStr">
        <is>
          <t>0.356327</t>
        </is>
      </c>
      <c r="BN39" t="inlineStr">
        <is>
          <t>2.81911</t>
        </is>
      </c>
      <c r="BO39" t="inlineStr">
        <is>
          <t>-5.80121</t>
        </is>
      </c>
      <c r="BP39" t="inlineStr">
        <is>
          <t>1.32822e-05</t>
        </is>
      </c>
      <c r="BQ39" t="inlineStr">
        <is>
          <t>532.433</t>
        </is>
      </c>
      <c r="BR39" t="inlineStr">
        <is>
          <t>303.639</t>
        </is>
      </c>
      <c r="BS39" t="inlineStr">
        <is>
          <t>25.5</t>
        </is>
      </c>
      <c r="BT39" t="inlineStr">
        <is>
          <t>0</t>
        </is>
      </c>
      <c r="BU39" t="inlineStr">
        <is>
          <t>0.31767</t>
        </is>
      </c>
      <c r="BV39" t="inlineStr">
        <is>
          <t>3.13249</t>
        </is>
      </c>
      <c r="BW39" t="inlineStr">
        <is>
          <t>-5.87066</t>
        </is>
      </c>
      <c r="BX39" s="2" t="inlineStr">
        <is>
          <t>1.55846e-05</t>
        </is>
      </c>
      <c r="BY39" t="inlineStr">
        <is>
          <t>5</t>
        </is>
      </c>
      <c r="BZ39" t="inlineStr">
        <is>
          <t>300.364</t>
        </is>
      </c>
      <c r="CA39" t="inlineStr">
        <is>
          <t>303.551</t>
        </is>
      </c>
      <c r="CB39" t="inlineStr">
        <is>
          <t>30.4</t>
        </is>
      </c>
      <c r="CC39" t="inlineStr">
        <is>
          <t>0</t>
        </is>
      </c>
      <c r="CD39" t="inlineStr">
        <is>
          <t>0.205616</t>
        </is>
      </c>
      <c r="CE39" t="inlineStr">
        <is>
          <t>3.49974</t>
        </is>
      </c>
      <c r="CF39" t="inlineStr">
        <is>
          <t>-5.15593</t>
        </is>
      </c>
      <c r="CG39" s="2" t="inlineStr">
        <is>
          <t>8.82544e-06</t>
        </is>
      </c>
      <c r="CH39" t="inlineStr">
        <is>
          <t>301.438</t>
        </is>
      </c>
      <c r="CI39" t="inlineStr">
        <is>
          <t>51</t>
        </is>
      </c>
      <c r="CJ39" t="inlineStr">
        <is>
          <t>0</t>
        </is>
      </c>
      <c r="CK39" t="inlineStr">
        <is>
          <t>-0.0139946</t>
        </is>
      </c>
      <c r="CL39" t="inlineStr">
        <is>
          <t>2.3495</t>
        </is>
      </c>
      <c r="CM39" t="inlineStr">
        <is>
          <t>-2.59607</t>
        </is>
      </c>
      <c r="CN39" s="2" t="inlineStr">
        <is>
          <t>-2.59155e-06</t>
        </is>
      </c>
      <c r="CO39" t="inlineStr">
        <is>
          <t>74.6628</t>
        </is>
      </c>
      <c r="CP39" t="inlineStr">
        <is>
          <t>55.5794</t>
        </is>
      </c>
      <c r="CQ39" t="inlineStr">
        <is>
          <t>298.926</t>
        </is>
      </c>
      <c r="CR39" t="inlineStr">
        <is>
          <t>0</t>
        </is>
      </c>
      <c r="CS39" t="inlineStr">
        <is>
          <t>63.198</t>
        </is>
      </c>
      <c r="CT39" t="inlineStr">
        <is>
          <t>300.58</t>
        </is>
      </c>
      <c r="CU39" t="inlineStr">
        <is>
          <t>290.6</t>
        </is>
      </c>
      <c r="CV39" t="inlineStr">
        <is>
          <t>53.9</t>
        </is>
      </c>
      <c r="CW39" t="inlineStr">
        <is>
          <t>2.14091</t>
        </is>
      </c>
      <c r="CX39" t="inlineStr">
        <is>
          <t>-2.29433</t>
        </is>
      </c>
      <c r="CY39" t="inlineStr">
        <is>
          <t>-50</t>
        </is>
      </c>
      <c r="CZ39" t="inlineStr">
        <is>
          <t>0</t>
        </is>
      </c>
      <c r="DA39" t="inlineStr">
        <is>
          <t>0</t>
        </is>
      </c>
      <c r="DB39" t="inlineStr">
        <is>
          <t>0</t>
        </is>
      </c>
      <c r="DC39" t="inlineStr">
        <is>
          <t>0</t>
        </is>
      </c>
      <c r="DD39" t="inlineStr">
        <is>
          <t>0</t>
        </is>
      </c>
      <c r="DE39" t="inlineStr">
        <is>
          <t>0</t>
        </is>
      </c>
      <c r="DF39" t="inlineStr">
        <is>
          <t>0</t>
        </is>
      </c>
      <c r="DG39" t="inlineStr">
        <is>
          <t>0</t>
        </is>
      </c>
      <c r="DH39" t="inlineStr">
        <is>
          <t>0</t>
        </is>
      </c>
      <c r="DI39" t="inlineStr">
        <is>
          <t>0</t>
        </is>
      </c>
      <c r="DJ39" t="inlineStr">
        <is>
          <t>0</t>
        </is>
      </c>
      <c r="DK39" t="inlineStr">
        <is>
          <t>0</t>
        </is>
      </c>
      <c r="DL39" t="inlineStr">
        <is>
          <t>0</t>
        </is>
      </c>
      <c r="DM39" t="inlineStr">
        <is>
          <t>0</t>
        </is>
      </c>
      <c r="DN39" t="inlineStr">
        <is>
          <t>0</t>
        </is>
      </c>
      <c r="DO39" t="inlineStr">
        <is>
          <t>0</t>
        </is>
      </c>
      <c r="DP39" t="inlineStr">
        <is>
          <t>0</t>
        </is>
      </c>
      <c r="DQ39" t="inlineStr">
        <is>
          <t>-1.10564</t>
        </is>
      </c>
      <c r="DR39" t="inlineStr">
        <is>
          <t>476</t>
        </is>
      </c>
      <c r="DS39" t="inlineStr">
        <is>
          <t>-357.262</t>
        </is>
      </c>
      <c r="DT39" t="inlineStr">
        <is>
          <t>0</t>
        </is>
      </c>
      <c r="DU39" t="inlineStr">
        <is>
          <t>0</t>
        </is>
      </c>
      <c r="DV39" t="inlineStr">
        <is>
          <t>4.4</t>
        </is>
      </c>
      <c r="DW39" t="inlineStr">
        <is>
          <t>11.3</t>
        </is>
      </c>
      <c r="DX39" t="inlineStr">
        <is>
          <t>0</t>
        </is>
      </c>
      <c r="DY39" t="inlineStr">
        <is>
          <t>0</t>
        </is>
      </c>
      <c r="DZ39" t="inlineStr">
        <is>
          <t>71.3109</t>
        </is>
      </c>
      <c r="EA39" t="inlineStr">
        <is>
          <t>4403.04</t>
        </is>
      </c>
      <c r="EB39" t="inlineStr">
        <is>
          <t>90.6</t>
        </is>
      </c>
      <c r="EC39" t="inlineStr">
        <is>
          <t>0</t>
        </is>
      </c>
      <c r="ED39" t="inlineStr">
        <is>
          <t xml:space="preserve"> 39</t>
        </is>
      </c>
      <c r="EF39" s="8">
        <f>DU39+DW39+DY39-(DU39*DW39+DU39*DY39+DW39*DY39)/100</f>
        <v/>
      </c>
    </row>
    <row r="40">
      <c r="A40" s="10" t="inlineStr">
        <is>
          <t>2024-08-14 03:00</t>
        </is>
      </c>
      <c r="B40" t="inlineStr">
        <is>
          <t>100885</t>
        </is>
      </c>
      <c r="C40" t="inlineStr">
        <is>
          <t>24134.9</t>
        </is>
      </c>
      <c r="D40" t="inlineStr">
        <is>
          <t>2.40603</t>
        </is>
      </c>
      <c r="E40" t="inlineStr">
        <is>
          <t>12341.8</t>
        </is>
      </c>
      <c r="F40" t="inlineStr">
        <is>
          <t>226.711</t>
        </is>
      </c>
      <c r="G40" t="inlineStr">
        <is>
          <t>3.3</t>
        </is>
      </c>
      <c r="H40" t="inlineStr">
        <is>
          <t>0</t>
        </is>
      </c>
      <c r="I40" t="inlineStr">
        <is>
          <t>0.105502</t>
        </is>
      </c>
      <c r="J40" t="inlineStr">
        <is>
          <t>7.22991</t>
        </is>
      </c>
      <c r="K40" t="inlineStr">
        <is>
          <t>4.51147</t>
        </is>
      </c>
      <c r="L40" t="inlineStr">
        <is>
          <t>0.000110947</t>
        </is>
      </c>
      <c r="M40" t="inlineStr">
        <is>
          <t>9602.24</t>
        </is>
      </c>
      <c r="N40" t="inlineStr">
        <is>
          <t>234.884</t>
        </is>
      </c>
      <c r="O40" t="inlineStr">
        <is>
          <t>28.3</t>
        </is>
      </c>
      <c r="P40" t="inlineStr">
        <is>
          <t>0</t>
        </is>
      </c>
      <c r="Q40" t="inlineStr">
        <is>
          <t>0.0799922</t>
        </is>
      </c>
      <c r="R40" t="inlineStr">
        <is>
          <t>-2.50749</t>
        </is>
      </c>
      <c r="S40" t="inlineStr">
        <is>
          <t>-0.591266</t>
        </is>
      </c>
      <c r="T40" t="inlineStr">
        <is>
          <t>3.15469e-05</t>
        </is>
      </c>
      <c r="U40" t="inlineStr">
        <is>
          <t>7551.57</t>
        </is>
      </c>
      <c r="V40" t="inlineStr">
        <is>
          <t>251.643</t>
        </is>
      </c>
      <c r="W40" t="inlineStr">
        <is>
          <t>22.5</t>
        </is>
      </c>
      <c r="X40" t="inlineStr">
        <is>
          <t>0</t>
        </is>
      </c>
      <c r="Y40" t="inlineStr">
        <is>
          <t>0.0106855</t>
        </is>
      </c>
      <c r="Z40" t="inlineStr">
        <is>
          <t>-0.891687</t>
        </is>
      </c>
      <c r="AA40" t="inlineStr">
        <is>
          <t>0.818408</t>
        </is>
      </c>
      <c r="AB40" t="inlineStr">
        <is>
          <t>6.49523e-05</t>
        </is>
      </c>
      <c r="AC40" t="inlineStr">
        <is>
          <t>5864.89</t>
        </is>
      </c>
      <c r="AD40" t="inlineStr">
        <is>
          <t>264.806</t>
        </is>
      </c>
      <c r="AE40" t="inlineStr">
        <is>
          <t>21.8</t>
        </is>
      </c>
      <c r="AF40" t="inlineStr">
        <is>
          <t>0</t>
        </is>
      </c>
      <c r="AG40" t="inlineStr">
        <is>
          <t>-0.00752344</t>
        </is>
      </c>
      <c r="AH40" t="inlineStr">
        <is>
          <t>0.458723</t>
        </is>
      </c>
      <c r="AI40" t="inlineStr">
        <is>
          <t>1.13087</t>
        </is>
      </c>
      <c r="AJ40" s="2" t="inlineStr">
        <is>
          <t>5.60227e-05</t>
        </is>
      </c>
      <c r="AK40" t="inlineStr">
        <is>
          <t>4427.46</t>
        </is>
      </c>
      <c r="AL40" t="inlineStr">
        <is>
          <t>272.934</t>
        </is>
      </c>
      <c r="AM40" t="inlineStr">
        <is>
          <t>81.2</t>
        </is>
      </c>
      <c r="AN40" t="inlineStr">
        <is>
          <t>0</t>
        </is>
      </c>
      <c r="AO40" t="inlineStr">
        <is>
          <t>-0.394623</t>
        </is>
      </c>
      <c r="AP40" t="inlineStr">
        <is>
          <t>-5.2813</t>
        </is>
      </c>
      <c r="AQ40" t="inlineStr">
        <is>
          <t>5.63318</t>
        </is>
      </c>
      <c r="AR40" t="inlineStr">
        <is>
          <t>6.40125e-06</t>
        </is>
      </c>
      <c r="AS40" t="inlineStr">
        <is>
          <t>3167.36</t>
        </is>
      </c>
      <c r="AT40" t="inlineStr">
        <is>
          <t>283.575</t>
        </is>
      </c>
      <c r="AU40" t="inlineStr">
        <is>
          <t>55.2</t>
        </is>
      </c>
      <c r="AV40" t="inlineStr">
        <is>
          <t>0</t>
        </is>
      </c>
      <c r="AW40" t="inlineStr">
        <is>
          <t>-0.212152</t>
        </is>
      </c>
      <c r="AX40" t="inlineStr">
        <is>
          <t>0.703135</t>
        </is>
      </c>
      <c r="AY40" t="inlineStr">
        <is>
          <t>1.41542</t>
        </is>
      </c>
      <c r="AZ40" s="2" t="inlineStr">
        <is>
          <t>5.83179e-06</t>
        </is>
      </c>
      <c r="BA40" t="inlineStr">
        <is>
          <t>1509.66</t>
        </is>
      </c>
      <c r="BB40" t="inlineStr">
        <is>
          <t>296.46</t>
        </is>
      </c>
      <c r="BC40" t="inlineStr">
        <is>
          <t>33.7</t>
        </is>
      </c>
      <c r="BD40" t="inlineStr">
        <is>
          <t>0</t>
        </is>
      </c>
      <c r="BE40" t="inlineStr">
        <is>
          <t>-0.454676</t>
        </is>
      </c>
      <c r="BF40" t="inlineStr">
        <is>
          <t>1.36482</t>
        </is>
      </c>
      <c r="BG40" t="inlineStr">
        <is>
          <t>-4.76291</t>
        </is>
      </c>
      <c r="BH40" s="2" t="inlineStr">
        <is>
          <t>3.02018e-05</t>
        </is>
      </c>
      <c r="BI40" t="inlineStr">
        <is>
          <t>767.259</t>
        </is>
      </c>
      <c r="BJ40" t="inlineStr">
        <is>
          <t>300.389</t>
        </is>
      </c>
      <c r="BK40" t="inlineStr">
        <is>
          <t>32.1</t>
        </is>
      </c>
      <c r="BL40" t="inlineStr">
        <is>
          <t>0</t>
        </is>
      </c>
      <c r="BM40" t="inlineStr">
        <is>
          <t>-0.551655</t>
        </is>
      </c>
      <c r="BN40" t="inlineStr">
        <is>
          <t>1.54061</t>
        </is>
      </c>
      <c r="BO40" t="inlineStr">
        <is>
          <t>-6.89142</t>
        </is>
      </c>
      <c r="BP40" s="2" t="inlineStr">
        <is>
          <t>5.5087e-05</t>
        </is>
      </c>
      <c r="BQ40" t="inlineStr">
        <is>
          <t>531.271</t>
        </is>
      </c>
      <c r="BR40" t="inlineStr">
        <is>
          <t>300.951</t>
        </is>
      </c>
      <c r="BS40" t="inlineStr">
        <is>
          <t>39</t>
        </is>
      </c>
      <c r="BT40" t="inlineStr">
        <is>
          <t>0</t>
        </is>
      </c>
      <c r="BU40" t="inlineStr">
        <is>
          <t>-0.411891</t>
        </is>
      </c>
      <c r="BV40" t="inlineStr">
        <is>
          <t>0.822168</t>
        </is>
      </c>
      <c r="BW40" t="inlineStr">
        <is>
          <t>-7.1152</t>
        </is>
      </c>
      <c r="BX40" s="2" t="inlineStr">
        <is>
          <t>5.4717e-05</t>
        </is>
      </c>
      <c r="BY40" t="inlineStr">
        <is>
          <t>5</t>
        </is>
      </c>
      <c r="BZ40" t="inlineStr">
        <is>
          <t>301.058</t>
        </is>
      </c>
      <c r="CA40" t="inlineStr">
        <is>
          <t>300.228</t>
        </is>
      </c>
      <c r="CB40" t="inlineStr">
        <is>
          <t>56.3</t>
        </is>
      </c>
      <c r="CC40" t="inlineStr">
        <is>
          <t>0</t>
        </is>
      </c>
      <c r="CD40" t="inlineStr">
        <is>
          <t>-0.218545</t>
        </is>
      </c>
      <c r="CE40" t="inlineStr">
        <is>
          <t>0.300513</t>
        </is>
      </c>
      <c r="CF40" t="inlineStr">
        <is>
          <t>-6.05429</t>
        </is>
      </c>
      <c r="CG40" s="2" t="inlineStr">
        <is>
          <t>3.52704e-05</t>
        </is>
      </c>
      <c r="CH40" t="inlineStr">
        <is>
          <t>299.5</t>
        </is>
      </c>
      <c r="CI40" t="inlineStr">
        <is>
          <t>69.6</t>
        </is>
      </c>
      <c r="CJ40" t="inlineStr">
        <is>
          <t>0</t>
        </is>
      </c>
      <c r="CK40" t="inlineStr">
        <is>
          <t>-0.0674966</t>
        </is>
      </c>
      <c r="CL40" t="inlineStr">
        <is>
          <t>0.00757568</t>
        </is>
      </c>
      <c r="CM40" t="inlineStr">
        <is>
          <t>-2.58326</t>
        </is>
      </c>
      <c r="CN40" s="2" t="inlineStr">
        <is>
          <t>1.70867e-05</t>
        </is>
      </c>
      <c r="CO40" t="inlineStr">
        <is>
          <t>76.8131</t>
        </is>
      </c>
      <c r="CP40" t="inlineStr">
        <is>
          <t>55.5794</t>
        </is>
      </c>
      <c r="CQ40" t="inlineStr">
        <is>
          <t>297.051</t>
        </is>
      </c>
      <c r="CR40" t="inlineStr">
        <is>
          <t>0</t>
        </is>
      </c>
      <c r="CS40" t="inlineStr">
        <is>
          <t>23.4452</t>
        </is>
      </c>
      <c r="CT40" t="inlineStr">
        <is>
          <t>298.72</t>
        </is>
      </c>
      <c r="CU40" t="inlineStr">
        <is>
          <t>293.6</t>
        </is>
      </c>
      <c r="CV40" t="inlineStr">
        <is>
          <t>73.3</t>
        </is>
      </c>
      <c r="CW40" t="inlineStr">
        <is>
          <t>0.0127197</t>
        </is>
      </c>
      <c r="CX40" t="inlineStr">
        <is>
          <t>-2.22384</t>
        </is>
      </c>
      <c r="CY40" t="inlineStr">
        <is>
          <t>-50</t>
        </is>
      </c>
      <c r="CZ40" t="inlineStr">
        <is>
          <t>0</t>
        </is>
      </c>
      <c r="DA40" t="inlineStr">
        <is>
          <t>0</t>
        </is>
      </c>
      <c r="DB40" t="inlineStr">
        <is>
          <t>0</t>
        </is>
      </c>
      <c r="DC40" t="inlineStr">
        <is>
          <t>0</t>
        </is>
      </c>
      <c r="DD40" t="inlineStr">
        <is>
          <t>0</t>
        </is>
      </c>
      <c r="DE40" t="inlineStr">
        <is>
          <t>0</t>
        </is>
      </c>
      <c r="DF40" t="inlineStr">
        <is>
          <t>0</t>
        </is>
      </c>
      <c r="DG40" t="inlineStr">
        <is>
          <t>0</t>
        </is>
      </c>
      <c r="DH40" t="inlineStr">
        <is>
          <t>0</t>
        </is>
      </c>
      <c r="DI40" t="inlineStr">
        <is>
          <t>0</t>
        </is>
      </c>
      <c r="DJ40" t="inlineStr">
        <is>
          <t>0</t>
        </is>
      </c>
      <c r="DK40" t="inlineStr">
        <is>
          <t>0</t>
        </is>
      </c>
      <c r="DL40" t="inlineStr">
        <is>
          <t>0</t>
        </is>
      </c>
      <c r="DM40" t="inlineStr">
        <is>
          <t>0</t>
        </is>
      </c>
      <c r="DN40" t="inlineStr">
        <is>
          <t>0</t>
        </is>
      </c>
      <c r="DO40" t="inlineStr">
        <is>
          <t>0</t>
        </is>
      </c>
      <c r="DP40" t="inlineStr">
        <is>
          <t>0</t>
        </is>
      </c>
      <c r="DQ40" t="inlineStr">
        <is>
          <t>-3.99991</t>
        </is>
      </c>
      <c r="DR40" t="inlineStr">
        <is>
          <t>1433</t>
        </is>
      </c>
      <c r="DS40" t="inlineStr">
        <is>
          <t>-308.942</t>
        </is>
      </c>
      <c r="DT40" t="inlineStr">
        <is>
          <t>0</t>
        </is>
      </c>
      <c r="DU40" t="inlineStr">
        <is>
          <t>0</t>
        </is>
      </c>
      <c r="DV40" t="inlineStr">
        <is>
          <t>0</t>
        </is>
      </c>
      <c r="DW40" t="inlineStr">
        <is>
          <t>1.7</t>
        </is>
      </c>
      <c r="DX40" t="inlineStr">
        <is>
          <t>0</t>
        </is>
      </c>
      <c r="DY40" t="inlineStr">
        <is>
          <t>0</t>
        </is>
      </c>
      <c r="DZ40" t="inlineStr">
        <is>
          <t>29.7969</t>
        </is>
      </c>
      <c r="EA40" t="inlineStr">
        <is>
          <t>4398.24</t>
        </is>
      </c>
      <c r="EB40" t="inlineStr">
        <is>
          <t>82.2</t>
        </is>
      </c>
      <c r="EC40" t="inlineStr">
        <is>
          <t>0</t>
        </is>
      </c>
      <c r="ED40" t="inlineStr">
        <is>
          <t xml:space="preserve"> 40</t>
        </is>
      </c>
      <c r="EF40" s="8">
        <f>DU40+DW40+DY40-(DU40*DW40+DU40*DY40+DW40*DY40)/100</f>
        <v/>
      </c>
    </row>
    <row r="41">
      <c r="A41" s="10" t="inlineStr">
        <is>
          <t>2024-08-14 06:00</t>
        </is>
      </c>
      <c r="B41" t="inlineStr">
        <is>
          <t>100936</t>
        </is>
      </c>
      <c r="C41" t="inlineStr">
        <is>
          <t>24135</t>
        </is>
      </c>
      <c r="D41" t="inlineStr">
        <is>
          <t>4.9017</t>
        </is>
      </c>
      <c r="E41" t="inlineStr">
        <is>
          <t>12348.9</t>
        </is>
      </c>
      <c r="F41" t="inlineStr">
        <is>
          <t>226.68</t>
        </is>
      </c>
      <c r="G41" t="inlineStr">
        <is>
          <t>5.8</t>
        </is>
      </c>
      <c r="H41" t="inlineStr">
        <is>
          <t>0</t>
        </is>
      </c>
      <c r="I41" t="inlineStr">
        <is>
          <t>-0.0587012</t>
        </is>
      </c>
      <c r="J41" t="inlineStr">
        <is>
          <t>8.94845</t>
        </is>
      </c>
      <c r="K41" t="inlineStr">
        <is>
          <t>-2.49806</t>
        </is>
      </c>
      <c r="L41" t="inlineStr">
        <is>
          <t>0.000134578</t>
        </is>
      </c>
      <c r="M41" t="inlineStr">
        <is>
          <t>9598.6</t>
        </is>
      </c>
      <c r="N41" t="inlineStr">
        <is>
          <t>235.313</t>
        </is>
      </c>
      <c r="O41" t="inlineStr">
        <is>
          <t>22.9</t>
        </is>
      </c>
      <c r="P41" t="inlineStr">
        <is>
          <t>0</t>
        </is>
      </c>
      <c r="Q41" t="inlineStr">
        <is>
          <t>0.0396094</t>
        </is>
      </c>
      <c r="R41" t="inlineStr">
        <is>
          <t>0.557285</t>
        </is>
      </c>
      <c r="S41" t="inlineStr">
        <is>
          <t>1.15596</t>
        </is>
      </c>
      <c r="T41" t="inlineStr">
        <is>
          <t>5.68717e-05</t>
        </is>
      </c>
      <c r="U41" t="inlineStr">
        <is>
          <t>7549.88</t>
        </is>
      </c>
      <c r="V41" t="inlineStr">
        <is>
          <t>251.332</t>
        </is>
      </c>
      <c r="W41" t="inlineStr">
        <is>
          <t>26.7</t>
        </is>
      </c>
      <c r="X41" t="inlineStr">
        <is>
          <t>0</t>
        </is>
      </c>
      <c r="Y41" t="inlineStr">
        <is>
          <t>0.127658</t>
        </is>
      </c>
      <c r="Z41" t="inlineStr">
        <is>
          <t>-2.75038</t>
        </is>
      </c>
      <c r="AA41" t="inlineStr">
        <is>
          <t>1.42709</t>
        </is>
      </c>
      <c r="AB41" s="2" t="inlineStr">
        <is>
          <t>7.06714e-05</t>
        </is>
      </c>
      <c r="AC41" t="inlineStr">
        <is>
          <t>5865.36</t>
        </is>
      </c>
      <c r="AD41" t="inlineStr">
        <is>
          <t>264.197</t>
        </is>
      </c>
      <c r="AE41" t="inlineStr">
        <is>
          <t>24.4</t>
        </is>
      </c>
      <c r="AF41" t="inlineStr">
        <is>
          <t>0</t>
        </is>
      </c>
      <c r="AG41" t="inlineStr">
        <is>
          <t>-0.103637</t>
        </is>
      </c>
      <c r="AH41" t="inlineStr">
        <is>
          <t>-3.19556</t>
        </is>
      </c>
      <c r="AI41" t="inlineStr">
        <is>
          <t>1.62512</t>
        </is>
      </c>
      <c r="AJ41" t="inlineStr">
        <is>
          <t>3.97435e-05</t>
        </is>
      </c>
      <c r="AK41" t="inlineStr">
        <is>
          <t>4431.39</t>
        </is>
      </c>
      <c r="AL41" t="inlineStr">
        <is>
          <t>272.526</t>
        </is>
      </c>
      <c r="AM41" t="inlineStr">
        <is>
          <t>77.8</t>
        </is>
      </c>
      <c r="AN41" t="inlineStr">
        <is>
          <t>0.7</t>
        </is>
      </c>
      <c r="AO41" t="inlineStr">
        <is>
          <t>0.149361</t>
        </is>
      </c>
      <c r="AP41" t="inlineStr">
        <is>
          <t>-4.54544</t>
        </is>
      </c>
      <c r="AQ41" t="inlineStr">
        <is>
          <t>4.13993</t>
        </is>
      </c>
      <c r="AR41" s="2" t="inlineStr">
        <is>
          <t>0.000120651</t>
        </is>
      </c>
      <c r="AS41" t="inlineStr">
        <is>
          <t>3172.72</t>
        </is>
      </c>
      <c r="AT41" t="inlineStr">
        <is>
          <t>283.402</t>
        </is>
      </c>
      <c r="AU41" t="inlineStr">
        <is>
          <t>55.2</t>
        </is>
      </c>
      <c r="AV41" t="inlineStr">
        <is>
          <t>0</t>
        </is>
      </c>
      <c r="AW41" t="inlineStr">
        <is>
          <t>-0.127898</t>
        </is>
      </c>
      <c r="AX41" t="inlineStr">
        <is>
          <t>1.09427</t>
        </is>
      </c>
      <c r="AY41" t="inlineStr">
        <is>
          <t>-0.744624</t>
        </is>
      </c>
      <c r="AZ41" t="inlineStr">
        <is>
          <t>2.60908e-05</t>
        </is>
      </c>
      <c r="BA41" t="inlineStr">
        <is>
          <t>1515.55</t>
        </is>
      </c>
      <c r="BB41" t="inlineStr">
        <is>
          <t>296.893</t>
        </is>
      </c>
      <c r="BC41" t="inlineStr">
        <is>
          <t>28.1</t>
        </is>
      </c>
      <c r="BD41" t="inlineStr">
        <is>
          <t>0</t>
        </is>
      </c>
      <c r="BE41" t="inlineStr">
        <is>
          <t>0.25601</t>
        </is>
      </c>
      <c r="BF41" t="inlineStr">
        <is>
          <t>0.551797</t>
        </is>
      </c>
      <c r="BG41" t="inlineStr">
        <is>
          <t>-5.42681</t>
        </is>
      </c>
      <c r="BH41" s="2" t="inlineStr">
        <is>
          <t>5.59523e-05</t>
        </is>
      </c>
      <c r="BI41" t="inlineStr">
        <is>
          <t>772.33</t>
        </is>
      </c>
      <c r="BJ41" t="inlineStr">
        <is>
          <t>300.59</t>
        </is>
      </c>
      <c r="BK41" t="inlineStr">
        <is>
          <t>33.6</t>
        </is>
      </c>
      <c r="BL41" t="inlineStr">
        <is>
          <t>0</t>
        </is>
      </c>
      <c r="BM41" t="inlineStr">
        <is>
          <t>0.406723</t>
        </is>
      </c>
      <c r="BN41" t="inlineStr">
        <is>
          <t>-0.270146</t>
        </is>
      </c>
      <c r="BO41" t="inlineStr">
        <is>
          <t>-6.53035</t>
        </is>
      </c>
      <c r="BP41" s="2" t="inlineStr">
        <is>
          <t>6.91952e-05</t>
        </is>
      </c>
      <c r="BQ41" t="inlineStr">
        <is>
          <t>536.296</t>
        </is>
      </c>
      <c r="BR41" t="inlineStr">
        <is>
          <t>300.651</t>
        </is>
      </c>
      <c r="BS41" t="inlineStr">
        <is>
          <t>42.7</t>
        </is>
      </c>
      <c r="BT41" t="inlineStr">
        <is>
          <t>0</t>
        </is>
      </c>
      <c r="BU41" t="inlineStr">
        <is>
          <t>0.32326</t>
        </is>
      </c>
      <c r="BV41" t="inlineStr">
        <is>
          <t>-0.492178</t>
        </is>
      </c>
      <c r="BW41" t="inlineStr">
        <is>
          <t>-6.35821</t>
        </is>
      </c>
      <c r="BX41" s="2" t="inlineStr">
        <is>
          <t>7.0458e-05</t>
        </is>
      </c>
      <c r="BY41" t="inlineStr">
        <is>
          <t>5</t>
        </is>
      </c>
      <c r="BZ41" t="inlineStr">
        <is>
          <t>306.564</t>
        </is>
      </c>
      <c r="CA41" t="inlineStr">
        <is>
          <t>299.622</t>
        </is>
      </c>
      <c r="CB41" t="inlineStr">
        <is>
          <t>68.7</t>
        </is>
      </c>
      <c r="CC41" t="inlineStr">
        <is>
          <t>0</t>
        </is>
      </c>
      <c r="CD41" t="inlineStr">
        <is>
          <t>0.157185</t>
        </is>
      </c>
      <c r="CE41" t="inlineStr">
        <is>
          <t>-0.366255</t>
        </is>
      </c>
      <c r="CF41" t="inlineStr">
        <is>
          <t>-4.80127</t>
        </is>
      </c>
      <c r="CG41" s="2" t="inlineStr">
        <is>
          <t>7.57186e-05</t>
        </is>
      </c>
      <c r="CH41" t="inlineStr">
        <is>
          <t>301.807</t>
        </is>
      </c>
      <c r="CI41" t="inlineStr">
        <is>
          <t>64.4</t>
        </is>
      </c>
      <c r="CJ41" t="inlineStr">
        <is>
          <t>0</t>
        </is>
      </c>
      <c r="CK41" t="inlineStr">
        <is>
          <t>-0.0753037</t>
        </is>
      </c>
      <c r="CL41" t="inlineStr">
        <is>
          <t>-0.357373</t>
        </is>
      </c>
      <c r="CM41" t="inlineStr">
        <is>
          <t>-3.88705</t>
        </is>
      </c>
      <c r="CN41" s="2" t="inlineStr">
        <is>
          <t>7.52925e-05</t>
        </is>
      </c>
      <c r="CO41" t="inlineStr">
        <is>
          <t>81.7283</t>
        </is>
      </c>
      <c r="CP41" t="inlineStr">
        <is>
          <t>55.5794</t>
        </is>
      </c>
      <c r="CQ41" t="inlineStr">
        <is>
          <t>306.482</t>
        </is>
      </c>
      <c r="CR41" t="inlineStr">
        <is>
          <t>0</t>
        </is>
      </c>
      <c r="CS41" t="inlineStr">
        <is>
          <t>224.486</t>
        </is>
      </c>
      <c r="CT41" t="inlineStr">
        <is>
          <t>302.633</t>
        </is>
      </c>
      <c r="CU41" t="inlineStr">
        <is>
          <t>294.662</t>
        </is>
      </c>
      <c r="CV41" t="inlineStr">
        <is>
          <t>62</t>
        </is>
      </c>
      <c r="CW41" t="inlineStr">
        <is>
          <t>-0.364238</t>
        </is>
      </c>
      <c r="CX41" t="inlineStr">
        <is>
          <t>-3.55959</t>
        </is>
      </c>
      <c r="CY41" t="inlineStr">
        <is>
          <t>-50</t>
        </is>
      </c>
      <c r="CZ41" t="inlineStr">
        <is>
          <t>0</t>
        </is>
      </c>
      <c r="DA41" t="inlineStr">
        <is>
          <t>0</t>
        </is>
      </c>
      <c r="DB41" t="inlineStr">
        <is>
          <t>0</t>
        </is>
      </c>
      <c r="DC41" t="inlineStr">
        <is>
          <t>0</t>
        </is>
      </c>
      <c r="DD41" t="inlineStr">
        <is>
          <t>0</t>
        </is>
      </c>
      <c r="DE41" t="inlineStr">
        <is>
          <t>0</t>
        </is>
      </c>
      <c r="DF41" t="inlineStr">
        <is>
          <t>0</t>
        </is>
      </c>
      <c r="DG41" t="inlineStr">
        <is>
          <t>0</t>
        </is>
      </c>
      <c r="DH41" t="inlineStr">
        <is>
          <t>0</t>
        </is>
      </c>
      <c r="DI41" t="inlineStr">
        <is>
          <t>0</t>
        </is>
      </c>
      <c r="DJ41" t="inlineStr">
        <is>
          <t>0</t>
        </is>
      </c>
      <c r="DK41" t="inlineStr">
        <is>
          <t>0</t>
        </is>
      </c>
      <c r="DL41" t="inlineStr">
        <is>
          <t>0</t>
        </is>
      </c>
      <c r="DM41" t="inlineStr">
        <is>
          <t>0</t>
        </is>
      </c>
      <c r="DN41" t="inlineStr">
        <is>
          <t>0</t>
        </is>
      </c>
      <c r="DO41" t="inlineStr">
        <is>
          <t>0</t>
        </is>
      </c>
      <c r="DP41" t="inlineStr">
        <is>
          <t>7050</t>
        </is>
      </c>
      <c r="DQ41" t="inlineStr">
        <is>
          <t>-6.90081</t>
        </is>
      </c>
      <c r="DR41" t="inlineStr">
        <is>
          <t>2054</t>
        </is>
      </c>
      <c r="DS41" t="inlineStr">
        <is>
          <t>-202.484</t>
        </is>
      </c>
      <c r="DT41" t="inlineStr">
        <is>
          <t>0</t>
        </is>
      </c>
      <c r="DU41" t="inlineStr">
        <is>
          <t>0</t>
        </is>
      </c>
      <c r="DV41" t="inlineStr">
        <is>
          <t>1</t>
        </is>
      </c>
      <c r="DW41" t="inlineStr">
        <is>
          <t>1.2</t>
        </is>
      </c>
      <c r="DX41" t="inlineStr">
        <is>
          <t>0</t>
        </is>
      </c>
      <c r="DY41" t="inlineStr">
        <is>
          <t>0</t>
        </is>
      </c>
      <c r="DZ41" t="inlineStr">
        <is>
          <t>13.3894</t>
        </is>
      </c>
      <c r="EA41" t="inlineStr">
        <is>
          <t>4344</t>
        </is>
      </c>
      <c r="EB41" t="inlineStr">
        <is>
          <t>82.1</t>
        </is>
      </c>
      <c r="EC41" t="inlineStr">
        <is>
          <t>0</t>
        </is>
      </c>
      <c r="ED41" t="inlineStr">
        <is>
          <t xml:space="preserve"> 41</t>
        </is>
      </c>
      <c r="EF41" s="8">
        <f>DU41+DW41+DY41-(DU41*DW41+DU41*DY41+DW41*DY41)/100</f>
        <v/>
      </c>
    </row>
    <row r="42">
      <c r="A42" s="10" t="inlineStr">
        <is>
          <t>2024-08-14 09:00</t>
        </is>
      </c>
      <c r="B42" t="inlineStr">
        <is>
          <t>100923</t>
        </is>
      </c>
      <c r="C42" t="inlineStr">
        <is>
          <t>24134.9</t>
        </is>
      </c>
      <c r="D42" t="inlineStr">
        <is>
          <t>4.51976</t>
        </is>
      </c>
      <c r="E42" t="inlineStr">
        <is>
          <t>12351.1</t>
        </is>
      </c>
      <c r="F42" t="inlineStr">
        <is>
          <t>226.48</t>
        </is>
      </c>
      <c r="G42" t="inlineStr">
        <is>
          <t>3.4</t>
        </is>
      </c>
      <c r="H42" t="inlineStr">
        <is>
          <t>0</t>
        </is>
      </c>
      <c r="I42" t="inlineStr">
        <is>
          <t>-0.027459</t>
        </is>
      </c>
      <c r="J42" t="inlineStr">
        <is>
          <t>9.77351</t>
        </is>
      </c>
      <c r="K42" t="inlineStr">
        <is>
          <t>-3.10458</t>
        </is>
      </c>
      <c r="L42" t="inlineStr">
        <is>
          <t>0.000105946</t>
        </is>
      </c>
      <c r="M42" t="inlineStr">
        <is>
          <t>9604.82</t>
        </is>
      </c>
      <c r="N42" t="inlineStr">
        <is>
          <t>235.302</t>
        </is>
      </c>
      <c r="O42" t="inlineStr">
        <is>
          <t>22.1</t>
        </is>
      </c>
      <c r="P42" t="inlineStr">
        <is>
          <t>0</t>
        </is>
      </c>
      <c r="Q42" t="inlineStr">
        <is>
          <t>0.0200977</t>
        </is>
      </c>
      <c r="R42" t="inlineStr">
        <is>
          <t>1.25087</t>
        </is>
      </c>
      <c r="S42" t="inlineStr">
        <is>
          <t>0.0654175</t>
        </is>
      </c>
      <c r="T42" s="2" t="inlineStr">
        <is>
          <t>5.88468e-05</t>
        </is>
      </c>
      <c r="U42" t="inlineStr">
        <is>
          <t>7555.24</t>
        </is>
      </c>
      <c r="V42" t="inlineStr">
        <is>
          <t>251.465</t>
        </is>
      </c>
      <c r="W42" t="inlineStr">
        <is>
          <t>26</t>
        </is>
      </c>
      <c r="X42" t="inlineStr">
        <is>
          <t>0</t>
        </is>
      </c>
      <c r="Y42" t="inlineStr">
        <is>
          <t>-0.129865</t>
        </is>
      </c>
      <c r="Z42" t="inlineStr">
        <is>
          <t>-1.66419</t>
        </is>
      </c>
      <c r="AA42" t="inlineStr">
        <is>
          <t>3.26557</t>
        </is>
      </c>
      <c r="AB42" t="inlineStr">
        <is>
          <t>5.15802e-05</t>
        </is>
      </c>
      <c r="AC42" t="inlineStr">
        <is>
          <t>5871.06</t>
        </is>
      </c>
      <c r="AD42" t="inlineStr">
        <is>
          <t>263.98</t>
        </is>
      </c>
      <c r="AE42" t="inlineStr">
        <is>
          <t>26.5</t>
        </is>
      </c>
      <c r="AF42" t="inlineStr">
        <is>
          <t>0</t>
        </is>
      </c>
      <c r="AG42" t="inlineStr">
        <is>
          <t>0.125961</t>
        </is>
      </c>
      <c r="AH42" t="inlineStr">
        <is>
          <t>-3.90022</t>
        </is>
      </c>
      <c r="AI42" t="inlineStr">
        <is>
          <t>1.89159</t>
        </is>
      </c>
      <c r="AJ42" s="2" t="inlineStr">
        <is>
          <t>3.78892e-05</t>
        </is>
      </c>
      <c r="AK42" t="inlineStr">
        <is>
          <t>4436.75</t>
        </is>
      </c>
      <c r="AL42" t="inlineStr">
        <is>
          <t>272.848</t>
        </is>
      </c>
      <c r="AM42" t="inlineStr">
        <is>
          <t>65.1</t>
        </is>
      </c>
      <c r="AN42" t="inlineStr">
        <is>
          <t>0</t>
        </is>
      </c>
      <c r="AO42" t="inlineStr">
        <is>
          <t>0.239074</t>
        </is>
      </c>
      <c r="AP42" t="inlineStr">
        <is>
          <t>-3.68491</t>
        </is>
      </c>
      <c r="AQ42" t="inlineStr">
        <is>
          <t>2.68185</t>
        </is>
      </c>
      <c r="AR42" s="2" t="inlineStr">
        <is>
          <t>0.000105967</t>
        </is>
      </c>
      <c r="AS42" t="inlineStr">
        <is>
          <t>3178.11</t>
        </is>
      </c>
      <c r="AT42" t="inlineStr">
        <is>
          <t>283.486</t>
        </is>
      </c>
      <c r="AU42" t="inlineStr">
        <is>
          <t>53.9</t>
        </is>
      </c>
      <c r="AV42" t="inlineStr">
        <is>
          <t>0</t>
        </is>
      </c>
      <c r="AW42" t="inlineStr">
        <is>
          <t>0.0312734</t>
        </is>
      </c>
      <c r="AX42" t="inlineStr">
        <is>
          <t>-0.900093</t>
        </is>
      </c>
      <c r="AY42" t="inlineStr">
        <is>
          <t>-1.31746</t>
        </is>
      </c>
      <c r="AZ42" t="inlineStr">
        <is>
          <t>2.9403e-05</t>
        </is>
      </c>
      <c r="BA42" t="inlineStr">
        <is>
          <t>1520.87</t>
        </is>
      </c>
      <c r="BB42" t="inlineStr">
        <is>
          <t>297.266</t>
        </is>
      </c>
      <c r="BC42" t="inlineStr">
        <is>
          <t>26</t>
        </is>
      </c>
      <c r="BD42" t="inlineStr">
        <is>
          <t>0</t>
        </is>
      </c>
      <c r="BE42" t="inlineStr">
        <is>
          <t>0.000916992</t>
        </is>
      </c>
      <c r="BF42" t="inlineStr">
        <is>
          <t>-0.356943</t>
        </is>
      </c>
      <c r="BG42" t="inlineStr">
        <is>
          <t>-3.38302</t>
        </is>
      </c>
      <c r="BH42" t="inlineStr">
        <is>
          <t>7.39606e-05</t>
        </is>
      </c>
      <c r="BI42" t="inlineStr">
        <is>
          <t>777.465</t>
        </is>
      </c>
      <c r="BJ42" t="inlineStr">
        <is>
          <t>300.259</t>
        </is>
      </c>
      <c r="BK42" t="inlineStr">
        <is>
          <t>42.2</t>
        </is>
      </c>
      <c r="BL42" t="inlineStr">
        <is>
          <t>0</t>
        </is>
      </c>
      <c r="BM42" t="inlineStr">
        <is>
          <t>0.219868</t>
        </is>
      </c>
      <c r="BN42" t="inlineStr">
        <is>
          <t>0.108364</t>
        </is>
      </c>
      <c r="BO42" t="inlineStr">
        <is>
          <t>-4.34125</t>
        </is>
      </c>
      <c r="BP42" t="inlineStr">
        <is>
          <t>6.01733e-05</t>
        </is>
      </c>
      <c r="BQ42" t="inlineStr">
        <is>
          <t>540.946</t>
        </is>
      </c>
      <c r="BR42" t="inlineStr">
        <is>
          <t>302.005</t>
        </is>
      </c>
      <c r="BS42" t="inlineStr">
        <is>
          <t>42.3</t>
        </is>
      </c>
      <c r="BT42" t="inlineStr">
        <is>
          <t>0</t>
        </is>
      </c>
      <c r="BU42" t="inlineStr">
        <is>
          <t>0.169843</t>
        </is>
      </c>
      <c r="BV42" t="inlineStr">
        <is>
          <t>0.266113</t>
        </is>
      </c>
      <c r="BW42" t="inlineStr">
        <is>
          <t>-4.62886</t>
        </is>
      </c>
      <c r="BX42" t="inlineStr">
        <is>
          <t>3.56885e-05</t>
        </is>
      </c>
      <c r="BY42" t="inlineStr">
        <is>
          <t>5</t>
        </is>
      </c>
      <c r="BZ42" t="inlineStr">
        <is>
          <t>309.035</t>
        </is>
      </c>
      <c r="CA42" t="inlineStr">
        <is>
          <t>304.205</t>
        </is>
      </c>
      <c r="CB42" t="inlineStr">
        <is>
          <t>39.5</t>
        </is>
      </c>
      <c r="CC42" t="inlineStr">
        <is>
          <t>0</t>
        </is>
      </c>
      <c r="CD42" t="inlineStr">
        <is>
          <t>0.00308887</t>
        </is>
      </c>
      <c r="CE42" t="inlineStr">
        <is>
          <t>0.0819629</t>
        </is>
      </c>
      <c r="CF42" t="inlineStr">
        <is>
          <t>-5.01245</t>
        </is>
      </c>
      <c r="CG42" s="2" t="inlineStr">
        <is>
          <t>1.49388e-05</t>
        </is>
      </c>
      <c r="CH42" t="inlineStr">
        <is>
          <t>306.917</t>
        </is>
      </c>
      <c r="CI42" t="inlineStr">
        <is>
          <t>35.4</t>
        </is>
      </c>
      <c r="CJ42" t="inlineStr">
        <is>
          <t>0</t>
        </is>
      </c>
      <c r="CK42" t="inlineStr">
        <is>
          <t>-0.131911</t>
        </is>
      </c>
      <c r="CL42" t="inlineStr">
        <is>
          <t>-0.32478</t>
        </is>
      </c>
      <c r="CM42" t="inlineStr">
        <is>
          <t>-4.8609</t>
        </is>
      </c>
      <c r="CN42" s="2" t="inlineStr">
        <is>
          <t>1.19142e-05</t>
        </is>
      </c>
      <c r="CO42" t="inlineStr">
        <is>
          <t>81.2372</t>
        </is>
      </c>
      <c r="CP42" t="inlineStr">
        <is>
          <t>55.5794</t>
        </is>
      </c>
      <c r="CQ42" t="inlineStr">
        <is>
          <t>320.912</t>
        </is>
      </c>
      <c r="CR42" t="inlineStr">
        <is>
          <t>0</t>
        </is>
      </c>
      <c r="CS42" t="inlineStr">
        <is>
          <t>705.93</t>
        </is>
      </c>
      <c r="CT42" t="inlineStr">
        <is>
          <t>308.754</t>
        </is>
      </c>
      <c r="CU42" t="inlineStr">
        <is>
          <t>289.851</t>
        </is>
      </c>
      <c r="CV42" t="inlineStr">
        <is>
          <t>32.4</t>
        </is>
      </c>
      <c r="CW42" t="inlineStr">
        <is>
          <t>-0.511528</t>
        </is>
      </c>
      <c r="CX42" t="inlineStr">
        <is>
          <t>-4.83033</t>
        </is>
      </c>
      <c r="CY42" t="inlineStr">
        <is>
          <t>-50</t>
        </is>
      </c>
      <c r="CZ42" t="inlineStr">
        <is>
          <t>0</t>
        </is>
      </c>
      <c r="DA42" t="inlineStr">
        <is>
          <t>0</t>
        </is>
      </c>
      <c r="DB42" t="inlineStr">
        <is>
          <t>0</t>
        </is>
      </c>
      <c r="DC42" t="inlineStr">
        <is>
          <t>0</t>
        </is>
      </c>
      <c r="DD42" t="inlineStr">
        <is>
          <t>0</t>
        </is>
      </c>
      <c r="DE42" t="inlineStr">
        <is>
          <t>0</t>
        </is>
      </c>
      <c r="DF42" t="inlineStr">
        <is>
          <t>0</t>
        </is>
      </c>
      <c r="DG42" t="inlineStr">
        <is>
          <t>0</t>
        </is>
      </c>
      <c r="DH42" t="inlineStr">
        <is>
          <t>0</t>
        </is>
      </c>
      <c r="DI42" t="inlineStr">
        <is>
          <t>0</t>
        </is>
      </c>
      <c r="DJ42" t="inlineStr">
        <is>
          <t>0</t>
        </is>
      </c>
      <c r="DK42" t="inlineStr">
        <is>
          <t>0</t>
        </is>
      </c>
      <c r="DL42" t="inlineStr">
        <is>
          <t>0</t>
        </is>
      </c>
      <c r="DM42" t="inlineStr">
        <is>
          <t>0</t>
        </is>
      </c>
      <c r="DN42" t="inlineStr">
        <is>
          <t>0</t>
        </is>
      </c>
      <c r="DO42" t="inlineStr">
        <is>
          <t>0</t>
        </is>
      </c>
      <c r="DP42" t="inlineStr">
        <is>
          <t>10800</t>
        </is>
      </c>
      <c r="DQ42" t="inlineStr">
        <is>
          <t>-4.42182</t>
        </is>
      </c>
      <c r="DR42" t="inlineStr">
        <is>
          <t>1196</t>
        </is>
      </c>
      <c r="DS42" t="inlineStr">
        <is>
          <t>-103.891</t>
        </is>
      </c>
      <c r="DT42" t="inlineStr">
        <is>
          <t>0</t>
        </is>
      </c>
      <c r="DU42" t="inlineStr">
        <is>
          <t>0</t>
        </is>
      </c>
      <c r="DV42" t="inlineStr">
        <is>
          <t>0</t>
        </is>
      </c>
      <c r="DW42" t="inlineStr">
        <is>
          <t>1.3</t>
        </is>
      </c>
      <c r="DX42" t="inlineStr">
        <is>
          <t>0</t>
        </is>
      </c>
      <c r="DY42" t="inlineStr">
        <is>
          <t>0</t>
        </is>
      </c>
      <c r="DZ42" t="inlineStr">
        <is>
          <t>22.8928</t>
        </is>
      </c>
      <c r="EA42" t="inlineStr">
        <is>
          <t>4391.52</t>
        </is>
      </c>
      <c r="EB42" t="inlineStr">
        <is>
          <t>67.1</t>
        </is>
      </c>
      <c r="EC42" t="inlineStr">
        <is>
          <t>0</t>
        </is>
      </c>
      <c r="ED42" t="inlineStr">
        <is>
          <t xml:space="preserve"> 42</t>
        </is>
      </c>
      <c r="EF42" s="8">
        <f>DU42+DW42+DY42-(DU42*DW42+DU42*DY42+DW42*DY42)/100</f>
        <v/>
      </c>
    </row>
    <row r="43">
      <c r="A43" s="10" t="inlineStr">
        <is>
          <t>2024-08-14 12:00</t>
        </is>
      </c>
      <c r="B43" t="inlineStr">
        <is>
          <t>100840</t>
        </is>
      </c>
      <c r="C43" t="inlineStr">
        <is>
          <t>24134.9</t>
        </is>
      </c>
      <c r="D43" t="inlineStr">
        <is>
          <t>4.01239</t>
        </is>
      </c>
      <c r="E43" t="inlineStr">
        <is>
          <t>12364.5</t>
        </is>
      </c>
      <c r="F43" t="inlineStr">
        <is>
          <t>227.052</t>
        </is>
      </c>
      <c r="G43" t="inlineStr">
        <is>
          <t>2.6</t>
        </is>
      </c>
      <c r="H43" t="inlineStr">
        <is>
          <t>0</t>
        </is>
      </c>
      <c r="I43" t="inlineStr">
        <is>
          <t>0.0424023</t>
        </is>
      </c>
      <c r="J43" t="inlineStr">
        <is>
          <t>11.2757</t>
        </is>
      </c>
      <c r="K43" t="inlineStr">
        <is>
          <t>-3.54594</t>
        </is>
      </c>
      <c r="L43" t="inlineStr">
        <is>
          <t>5.70253e-05</t>
        </is>
      </c>
      <c r="M43" t="inlineStr">
        <is>
          <t>9608.7</t>
        </is>
      </c>
      <c r="N43" t="inlineStr">
        <is>
          <t>235.643</t>
        </is>
      </c>
      <c r="O43" t="inlineStr">
        <is>
          <t>19.8</t>
        </is>
      </c>
      <c r="P43" t="inlineStr">
        <is>
          <t>0</t>
        </is>
      </c>
      <c r="Q43" t="inlineStr">
        <is>
          <t>0.113828</t>
        </is>
      </c>
      <c r="R43" t="inlineStr">
        <is>
          <t>1.30414</t>
        </is>
      </c>
      <c r="S43" t="inlineStr">
        <is>
          <t>0.343445</t>
        </is>
      </c>
      <c r="T43" t="inlineStr">
        <is>
          <t>6.44113e-05</t>
        </is>
      </c>
      <c r="U43" t="inlineStr">
        <is>
          <t>7558.07</t>
        </is>
      </c>
      <c r="V43" t="inlineStr">
        <is>
          <t>251.65</t>
        </is>
      </c>
      <c r="W43" t="inlineStr">
        <is>
          <t>23.5</t>
        </is>
      </c>
      <c r="X43" t="inlineStr">
        <is>
          <t>0</t>
        </is>
      </c>
      <c r="Y43" t="inlineStr">
        <is>
          <t>0.249605</t>
        </is>
      </c>
      <c r="Z43" t="inlineStr">
        <is>
          <t>0.300012</t>
        </is>
      </c>
      <c r="AA43" t="inlineStr">
        <is>
          <t>2.82561</t>
        </is>
      </c>
      <c r="AB43" t="inlineStr">
        <is>
          <t>4.39116e-05</t>
        </is>
      </c>
      <c r="AC43" t="inlineStr">
        <is>
          <t>5872.55</t>
        </is>
      </c>
      <c r="AD43" t="inlineStr">
        <is>
          <t>264.264</t>
        </is>
      </c>
      <c r="AE43" t="inlineStr">
        <is>
          <t>23.5</t>
        </is>
      </c>
      <c r="AF43" t="inlineStr">
        <is>
          <t>0</t>
        </is>
      </c>
      <c r="AG43" t="inlineStr">
        <is>
          <t>0.153623</t>
        </is>
      </c>
      <c r="AH43" t="inlineStr">
        <is>
          <t>-1.93196</t>
        </is>
      </c>
      <c r="AI43" t="inlineStr">
        <is>
          <t>3.39006</t>
        </is>
      </c>
      <c r="AJ43" s="2" t="inlineStr">
        <is>
          <t>6.69203e-05</t>
        </is>
      </c>
      <c r="AK43" t="inlineStr">
        <is>
          <t>4436.83</t>
        </is>
      </c>
      <c r="AL43" t="inlineStr">
        <is>
          <t>273.199</t>
        </is>
      </c>
      <c r="AM43" t="inlineStr">
        <is>
          <t>54.8</t>
        </is>
      </c>
      <c r="AN43" t="inlineStr">
        <is>
          <t>0</t>
        </is>
      </c>
      <c r="AO43" t="inlineStr">
        <is>
          <t>0.0901992</t>
        </is>
      </c>
      <c r="AP43" t="inlineStr">
        <is>
          <t>-2.97891</t>
        </is>
      </c>
      <c r="AQ43" t="inlineStr">
        <is>
          <t>1.53317</t>
        </is>
      </c>
      <c r="AR43" s="2" t="inlineStr">
        <is>
          <t>0.000110674</t>
        </is>
      </c>
      <c r="AS43" t="inlineStr">
        <is>
          <t>3177.45</t>
        </is>
      </c>
      <c r="AT43" t="inlineStr">
        <is>
          <t>283.71</t>
        </is>
      </c>
      <c r="AU43" t="inlineStr">
        <is>
          <t>49.4</t>
        </is>
      </c>
      <c r="AV43" t="inlineStr">
        <is>
          <t>0</t>
        </is>
      </c>
      <c r="AW43" t="inlineStr">
        <is>
          <t>0.213293</t>
        </is>
      </c>
      <c r="AX43" t="inlineStr">
        <is>
          <t>-1.57849</t>
        </is>
      </c>
      <c r="AY43" t="inlineStr">
        <is>
          <t>-1.00153</t>
        </is>
      </c>
      <c r="AZ43" t="inlineStr">
        <is>
          <t>6.80366e-05</t>
        </is>
      </c>
      <c r="BA43" t="inlineStr">
        <is>
          <t>1519.93</t>
        </is>
      </c>
      <c r="BB43" t="inlineStr">
        <is>
          <t>297.174</t>
        </is>
      </c>
      <c r="BC43" t="inlineStr">
        <is>
          <t>29.8</t>
        </is>
      </c>
      <c r="BD43" t="inlineStr">
        <is>
          <t>0</t>
        </is>
      </c>
      <c r="BE43" t="inlineStr">
        <is>
          <t>0.555968</t>
        </is>
      </c>
      <c r="BF43" t="inlineStr">
        <is>
          <t>0.676636</t>
        </is>
      </c>
      <c r="BG43" t="inlineStr">
        <is>
          <t>-2.03126</t>
        </is>
      </c>
      <c r="BH43" t="inlineStr">
        <is>
          <t>0.000105658</t>
        </is>
      </c>
      <c r="BI43" t="inlineStr">
        <is>
          <t>774.944</t>
        </is>
      </c>
      <c r="BJ43" t="inlineStr">
        <is>
          <t>302.298</t>
        </is>
      </c>
      <c r="BK43" t="inlineStr">
        <is>
          <t>32.7</t>
        </is>
      </c>
      <c r="BL43" t="inlineStr">
        <is>
          <t>0</t>
        </is>
      </c>
      <c r="BM43" t="inlineStr">
        <is>
          <t>0.56754</t>
        </is>
      </c>
      <c r="BN43" t="inlineStr">
        <is>
          <t>0.89667</t>
        </is>
      </c>
      <c r="BO43" t="inlineStr">
        <is>
          <t>-3.10257</t>
        </is>
      </c>
      <c r="BP43" t="inlineStr">
        <is>
          <t>4.82834e-05</t>
        </is>
      </c>
      <c r="BQ43" t="inlineStr">
        <is>
          <t>536.92</t>
        </is>
      </c>
      <c r="BR43" t="inlineStr">
        <is>
          <t>304.328</t>
        </is>
      </c>
      <c r="BS43" t="inlineStr">
        <is>
          <t>31.7</t>
        </is>
      </c>
      <c r="BT43" t="inlineStr">
        <is>
          <t>0</t>
        </is>
      </c>
      <c r="BU43" t="inlineStr">
        <is>
          <t>0.338597</t>
        </is>
      </c>
      <c r="BV43" t="inlineStr">
        <is>
          <t>0.180635</t>
        </is>
      </c>
      <c r="BW43" t="inlineStr">
        <is>
          <t>-3.92991</t>
        </is>
      </c>
      <c r="BX43" t="inlineStr">
        <is>
          <t>3.54836e-05</t>
        </is>
      </c>
      <c r="BY43" t="inlineStr">
        <is>
          <t>5</t>
        </is>
      </c>
      <c r="BZ43" t="inlineStr">
        <is>
          <t>303.409</t>
        </is>
      </c>
      <c r="CA43" t="inlineStr">
        <is>
          <t>306.503</t>
        </is>
      </c>
      <c r="CB43" t="inlineStr">
        <is>
          <t>29.5</t>
        </is>
      </c>
      <c r="CC43" t="inlineStr">
        <is>
          <t>0</t>
        </is>
      </c>
      <c r="CD43" t="inlineStr">
        <is>
          <t>0.0512544</t>
        </is>
      </c>
      <c r="CE43" t="inlineStr">
        <is>
          <t>-0.627656</t>
        </is>
      </c>
      <c r="CF43" t="inlineStr">
        <is>
          <t>-4.71803</t>
        </is>
      </c>
      <c r="CG43" t="inlineStr">
        <is>
          <t>1.65481e-05</t>
        </is>
      </c>
      <c r="CH43" t="inlineStr">
        <is>
          <t>309.417</t>
        </is>
      </c>
      <c r="CI43" t="inlineStr">
        <is>
          <t>26.4</t>
        </is>
      </c>
      <c r="CJ43" t="inlineStr">
        <is>
          <t>0</t>
        </is>
      </c>
      <c r="CK43" t="inlineStr">
        <is>
          <t>-0.142626</t>
        </is>
      </c>
      <c r="CL43" t="inlineStr">
        <is>
          <t>-1.46162</t>
        </is>
      </c>
      <c r="CM43" t="inlineStr">
        <is>
          <t>-4.87549</t>
        </is>
      </c>
      <c r="CN43" t="inlineStr">
        <is>
          <t>1.65588e-05</t>
        </is>
      </c>
      <c r="CO43" t="inlineStr">
        <is>
          <t>74.1007</t>
        </is>
      </c>
      <c r="CP43" t="inlineStr">
        <is>
          <t>55.5794</t>
        </is>
      </c>
      <c r="CQ43" t="inlineStr">
        <is>
          <t>324.8</t>
        </is>
      </c>
      <c r="CR43" t="inlineStr">
        <is>
          <t>0</t>
        </is>
      </c>
      <c r="CS43" t="inlineStr">
        <is>
          <t>851.183</t>
        </is>
      </c>
      <c r="CT43" t="inlineStr">
        <is>
          <t>311.267</t>
        </is>
      </c>
      <c r="CU43" t="inlineStr">
        <is>
          <t>287.488</t>
        </is>
      </c>
      <c r="CV43" t="inlineStr">
        <is>
          <t>24.3</t>
        </is>
      </c>
      <c r="CW43" t="inlineStr">
        <is>
          <t>-1.80504</t>
        </is>
      </c>
      <c r="CX43" t="inlineStr">
        <is>
          <t>-5.05409</t>
        </is>
      </c>
      <c r="CY43" t="inlineStr">
        <is>
          <t>-50</t>
        </is>
      </c>
      <c r="CZ43" t="inlineStr">
        <is>
          <t>0</t>
        </is>
      </c>
      <c r="DA43" t="inlineStr">
        <is>
          <t>0</t>
        </is>
      </c>
      <c r="DB43" t="inlineStr">
        <is>
          <t>0</t>
        </is>
      </c>
      <c r="DC43" t="inlineStr">
        <is>
          <t>0</t>
        </is>
      </c>
      <c r="DD43" t="inlineStr">
        <is>
          <t>0</t>
        </is>
      </c>
      <c r="DE43" t="inlineStr">
        <is>
          <t>0</t>
        </is>
      </c>
      <c r="DF43" t="inlineStr">
        <is>
          <t>0</t>
        </is>
      </c>
      <c r="DG43" t="inlineStr">
        <is>
          <t>0</t>
        </is>
      </c>
      <c r="DH43" t="inlineStr">
        <is>
          <t>0</t>
        </is>
      </c>
      <c r="DI43" t="inlineStr">
        <is>
          <t>0</t>
        </is>
      </c>
      <c r="DJ43" t="inlineStr">
        <is>
          <t>0</t>
        </is>
      </c>
      <c r="DK43" t="inlineStr">
        <is>
          <t>0</t>
        </is>
      </c>
      <c r="DL43" t="inlineStr">
        <is>
          <t>0</t>
        </is>
      </c>
      <c r="DM43" t="inlineStr">
        <is>
          <t>0</t>
        </is>
      </c>
      <c r="DN43" t="inlineStr">
        <is>
          <t>0</t>
        </is>
      </c>
      <c r="DO43" t="inlineStr">
        <is>
          <t>0</t>
        </is>
      </c>
      <c r="DP43" t="inlineStr">
        <is>
          <t>21600</t>
        </is>
      </c>
      <c r="DQ43" t="inlineStr">
        <is>
          <t>-3.07047</t>
        </is>
      </c>
      <c r="DR43" t="inlineStr">
        <is>
          <t>838</t>
        </is>
      </c>
      <c r="DS43" t="inlineStr">
        <is>
          <t>-59.8998</t>
        </is>
      </c>
      <c r="DT43" t="inlineStr">
        <is>
          <t>0</t>
        </is>
      </c>
      <c r="DU43" t="inlineStr">
        <is>
          <t>0</t>
        </is>
      </c>
      <c r="DV43" t="inlineStr">
        <is>
          <t>0</t>
        </is>
      </c>
      <c r="DW43" t="inlineStr">
        <is>
          <t>0.7</t>
        </is>
      </c>
      <c r="DX43" t="inlineStr">
        <is>
          <t>0</t>
        </is>
      </c>
      <c r="DY43" t="inlineStr">
        <is>
          <t>0</t>
        </is>
      </c>
      <c r="DZ43" t="inlineStr">
        <is>
          <t>17.9675</t>
        </is>
      </c>
      <c r="EA43" t="inlineStr">
        <is>
          <t>4444.32</t>
        </is>
      </c>
      <c r="EB43" t="inlineStr">
        <is>
          <t>54.4</t>
        </is>
      </c>
      <c r="EC43" t="inlineStr">
        <is>
          <t>0</t>
        </is>
      </c>
      <c r="ED43" t="inlineStr">
        <is>
          <t xml:space="preserve"> 43</t>
        </is>
      </c>
      <c r="EF43" s="8">
        <f>DU43+DW43+DY43-(DU43*DW43+DU43*DY43+DW43*DY43)/100</f>
        <v/>
      </c>
    </row>
    <row r="44">
      <c r="A44" s="10" t="inlineStr">
        <is>
          <t>2024-08-14 15:00</t>
        </is>
      </c>
      <c r="B44" t="inlineStr">
        <is>
          <t>100823</t>
        </is>
      </c>
      <c r="C44" t="inlineStr">
        <is>
          <t>24135.2</t>
        </is>
      </c>
      <c r="D44" t="inlineStr">
        <is>
          <t>3.70518</t>
        </is>
      </c>
      <c r="E44" t="inlineStr">
        <is>
          <t>12371.6</t>
        </is>
      </c>
      <c r="F44" t="inlineStr">
        <is>
          <t>226.683</t>
        </is>
      </c>
      <c r="G44" t="inlineStr">
        <is>
          <t>3.1</t>
        </is>
      </c>
      <c r="H44" t="inlineStr">
        <is>
          <t>0</t>
        </is>
      </c>
      <c r="I44" t="inlineStr">
        <is>
          <t>0.275779</t>
        </is>
      </c>
      <c r="J44" t="inlineStr">
        <is>
          <t>13.5285</t>
        </is>
      </c>
      <c r="K44" t="inlineStr">
        <is>
          <t>-0.499069</t>
        </is>
      </c>
      <c r="L44" t="inlineStr">
        <is>
          <t>6.05049e-05</t>
        </is>
      </c>
      <c r="M44" t="inlineStr">
        <is>
          <t>9611.45</t>
        </is>
      </c>
      <c r="N44" t="inlineStr">
        <is>
          <t>237.993</t>
        </is>
      </c>
      <c r="O44" t="inlineStr">
        <is>
          <t>13.5</t>
        </is>
      </c>
      <c r="P44" t="inlineStr">
        <is>
          <t>0</t>
        </is>
      </c>
      <c r="Q44" t="inlineStr">
        <is>
          <t>0.881789</t>
        </is>
      </c>
      <c r="R44" t="inlineStr">
        <is>
          <t>-4.09667</t>
        </is>
      </c>
      <c r="S44" t="inlineStr">
        <is>
          <t>-1.60209</t>
        </is>
      </c>
      <c r="T44" t="inlineStr">
        <is>
          <t>0.000200705</t>
        </is>
      </c>
      <c r="U44" t="inlineStr">
        <is>
          <t>7556.06</t>
        </is>
      </c>
      <c r="V44" t="inlineStr">
        <is>
          <t>251.723</t>
        </is>
      </c>
      <c r="W44" t="inlineStr">
        <is>
          <t>21.1</t>
        </is>
      </c>
      <c r="X44" t="inlineStr">
        <is>
          <t>0</t>
        </is>
      </c>
      <c r="Y44" t="inlineStr">
        <is>
          <t>-0.271598</t>
        </is>
      </c>
      <c r="Z44" t="inlineStr">
        <is>
          <t>3.80001</t>
        </is>
      </c>
      <c r="AA44" t="inlineStr">
        <is>
          <t>-0.0475464</t>
        </is>
      </c>
      <c r="AB44" s="2" t="inlineStr">
        <is>
          <t>4.49871e-05</t>
        </is>
      </c>
      <c r="AC44" t="inlineStr">
        <is>
          <t>5870.86</t>
        </is>
      </c>
      <c r="AD44" t="inlineStr">
        <is>
          <t>263.878</t>
        </is>
      </c>
      <c r="AE44" t="inlineStr">
        <is>
          <t>25.6</t>
        </is>
      </c>
      <c r="AF44" t="inlineStr">
        <is>
          <t>0</t>
        </is>
      </c>
      <c r="AG44" t="inlineStr">
        <is>
          <t>-1.44089</t>
        </is>
      </c>
      <c r="AH44" t="inlineStr">
        <is>
          <t>2.46477</t>
        </is>
      </c>
      <c r="AI44" t="inlineStr">
        <is>
          <t>2.42809</t>
        </is>
      </c>
      <c r="AJ44" s="2" t="inlineStr">
        <is>
          <t>5.84651e-05</t>
        </is>
      </c>
      <c r="AK44" t="inlineStr">
        <is>
          <t>4437.91</t>
        </is>
      </c>
      <c r="AL44" t="inlineStr">
        <is>
          <t>272.742</t>
        </is>
      </c>
      <c r="AM44" t="inlineStr">
        <is>
          <t>65.8</t>
        </is>
      </c>
      <c r="AN44" t="inlineStr">
        <is>
          <t>0</t>
        </is>
      </c>
      <c r="AO44" t="inlineStr">
        <is>
          <t>-1.79539</t>
        </is>
      </c>
      <c r="AP44" t="inlineStr">
        <is>
          <t>-1.35049</t>
        </is>
      </c>
      <c r="AQ44" t="inlineStr">
        <is>
          <t>1.10665</t>
        </is>
      </c>
      <c r="AR44" s="2" t="inlineStr">
        <is>
          <t>0.000119363</t>
        </is>
      </c>
      <c r="AS44" t="inlineStr">
        <is>
          <t>3178.95</t>
        </is>
      </c>
      <c r="AT44" t="inlineStr">
        <is>
          <t>283.636</t>
        </is>
      </c>
      <c r="AU44" t="inlineStr">
        <is>
          <t>49.1</t>
        </is>
      </c>
      <c r="AV44" t="inlineStr">
        <is>
          <t>0</t>
        </is>
      </c>
      <c r="AW44" t="inlineStr">
        <is>
          <t>-1.7562</t>
        </is>
      </c>
      <c r="AX44" t="inlineStr">
        <is>
          <t>-1.45939</t>
        </is>
      </c>
      <c r="AY44" t="inlineStr">
        <is>
          <t>-1.21728</t>
        </is>
      </c>
      <c r="AZ44" s="2" t="inlineStr">
        <is>
          <t>6.86455e-05</t>
        </is>
      </c>
      <c r="BA44" t="inlineStr">
        <is>
          <t>1521.12</t>
        </is>
      </c>
      <c r="BB44" t="inlineStr">
        <is>
          <t>297.666</t>
        </is>
      </c>
      <c r="BC44" t="inlineStr">
        <is>
          <t>30.6</t>
        </is>
      </c>
      <c r="BD44" t="inlineStr">
        <is>
          <t>0</t>
        </is>
      </c>
      <c r="BE44" t="inlineStr">
        <is>
          <t>-1.91401</t>
        </is>
      </c>
      <c r="BF44" t="inlineStr">
        <is>
          <t>0.62439</t>
        </is>
      </c>
      <c r="BG44" t="inlineStr">
        <is>
          <t>-0.607671</t>
        </is>
      </c>
      <c r="BH44" s="2" t="inlineStr">
        <is>
          <t>5.08474e-05</t>
        </is>
      </c>
      <c r="BI44" t="inlineStr">
        <is>
          <t>774.053</t>
        </is>
      </c>
      <c r="BJ44" t="inlineStr">
        <is>
          <t>303.076</t>
        </is>
      </c>
      <c r="BK44" t="inlineStr">
        <is>
          <t>30.5</t>
        </is>
      </c>
      <c r="BL44" t="inlineStr">
        <is>
          <t>0</t>
        </is>
      </c>
      <c r="BM44" t="inlineStr">
        <is>
          <t>-1.89023</t>
        </is>
      </c>
      <c r="BN44" t="inlineStr">
        <is>
          <t>-0.59917</t>
        </is>
      </c>
      <c r="BO44" t="inlineStr">
        <is>
          <t>-2.06514</t>
        </is>
      </c>
      <c r="BP44" t="inlineStr">
        <is>
          <t>-7.62439e-06</t>
        </is>
      </c>
      <c r="BQ44" t="inlineStr">
        <is>
          <t>535.501</t>
        </is>
      </c>
      <c r="BR44" t="inlineStr">
        <is>
          <t>304.8</t>
        </is>
      </c>
      <c r="BS44" t="inlineStr">
        <is>
          <t>30.2</t>
        </is>
      </c>
      <c r="BT44" t="inlineStr">
        <is>
          <t>0</t>
        </is>
      </c>
      <c r="BU44" t="inlineStr">
        <is>
          <t>-1.68423</t>
        </is>
      </c>
      <c r="BV44" t="inlineStr">
        <is>
          <t>-1.87712</t>
        </is>
      </c>
      <c r="BW44" t="inlineStr">
        <is>
          <t>-3.05907</t>
        </is>
      </c>
      <c r="BX44" t="inlineStr">
        <is>
          <t>-1.63345e-05</t>
        </is>
      </c>
      <c r="BY44" t="inlineStr">
        <is>
          <t>5</t>
        </is>
      </c>
      <c r="BZ44" t="inlineStr">
        <is>
          <t>301.789</t>
        </is>
      </c>
      <c r="CA44" t="inlineStr">
        <is>
          <t>306.556</t>
        </is>
      </c>
      <c r="CB44" t="inlineStr">
        <is>
          <t>29.8</t>
        </is>
      </c>
      <c r="CC44" t="inlineStr">
        <is>
          <t>0</t>
        </is>
      </c>
      <c r="CD44" t="inlineStr">
        <is>
          <t>-1.1599</t>
        </is>
      </c>
      <c r="CE44" t="inlineStr">
        <is>
          <t>-3.43042</t>
        </is>
      </c>
      <c r="CF44" t="inlineStr">
        <is>
          <t>-4.08364</t>
        </is>
      </c>
      <c r="CG44" s="2" t="inlineStr">
        <is>
          <t>1.27175e-05</t>
        </is>
      </c>
      <c r="CH44" t="inlineStr">
        <is>
          <t>309.052</t>
        </is>
      </c>
      <c r="CI44" t="inlineStr">
        <is>
          <t>28.1</t>
        </is>
      </c>
      <c r="CJ44" t="inlineStr">
        <is>
          <t>0</t>
        </is>
      </c>
      <c r="CK44" t="inlineStr">
        <is>
          <t>-0.252259</t>
        </is>
      </c>
      <c r="CL44" t="inlineStr">
        <is>
          <t>-3.97433</t>
        </is>
      </c>
      <c r="CM44" t="inlineStr">
        <is>
          <t>-4.13786</t>
        </is>
      </c>
      <c r="CN44" s="2" t="inlineStr">
        <is>
          <t>6.40063e-05</t>
        </is>
      </c>
      <c r="CO44" t="inlineStr">
        <is>
          <t>72.502</t>
        </is>
      </c>
      <c r="CP44" t="inlineStr">
        <is>
          <t>55.5794</t>
        </is>
      </c>
      <c r="CQ44" t="inlineStr">
        <is>
          <t>317.71</t>
        </is>
      </c>
      <c r="CR44" t="inlineStr">
        <is>
          <t>0</t>
        </is>
      </c>
      <c r="CS44" t="inlineStr">
        <is>
          <t>584.66</t>
        </is>
      </c>
      <c r="CT44" t="inlineStr">
        <is>
          <t>310.19</t>
        </is>
      </c>
      <c r="CU44" t="inlineStr">
        <is>
          <t>287.988</t>
        </is>
      </c>
      <c r="CV44" t="inlineStr">
        <is>
          <t>26.7</t>
        </is>
      </c>
      <c r="CW44" t="inlineStr">
        <is>
          <t>-4.19368</t>
        </is>
      </c>
      <c r="CX44" t="inlineStr">
        <is>
          <t>-4.27578</t>
        </is>
      </c>
      <c r="CY44" t="inlineStr">
        <is>
          <t>-50</t>
        </is>
      </c>
      <c r="CZ44" t="inlineStr">
        <is>
          <t>0</t>
        </is>
      </c>
      <c r="DA44" t="inlineStr">
        <is>
          <t>0</t>
        </is>
      </c>
      <c r="DB44" t="inlineStr">
        <is>
          <t>0</t>
        </is>
      </c>
      <c r="DC44" t="inlineStr">
        <is>
          <t>0</t>
        </is>
      </c>
      <c r="DD44" t="inlineStr">
        <is>
          <t>0</t>
        </is>
      </c>
      <c r="DE44" t="inlineStr">
        <is>
          <t>0</t>
        </is>
      </c>
      <c r="DF44" t="inlineStr">
        <is>
          <t>0</t>
        </is>
      </c>
      <c r="DG44" t="inlineStr">
        <is>
          <t>0</t>
        </is>
      </c>
      <c r="DH44" t="inlineStr">
        <is>
          <t>0</t>
        </is>
      </c>
      <c r="DI44" t="inlineStr">
        <is>
          <t>0</t>
        </is>
      </c>
      <c r="DJ44" t="inlineStr">
        <is>
          <t>0</t>
        </is>
      </c>
      <c r="DK44" t="inlineStr">
        <is>
          <t>0</t>
        </is>
      </c>
      <c r="DL44" t="inlineStr">
        <is>
          <t>0</t>
        </is>
      </c>
      <c r="DM44" t="inlineStr">
        <is>
          <t>0</t>
        </is>
      </c>
      <c r="DN44" t="inlineStr">
        <is>
          <t>0</t>
        </is>
      </c>
      <c r="DO44" t="inlineStr">
        <is>
          <t>0</t>
        </is>
      </c>
      <c r="DP44" t="inlineStr">
        <is>
          <t>10800</t>
        </is>
      </c>
      <c r="DQ44" t="inlineStr">
        <is>
          <t>-3.90004</t>
        </is>
      </c>
      <c r="DR44" t="inlineStr">
        <is>
          <t>871</t>
        </is>
      </c>
      <c r="DS44" t="inlineStr">
        <is>
          <t>-58.8728</t>
        </is>
      </c>
      <c r="DT44" t="inlineStr">
        <is>
          <t>0</t>
        </is>
      </c>
      <c r="DU44" t="inlineStr">
        <is>
          <t>0</t>
        </is>
      </c>
      <c r="DV44" t="inlineStr">
        <is>
          <t>0</t>
        </is>
      </c>
      <c r="DW44" t="inlineStr">
        <is>
          <t>0</t>
        </is>
      </c>
      <c r="DX44" t="inlineStr">
        <is>
          <t>0</t>
        </is>
      </c>
      <c r="DY44" t="inlineStr">
        <is>
          <t>0</t>
        </is>
      </c>
      <c r="DZ44" t="inlineStr">
        <is>
          <t>22.4408</t>
        </is>
      </c>
      <c r="EA44" t="inlineStr">
        <is>
          <t>4381.12</t>
        </is>
      </c>
      <c r="EB44" t="inlineStr">
        <is>
          <t>69.2</t>
        </is>
      </c>
      <c r="EC44" t="inlineStr">
        <is>
          <t>0</t>
        </is>
      </c>
      <c r="ED44" t="inlineStr">
        <is>
          <t xml:space="preserve"> 44</t>
        </is>
      </c>
      <c r="EF44" s="8">
        <f>DU44+DW44+DY44-(DU44*DW44+DU44*DY44+DW44*DY44)/100</f>
        <v/>
      </c>
    </row>
    <row r="45">
      <c r="A45" s="10" t="inlineStr">
        <is>
          <t>2024-08-14 18:00</t>
        </is>
      </c>
      <c r="B45" t="inlineStr">
        <is>
          <t>100872</t>
        </is>
      </c>
      <c r="C45" t="inlineStr">
        <is>
          <t>24135.2</t>
        </is>
      </c>
      <c r="D45" t="inlineStr">
        <is>
          <t>1.81712</t>
        </is>
      </c>
      <c r="E45" t="inlineStr">
        <is>
          <t>12381.6</t>
        </is>
      </c>
      <c r="F45" t="inlineStr">
        <is>
          <t>226.987</t>
        </is>
      </c>
      <c r="G45" t="inlineStr">
        <is>
          <t>2.7</t>
        </is>
      </c>
      <c r="H45" t="inlineStr">
        <is>
          <t>0</t>
        </is>
      </c>
      <c r="I45" t="inlineStr">
        <is>
          <t>-0.16423</t>
        </is>
      </c>
      <c r="J45" t="inlineStr">
        <is>
          <t>10.9826</t>
        </is>
      </c>
      <c r="K45" t="inlineStr">
        <is>
          <t>4.56719</t>
        </is>
      </c>
      <c r="L45" s="2" t="inlineStr">
        <is>
          <t>8.22323e-05</t>
        </is>
      </c>
      <c r="M45" t="inlineStr">
        <is>
          <t>9617.36</t>
        </is>
      </c>
      <c r="N45" t="inlineStr">
        <is>
          <t>237.628</t>
        </is>
      </c>
      <c r="O45" t="inlineStr">
        <is>
          <t>75.9</t>
        </is>
      </c>
      <c r="P45" t="inlineStr">
        <is>
          <t>13.1</t>
        </is>
      </c>
      <c r="Q45" t="inlineStr">
        <is>
          <t>-0.0390605</t>
        </is>
      </c>
      <c r="R45" t="inlineStr">
        <is>
          <t>-3.44166</t>
        </is>
      </c>
      <c r="S45" t="inlineStr">
        <is>
          <t>1.87842</t>
        </is>
      </c>
      <c r="T45" t="inlineStr">
        <is>
          <t>0.000168748</t>
        </is>
      </c>
      <c r="U45" t="inlineStr">
        <is>
          <t>7560.12</t>
        </is>
      </c>
      <c r="V45" t="inlineStr">
        <is>
          <t>251.753</t>
        </is>
      </c>
      <c r="W45" t="inlineStr">
        <is>
          <t>18.9</t>
        </is>
      </c>
      <c r="X45" t="inlineStr">
        <is>
          <t>0</t>
        </is>
      </c>
      <c r="Y45" t="inlineStr">
        <is>
          <t>-0.52523</t>
        </is>
      </c>
      <c r="Z45" t="inlineStr">
        <is>
          <t>1.38755</t>
        </is>
      </c>
      <c r="AA45" t="inlineStr">
        <is>
          <t>-0.411096</t>
        </is>
      </c>
      <c r="AB45" t="inlineStr">
        <is>
          <t>2.8657e-05</t>
        </is>
      </c>
      <c r="AC45" t="inlineStr">
        <is>
          <t>5873.19</t>
        </is>
      </c>
      <c r="AD45" t="inlineStr">
        <is>
          <t>264.895</t>
        </is>
      </c>
      <c r="AE45" t="inlineStr">
        <is>
          <t>19.7</t>
        </is>
      </c>
      <c r="AF45" t="inlineStr">
        <is>
          <t>0</t>
        </is>
      </c>
      <c r="AG45" t="inlineStr">
        <is>
          <t>0.337912</t>
        </is>
      </c>
      <c r="AH45" t="inlineStr">
        <is>
          <t>1.25339</t>
        </is>
      </c>
      <c r="AI45" t="inlineStr">
        <is>
          <t>3.63446</t>
        </is>
      </c>
      <c r="AJ45" s="2" t="inlineStr">
        <is>
          <t>5.39924e-05</t>
        </is>
      </c>
      <c r="AK45" t="inlineStr">
        <is>
          <t>4432.72</t>
        </is>
      </c>
      <c r="AL45" t="inlineStr">
        <is>
          <t>274.048</t>
        </is>
      </c>
      <c r="AM45" t="inlineStr">
        <is>
          <t>32.8</t>
        </is>
      </c>
      <c r="AN45" t="inlineStr">
        <is>
          <t>0</t>
        </is>
      </c>
      <c r="AO45" t="inlineStr">
        <is>
          <t>0.327498</t>
        </is>
      </c>
      <c r="AP45" t="inlineStr">
        <is>
          <t>0.263434</t>
        </is>
      </c>
      <c r="AQ45" t="inlineStr">
        <is>
          <t>2.27696</t>
        </is>
      </c>
      <c r="AR45" t="inlineStr">
        <is>
          <t>6.82076e-05</t>
        </is>
      </c>
      <c r="AS45" t="inlineStr">
        <is>
          <t>3172.72</t>
        </is>
      </c>
      <c r="AT45" t="inlineStr">
        <is>
          <t>283.829</t>
        </is>
      </c>
      <c r="AU45" t="inlineStr">
        <is>
          <t>49.2</t>
        </is>
      </c>
      <c r="AV45" t="inlineStr">
        <is>
          <t>0</t>
        </is>
      </c>
      <c r="AW45" t="inlineStr">
        <is>
          <t>0.117416</t>
        </is>
      </c>
      <c r="AX45" t="inlineStr">
        <is>
          <t>-1.18079</t>
        </is>
      </c>
      <c r="AY45" t="inlineStr">
        <is>
          <t>-0.882227</t>
        </is>
      </c>
      <c r="AZ45" s="2" t="inlineStr">
        <is>
          <t>7.31097e-05</t>
        </is>
      </c>
      <c r="BA45" t="inlineStr">
        <is>
          <t>1515.54</t>
        </is>
      </c>
      <c r="BB45" t="inlineStr">
        <is>
          <t>296.401</t>
        </is>
      </c>
      <c r="BC45" t="inlineStr">
        <is>
          <t>44.9</t>
        </is>
      </c>
      <c r="BD45" t="inlineStr">
        <is>
          <t>0</t>
        </is>
      </c>
      <c r="BE45" t="inlineStr">
        <is>
          <t>-0.110054</t>
        </is>
      </c>
      <c r="BF45" t="inlineStr">
        <is>
          <t>0.984076</t>
        </is>
      </c>
      <c r="BG45" t="inlineStr">
        <is>
          <t>-3.31468</t>
        </is>
      </c>
      <c r="BH45" s="2" t="inlineStr">
        <is>
          <t>-2.3201e-05</t>
        </is>
      </c>
      <c r="BI45" t="inlineStr">
        <is>
          <t>771.286</t>
        </is>
      </c>
      <c r="BJ45" t="inlineStr">
        <is>
          <t>301.553</t>
        </is>
      </c>
      <c r="BK45" t="inlineStr">
        <is>
          <t>29.3</t>
        </is>
      </c>
      <c r="BL45" t="inlineStr">
        <is>
          <t>0</t>
        </is>
      </c>
      <c r="BM45" t="inlineStr">
        <is>
          <t>0.00475195</t>
        </is>
      </c>
      <c r="BN45" t="inlineStr">
        <is>
          <t>-0.761362</t>
        </is>
      </c>
      <c r="BO45" t="inlineStr">
        <is>
          <t>-3.10529</t>
        </is>
      </c>
      <c r="BP45" t="inlineStr">
        <is>
          <t>4.92679e-05</t>
        </is>
      </c>
      <c r="BQ45" t="inlineStr">
        <is>
          <t>534.263</t>
        </is>
      </c>
      <c r="BR45" t="inlineStr">
        <is>
          <t>302.698</t>
        </is>
      </c>
      <c r="BS45" t="inlineStr">
        <is>
          <t>31.4</t>
        </is>
      </c>
      <c r="BT45" t="inlineStr">
        <is>
          <t>0</t>
        </is>
      </c>
      <c r="BU45" t="inlineStr">
        <is>
          <t>0.0943814</t>
        </is>
      </c>
      <c r="BV45" t="inlineStr">
        <is>
          <t>-1.19274</t>
        </is>
      </c>
      <c r="BW45" t="inlineStr">
        <is>
          <t>-2.19431</t>
        </is>
      </c>
      <c r="BX45" t="inlineStr">
        <is>
          <t>8.11384e-05</t>
        </is>
      </c>
      <c r="BY45" t="inlineStr">
        <is>
          <t>5</t>
        </is>
      </c>
      <c r="BZ45" t="inlineStr">
        <is>
          <t>302.594</t>
        </is>
      </c>
      <c r="CA45" t="inlineStr">
        <is>
          <t>303.027</t>
        </is>
      </c>
      <c r="CB45" t="inlineStr">
        <is>
          <t>39.2</t>
        </is>
      </c>
      <c r="CC45" t="inlineStr">
        <is>
          <t>0</t>
        </is>
      </c>
      <c r="CD45" t="inlineStr">
        <is>
          <t>0.138613</t>
        </is>
      </c>
      <c r="CE45" t="inlineStr">
        <is>
          <t>-0.264163</t>
        </is>
      </c>
      <c r="CF45" t="inlineStr">
        <is>
          <t>-1.74361</t>
        </is>
      </c>
      <c r="CG45" s="2" t="inlineStr">
        <is>
          <t>8.00365e-05</t>
        </is>
      </c>
      <c r="CH45" t="inlineStr">
        <is>
          <t>303.528</t>
        </is>
      </c>
      <c r="CI45" t="inlineStr">
        <is>
          <t>49.1</t>
        </is>
      </c>
      <c r="CJ45" t="inlineStr">
        <is>
          <t>0</t>
        </is>
      </c>
      <c r="CK45" t="inlineStr">
        <is>
          <t>-0.014387</t>
        </is>
      </c>
      <c r="CL45" t="inlineStr">
        <is>
          <t>0.392297</t>
        </is>
      </c>
      <c r="CM45" t="inlineStr">
        <is>
          <t>-1.71719</t>
        </is>
      </c>
      <c r="CN45" s="2" t="inlineStr">
        <is>
          <t>5.24608e-05</t>
        </is>
      </c>
      <c r="CO45" t="inlineStr">
        <is>
          <t>76.2556</t>
        </is>
      </c>
      <c r="CP45" t="inlineStr">
        <is>
          <t>55.5794</t>
        </is>
      </c>
      <c r="CQ45" t="inlineStr">
        <is>
          <t>301.7</t>
        </is>
      </c>
      <c r="CR45" t="inlineStr">
        <is>
          <t>0</t>
        </is>
      </c>
      <c r="CS45" t="inlineStr">
        <is>
          <t>53.8827</t>
        </is>
      </c>
      <c r="CT45" t="inlineStr">
        <is>
          <t>302.924</t>
        </is>
      </c>
      <c r="CU45" t="inlineStr">
        <is>
          <t>291.8</t>
        </is>
      </c>
      <c r="CV45" t="inlineStr">
        <is>
          <t>51</t>
        </is>
      </c>
      <c r="CW45" t="inlineStr">
        <is>
          <t>0.387478</t>
        </is>
      </c>
      <c r="CX45" t="inlineStr">
        <is>
          <t>-1.65865</t>
        </is>
      </c>
      <c r="CY45" t="inlineStr">
        <is>
          <t>-50</t>
        </is>
      </c>
      <c r="CZ45" t="inlineStr">
        <is>
          <t>0</t>
        </is>
      </c>
      <c r="DA45" t="inlineStr">
        <is>
          <t>0</t>
        </is>
      </c>
      <c r="DB45" t="inlineStr">
        <is>
          <t>0</t>
        </is>
      </c>
      <c r="DC45" t="inlineStr">
        <is>
          <t>0</t>
        </is>
      </c>
      <c r="DD45" t="inlineStr">
        <is>
          <t>0</t>
        </is>
      </c>
      <c r="DE45" t="inlineStr">
        <is>
          <t>0</t>
        </is>
      </c>
      <c r="DF45" t="inlineStr">
        <is>
          <t>0</t>
        </is>
      </c>
      <c r="DG45" t="inlineStr">
        <is>
          <t>0</t>
        </is>
      </c>
      <c r="DH45" t="inlineStr">
        <is>
          <t>0</t>
        </is>
      </c>
      <c r="DI45" t="inlineStr">
        <is>
          <t>0</t>
        </is>
      </c>
      <c r="DJ45" t="inlineStr">
        <is>
          <t>0</t>
        </is>
      </c>
      <c r="DK45" t="inlineStr">
        <is>
          <t>0</t>
        </is>
      </c>
      <c r="DL45" t="inlineStr">
        <is>
          <t>0</t>
        </is>
      </c>
      <c r="DM45" t="inlineStr">
        <is>
          <t>0</t>
        </is>
      </c>
      <c r="DN45" t="inlineStr">
        <is>
          <t>0</t>
        </is>
      </c>
      <c r="DO45" t="inlineStr">
        <is>
          <t>0</t>
        </is>
      </c>
      <c r="DP45" t="inlineStr">
        <is>
          <t>20400</t>
        </is>
      </c>
      <c r="DQ45" t="inlineStr">
        <is>
          <t>-3.86155</t>
        </is>
      </c>
      <c r="DR45" t="inlineStr">
        <is>
          <t>1099</t>
        </is>
      </c>
      <c r="DS45" t="inlineStr">
        <is>
          <t>-214.45</t>
        </is>
      </c>
      <c r="DT45" t="inlineStr">
        <is>
          <t>0</t>
        </is>
      </c>
      <c r="DU45" t="inlineStr">
        <is>
          <t>0</t>
        </is>
      </c>
      <c r="DV45" t="inlineStr">
        <is>
          <t>0</t>
        </is>
      </c>
      <c r="DW45" t="inlineStr">
        <is>
          <t>0</t>
        </is>
      </c>
      <c r="DX45" t="inlineStr">
        <is>
          <t>97.5</t>
        </is>
      </c>
      <c r="DY45" t="inlineStr">
        <is>
          <t>12.8</t>
        </is>
      </c>
      <c r="DZ45" t="inlineStr">
        <is>
          <t>0.586975</t>
        </is>
      </c>
      <c r="EA45" t="inlineStr">
        <is>
          <t>4593.6</t>
        </is>
      </c>
      <c r="EB45" t="inlineStr">
        <is>
          <t>28.6</t>
        </is>
      </c>
      <c r="EC45" t="inlineStr">
        <is>
          <t>0</t>
        </is>
      </c>
      <c r="ED45" t="inlineStr">
        <is>
          <t xml:space="preserve"> 45</t>
        </is>
      </c>
      <c r="EF45" s="8">
        <f>DU45+DW45+DY45-(DU45*DW45+DU45*DY45+DW45*DY45)/100</f>
        <v/>
      </c>
    </row>
    <row r="48">
      <c r="B48" t="n">
        <v>2</v>
      </c>
      <c r="C48" t="n">
        <v>3</v>
      </c>
      <c r="D48" t="n">
        <v>4</v>
      </c>
      <c r="E48" t="n">
        <v>5</v>
      </c>
      <c r="F48" t="n">
        <v>6</v>
      </c>
      <c r="G48" t="n">
        <v>7</v>
      </c>
      <c r="H48" t="n">
        <v>8</v>
      </c>
      <c r="I48" t="n">
        <v>9</v>
      </c>
      <c r="J48" t="n">
        <v>10</v>
      </c>
      <c r="K48" t="n">
        <v>11</v>
      </c>
      <c r="L48" t="n">
        <v>12</v>
      </c>
      <c r="M48" t="n">
        <v>13</v>
      </c>
      <c r="N48" t="n">
        <v>14</v>
      </c>
      <c r="O48" t="n">
        <v>15</v>
      </c>
      <c r="P48" t="n">
        <v>16</v>
      </c>
      <c r="Q48" t="n">
        <v>17</v>
      </c>
      <c r="R48" t="n">
        <v>18</v>
      </c>
      <c r="S48" t="n">
        <v>19</v>
      </c>
      <c r="T48" t="n">
        <v>20</v>
      </c>
      <c r="U48" t="n">
        <v>21</v>
      </c>
      <c r="V48" t="n">
        <v>22</v>
      </c>
      <c r="W48" t="n">
        <v>23</v>
      </c>
      <c r="X48" t="n">
        <v>24</v>
      </c>
      <c r="Y48" t="n">
        <v>25</v>
      </c>
      <c r="Z48" t="n">
        <v>26</v>
      </c>
      <c r="AA48" t="n">
        <v>27</v>
      </c>
      <c r="AB48" t="n">
        <v>28</v>
      </c>
      <c r="AC48" t="n">
        <v>29</v>
      </c>
      <c r="AD48" t="n">
        <v>30</v>
      </c>
      <c r="AE48" t="n">
        <v>31</v>
      </c>
      <c r="AF48" t="n">
        <v>32</v>
      </c>
      <c r="AG48" t="n">
        <v>33</v>
      </c>
      <c r="AH48" t="n">
        <v>34</v>
      </c>
      <c r="AI48" t="n">
        <v>35</v>
      </c>
      <c r="AJ48" t="n">
        <v>36</v>
      </c>
      <c r="AK48" t="n">
        <v>37</v>
      </c>
      <c r="AL48" t="n">
        <v>38</v>
      </c>
      <c r="AM48" t="n">
        <v>39</v>
      </c>
      <c r="AN48" t="n">
        <v>40</v>
      </c>
      <c r="AO48" t="n">
        <v>41</v>
      </c>
      <c r="AP48" t="n">
        <v>42</v>
      </c>
      <c r="AQ48" t="n">
        <v>43</v>
      </c>
      <c r="AR48" t="n">
        <v>44</v>
      </c>
      <c r="AS48" t="n">
        <v>45</v>
      </c>
      <c r="AT48" t="n">
        <v>46</v>
      </c>
      <c r="AU48" t="n">
        <v>47</v>
      </c>
      <c r="AV48" t="n">
        <v>48</v>
      </c>
      <c r="AW48" t="n">
        <v>49</v>
      </c>
      <c r="AX48" t="n">
        <v>50</v>
      </c>
      <c r="AY48" t="n">
        <v>51</v>
      </c>
      <c r="AZ48" t="n">
        <v>52</v>
      </c>
      <c r="BA48" t="n">
        <v>53</v>
      </c>
      <c r="BB48" t="n">
        <v>54</v>
      </c>
      <c r="BC48" t="n">
        <v>55</v>
      </c>
      <c r="BD48" t="n">
        <v>56</v>
      </c>
      <c r="BE48" t="n">
        <v>57</v>
      </c>
      <c r="BF48" t="n">
        <v>58</v>
      </c>
      <c r="BG48" t="n">
        <v>59</v>
      </c>
      <c r="BH48" t="n">
        <v>60</v>
      </c>
      <c r="BI48" t="n">
        <v>61</v>
      </c>
      <c r="BJ48" t="n">
        <v>62</v>
      </c>
      <c r="BK48" t="n">
        <v>63</v>
      </c>
      <c r="BL48" t="n">
        <v>64</v>
      </c>
      <c r="BM48" t="n">
        <v>65</v>
      </c>
      <c r="BN48" t="n">
        <v>66</v>
      </c>
      <c r="BO48" t="n">
        <v>67</v>
      </c>
      <c r="BP48" t="n">
        <v>68</v>
      </c>
      <c r="BQ48" t="n">
        <v>69</v>
      </c>
      <c r="BR48" t="n">
        <v>70</v>
      </c>
      <c r="BS48" t="n">
        <v>71</v>
      </c>
      <c r="BT48" t="n">
        <v>72</v>
      </c>
      <c r="BU48" t="n">
        <v>73</v>
      </c>
      <c r="BV48" t="n">
        <v>74</v>
      </c>
      <c r="BW48" t="n">
        <v>75</v>
      </c>
      <c r="BX48" t="n">
        <v>76</v>
      </c>
      <c r="BY48" t="n">
        <v>77</v>
      </c>
      <c r="BZ48" t="n">
        <v>78</v>
      </c>
      <c r="CA48" t="n">
        <v>79</v>
      </c>
      <c r="CB48" t="n">
        <v>80</v>
      </c>
      <c r="CC48" t="n">
        <v>81</v>
      </c>
      <c r="CD48" t="n">
        <v>82</v>
      </c>
      <c r="CE48" t="n">
        <v>83</v>
      </c>
      <c r="CF48" t="n">
        <v>84</v>
      </c>
      <c r="CG48" t="n">
        <v>85</v>
      </c>
      <c r="CH48" t="n">
        <v>86</v>
      </c>
      <c r="CI48" t="n">
        <v>87</v>
      </c>
      <c r="CJ48" t="n">
        <v>88</v>
      </c>
      <c r="CK48" t="n">
        <v>89</v>
      </c>
      <c r="CL48" t="n">
        <v>90</v>
      </c>
      <c r="CM48" t="n">
        <v>91</v>
      </c>
      <c r="CN48" t="n">
        <v>92</v>
      </c>
      <c r="CO48" t="n">
        <v>93</v>
      </c>
      <c r="CP48" t="n">
        <v>94</v>
      </c>
      <c r="CQ48" t="n">
        <v>95</v>
      </c>
      <c r="CR48" t="n">
        <v>96</v>
      </c>
      <c r="CS48" t="n">
        <v>97</v>
      </c>
      <c r="CT48" t="n">
        <v>98</v>
      </c>
      <c r="CU48" t="n">
        <v>99</v>
      </c>
      <c r="CV48" t="n">
        <v>100</v>
      </c>
      <c r="CW48" t="n">
        <v>101</v>
      </c>
      <c r="CX48" t="n">
        <v>102</v>
      </c>
      <c r="CY48" t="n">
        <v>103</v>
      </c>
      <c r="CZ48" t="n">
        <v>104</v>
      </c>
      <c r="DA48" t="n">
        <v>105</v>
      </c>
      <c r="DB48" t="n">
        <v>106</v>
      </c>
      <c r="DC48" t="n">
        <v>107</v>
      </c>
      <c r="DD48" t="n">
        <v>108</v>
      </c>
      <c r="DE48" t="n">
        <v>109</v>
      </c>
      <c r="DF48" t="n">
        <v>110</v>
      </c>
      <c r="DG48" t="n">
        <v>111</v>
      </c>
      <c r="DH48" t="n">
        <v>112</v>
      </c>
      <c r="DI48" t="n">
        <v>113</v>
      </c>
      <c r="DJ48" t="n">
        <v>114</v>
      </c>
      <c r="DK48" t="n">
        <v>115</v>
      </c>
      <c r="DL48" t="n">
        <v>116</v>
      </c>
      <c r="DM48" t="n">
        <v>117</v>
      </c>
      <c r="DN48" t="n">
        <v>118</v>
      </c>
      <c r="DO48" t="n">
        <v>119</v>
      </c>
      <c r="DP48" t="n">
        <v>120</v>
      </c>
      <c r="DQ48" t="n">
        <v>121</v>
      </c>
      <c r="DR48" t="n">
        <v>122</v>
      </c>
      <c r="DS48" t="n">
        <v>123</v>
      </c>
      <c r="DT48" t="n">
        <v>124</v>
      </c>
      <c r="DU48" t="n">
        <v>125</v>
      </c>
      <c r="DV48" t="n">
        <v>126</v>
      </c>
      <c r="DW48" t="n">
        <v>127</v>
      </c>
      <c r="DX48" t="n">
        <v>128</v>
      </c>
      <c r="DY48" t="n">
        <v>129</v>
      </c>
      <c r="DZ48" t="n">
        <v>130</v>
      </c>
      <c r="EA48" t="n">
        <v>131</v>
      </c>
      <c r="EB48" t="n">
        <v>132</v>
      </c>
      <c r="EC48" t="n">
        <v>133</v>
      </c>
      <c r="ED48" t="n">
        <v>134</v>
      </c>
    </row>
  </sheetData>
  <pageMargins left="0.7" right="0.7" top="0.75" bottom="0.75" header="0.511811023622047" footer="0.511811023622047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V11"/>
  <sheetViews>
    <sheetView topLeftCell="F1" zoomScaleNormal="100" workbookViewId="0">
      <selection activeCell="S5" sqref="S5"/>
    </sheetView>
  </sheetViews>
  <sheetFormatPr baseColWidth="8" defaultColWidth="8.6640625" defaultRowHeight="14.4"/>
  <cols>
    <col width="20" customWidth="1" style="46" min="1" max="1"/>
    <col width="30.109375" bestFit="1" customWidth="1" style="46" min="2" max="2"/>
    <col width="30.109375" customWidth="1" style="46" min="3" max="3"/>
    <col width="29.77734375" customWidth="1" style="46" min="4" max="4"/>
    <col width="30.21875" customWidth="1" style="46" min="5" max="5"/>
    <col width="31.21875" customWidth="1" style="46" min="6" max="6"/>
    <col width="33.88671875" customWidth="1" style="46" min="7" max="7"/>
    <col width="33.77734375" customWidth="1" style="46" min="8" max="8"/>
    <col width="30" customWidth="1" style="46" min="9" max="9"/>
    <col width="33.77734375" customWidth="1" style="46" min="10" max="10"/>
    <col width="22.21875" customWidth="1" style="46" min="11" max="11"/>
    <col width="20.33203125" customWidth="1" style="46" min="12" max="12"/>
    <col width="21.6640625" customWidth="1" style="46" min="13" max="13"/>
    <col width="20.33203125" bestFit="1" customWidth="1" style="46" min="14" max="14"/>
    <col width="32.109375" bestFit="1" customWidth="1" style="46" min="15" max="15"/>
    <col width="24.33203125" bestFit="1" customWidth="1" style="46" min="16" max="16"/>
    <col width="31.33203125" bestFit="1" customWidth="1" style="46" min="17" max="17"/>
    <col width="28.44140625" bestFit="1" customWidth="1" style="46" min="18" max="18"/>
    <col width="26.109375" bestFit="1" customWidth="1" style="46" min="19" max="19"/>
    <col width="31.109375" bestFit="1" customWidth="1" style="46" min="20" max="20"/>
    <col width="34.88671875" bestFit="1" customWidth="1" style="46" min="21" max="21"/>
    <col width="32.109375" bestFit="1" customWidth="1" style="46" min="22" max="22"/>
    <col width="11.5546875" customWidth="1" style="46" min="1024" max="1024"/>
  </cols>
  <sheetData>
    <row r="3">
      <c r="B3" s="11" t="inlineStr">
        <is>
          <t>Values</t>
        </is>
      </c>
    </row>
    <row r="4">
      <c r="A4" s="11" t="inlineStr">
        <is>
          <t>TE -</t>
        </is>
      </c>
      <c r="B4" t="inlineStr">
        <is>
          <t>Max di TMP - 2_m_above_ground</t>
        </is>
      </c>
      <c r="C4" t="inlineStr">
        <is>
          <t>Min di TMP - 2_m_above_ground</t>
        </is>
      </c>
      <c r="D4" t="inlineStr">
        <is>
          <t>Media di TMP - 2_m_above_ground</t>
        </is>
      </c>
      <c r="E4" t="inlineStr">
        <is>
          <t>Media di RH - 2_m_above_ground</t>
        </is>
      </c>
      <c r="F4" t="inlineStr">
        <is>
          <t>Min di DPT - 2_m_above_ground</t>
        </is>
      </c>
      <c r="G4" t="inlineStr">
        <is>
          <t>Media di UGRD - 10_m_above_ground</t>
        </is>
      </c>
      <c r="H4" t="inlineStr">
        <is>
          <t>Media di VGRD - 10_m_above_ground</t>
        </is>
      </c>
      <c r="I4" t="inlineStr">
        <is>
          <t>Media di LCDC - low_cloud_layer2</t>
        </is>
      </c>
      <c r="J4" t="inlineStr">
        <is>
          <t>Media di MCDC - middle_cloud_layer2</t>
        </is>
      </c>
      <c r="K4" t="inlineStr">
        <is>
          <t>Max di PRATE - surface</t>
        </is>
      </c>
      <c r="L4" t="inlineStr">
        <is>
          <t>Max di CRAIN - surface2</t>
        </is>
      </c>
      <c r="M4" t="inlineStr">
        <is>
          <t>Max di CSNOW - surface</t>
        </is>
      </c>
      <c r="N4" t="inlineStr">
        <is>
          <t>Max di CRAIN - surface</t>
        </is>
      </c>
      <c r="O4" t="inlineStr">
        <is>
          <t>Media di HCDC - high_cloud_layer2</t>
        </is>
      </c>
      <c r="P4" t="inlineStr">
        <is>
          <t>Max di PRATE - surface2</t>
        </is>
      </c>
      <c r="Q4" t="inlineStr">
        <is>
          <t>Min di RH - 2_m_above_ground</t>
        </is>
      </c>
      <c r="R4" t="inlineStr">
        <is>
          <t>Max di RH - 2_m_above_ground</t>
        </is>
      </c>
      <c r="S4" t="inlineStr">
        <is>
          <t>Conteggio di CloudCalculated</t>
        </is>
      </c>
      <c r="T4" t="inlineStr">
        <is>
          <t>Max di LCDC - low_cloud_layer2</t>
        </is>
      </c>
      <c r="U4" t="inlineStr">
        <is>
          <t>Max di MCDC - middle_cloud_layer2</t>
        </is>
      </c>
      <c r="V4" t="inlineStr">
        <is>
          <t>Max di HCDC - high_cloud_layer2</t>
        </is>
      </c>
    </row>
    <row r="5">
      <c r="A5" s="10" t="inlineStr">
        <is>
          <t>06-ago</t>
        </is>
      </c>
      <c r="B5" t="n">
        <v>306.977</v>
      </c>
      <c r="C5" t="n">
        <v>296.692</v>
      </c>
      <c r="D5" t="n">
        <v>302.3801428571429</v>
      </c>
      <c r="E5" t="n">
        <v>44.18571428571429</v>
      </c>
      <c r="F5" t="n">
        <v>286.391</v>
      </c>
      <c r="G5" t="n">
        <v>0.1132418571428572</v>
      </c>
      <c r="H5" t="n">
        <v>-4.236901428571429</v>
      </c>
      <c r="I5" t="n">
        <v>0</v>
      </c>
      <c r="J5" t="n">
        <v>0</v>
      </c>
      <c r="K5" s="2" t="n">
        <v>0</v>
      </c>
      <c r="L5" t="n">
        <v>0</v>
      </c>
      <c r="M5" t="n">
        <v>0</v>
      </c>
      <c r="N5" t="n">
        <v>0</v>
      </c>
      <c r="O5" t="n">
        <v>0.9857142857142858</v>
      </c>
      <c r="P5" t="n">
        <v>0</v>
      </c>
      <c r="Q5" t="n">
        <v>29.7</v>
      </c>
      <c r="R5" t="n">
        <v>64.3</v>
      </c>
      <c r="S5" t="n">
        <v>6.639180000000001</v>
      </c>
      <c r="T5" t="n">
        <v>0</v>
      </c>
      <c r="U5" t="n">
        <v>0</v>
      </c>
      <c r="V5" t="n">
        <v>3.5</v>
      </c>
    </row>
    <row r="6">
      <c r="A6" s="10" t="inlineStr">
        <is>
          <t>07-ago</t>
        </is>
      </c>
      <c r="B6" t="n">
        <v>308.624</v>
      </c>
      <c r="C6" t="n">
        <v>297.635</v>
      </c>
      <c r="D6" t="n">
        <v>302.90525</v>
      </c>
      <c r="E6" t="n">
        <v>44.39999999999999</v>
      </c>
      <c r="F6" t="n">
        <v>286.476</v>
      </c>
      <c r="G6" t="n">
        <v>-0.121115375</v>
      </c>
      <c r="H6" t="n">
        <v>-3.87359625</v>
      </c>
      <c r="I6" t="n">
        <v>0</v>
      </c>
      <c r="J6" t="n">
        <v>0</v>
      </c>
      <c r="K6" s="2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26.6</v>
      </c>
      <c r="R6" t="n">
        <v>62.4</v>
      </c>
      <c r="S6" t="n">
        <v>0</v>
      </c>
      <c r="T6" t="n">
        <v>0</v>
      </c>
      <c r="U6" t="n">
        <v>0</v>
      </c>
      <c r="V6" t="n">
        <v>0</v>
      </c>
    </row>
    <row r="7">
      <c r="A7" s="10" t="inlineStr">
        <is>
          <t>08-ago</t>
        </is>
      </c>
      <c r="B7" t="n">
        <v>308.138</v>
      </c>
      <c r="C7" t="n">
        <v>298.669</v>
      </c>
      <c r="D7" t="n">
        <v>303.0889999999999</v>
      </c>
      <c r="E7" t="n">
        <v>50.1875</v>
      </c>
      <c r="F7" t="n">
        <v>288.8</v>
      </c>
      <c r="G7" t="n">
        <v>0.151654</v>
      </c>
      <c r="H7" t="n">
        <v>-4.295897500000001</v>
      </c>
      <c r="I7" t="n">
        <v>0</v>
      </c>
      <c r="J7" t="n">
        <v>0.475</v>
      </c>
      <c r="K7" s="2" t="n">
        <v>0</v>
      </c>
      <c r="L7" t="n">
        <v>0</v>
      </c>
      <c r="M7" t="n">
        <v>0</v>
      </c>
      <c r="N7" t="n">
        <v>0</v>
      </c>
      <c r="O7" t="n">
        <v>21.9875</v>
      </c>
      <c r="P7" t="n">
        <v>0</v>
      </c>
      <c r="Q7" t="n">
        <v>31.2</v>
      </c>
      <c r="R7" t="n">
        <v>72.90000000000001</v>
      </c>
      <c r="S7" t="n">
        <v>100</v>
      </c>
      <c r="T7" t="n">
        <v>0</v>
      </c>
      <c r="U7" t="n">
        <v>3.8</v>
      </c>
      <c r="V7" t="n">
        <v>78.90000000000001</v>
      </c>
    </row>
    <row r="8">
      <c r="A8" s="10" t="inlineStr">
        <is>
          <t>09-ago</t>
        </is>
      </c>
      <c r="B8" t="n">
        <v>307.402</v>
      </c>
      <c r="C8" t="n">
        <v>298.773</v>
      </c>
      <c r="D8" t="n">
        <v>302.2185000000001</v>
      </c>
      <c r="E8" t="n">
        <v>58.825</v>
      </c>
      <c r="F8" t="n">
        <v>290.832</v>
      </c>
      <c r="G8" t="n">
        <v>0.86991475</v>
      </c>
      <c r="H8" t="n">
        <v>-5.3897575</v>
      </c>
      <c r="I8" t="n">
        <v>0</v>
      </c>
      <c r="J8" t="n">
        <v>1.2375</v>
      </c>
      <c r="K8" s="2" t="n">
        <v>0</v>
      </c>
      <c r="L8" t="n">
        <v>0</v>
      </c>
      <c r="M8" t="n">
        <v>0</v>
      </c>
      <c r="N8" t="n">
        <v>0</v>
      </c>
      <c r="O8" t="n">
        <v>5.9625</v>
      </c>
      <c r="P8" t="n">
        <v>0</v>
      </c>
      <c r="Q8" t="n">
        <v>38.9</v>
      </c>
      <c r="R8" t="n">
        <v>74.09999999999999</v>
      </c>
      <c r="S8" t="n">
        <v>47.32254000000001</v>
      </c>
      <c r="T8" t="n">
        <v>0</v>
      </c>
      <c r="U8" t="n">
        <v>4.8</v>
      </c>
      <c r="V8" t="n">
        <v>43.6</v>
      </c>
    </row>
    <row r="9">
      <c r="A9" s="10" t="inlineStr">
        <is>
          <t>10-ago</t>
        </is>
      </c>
      <c r="B9" t="n">
        <v>307.6</v>
      </c>
      <c r="C9" t="n">
        <v>298.261</v>
      </c>
      <c r="D9" t="n">
        <v>302.5395</v>
      </c>
      <c r="E9" t="n">
        <v>56.075</v>
      </c>
      <c r="F9" t="n">
        <v>289.278</v>
      </c>
      <c r="G9" t="n">
        <v>0.36257476625</v>
      </c>
      <c r="H9" t="n">
        <v>-4.918245</v>
      </c>
      <c r="I9" t="n">
        <v>0</v>
      </c>
      <c r="J9" t="n">
        <v>0.4125</v>
      </c>
      <c r="K9" s="2" t="n">
        <v>0</v>
      </c>
      <c r="L9" t="n">
        <v>0</v>
      </c>
      <c r="M9" t="n">
        <v>0</v>
      </c>
      <c r="N9" t="n">
        <v>0</v>
      </c>
      <c r="O9" t="n">
        <v>0.1</v>
      </c>
      <c r="P9" t="n">
        <v>0</v>
      </c>
      <c r="Q9" t="n">
        <v>33.8</v>
      </c>
      <c r="R9" t="n">
        <v>80.3</v>
      </c>
      <c r="S9" t="n">
        <v>1.24496</v>
      </c>
      <c r="T9" t="n">
        <v>0</v>
      </c>
      <c r="U9" t="n">
        <v>3.3</v>
      </c>
      <c r="V9" t="n">
        <v>0.5</v>
      </c>
    </row>
    <row r="10">
      <c r="A10" s="10" t="inlineStr">
        <is>
          <t>11-ago</t>
        </is>
      </c>
      <c r="B10" t="n">
        <v>309.426</v>
      </c>
      <c r="C10" t="n">
        <v>299.373</v>
      </c>
      <c r="D10" t="n">
        <v>303.601</v>
      </c>
      <c r="E10" t="n">
        <v>53.48</v>
      </c>
      <c r="F10" t="n">
        <v>288.2</v>
      </c>
      <c r="G10" t="n">
        <v>0.558238</v>
      </c>
      <c r="H10" t="n">
        <v>-5.324944</v>
      </c>
      <c r="I10" t="n">
        <v>0</v>
      </c>
      <c r="J10" t="n">
        <v>4.54</v>
      </c>
      <c r="K10" s="2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28.2</v>
      </c>
      <c r="R10" t="n">
        <v>71.5</v>
      </c>
      <c r="S10" t="n">
        <v>3.2688</v>
      </c>
      <c r="T10" t="n">
        <v>0</v>
      </c>
      <c r="U10" t="n">
        <v>5.5</v>
      </c>
      <c r="V10" t="n">
        <v>0</v>
      </c>
    </row>
    <row r="11">
      <c r="A11" s="10" t="inlineStr">
        <is>
          <t>Totale complessivo</t>
        </is>
      </c>
      <c r="B11" t="n">
        <v>309.426</v>
      </c>
      <c r="C11" t="n">
        <v>296.692</v>
      </c>
      <c r="D11" t="n">
        <v>302.7428181818181</v>
      </c>
      <c r="E11" t="n">
        <v>51.19545454545455</v>
      </c>
      <c r="F11" t="n">
        <v>286.391</v>
      </c>
      <c r="G11" t="n">
        <v>0.3110933665909091</v>
      </c>
      <c r="H11" t="n">
        <v>-4.638704545454545</v>
      </c>
      <c r="I11" t="n">
        <v>0</v>
      </c>
      <c r="J11" t="n">
        <v>0.9022727272727273</v>
      </c>
      <c r="K11" s="2" t="n">
        <v>0</v>
      </c>
      <c r="L11" t="n">
        <v>0</v>
      </c>
      <c r="M11" t="n">
        <v>0</v>
      </c>
      <c r="N11" t="n">
        <v>0</v>
      </c>
      <c r="O11" t="n">
        <v>5.256818181818182</v>
      </c>
      <c r="P11" t="n">
        <v>0</v>
      </c>
      <c r="Q11" t="n">
        <v>26.6</v>
      </c>
      <c r="R11" t="n">
        <v>80.3</v>
      </c>
      <c r="S11" t="n">
        <v>100</v>
      </c>
      <c r="T11" t="n">
        <v>0</v>
      </c>
      <c r="U11" t="n">
        <v>5.5</v>
      </c>
      <c r="V11" t="n">
        <v>78.90000000000001</v>
      </c>
    </row>
    <row r="12" hidden="1" s="46"/>
  </sheetData>
  <pageMargins left="0.7" right="0.7" top="0.75" bottom="0.75" header="0.511811023622047" footer="0.511811023622047"/>
  <pageSetup orientation="portrait" paperSize="9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D8"/>
  <sheetViews>
    <sheetView zoomScaleNormal="100" workbookViewId="0">
      <selection activeCell="AC2" sqref="AC2"/>
    </sheetView>
  </sheetViews>
  <sheetFormatPr baseColWidth="8" defaultColWidth="8.6640625" defaultRowHeight="14.4"/>
  <cols>
    <col width="22.5546875" bestFit="1" customWidth="1" style="24" min="1" max="1"/>
    <col width="8.21875" bestFit="1" customWidth="1" style="46" min="2" max="2"/>
    <col width="7.88671875" bestFit="1" customWidth="1" style="46" min="3" max="3"/>
    <col hidden="1" width="7" customWidth="1" style="46" min="4" max="4"/>
    <col hidden="1" width="3.21875" customWidth="1" style="46" min="5" max="5"/>
    <col hidden="1" width="3.5546875" customWidth="1" style="46" min="6" max="6"/>
    <col width="8.21875" bestFit="1" customWidth="1" style="46" min="7" max="7"/>
    <col hidden="1" width="11.5546875" customWidth="1" style="46" min="8" max="8"/>
    <col width="8.77734375" bestFit="1" customWidth="1" style="46" min="9" max="9"/>
    <col hidden="1" width="3.5546875" customWidth="1" style="46" min="10" max="10"/>
    <col width="8.33203125" bestFit="1" customWidth="1" style="46" min="11" max="11"/>
    <col hidden="1" width="3" customWidth="1" style="46" min="12" max="12"/>
    <col width="14.44140625" bestFit="1" customWidth="1" style="46" min="13" max="13"/>
    <col hidden="1" width="5.5546875" customWidth="1" style="46" min="14" max="14"/>
    <col width="7" bestFit="1" customWidth="1" style="46" min="15" max="15"/>
    <col width="9.6640625" bestFit="1" customWidth="1" style="46" min="16" max="16"/>
    <col width="5.33203125" bestFit="1" customWidth="1" style="46" min="17" max="17"/>
    <col width="6.6640625" bestFit="1" customWidth="1" style="46" min="22" max="22"/>
    <col width="14.44140625" bestFit="1" customWidth="1" style="46" min="23" max="23"/>
    <col width="9" bestFit="1" customWidth="1" style="46" min="26" max="27"/>
    <col width="6" bestFit="1" customWidth="1" style="46" min="28" max="28"/>
    <col width="8.5546875" bestFit="1" customWidth="1" style="46" min="29" max="29"/>
  </cols>
  <sheetData>
    <row r="1" ht="28.8" customFormat="1" customHeight="1" s="12">
      <c r="A1" s="51" t="inlineStr">
        <is>
          <t>Giorni</t>
        </is>
      </c>
      <c r="B1" s="52" t="inlineStr">
        <is>
          <t>Max (°C)</t>
        </is>
      </c>
      <c r="C1" s="52" t="inlineStr">
        <is>
          <t>Min (°C)</t>
        </is>
      </c>
      <c r="D1" s="52" t="inlineStr">
        <is>
          <t>MEDIA</t>
        </is>
      </c>
      <c r="E1" s="52" t="n"/>
      <c r="F1" s="52" t="n"/>
      <c r="G1" s="52" t="inlineStr">
        <is>
          <t>Umidita’</t>
        </is>
      </c>
      <c r="H1" s="52" t="n"/>
      <c r="I1" s="52" t="inlineStr">
        <is>
          <t>Direzione</t>
        </is>
      </c>
      <c r="J1" s="52" t="n"/>
      <c r="K1" s="52" t="inlineStr">
        <is>
          <t>Velocita’</t>
        </is>
      </c>
      <c r="L1" s="52" t="n"/>
      <c r="M1" s="52" t="inlineStr">
        <is>
          <t>Cielo</t>
        </is>
      </c>
      <c r="N1" s="52" t="n"/>
      <c r="O1" s="52" t="inlineStr">
        <is>
          <t>Nebbia</t>
        </is>
      </c>
      <c r="P1" s="52" t="inlineStr">
        <is>
          <t>Pioggia</t>
        </is>
      </c>
      <c r="Q1" s="52" t="inlineStr">
        <is>
          <t>Neve</t>
        </is>
      </c>
      <c r="R1" s="17" t="n"/>
      <c r="S1" s="52" t="inlineStr">
        <is>
          <t>Temp-DP</t>
        </is>
      </c>
      <c r="T1" s="52" t="inlineStr">
        <is>
          <t>HI</t>
        </is>
      </c>
      <c r="U1" s="52" t="inlineStr">
        <is>
          <t>HI-Tmax</t>
        </is>
      </c>
      <c r="V1" s="52" t="inlineStr">
        <is>
          <t>Clouds</t>
        </is>
      </c>
      <c r="W1" s="52" t="inlineStr">
        <is>
          <t>Cmax</t>
        </is>
      </c>
      <c r="X1" s="52" t="inlineStr">
        <is>
          <t>RHmax</t>
        </is>
      </c>
    </row>
    <row r="2" ht="15.6" customHeight="1" s="46" thickBot="1">
      <c r="A2" s="26">
        <f>DATEVALUE(final2!A5)</f>
        <v/>
      </c>
      <c r="B2" s="16">
        <f>final2!B5-273.15</f>
        <v/>
      </c>
      <c r="C2" s="16">
        <f>final2!C5-273.15</f>
        <v/>
      </c>
      <c r="D2" s="49">
        <f>final2!D5-273.15</f>
        <v/>
      </c>
      <c r="E2" s="49">
        <f>final2!F5-273.15</f>
        <v/>
      </c>
      <c r="F2" s="49">
        <f>final2!D5-final2!F5</f>
        <v/>
      </c>
      <c r="G2" s="16">
        <f>final2!E5</f>
        <v/>
      </c>
      <c r="H2" s="49">
        <f>IF(ATAN2(final2!G5,final2!H5)&gt;0,ATAN2(final2!G5,final2!H5)*57.3,(ATAN2(final2!G5,final2!H5)+2*PI())*57.3)</f>
        <v/>
      </c>
      <c r="I2" s="16">
        <f>IF(AND(H2&gt;45,H2&lt;135),"SUD",IF(AND(H2&gt;=135,H2&lt;225),"OVEST",IF(AND(H2&gt;=225,H2&lt;315),"NORD","EST")))</f>
        <v/>
      </c>
      <c r="J2" s="49">
        <f>SQRT(POWER(final2!G5,2)+POWER(final2!H5,2))*3.6</f>
        <v/>
      </c>
      <c r="K2" s="17">
        <f>IF(J2&lt;=5,"Calma",IF(AND(J2&gt;5,J2&lt;20),"Brezza",IF(AND(J2&gt;20,J2&lt;=40),"Teso",IF(AND(J2&gt;40,J2&lt;=60),"Forte",IF(AND(J2&gt;60,J2&lt;=90),"Burrasca",IF(AND(J2&gt;90,J2&lt;=100),"Tempesta",IF(AND(J2&gt;100,J2&lt;=117),"Fortunale",IF(J2&gt;117,"Uragano",""))))))))</f>
        <v/>
      </c>
      <c r="L2" s="49">
        <f>MAX(final2!I5,final2!J5)+final2!O5/100*50</f>
        <v/>
      </c>
      <c r="M2" s="16">
        <f>IF(V2&lt;12,"Sereno",IF(AND(V2&gt;=12,V2&lt;25),"Poche nubi",IF(AND(V2&gt;=24,V2&lt;38),"Poco nuvoloso",IF(AND(V2&gt;=38,V2&lt;50),"Nubi sparse",IF(AND(V2&gt;=50,V2&lt;65),"Nuvoloso",IF(AND(V2&gt;=65,V2&lt;90),"Molto nuvoloso","Coperto"))))))</f>
        <v/>
      </c>
      <c r="N2" s="50">
        <f>final2!P5*3600</f>
        <v/>
      </c>
      <c r="O2" s="18">
        <f>IF(AND(final2!C5-final2!F5&lt;=2.5,final2!E4&gt;=70,final2!L5&lt;1),"Nebbia","")</f>
        <v/>
      </c>
      <c r="P2" s="19">
        <f>IF(AND(N2&lt;=1,final2!L5=1),"Pioviggine",IF(AND(N2&gt;1,N2&lt;=2,final2!L5=1),"Debole",IF(AND(N2&gt;2,N2&lt;=5,final2!L5=1),"Moderata",IF(AND(N2&gt;5,N2&lt;=10,final2!L5=1),"Forte",IF(AND(N2&gt;10,N2&lt;=20,final2!L5=1),"Rovescio",IF(AND(N2&gt;20,final2!L5=1),"Nubifragio",""))))))</f>
        <v/>
      </c>
      <c r="Q2" s="17">
        <f>IF(final2!M5&gt;0,"Neve","")</f>
        <v/>
      </c>
      <c r="R2" s="17" t="n"/>
      <c r="S2" s="42">
        <f>final2!C5-final2!F5</f>
        <v/>
      </c>
      <c r="T2" s="42">
        <f>-8.78469475556+1.61139411*B2+2.33854883889*final2!Q5-0.14611605*B2*final2!Q5-0.012308094*B2*B2-0.0164248277778*final2!Q5*final2!Q5+0.002211732*B2*B2*final2!Q5+0.00072546*B2*final2!Q5*final2!Q5-0.000003582*B2*B2*final2!Q5*final2!Q5</f>
        <v/>
      </c>
      <c r="U2" s="40">
        <f>T2-B2</f>
        <v/>
      </c>
      <c r="V2" s="47">
        <f>AC2</f>
        <v/>
      </c>
      <c r="W2" s="16">
        <f>IF(AD2&lt;12,"Sereno",IF(AND(AD2&gt;=12,AD2&lt;25),"Poche nubi",IF(AND(AD2&gt;=24,AD2&lt;38),"Poco nuvoloso",IF(AND(AD2&gt;=38,AD2&lt;50),"Nubi sparse",IF(AND(AD2&gt;=50,AD2&lt;65),"Nuvoloso",IF(AND(AD2&gt;=65,AD2&lt;90),"Molto nuvoloso","Coperto"))))))</f>
        <v/>
      </c>
      <c r="X2" s="16">
        <f>final2!R5</f>
        <v/>
      </c>
      <c r="Z2">
        <f>MIN(5.5748+0.9943*final2!I5+0.4124*final2!J5+0.8117*final2!O5,100)</f>
        <v/>
      </c>
      <c r="AA2">
        <f>MIN(1.1507+0.9457*final2!I5+0.144*final2!J5+0.9622*final2!O5,100)</f>
        <v/>
      </c>
      <c r="AB2">
        <f>MIN(0.4*final2!I5+0.4*final2!J5+0.4*final2!O5,100)</f>
        <v/>
      </c>
      <c r="AC2" s="8">
        <f>final2!I5+final2!J5+final2!O5-(final2!I5*final2!J5+final2!I5*final2!O5+final2!J5*final2!O5)/100</f>
        <v/>
      </c>
      <c r="AD2">
        <f>final2!T5+final2!U5+final2!V5-(final2!T5*final2!U5+final2!T5*final2!V5+final2!U5*final2!V5)/100</f>
        <v/>
      </c>
    </row>
    <row r="3" ht="28.8" customHeight="1" s="46" thickTop="1">
      <c r="A3" s="26">
        <f>DATEVALUE(final2!A6)</f>
        <v/>
      </c>
      <c r="B3" s="16">
        <f>final2!B6-273.15</f>
        <v/>
      </c>
      <c r="C3" s="16">
        <f>final2!C6-273.15</f>
        <v/>
      </c>
      <c r="D3" s="16">
        <f>final2!D6-273.15</f>
        <v/>
      </c>
      <c r="E3" s="16">
        <f>final2!F6-273.15</f>
        <v/>
      </c>
      <c r="F3" s="16">
        <f>final2!D6-final2!F6</f>
        <v/>
      </c>
      <c r="G3" s="16">
        <f>final2!E6</f>
        <v/>
      </c>
      <c r="H3" s="16">
        <f>IF(ATAN2(final2!G6,final2!H6)&gt;0,ATAN2(final2!G6,final2!H6)*57.3,(ATAN2(final2!G6,final2!H6)+2*PI())*57.3)</f>
        <v/>
      </c>
      <c r="I3" s="16">
        <f>IF(AND(H3&gt;45,H3&lt;135),"SUD",IF(AND(H3&gt;=135,H3&lt;225),"OVEST",IF(AND(H3&gt;=225,H3&lt;315),"NORD","EST")))</f>
        <v/>
      </c>
      <c r="J3" s="16">
        <f>SQRT(POWER(final2!G6,2)+POWER(final2!H6,2))*3.6</f>
        <v/>
      </c>
      <c r="K3" s="17">
        <f>IF(J3&lt;=5,"Calma",IF(AND(J3&gt;5,J3&lt;20),"Brezza",IF(AND(J3&gt;20,J3&lt;=40),"Teso",IF(AND(J3&gt;40,J3&lt;=60),"Forte",IF(AND(J3&gt;60,J3&lt;=90),"Burrasca",IF(AND(J3&gt;90,J3&lt;=100),"Tempesta",IF(AND(J3&gt;100,J3&lt;=117),"Fortunale",IF(J3&gt;117,"Uragano",""))))))))</f>
        <v/>
      </c>
      <c r="L3" s="16">
        <f>MAX(final2!I6,final2!J6)+final2!O6/100*50</f>
        <v/>
      </c>
      <c r="M3" s="16">
        <f>IF(V3&lt;12,"Sereno",IF(AND(V3&gt;=12,V3&lt;25),"Poche nubi",IF(AND(V3&gt;=24,V3&lt;38),"Poco nuvoloso",IF(AND(V3&gt;=38,V3&lt;50),"Nubi sparse",IF(AND(V3&gt;=50,V3&lt;65),"Nuvoloso",IF(AND(V3&gt;=65,V3&lt;90),"Molto nuvoloso","Coperto"))))))</f>
        <v/>
      </c>
      <c r="N3" s="19">
        <f>final2!P6*3600</f>
        <v/>
      </c>
      <c r="O3" s="18">
        <f>IF(AND(final2!C6-final2!F6&lt;=2.5,final2!E5&gt;=70,final2!L6&lt;1),"Nebbia","")</f>
        <v/>
      </c>
      <c r="P3" s="19">
        <f>IF(AND(N3&lt;=1,final2!L6=1),"Pioviggine",IF(AND(N3&gt;1,N3&lt;=2,final2!L6=1),"Debole",IF(AND(N3&gt;2,N3&lt;=5,final2!L6=1),"Moderata",IF(AND(N3&gt;5,N3&lt;=10,final2!L6=1),"Forte",IF(AND(N3&gt;10,N3&lt;=20,final2!L6=1),"Rovescio",IF(AND(N3&gt;20,final2!L6=1),"Nubifragio",""))))))</f>
        <v/>
      </c>
      <c r="Q3" s="17">
        <f>IF(final2!M6&gt;0,"Neve","")</f>
        <v/>
      </c>
      <c r="R3" s="17" t="n"/>
      <c r="S3" s="42">
        <f>final2!C6-final2!F6</f>
        <v/>
      </c>
      <c r="T3" s="42">
        <f>-8.78469475556+1.61139411*B3+2.33854883889*final2!Q6-0.14611605*B3*final2!Q6-0.012308094*B3*B3-0.0164248277778*final2!Q6*final2!Q6+0.002211732*B3*B3*final2!Q6+0.00072546*B3*final2!Q6*final2!Q6-0.000003582*B3*B3*final2!Q6*final2!Q6</f>
        <v/>
      </c>
      <c r="U3" s="40">
        <f>T3-B3</f>
        <v/>
      </c>
      <c r="V3" s="47">
        <f>AC3</f>
        <v/>
      </c>
      <c r="W3" s="16">
        <f>IF(AD3&lt;12,"Sereno",IF(AND(AD3&gt;=12,AD3&lt;25),"Poche nubi",IF(AND(AD3&gt;=24,AD3&lt;38),"Poco nuvoloso",IF(AND(AD3&gt;=38,AD3&lt;50),"Nubi sparse",IF(AND(AD3&gt;=50,AD3&lt;65),"Nuvoloso",IF(AND(AD3&gt;=65,AD3&lt;90),"Molto nuvoloso","Coperto"))))))</f>
        <v/>
      </c>
      <c r="X3" s="13">
        <f>final2!R6</f>
        <v/>
      </c>
      <c r="Z3">
        <f>MIN(5.5748+0.9943*final2!I6+0.4124*final2!J6+0.8117*final2!O6,100)</f>
        <v/>
      </c>
      <c r="AA3">
        <f>MIN(1.1507+0.9457*final2!I6+0.144*final2!J6+0.9622*final2!O6,100)</f>
        <v/>
      </c>
      <c r="AB3">
        <f>MIN(0.4*final2!I6+0.4*final2!J6+0.4*final2!O6,100)</f>
        <v/>
      </c>
      <c r="AC3" s="8">
        <f>final2!I6+final2!J6+final2!O6-(final2!I6*final2!J6+final2!I6*final2!O6+final2!J6*final2!O6)/100</f>
        <v/>
      </c>
      <c r="AD3">
        <f>final2!T6+final2!U6+final2!V6-(final2!T6*final2!U6+final2!T6*final2!V6+final2!U6*final2!V6)/100</f>
        <v/>
      </c>
    </row>
    <row r="4" ht="27.6" customHeight="1" s="46">
      <c r="A4" s="25">
        <f>DATEVALUE(final2!A7)</f>
        <v/>
      </c>
      <c r="B4" s="16">
        <f>final2!B7-273.15</f>
        <v/>
      </c>
      <c r="C4" s="16">
        <f>final2!C7-273.15</f>
        <v/>
      </c>
      <c r="D4" s="14">
        <f>final2!D7-273.15</f>
        <v/>
      </c>
      <c r="E4" s="14">
        <f>final2!F7-273.15</f>
        <v/>
      </c>
      <c r="F4" s="14">
        <f>final2!D7-final2!F7</f>
        <v/>
      </c>
      <c r="G4" s="16">
        <f>final2!E7</f>
        <v/>
      </c>
      <c r="H4" s="14">
        <f>IF(ATAN2(final2!G7,final2!H7)&gt;0,ATAN2(final2!G7,final2!H7)*57.3,(ATAN2(final2!G7,final2!H7)+2*PI())*57.3)</f>
        <v/>
      </c>
      <c r="I4" s="16">
        <f>IF(AND(H4&gt;45,H4&lt;135),"SUD",IF(AND(H4&gt;=135,H4&lt;225),"OVEST",IF(AND(H4&gt;=225,H4&lt;315),"NORD","EST")))</f>
        <v/>
      </c>
      <c r="J4" s="14">
        <f>SQRT(POWER(final2!G7,2)+POWER(final2!H7,2))*3.6</f>
        <v/>
      </c>
      <c r="K4" s="17">
        <f>IF(J4&lt;=5,"Calma",IF(AND(J4&gt;5,J4&lt;20),"Brezza",IF(AND(J4&gt;20,J4&lt;=40),"Teso",IF(AND(J4&gt;40,J4&lt;=60),"Forte",IF(AND(J4&gt;60,J4&lt;=90),"Burrasca",IF(AND(J4&gt;90,J4&lt;=100),"Tempesta",IF(AND(J4&gt;100,J4&lt;=117),"Fortunale",IF(J4&gt;117,"Uragano",""))))))))</f>
        <v/>
      </c>
      <c r="L4" s="14">
        <f>MAX(final2!I7,final2!J7)+final2!O7/100*50</f>
        <v/>
      </c>
      <c r="M4" s="16">
        <f>IF(V4&lt;12,"Sereno",IF(AND(V4&gt;=12,V4&lt;25),"Poche nubi",IF(AND(V4&gt;=24,V4&lt;38),"Poco nuvoloso",IF(AND(V4&gt;=38,V4&lt;50),"Nubi sparse",IF(AND(V4&gt;=50,V4&lt;65),"Nuvoloso",IF(AND(V4&gt;=65,V4&lt;90),"Molto nuvoloso","Coperto"))))))</f>
        <v/>
      </c>
      <c r="N4" s="15">
        <f>final2!P7*3600</f>
        <v/>
      </c>
      <c r="O4" s="18">
        <f>IF(AND(final2!C7-final2!F7&lt;=2.5,final2!E6&gt;=70,final2!L7&lt;1),"Nebbia","")</f>
        <v/>
      </c>
      <c r="P4" s="19">
        <f>IF(AND(N4&lt;=1,final2!L7=1),"Pioviggine",IF(AND(N4&gt;1,N4&lt;=2,final2!L7=1),"Debole",IF(AND(N4&gt;2,N4&lt;=5,final2!L7=1),"Moderata",IF(AND(N4&gt;5,N4&lt;=10,final2!L7=1),"Forte",IF(AND(N4&gt;10,N4&lt;=20,final2!L7=1),"Rovescio",IF(AND(N4&gt;20,final2!L7=1),"Nubifragio",""))))))</f>
        <v/>
      </c>
      <c r="Q4" s="17">
        <f>IF(final2!M7&gt;0,"Neve","")</f>
        <v/>
      </c>
      <c r="R4" s="17" t="n"/>
      <c r="S4" s="42">
        <f>final2!C7-final2!F7</f>
        <v/>
      </c>
      <c r="T4" s="42">
        <f>-8.78469475556+1.61139411*B4+2.33854883889*final2!Q7-0.14611605*B4*final2!Q7-0.012308094*B4*B4-0.0164248277778*final2!Q7*final2!Q7+0.002211732*B4*B4*final2!Q7+0.00072546*B4*final2!Q7*final2!Q7-0.000003582*B4*B4*final2!Q7*final2!Q7</f>
        <v/>
      </c>
      <c r="U4" s="40">
        <f>T4-B4</f>
        <v/>
      </c>
      <c r="V4" s="47">
        <f>AC4</f>
        <v/>
      </c>
      <c r="W4" s="16">
        <f>IF(AD4&lt;12,"Sereno",IF(AND(AD4&gt;=12,AD4&lt;25),"Poche nubi",IF(AND(AD4&gt;=24,AD4&lt;38),"Poco nuvoloso",IF(AND(AD4&gt;=38,AD4&lt;50),"Nubi sparse",IF(AND(AD4&gt;=50,AD4&lt;65),"Nuvoloso",IF(AND(AD4&gt;=65,AD4&lt;90),"Molto nuvoloso","Coperto"))))))</f>
        <v/>
      </c>
      <c r="X4" s="13">
        <f>final2!R7</f>
        <v/>
      </c>
      <c r="Z4">
        <f>MIN(5.5748+0.9943*final2!I7+0.4124*final2!J7+0.8117*final2!O7,100)</f>
        <v/>
      </c>
      <c r="AA4">
        <f>MIN(1.1507+0.9457*final2!I7+0.144*final2!J7+0.9622*final2!O7,100)</f>
        <v/>
      </c>
      <c r="AB4">
        <f>MIN(0.4*final2!I7+0.4*final2!J7+0.4*final2!O7,100)</f>
        <v/>
      </c>
      <c r="AC4" s="8">
        <f>final2!I7+final2!J7+final2!O7-(final2!I7*final2!J7+final2!I7*final2!O7+final2!J7*final2!O7)/100</f>
        <v/>
      </c>
      <c r="AD4">
        <f>final2!T7+final2!U7+final2!V7-(final2!T7*final2!U7+final2!T7*final2!V7+final2!U7*final2!V7)/100</f>
        <v/>
      </c>
    </row>
    <row r="5" ht="28.8" customHeight="1" s="46">
      <c r="A5" s="25">
        <f>DATEVALUE(final2!A8)</f>
        <v/>
      </c>
      <c r="B5" s="16">
        <f>final2!B8-273.15</f>
        <v/>
      </c>
      <c r="C5" s="16">
        <f>final2!C8-273.15</f>
        <v/>
      </c>
      <c r="D5" s="14">
        <f>final2!D8-273.15</f>
        <v/>
      </c>
      <c r="E5" s="14">
        <f>final2!F8-273.15</f>
        <v/>
      </c>
      <c r="F5" s="14">
        <f>final2!D8-final2!F8</f>
        <v/>
      </c>
      <c r="G5" s="16">
        <f>final2!E8</f>
        <v/>
      </c>
      <c r="H5" s="14">
        <f>IF(ATAN2(final2!G8,final2!H8)&gt;0,ATAN2(final2!G8,final2!H8)*57.3,(ATAN2(final2!G8,final2!H8)+2*PI())*57.3)</f>
        <v/>
      </c>
      <c r="I5" s="16">
        <f>IF(AND(H5&gt;45,H5&lt;135),"SUD",IF(AND(H5&gt;=135,H5&lt;225),"OVEST",IF(AND(H5&gt;=225,H5&lt;315),"NORD","EST")))</f>
        <v/>
      </c>
      <c r="J5" s="14">
        <f>SQRT(POWER(final2!G8,2)+POWER(final2!H8,2))*3.6</f>
        <v/>
      </c>
      <c r="K5" s="17">
        <f>IF(J5&lt;=5,"Calma",IF(AND(J5&gt;5,J5&lt;20),"Brezza",IF(AND(J5&gt;20,J5&lt;=40),"Teso",IF(AND(J5&gt;40,J5&lt;=60),"Forte",IF(AND(J5&gt;60,J5&lt;=90),"Burrasca",IF(AND(J5&gt;90,J5&lt;=100),"Tempesta",IF(AND(J5&gt;100,J5&lt;=117),"Fortunale",IF(J5&gt;117,"Uragano",""))))))))</f>
        <v/>
      </c>
      <c r="L5" s="14">
        <f>MAX(final2!I8,final2!J8)+final2!O8/100*50</f>
        <v/>
      </c>
      <c r="M5" s="16">
        <f>IF(V5&lt;12,"Sereno",IF(AND(V5&gt;=12,V5&lt;25),"Poche nubi",IF(AND(V5&gt;=24,V5&lt;38),"Poco nuvoloso",IF(AND(V5&gt;=38,V5&lt;50),"Nubi sparse",IF(AND(V5&gt;=50,V5&lt;65),"Nuvoloso",IF(AND(V5&gt;=65,V5&lt;90),"Molto nuvoloso","Coperto"))))))</f>
        <v/>
      </c>
      <c r="N5" s="15">
        <f>final2!P8*3600</f>
        <v/>
      </c>
      <c r="O5" s="18">
        <f>IF(AND(final2!C8-final2!F8&lt;=2.5,final2!E7&gt;=70,final2!L8&lt;1),"Nebbia","")</f>
        <v/>
      </c>
      <c r="P5" s="19">
        <f>IF(AND(N5&lt;=1,final2!L8=1),"Pioviggine",IF(AND(N5&gt;1,N5&lt;=2,final2!L8=1),"Debole",IF(AND(N5&gt;2,N5&lt;=5,final2!L8=1),"Moderata",IF(AND(N5&gt;5,N5&lt;=10,final2!L8=1),"Forte",IF(AND(N5&gt;10,N5&lt;=20,final2!L8=1),"Rovescio",IF(AND(N5&gt;20,final2!L8=1),"Nubifragio",""))))))</f>
        <v/>
      </c>
      <c r="Q5" s="17">
        <f>IF(final2!M8&gt;0,"Neve","")</f>
        <v/>
      </c>
      <c r="R5" s="17" t="n"/>
      <c r="S5" s="42">
        <f>final2!C8-final2!F8</f>
        <v/>
      </c>
      <c r="T5" s="42">
        <f>-8.78469475556+1.61139411*B5+2.33854883889*final2!Q8-0.14611605*B5*final2!Q8-0.012308094*B5*B5-0.0164248277778*final2!Q8*final2!Q8+0.002211732*B5*B5*final2!Q8+0.00072546*B5*final2!Q8*final2!Q8-0.000003582*B5*B5*final2!Q8*final2!Q8</f>
        <v/>
      </c>
      <c r="U5" s="40">
        <f>T5-B5</f>
        <v/>
      </c>
      <c r="V5" s="47">
        <f>AC5</f>
        <v/>
      </c>
      <c r="W5" s="16">
        <f>IF(AD5&lt;12,"Sereno",IF(AND(AD5&gt;=12,AD5&lt;25),"Poche nubi",IF(AND(AD5&gt;=24,AD5&lt;38),"Poco nuvoloso",IF(AND(AD5&gt;=38,AD5&lt;50),"Nubi sparse",IF(AND(AD5&gt;=50,AD5&lt;65),"Nuvoloso",IF(AND(AD5&gt;=65,AD5&lt;90),"Molto nuvoloso","Coperto"))))))</f>
        <v/>
      </c>
      <c r="X5" s="13">
        <f>final2!R8</f>
        <v/>
      </c>
      <c r="Z5">
        <f>MIN(5.5748+0.9943*final2!I8+0.4124*final2!J8+0.8117*final2!O8,100)</f>
        <v/>
      </c>
      <c r="AA5">
        <f>MIN(1.1507+0.9457*final2!I8+0.144*final2!J8+0.9622*final2!O8,100)</f>
        <v/>
      </c>
      <c r="AB5">
        <f>MIN(0.4*final2!I8+0.4*final2!J8+0.4*final2!O8,100)</f>
        <v/>
      </c>
      <c r="AC5" s="8">
        <f>final2!I8+final2!J8+final2!O8-(final2!I8*final2!J8+final2!I8*final2!O8+final2!J8*final2!O8)/100</f>
        <v/>
      </c>
      <c r="AD5">
        <f>final2!T8+final2!U8+final2!V8-(final2!T8*final2!U8+final2!T8*final2!V8+final2!U8*final2!V8)/100</f>
        <v/>
      </c>
    </row>
    <row r="6" ht="28.8" customHeight="1" s="46">
      <c r="A6" s="25">
        <f>DATEVALUE(final2!A9)</f>
        <v/>
      </c>
      <c r="B6" s="16">
        <f>final2!B9-273.15</f>
        <v/>
      </c>
      <c r="C6" s="16">
        <f>final2!C9-273.15</f>
        <v/>
      </c>
      <c r="D6" s="14">
        <f>final2!D9-273.15</f>
        <v/>
      </c>
      <c r="E6" s="14">
        <f>final2!F9-273.15</f>
        <v/>
      </c>
      <c r="F6" s="14">
        <f>final2!D9-final2!F9</f>
        <v/>
      </c>
      <c r="G6" s="16">
        <f>final2!E9</f>
        <v/>
      </c>
      <c r="H6" s="14">
        <f>IF(ATAN2(final2!G9,final2!H9)&gt;0,ATAN2(final2!G9,final2!H9)*57.3,(ATAN2(final2!G9,final2!H9)+2*PI())*57.3)</f>
        <v/>
      </c>
      <c r="I6" s="16">
        <f>IF(AND(H6&gt;45,H6&lt;135),"SUD",IF(AND(H6&gt;=135,H6&lt;225),"OVEST",IF(AND(H6&gt;=225,H6&lt;315),"NORD","EST")))</f>
        <v/>
      </c>
      <c r="J6" s="14">
        <f>SQRT(POWER(final2!G9,2)+POWER(final2!H9,2))*3.6</f>
        <v/>
      </c>
      <c r="K6" s="17">
        <f>IF(J6&lt;=5,"Calma",IF(AND(J6&gt;5,J6&lt;20),"Brezza",IF(AND(J6&gt;20,J6&lt;=40),"Teso",IF(AND(J6&gt;40,J6&lt;=60),"Forte",IF(AND(J6&gt;60,J6&lt;=90),"Burrasca",IF(AND(J6&gt;90,J6&lt;=100),"Tempesta",IF(AND(J6&gt;100,J6&lt;=117),"Fortunale",IF(J6&gt;117,"Uragano",""))))))))</f>
        <v/>
      </c>
      <c r="L6" s="14">
        <f>MAX(final2!I9,final2!J9)+final2!O9/100*50</f>
        <v/>
      </c>
      <c r="M6" s="16">
        <f>IF(V6&lt;12,"Sereno",IF(AND(V6&gt;=12,V6&lt;25),"Poche nubi",IF(AND(V6&gt;=24,V6&lt;38),"Poco nuvoloso",IF(AND(V6&gt;=38,V6&lt;50),"Nubi sparse",IF(AND(V6&gt;=50,V6&lt;65),"Nuvoloso",IF(AND(V6&gt;=65,V6&lt;90),"Molto nuvoloso","Coperto"))))))</f>
        <v/>
      </c>
      <c r="N6" s="15">
        <f>final2!P9*3600</f>
        <v/>
      </c>
      <c r="O6" s="18">
        <f>IF(AND(final2!C9-final2!F9&lt;=2.5,final2!E8&gt;=70,final2!L9&lt;1),"Nebbia","")</f>
        <v/>
      </c>
      <c r="P6" s="19">
        <f>IF(AND(N6&lt;=1,final2!L9=1),"Pioviggine",IF(AND(N6&gt;1,N6&lt;=2,final2!L9=1),"Debole",IF(AND(N6&gt;2,N6&lt;=5,final2!L9=1),"Moderata",IF(AND(N6&gt;5,N6&lt;=10,final2!L9=1),"Forte",IF(AND(N6&gt;10,N6&lt;=20,final2!L9=1),"Rovescio",IF(AND(N6&gt;20,final2!L9=1),"Nubifragio",""))))))</f>
        <v/>
      </c>
      <c r="Q6" s="17">
        <f>IF(final2!M9&gt;0,"Neve","")</f>
        <v/>
      </c>
      <c r="R6" s="17" t="n"/>
      <c r="S6" s="42">
        <f>final2!C9-final2!F9</f>
        <v/>
      </c>
      <c r="T6" s="42">
        <f>-8.78469475556+1.61139411*B6+2.33854883889*final2!Q9-0.14611605*B6*final2!Q9-0.012308094*B6*B6-0.0164248277778*final2!Q9*final2!Q9+0.002211732*B6*B6*final2!Q9+0.00072546*B6*final2!Q9*final2!Q9-0.000003582*B6*B6*final2!Q9*final2!Q9</f>
        <v/>
      </c>
      <c r="U6" s="40">
        <f>T6-B6</f>
        <v/>
      </c>
      <c r="V6" s="47">
        <f>AC6</f>
        <v/>
      </c>
      <c r="W6" s="16">
        <f>IF(AD6&lt;12,"Sereno",IF(AND(AD6&gt;=12,AD6&lt;25),"Poche nubi",IF(AND(AD6&gt;=24,AD6&lt;38),"Poco nuvoloso",IF(AND(AD6&gt;=38,AD6&lt;50),"Nubi sparse",IF(AND(AD6&gt;=50,AD6&lt;65),"Nuvoloso",IF(AND(AD6&gt;=65,AD6&lt;90),"Molto nuvoloso","Coperto"))))))</f>
        <v/>
      </c>
      <c r="X6" s="13">
        <f>final2!R9</f>
        <v/>
      </c>
      <c r="Z6">
        <f>MIN(5.5748+0.9943*final2!I9+0.4124*final2!J9+0.8117*final2!O9,100)</f>
        <v/>
      </c>
      <c r="AA6">
        <f>MIN(1.1507+0.9457*final2!I9+0.144*final2!J9+0.9622*final2!O9,100)</f>
        <v/>
      </c>
      <c r="AB6">
        <f>MIN(0.4*final2!I9+0.4*final2!J9+0.4*final2!O9,100)</f>
        <v/>
      </c>
      <c r="AC6" s="8">
        <f>final2!I9+final2!J9+final2!O9-(final2!I9*final2!J9+final2!I9*final2!O9+final2!J9*final2!O9)/100</f>
        <v/>
      </c>
      <c r="AD6">
        <f>final2!T9+final2!U9+final2!V9-(final2!T9*final2!U9+final2!T9*final2!V9+final2!U9*final2!V9)/100</f>
        <v/>
      </c>
    </row>
    <row r="7" ht="28.8" customHeight="1" s="46">
      <c r="A7" s="27">
        <f>DATEVALUE(final2!A10)</f>
        <v/>
      </c>
      <c r="B7" s="20">
        <f>final2!B10-273.15</f>
        <v/>
      </c>
      <c r="C7" s="20">
        <f>final2!C10-273.15</f>
        <v/>
      </c>
      <c r="D7" s="14">
        <f>final2!D10-273.15</f>
        <v/>
      </c>
      <c r="E7" s="14">
        <f>final2!F10-273.15</f>
        <v/>
      </c>
      <c r="F7" s="14">
        <f>final2!D10-final2!F10</f>
        <v/>
      </c>
      <c r="G7" s="20">
        <f>final2!E10</f>
        <v/>
      </c>
      <c r="H7" s="14">
        <f>IF(ATAN2(final2!G10,final2!H10)&gt;0,ATAN2(final2!G10,final2!H10)*57.3,(ATAN2(final2!G10,final2!H10)+2*PI())*57.3)</f>
        <v/>
      </c>
      <c r="I7" s="20">
        <f>IF(AND(H7&gt;45,H7&lt;135),"SUD",IF(AND(H7&gt;=135,H7&lt;225),"OVEST",IF(AND(H7&gt;=225,H7&lt;315),"NORD","EST")))</f>
        <v/>
      </c>
      <c r="J7" s="14">
        <f>SQRT(POWER(final2!G10,2)+POWER(final2!H10,2))*3.6</f>
        <v/>
      </c>
      <c r="K7" s="21">
        <f>IF(J7&lt;=5,"Calma",IF(AND(J7&gt;5,J7&lt;20),"Brezza",IF(AND(J7&gt;20,J7&lt;=40),"Teso",IF(AND(J7&gt;40,J7&lt;=60),"Forte",IF(AND(J7&gt;60,J7&lt;=90),"Burrasca",IF(AND(J7&gt;90,J7&lt;=100),"Tempesta",IF(AND(J7&gt;100,J7&lt;=117),"Fortunale",IF(J7&gt;117,"Uragano",""))))))))</f>
        <v/>
      </c>
      <c r="L7" s="14">
        <f>MAX(final2!I10,final2!J10)+final2!O10/100*50</f>
        <v/>
      </c>
      <c r="M7" s="20">
        <f>IF(V7&lt;12,"Sereno",IF(AND(V7&gt;=12,V7&lt;25),"Poche nubi",IF(AND(V7&gt;=24,V7&lt;38),"Poco nuvoloso",IF(AND(V7&gt;=38,V7&lt;50),"Nubi sparse",IF(AND(V7&gt;=50,V7&lt;65),"Nuvoloso",IF(AND(V7&gt;=65,V7&lt;90),"Molto nuvoloso","Coperto"))))))</f>
        <v/>
      </c>
      <c r="N7" s="15">
        <f>final2!P10*3600</f>
        <v/>
      </c>
      <c r="O7" s="22">
        <f>IF(AND(final2!C10-final2!F10&lt;=2.5,final2!E9&gt;=70,final2!L10&lt;1),"Nebbia","")</f>
        <v/>
      </c>
      <c r="P7" s="23">
        <f>IF(AND(N7&lt;=1,final2!L10=1),"Pioviggine",IF(AND(N7&gt;1,N7&lt;=2,final2!L10=1),"Debole",IF(AND(N7&gt;2,N7&lt;=5,final2!L10=1),"Moderata",IF(AND(N7&gt;5,N7&lt;=10,final2!L10=1),"Forte",IF(AND(N7&gt;10,N7&lt;=20,final2!L10=1),"Rovescio",IF(AND(N7&gt;20,final2!L10=1),"Nubifragio",""))))))</f>
        <v/>
      </c>
      <c r="Q7" s="21">
        <f>IF(final2!M10&gt;0,"Neve","")</f>
        <v/>
      </c>
      <c r="R7" s="17" t="n"/>
      <c r="S7" s="43">
        <f>final2!C10-final2!F10</f>
        <v/>
      </c>
      <c r="T7" s="43">
        <f>-8.78469475556+1.61139411*B7+2.33854883889*final2!Q10-0.14611605*B7*final2!Q10-0.012308094*B7*B7-0.0164248277778*final2!Q10*final2!Q10+0.002211732*B7*B7*final2!Q10+0.00072546*B7*final2!Q10*final2!Q10-0.000003582*B7*B7*final2!Q10*final2!Q10</f>
        <v/>
      </c>
      <c r="U7" s="41">
        <f>T7-B7</f>
        <v/>
      </c>
      <c r="V7" s="48">
        <f>AC7</f>
        <v/>
      </c>
      <c r="W7" s="20">
        <f>IF(AD7&lt;12,"Sereno",IF(AND(AD7&gt;=12,AD7&lt;25),"Poche nubi",IF(AND(AD7&gt;=24,AD7&lt;38),"Poco nuvoloso",IF(AND(AD7&gt;=38,AD7&lt;50),"Nubi sparse",IF(AND(AD7&gt;=50,AD7&lt;65),"Nuvoloso",IF(AND(AD7&gt;=65,AD7&lt;90),"Molto nuvoloso","Coperto"))))))</f>
        <v/>
      </c>
      <c r="X7" s="44">
        <f>final2!R10</f>
        <v/>
      </c>
      <c r="Z7">
        <f>MIN(5.5748+0.9943*final2!I10+0.4124*final2!J10+0.8117*final2!O10,100)</f>
        <v/>
      </c>
      <c r="AA7">
        <f>MIN(1.1507+0.9457*final2!I10+0.144*final2!J10+0.9622*final2!O10,100)</f>
        <v/>
      </c>
      <c r="AB7">
        <f>MIN(0.4*final2!I10+0.4*final2!J10+0.4*final2!O10,100)</f>
        <v/>
      </c>
      <c r="AC7" s="8">
        <f>final2!I10+final2!J10+final2!O10-(final2!I10*final2!J10+final2!I10*final2!O10+final2!J10*final2!O10)/100</f>
        <v/>
      </c>
      <c r="AD7">
        <f>final2!T10+final2!U10+final2!V10-(final2!T10*final2!U10+final2!T10*final2!V10+final2!U10*final2!V10)/100</f>
        <v/>
      </c>
    </row>
    <row r="8" hidden="1" s="46">
      <c r="A8" s="26">
        <f>DATEVALUE(final2!A11)</f>
        <v/>
      </c>
      <c r="B8" s="3">
        <f>final2!B11-273.15</f>
        <v/>
      </c>
      <c r="C8" s="3">
        <f>final2!C11-273.15</f>
        <v/>
      </c>
      <c r="D8" s="3">
        <f>final2!D11-273.15</f>
        <v/>
      </c>
      <c r="E8" s="3">
        <f>final2!F11-273.15</f>
        <v/>
      </c>
      <c r="F8" s="3">
        <f>final2!D11-final2!F11</f>
        <v/>
      </c>
      <c r="G8" s="3">
        <f>final2!E11</f>
        <v/>
      </c>
      <c r="H8" s="3">
        <f>IF(ATAN2(final2!G11,final2!H11)&gt;0,ATAN2(final2!G11,final2!H11)*57.3,(ATAN2(final2!G11,final2!H11)+2*PI())*57.3)</f>
        <v/>
      </c>
      <c r="I8" s="3">
        <f>IF(AND(H8&gt;45,H8&lt;135),"SUD",IF(AND(H8&gt;=135,H8&lt;225),"OVEST",IF(AND(H8&gt;=225,H8&lt;315),"NORD","EST")))</f>
        <v/>
      </c>
      <c r="J8" s="3">
        <f>SQRT(POWER(final2!G11,2)+POWER(final2!H11,2))*3.6</f>
        <v/>
      </c>
      <c r="K8" s="4">
        <f>IF(J8&lt;=5,"Calma",IF(AND(J8&gt;5,J8&lt;20),"Brezza",IF(AND(J8&gt;20,J8&lt;=40),"Teso",IF(AND(J8&gt;40,J8&lt;=60),"Forte",IF(AND(J8&gt;60,J8&lt;=90),"Burrasca",IF(AND(J8&gt;90,J8&lt;=100),"Tempesta",IF(AND(J8&gt;100,J8&lt;=117),"Fortunale",IF(J8&gt;117,"Uragano",""))))))))</f>
        <v/>
      </c>
      <c r="L8" s="3">
        <f>MAX(final2!I11,final2!J11)</f>
        <v/>
      </c>
      <c r="M8" s="16">
        <f>IF(V8&lt;12,"Sereno",IF(AND(V8&gt;=12,V8&lt;25),"Poche nubi",IF(AND(V8&gt;=24,V8&lt;38),"Poco nuvoloso",IF(AND(V8&gt;=38,V8&lt;50),"Nubi sparse",IF(AND(V8&gt;=50,V8&lt;65),"Nuvoloso",IF(AND(V8&gt;=65,V8&lt;90),"Molto nuvoloso","Coperto"))))))</f>
        <v/>
      </c>
      <c r="N8" s="5">
        <f>final2!K11*3600</f>
        <v/>
      </c>
      <c r="O8" s="6">
        <f>IF(final2!D11-final2!F11&lt;=4,"Nebbia","")</f>
        <v/>
      </c>
      <c r="P8" s="5">
        <f>IF(AND(N8&lt;=1,final2!L11=1),"Pioviggine",IF(AND(N8&gt;1,N8&lt;=2,final2!L11=1),"Debole",IF(AND(N8&gt;2,N8&lt;=5,final2!L11=1),"Moderata",IF(AND(N8&gt;5,N8&lt;=10,final2!L11=1),"Forte",IF(AND(N8&gt;10,N8&lt;=20,final2!L11=1),"Rovescio",IF(AND(N8&gt;20,final2!L11=1),"Nubifragio",""))))))</f>
        <v/>
      </c>
      <c r="Q8" s="7">
        <f>IF(final2!M11&gt;0,"Neve","")</f>
        <v/>
      </c>
      <c r="S8" s="17">
        <f>final2!C11-final2!F11</f>
        <v/>
      </c>
      <c r="T8" s="17">
        <f>(B8+0.348*G8-0.7)</f>
        <v/>
      </c>
      <c r="U8" s="17" t="n"/>
      <c r="V8" s="45">
        <f>AC8</f>
        <v/>
      </c>
      <c r="W8" s="16">
        <f>IF(AD8&lt;12,"Sereno",IF(AND(AD8&gt;=12,AD8&lt;25),"Poche nubi",IF(AND(AD8&gt;=24,AD8&lt;38),"Poco nuvoloso",IF(AND(AD8&gt;=38,AD8&lt;50),"Nubi sparse",IF(AND(AD8&gt;=50,AD8&lt;65),"Nuvoloso",IF(AND(AD8&gt;=65,AD8&lt;90),"Molto nuvoloso","Coperto"))))))</f>
        <v/>
      </c>
      <c r="AC8" s="2">
        <f>final2!J11+final2!K11+final2!P11-(final2!J11*final2!K11+final2!P11*final2!J11+final2!P11*final2!K11)/100</f>
        <v/>
      </c>
    </row>
  </sheetData>
  <conditionalFormatting sqref="B2:C2 B3:D8">
    <cfRule type="colorScale" priority="111">
      <colorScale>
        <cfvo type="num" val="-10"/>
        <cfvo type="num" val="15"/>
        <cfvo type="num" val="48"/>
        <color rgb="FF0070C0"/>
        <color rgb="FFFFFFFF"/>
        <color rgb="FFFF0000"/>
      </colorScale>
    </cfRule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F2 E3:F8">
    <cfRule type="colorScale" priority="113">
      <colorScale>
        <cfvo type="num" val="-10"/>
        <cfvo type="num" val="15"/>
        <cfvo type="num" val="48"/>
        <color rgb="FF0070C0"/>
        <color rgb="FFFFFFFF"/>
        <color rgb="FFFF0000"/>
      </colorScale>
    </cfRule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8">
    <cfRule type="dataBar" priority="115">
      <dataBar>
        <cfvo type="num" val="0"/>
        <cfvo type="num" val="100"/>
        <color rgb="FF638EC6"/>
      </dataBar>
    </cfRule>
    <cfRule type="dataBar" priority="116">
      <dataBar>
        <cfvo type="min"/>
        <cfvo type="max"/>
        <color rgb="FF638EC6"/>
      </dataBar>
    </cfRule>
  </conditionalFormatting>
  <conditionalFormatting sqref="K2:K8">
    <cfRule type="containsText" priority="102" operator="containsText" dxfId="55" text="Uragano">
      <formula>NOT(ISERROR(SEARCH("Uragano",K2)))</formula>
    </cfRule>
    <cfRule type="containsText" priority="103" operator="containsText" dxfId="54" text="Fortunale">
      <formula>NOT(ISERROR(SEARCH("Fortunale",K2)))</formula>
    </cfRule>
    <cfRule type="containsText" priority="104" operator="containsText" dxfId="53" text="Tempesta">
      <formula>NOT(ISERROR(SEARCH("Tempesta",K2)))</formula>
    </cfRule>
    <cfRule type="containsText" priority="105" operator="containsText" dxfId="52" text="Burrasca">
      <formula>NOT(ISERROR(SEARCH("Burrasca",K2)))</formula>
    </cfRule>
    <cfRule type="containsText" priority="106" operator="containsText" dxfId="51" text="Forte">
      <formula>NOT(ISERROR(SEARCH("Forte",K2)))</formula>
    </cfRule>
    <cfRule type="containsText" priority="107" operator="containsText" dxfId="50" text="Teso">
      <formula>NOT(ISERROR(SEARCH("Teso",K2)))</formula>
    </cfRule>
    <cfRule type="containsText" priority="108" operator="containsText" dxfId="49" text="Brezza">
      <formula>NOT(ISERROR(SEARCH("Brezza",K2)))</formula>
    </cfRule>
    <cfRule type="containsText" priority="109" operator="containsText" dxfId="48" text="Calma">
      <formula>NOT(ISERROR(SEARCH("Calma",K2)))</formula>
    </cfRule>
  </conditionalFormatting>
  <conditionalFormatting sqref="L2:L7 L8:M8">
    <cfRule type="containsText" priority="87" operator="containsText" dxfId="47" text="Molto nuvoloso">
      <formula>NOT(ISERROR(SEARCH("Molto nuvoloso",L2)))</formula>
    </cfRule>
    <cfRule type="containsText" priority="88" operator="containsText" dxfId="46" text="Nuvoloso">
      <formula>NOT(ISERROR(SEARCH("Nuvoloso",L2)))</formula>
    </cfRule>
    <cfRule type="containsText" priority="89" operator="containsText" dxfId="45" text="Nubi sparse">
      <formula>NOT(ISERROR(SEARCH("Nubi sparse",L2)))</formula>
    </cfRule>
    <cfRule type="containsText" priority="90" operator="containsText" dxfId="44" text="Poco nuvoloso">
      <formula>NOT(ISERROR(SEARCH("Poco nuvoloso",L2)))</formula>
    </cfRule>
    <cfRule type="containsText" priority="91" operator="containsText" dxfId="11" text="Sereno">
      <formula>NOT(ISERROR(SEARCH("Sereno",L2)))</formula>
    </cfRule>
    <cfRule type="containsText" priority="92" operator="containsText" dxfId="42" text="Coperto">
      <formula>NOT(ISERROR(SEARCH("Coperto",L2)))</formula>
    </cfRule>
  </conditionalFormatting>
  <conditionalFormatting sqref="M2:M7">
    <cfRule type="containsText" priority="43" operator="containsText" dxfId="17" text="Coperto">
      <formula>NOT(ISERROR(SEARCH("Coperto",M2)))</formula>
    </cfRule>
    <cfRule type="containsText" priority="44" operator="containsText" dxfId="16" text="Molto nuvoloso">
      <formula>NOT(ISERROR(SEARCH("Molto nuvoloso",M2)))</formula>
    </cfRule>
    <cfRule type="containsText" priority="45" operator="containsText" dxfId="15" text="Nuvoloso">
      <formula>NOT(ISERROR(SEARCH("Nuvoloso",M2)))</formula>
    </cfRule>
    <cfRule type="containsText" priority="46" operator="containsText" dxfId="14" text="Nubi sparse">
      <formula>NOT(ISERROR(SEARCH("Nubi sparse",M2)))</formula>
    </cfRule>
    <cfRule type="containsText" priority="47" operator="containsText" dxfId="13" text="Poco nuvoloso">
      <formula>NOT(ISERROR(SEARCH("Poco nuvoloso",M2)))</formula>
    </cfRule>
    <cfRule type="containsText" priority="48" operator="containsText" dxfId="12" text="Poche nubi">
      <formula>NOT(ISERROR(SEARCH("Poche nubi",M2)))</formula>
    </cfRule>
    <cfRule type="containsText" priority="49" operator="containsText" dxfId="11" text="Sereno">
      <formula>NOT(ISERROR(SEARCH("Sereno",M2)))</formula>
    </cfRule>
  </conditionalFormatting>
  <conditionalFormatting sqref="N2:N8 P2:P8">
    <cfRule type="containsText" priority="93" operator="containsText" dxfId="34" text="Nubifragio">
      <formula>NOT(ISERROR(SEARCH("Nubifragio",N2)))</formula>
    </cfRule>
    <cfRule type="containsText" priority="94" operator="containsText" dxfId="33" text="Rovescio">
      <formula>NOT(ISERROR(SEARCH("Rovescio",N2)))</formula>
    </cfRule>
    <cfRule type="containsText" priority="95" operator="containsText" dxfId="32" text="Forte">
      <formula>NOT(ISERROR(SEARCH("Forte",N2)))</formula>
    </cfRule>
    <cfRule type="containsText" priority="96" operator="containsText" dxfId="31" text="Moderata">
      <formula>NOT(ISERROR(SEARCH("Moderata",N2)))</formula>
    </cfRule>
    <cfRule type="containsText" priority="97" operator="containsText" dxfId="30" text="Debole">
      <formula>NOT(ISERROR(SEARCH("Debole",N2)))</formula>
    </cfRule>
    <cfRule type="containsText" priority="98" operator="containsText" dxfId="29" text="Pioviggine">
      <formula>NOT(ISERROR(SEARCH("Pioviggine",N2)))</formula>
    </cfRule>
  </conditionalFormatting>
  <conditionalFormatting sqref="O2:O8">
    <cfRule type="containsText" priority="110" operator="containsText" dxfId="28" text="Nebbia">
      <formula>NOT(ISERROR(SEARCH("Nebbia",O2)))</formula>
    </cfRule>
  </conditionalFormatting>
  <conditionalFormatting sqref="Q2:Q8 R1:R7">
    <cfRule type="containsText" priority="99" operator="containsText" dxfId="27" text="Neve">
      <formula>NOT(ISERROR(SEARCH("Neve",Q1)))</formula>
    </cfRule>
  </conditionalFormatting>
  <conditionalFormatting sqref="S2:S7">
    <cfRule type="cellIs" priority="83" operator="lessThan" dxfId="26">
      <formula>2.6</formula>
    </cfRule>
  </conditionalFormatting>
  <conditionalFormatting sqref="T2:U7">
    <cfRule type="cellIs" priority="82" operator="greaterThan" dxfId="10">
      <formula>32</formula>
    </cfRule>
  </conditionalFormatting>
  <conditionalFormatting sqref="W2:W8">
    <cfRule type="containsText" priority="8" operator="containsText" dxfId="17" text="Coperto">
      <formula>NOT(ISERROR(SEARCH("Coperto",W2)))</formula>
    </cfRule>
    <cfRule type="containsText" priority="9" operator="containsText" dxfId="16" text="Molto nuvoloso">
      <formula>NOT(ISERROR(SEARCH("Molto nuvoloso",W2)))</formula>
    </cfRule>
    <cfRule type="containsText" priority="10" operator="containsText" dxfId="15" text="Nuvoloso">
      <formula>NOT(ISERROR(SEARCH("Nuvoloso",W2)))</formula>
    </cfRule>
    <cfRule type="containsText" priority="11" operator="containsText" dxfId="14" text="Nubi sparse">
      <formula>NOT(ISERROR(SEARCH("Nubi sparse",W2)))</formula>
    </cfRule>
    <cfRule type="containsText" priority="12" operator="containsText" dxfId="13" text="Poco nuvoloso">
      <formula>NOT(ISERROR(SEARCH("Poco nuvoloso",W2)))</formula>
    </cfRule>
    <cfRule type="containsText" priority="13" operator="containsText" dxfId="12" text="Poche nubi">
      <formula>NOT(ISERROR(SEARCH("Poche nubi",W2)))</formula>
    </cfRule>
    <cfRule type="containsText" priority="14" operator="containsText" dxfId="11" text="Sereno">
      <formula>NOT(ISERROR(SEARCH("Sereno",W2)))</formula>
    </cfRule>
  </conditionalFormatting>
  <conditionalFormatting sqref="X2:X7">
    <cfRule type="dataBar" priority="63">
      <dataBar>
        <cfvo type="min"/>
        <cfvo type="max"/>
        <color rgb="FF638EC6"/>
      </dataBar>
    </cfRule>
  </conditionalFormatting>
  <pageMargins left="0.7" right="0.7" top="0.75" bottom="0.75" header="0.511811023622047" footer="0.511811023622047"/>
  <pageSetup orientation="portrait" paperSize="9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57"/>
  <sheetViews>
    <sheetView topLeftCell="A31" zoomScale="95" zoomScaleNormal="95" workbookViewId="0">
      <selection activeCell="C5" sqref="C5"/>
    </sheetView>
  </sheetViews>
  <sheetFormatPr baseColWidth="8" defaultColWidth="11.5546875" defaultRowHeight="14.4"/>
  <cols>
    <col width="17.21875" bestFit="1" customWidth="1" style="46" min="1" max="1"/>
    <col width="18.33203125" bestFit="1" customWidth="1" style="46" min="2" max="2"/>
    <col width="20.33203125" bestFit="1" customWidth="1" style="46" min="3" max="4"/>
    <col width="23" bestFit="1" customWidth="1" style="46" min="5" max="5"/>
    <col width="22.88671875" bestFit="1" customWidth="1" style="46" min="6" max="6"/>
    <col width="24.109375" bestFit="1" customWidth="1" style="46" min="7" max="7"/>
    <col width="24" bestFit="1" customWidth="1" style="46" min="8" max="8"/>
  </cols>
  <sheetData>
    <row r="1">
      <c r="A1" s="29" t="n"/>
      <c r="B1" s="37" t="inlineStr">
        <is>
          <t>Values</t>
        </is>
      </c>
      <c r="C1" s="29" t="n"/>
      <c r="D1" s="29" t="n"/>
      <c r="E1" s="29" t="n"/>
      <c r="F1" s="29" t="n"/>
      <c r="G1" s="29" t="n"/>
      <c r="H1" s="29" t="n"/>
    </row>
    <row r="2">
      <c r="A2" s="37" t="inlineStr">
        <is>
          <t>TE -</t>
        </is>
      </c>
      <c r="B2" s="29" t="inlineStr">
        <is>
          <t>Min - TMP - 850_mb</t>
        </is>
      </c>
      <c r="C2" s="29" t="inlineStr">
        <is>
          <t>Average - RH - 850_mb</t>
        </is>
      </c>
      <c r="D2" s="29" t="inlineStr">
        <is>
          <t>Average - RH - 700_mb</t>
        </is>
      </c>
      <c r="E2" s="29" t="inlineStr">
        <is>
          <t>Average - UGRD - 850_mb</t>
        </is>
      </c>
      <c r="F2" s="29" t="inlineStr">
        <is>
          <t>Average - VGRD - 850_mb</t>
        </is>
      </c>
      <c r="G2" s="29" t="inlineStr">
        <is>
          <t>Average - UGRD - 1000_mb</t>
        </is>
      </c>
      <c r="H2" s="29" t="inlineStr">
        <is>
          <t>Average - VGRD - 1000_mb</t>
        </is>
      </c>
    </row>
    <row r="3">
      <c r="A3" s="38" t="inlineStr">
        <is>
          <t>06-ago</t>
        </is>
      </c>
      <c r="B3" s="36" t="n">
        <v>291.358</v>
      </c>
      <c r="C3" s="36" t="n">
        <v>38.39999999999999</v>
      </c>
      <c r="D3" s="36" t="n">
        <v>51.52857142857143</v>
      </c>
      <c r="E3" s="36" t="n">
        <v>1.700000571428572</v>
      </c>
      <c r="F3" s="36" t="n">
        <v>-5.412245714285715</v>
      </c>
      <c r="G3" s="36" t="n">
        <v>0.3154972857142857</v>
      </c>
      <c r="H3" s="36" t="n">
        <v>-4.651469999999999</v>
      </c>
    </row>
    <row r="4">
      <c r="A4" s="38" t="inlineStr">
        <is>
          <t>07-ago</t>
        </is>
      </c>
      <c r="B4" s="36" t="n">
        <v>292.891</v>
      </c>
      <c r="C4" s="36" t="n">
        <v>41.6625</v>
      </c>
      <c r="D4" s="36" t="n">
        <v>58.9875</v>
      </c>
      <c r="E4" s="36" t="n">
        <v>1.21745475</v>
      </c>
      <c r="F4" s="36" t="n">
        <v>-4.528839999999999</v>
      </c>
      <c r="G4" s="36" t="n">
        <v>0.04992599999999998</v>
      </c>
      <c r="H4" s="36" t="n">
        <v>-4.3799775</v>
      </c>
    </row>
    <row r="5">
      <c r="A5" s="38" t="inlineStr">
        <is>
          <t>08-ago</t>
        </is>
      </c>
      <c r="B5" s="36" t="n">
        <v>292.984</v>
      </c>
      <c r="C5" s="36" t="n">
        <v>47.7125</v>
      </c>
      <c r="D5" s="36" t="n">
        <v>47.53749999999999</v>
      </c>
      <c r="E5" s="36" t="n">
        <v>2.3914885</v>
      </c>
      <c r="F5" s="36" t="n">
        <v>-5.893918750000001</v>
      </c>
      <c r="G5" s="36" t="n">
        <v>0.429701875</v>
      </c>
      <c r="H5" s="36" t="n">
        <v>-5.068626249999999</v>
      </c>
    </row>
    <row r="6">
      <c r="A6" s="38" t="inlineStr">
        <is>
          <t>09-ago</t>
        </is>
      </c>
      <c r="B6" s="36" t="n">
        <v>293.239</v>
      </c>
      <c r="C6" s="36" t="n">
        <v>41.95</v>
      </c>
      <c r="D6" s="36" t="n">
        <v>40.075</v>
      </c>
      <c r="E6" s="36" t="n">
        <v>2.02531275</v>
      </c>
      <c r="F6" s="36" t="n">
        <v>-6.18589625</v>
      </c>
      <c r="G6" s="36" t="n">
        <v>1.295947125</v>
      </c>
      <c r="H6" s="36" t="n">
        <v>-6.751108749999999</v>
      </c>
    </row>
    <row r="7">
      <c r="A7" s="38" t="inlineStr">
        <is>
          <t>10-ago</t>
        </is>
      </c>
      <c r="B7" s="36" t="n">
        <v>293.447</v>
      </c>
      <c r="C7" s="36" t="n">
        <v>33.4375</v>
      </c>
      <c r="D7" s="36" t="n">
        <v>58.1625</v>
      </c>
      <c r="E7" s="36" t="n">
        <v>-1.3436795</v>
      </c>
      <c r="F7" s="36" t="n">
        <v>-2.88703675</v>
      </c>
      <c r="G7" s="36" t="n">
        <v>0.7407583249999999</v>
      </c>
      <c r="H7" s="36" t="n">
        <v>-6.32985</v>
      </c>
    </row>
    <row r="8">
      <c r="A8" s="38" t="inlineStr">
        <is>
          <t>11-ago</t>
        </is>
      </c>
      <c r="B8" s="36" t="n">
        <v>296.793</v>
      </c>
      <c r="C8" s="36" t="n">
        <v>27.34</v>
      </c>
      <c r="D8" s="36" t="n">
        <v>57.98</v>
      </c>
      <c r="E8" s="36" t="n">
        <v>-3.855954</v>
      </c>
      <c r="F8" s="36" t="n">
        <v>-3.6220344</v>
      </c>
      <c r="G8" s="36" t="n">
        <v>0.9732794000000002</v>
      </c>
      <c r="H8" s="36" t="n">
        <v>-6.827704</v>
      </c>
    </row>
    <row r="9" hidden="1" s="46">
      <c r="A9" s="38" t="inlineStr">
        <is>
          <t>Totale complessivo</t>
        </is>
      </c>
      <c r="B9" s="36" t="n">
        <v>291.358</v>
      </c>
      <c r="C9" s="36" t="n">
        <v>39.17272727272728</v>
      </c>
      <c r="D9" s="36" t="n">
        <v>52.0159090909091</v>
      </c>
      <c r="E9" s="36" t="n">
        <v>0.612382863636364</v>
      </c>
      <c r="F9" s="36" t="n">
        <v>-4.817305136363634</v>
      </c>
      <c r="G9" s="36" t="n">
        <v>0.6183078318181818</v>
      </c>
      <c r="H9" s="36" t="n">
        <v>-5.612166136363638</v>
      </c>
    </row>
    <row r="13">
      <c r="A13" s="30" t="inlineStr">
        <is>
          <t>Data</t>
        </is>
      </c>
      <c r="B13" s="33" t="inlineStr">
        <is>
          <t>Min850</t>
        </is>
      </c>
      <c r="C13" s="33" t="inlineStr">
        <is>
          <t>RH850</t>
        </is>
      </c>
      <c r="D13" s="33" t="inlineStr">
        <is>
          <t>RH700</t>
        </is>
      </c>
      <c r="E13" s="33" t="inlineStr">
        <is>
          <t>U850</t>
        </is>
      </c>
      <c r="F13" s="33" t="inlineStr">
        <is>
          <t>V850</t>
        </is>
      </c>
      <c r="G13" s="33" t="inlineStr">
        <is>
          <t>U1000</t>
        </is>
      </c>
      <c r="H13" s="33" t="inlineStr">
        <is>
          <t>V1000</t>
        </is>
      </c>
    </row>
    <row r="14">
      <c r="A14" s="30">
        <f>A3</f>
        <v/>
      </c>
      <c r="B14" s="36">
        <f>B3-273.15</f>
        <v/>
      </c>
      <c r="C14" s="36">
        <f>C3</f>
        <v/>
      </c>
      <c r="D14" s="36">
        <f>D3</f>
        <v/>
      </c>
      <c r="E14" s="36">
        <f>E3</f>
        <v/>
      </c>
      <c r="F14" s="36">
        <f>F3</f>
        <v/>
      </c>
      <c r="G14" s="36">
        <f>G3</f>
        <v/>
      </c>
      <c r="H14" s="36">
        <f>H3</f>
        <v/>
      </c>
    </row>
    <row r="15">
      <c r="A15" s="30">
        <f>A4</f>
        <v/>
      </c>
      <c r="B15" s="36">
        <f>B4-273.15</f>
        <v/>
      </c>
      <c r="C15" s="36">
        <f>C4</f>
        <v/>
      </c>
      <c r="D15" s="36">
        <f>D4</f>
        <v/>
      </c>
      <c r="E15" s="36">
        <f>E4</f>
        <v/>
      </c>
      <c r="F15" s="36">
        <f>F4</f>
        <v/>
      </c>
      <c r="G15" s="36">
        <f>G4</f>
        <v/>
      </c>
      <c r="H15" s="36">
        <f>H4</f>
        <v/>
      </c>
    </row>
    <row r="16">
      <c r="A16" s="30">
        <f>A5</f>
        <v/>
      </c>
      <c r="B16" s="36">
        <f>B5-273.15</f>
        <v/>
      </c>
      <c r="C16" s="36">
        <f>C5</f>
        <v/>
      </c>
      <c r="D16" s="36">
        <f>D5</f>
        <v/>
      </c>
      <c r="E16" s="36">
        <f>E5</f>
        <v/>
      </c>
      <c r="F16" s="36">
        <f>F5</f>
        <v/>
      </c>
      <c r="G16" s="36">
        <f>G5</f>
        <v/>
      </c>
      <c r="H16" s="36">
        <f>H5</f>
        <v/>
      </c>
    </row>
    <row r="17">
      <c r="A17" s="30">
        <f>A6</f>
        <v/>
      </c>
      <c r="B17" s="36">
        <f>B6-273.15</f>
        <v/>
      </c>
      <c r="C17" s="36">
        <f>C6</f>
        <v/>
      </c>
      <c r="D17" s="36">
        <f>D6</f>
        <v/>
      </c>
      <c r="E17" s="36">
        <f>E6</f>
        <v/>
      </c>
      <c r="F17" s="36">
        <f>F6</f>
        <v/>
      </c>
      <c r="G17" s="36">
        <f>G6</f>
        <v/>
      </c>
      <c r="H17" s="36">
        <f>H6</f>
        <v/>
      </c>
    </row>
    <row r="18">
      <c r="A18" s="30">
        <f>A7</f>
        <v/>
      </c>
      <c r="B18" s="36">
        <f>B7-273.15</f>
        <v/>
      </c>
      <c r="C18" s="36">
        <f>C7</f>
        <v/>
      </c>
      <c r="D18" s="36">
        <f>D7</f>
        <v/>
      </c>
      <c r="E18" s="36">
        <f>E7</f>
        <v/>
      </c>
      <c r="F18" s="36">
        <f>F7</f>
        <v/>
      </c>
      <c r="G18" s="36">
        <f>G7</f>
        <v/>
      </c>
      <c r="H18" s="36">
        <f>H7</f>
        <v/>
      </c>
    </row>
    <row r="19">
      <c r="A19" s="30">
        <f>A8</f>
        <v/>
      </c>
      <c r="B19" s="36">
        <f>B8-273.15</f>
        <v/>
      </c>
      <c r="C19" s="36">
        <f>C8</f>
        <v/>
      </c>
      <c r="D19" s="36">
        <f>D8</f>
        <v/>
      </c>
      <c r="E19" s="36">
        <f>E8</f>
        <v/>
      </c>
      <c r="F19" s="36">
        <f>F8</f>
        <v/>
      </c>
      <c r="G19" s="36">
        <f>G8</f>
        <v/>
      </c>
      <c r="H19" s="36">
        <f>H8</f>
        <v/>
      </c>
    </row>
    <row r="20" hidden="1" s="46">
      <c r="A20">
        <f>A9</f>
        <v/>
      </c>
      <c r="B20" s="8">
        <f>B9-273.15</f>
        <v/>
      </c>
      <c r="C20" s="8">
        <f>C9</f>
        <v/>
      </c>
      <c r="D20" s="8">
        <f>D9</f>
        <v/>
      </c>
      <c r="E20" s="8">
        <f>E9</f>
        <v/>
      </c>
      <c r="F20" s="8">
        <f>F9</f>
        <v/>
      </c>
      <c r="G20" s="8">
        <f>G9</f>
        <v/>
      </c>
      <c r="H20" s="8">
        <f>H9</f>
        <v/>
      </c>
    </row>
    <row r="23">
      <c r="A23" s="30">
        <f>A13</f>
        <v/>
      </c>
      <c r="B23" s="33">
        <f>B13</f>
        <v/>
      </c>
      <c r="C23" s="33">
        <f>C13</f>
        <v/>
      </c>
      <c r="D23" s="33">
        <f>D13</f>
        <v/>
      </c>
      <c r="E23" s="33" t="inlineStr">
        <is>
          <t>V850</t>
        </is>
      </c>
      <c r="F23" s="33" t="inlineStr">
        <is>
          <t>V1000</t>
        </is>
      </c>
    </row>
    <row r="24">
      <c r="A24" s="30">
        <f>A14</f>
        <v/>
      </c>
      <c r="B24" s="36">
        <f>B14</f>
        <v/>
      </c>
      <c r="C24" s="36">
        <f>C14</f>
        <v/>
      </c>
      <c r="D24" s="36">
        <f>D14</f>
        <v/>
      </c>
      <c r="E24" s="36">
        <f>SQRT(POWER(E14,2)+POWER(F14,2))*3.6*0.54</f>
        <v/>
      </c>
      <c r="F24" s="36">
        <f>SQRT(POWER(F14,2)+POWER(G14,2))*3.6*0.54</f>
        <v/>
      </c>
      <c r="G24" s="8" t="n"/>
      <c r="H24" s="8" t="n"/>
    </row>
    <row r="25">
      <c r="A25" s="30">
        <f>A15</f>
        <v/>
      </c>
      <c r="B25" s="36">
        <f>B15</f>
        <v/>
      </c>
      <c r="C25" s="36">
        <f>C15</f>
        <v/>
      </c>
      <c r="D25" s="36">
        <f>D15</f>
        <v/>
      </c>
      <c r="E25" s="36">
        <f>SQRT(POWER(E15,2)+POWER(F15,2))*3.6*0.54</f>
        <v/>
      </c>
      <c r="F25" s="36">
        <f>SQRT(POWER(F15,2)+POWER(G15,2))*3.6*0.54</f>
        <v/>
      </c>
      <c r="G25" s="8" t="n"/>
      <c r="H25" s="8" t="n"/>
    </row>
    <row r="26">
      <c r="A26" s="30">
        <f>A16</f>
        <v/>
      </c>
      <c r="B26" s="36">
        <f>B16</f>
        <v/>
      </c>
      <c r="C26" s="36">
        <f>C16</f>
        <v/>
      </c>
      <c r="D26" s="36">
        <f>D16</f>
        <v/>
      </c>
      <c r="E26" s="36">
        <f>SQRT(POWER(E16,2)+POWER(F16,2))*3.6*0.54</f>
        <v/>
      </c>
      <c r="F26" s="36">
        <f>SQRT(POWER(F16,2)+POWER(G16,2))*3.6*0.54</f>
        <v/>
      </c>
      <c r="G26" s="8" t="n"/>
      <c r="H26" s="8" t="n"/>
    </row>
    <row r="27">
      <c r="A27" s="30">
        <f>A17</f>
        <v/>
      </c>
      <c r="B27" s="36">
        <f>B17</f>
        <v/>
      </c>
      <c r="C27" s="36">
        <f>C17</f>
        <v/>
      </c>
      <c r="D27" s="36">
        <f>D17</f>
        <v/>
      </c>
      <c r="E27" s="36">
        <f>SQRT(POWER(E17,2)+POWER(F17,2))*3.6*0.54</f>
        <v/>
      </c>
      <c r="F27" s="36">
        <f>SQRT(POWER(F17,2)+POWER(G17,2))*3.6*0.54</f>
        <v/>
      </c>
      <c r="G27" s="8" t="n"/>
      <c r="H27" s="8" t="n"/>
    </row>
    <row r="28">
      <c r="A28" s="30">
        <f>A18</f>
        <v/>
      </c>
      <c r="B28" s="36">
        <f>B18</f>
        <v/>
      </c>
      <c r="C28" s="36">
        <f>C18</f>
        <v/>
      </c>
      <c r="D28" s="36">
        <f>D18</f>
        <v/>
      </c>
      <c r="E28" s="36">
        <f>SQRT(POWER(E18,2)+POWER(F18,2))*3.6*0.54</f>
        <v/>
      </c>
      <c r="F28" s="36">
        <f>SQRT(POWER(F18,2)+POWER(G18,2))*3.6*0.54</f>
        <v/>
      </c>
      <c r="G28" s="8" t="n"/>
      <c r="H28" s="8" t="n"/>
    </row>
    <row r="29">
      <c r="A29" s="30">
        <f>A19</f>
        <v/>
      </c>
      <c r="B29" s="36">
        <f>B19</f>
        <v/>
      </c>
      <c r="C29" s="36">
        <f>C19</f>
        <v/>
      </c>
      <c r="D29" s="36">
        <f>D19</f>
        <v/>
      </c>
      <c r="E29" s="36">
        <f>SQRT(POWER(E19,2)+POWER(F19,2))*3.6*0.54</f>
        <v/>
      </c>
      <c r="F29" s="36">
        <f>SQRT(POWER(F19,2)+POWER(G19,2))*3.6*0.54</f>
        <v/>
      </c>
      <c r="G29" s="8" t="n"/>
      <c r="H29" s="8" t="n"/>
    </row>
    <row r="30" hidden="1" s="46">
      <c r="A30" s="28">
        <f>A20</f>
        <v/>
      </c>
      <c r="B30" s="8">
        <f>B20</f>
        <v/>
      </c>
      <c r="C30" s="8">
        <f>C20</f>
        <v/>
      </c>
      <c r="D30" s="8">
        <f>D20</f>
        <v/>
      </c>
      <c r="E30" s="8">
        <f>SQRT(POWER(E20,2)+POWER(F20,2))*3.6*0.54</f>
        <v/>
      </c>
      <c r="F30" s="8">
        <f>SQRT(POWER(F20,2)+POWER(G20,2))*3.6*0.54</f>
        <v/>
      </c>
      <c r="G30" s="8" t="n"/>
      <c r="H30" s="8" t="n"/>
    </row>
    <row r="31">
      <c r="A31" s="28" t="n"/>
    </row>
    <row r="32">
      <c r="A32" s="30">
        <f>A23</f>
        <v/>
      </c>
      <c r="B32" s="33">
        <f>B23</f>
        <v/>
      </c>
      <c r="C32" s="33" t="inlineStr">
        <is>
          <t>RH850-700</t>
        </is>
      </c>
      <c r="D32" s="33" t="inlineStr">
        <is>
          <t>V850-1000</t>
        </is>
      </c>
    </row>
    <row r="33">
      <c r="A33" s="30">
        <f>A24</f>
        <v/>
      </c>
      <c r="B33" s="36">
        <f>B24</f>
        <v/>
      </c>
      <c r="C33" s="36">
        <f>(C24+D24)/2</f>
        <v/>
      </c>
      <c r="D33" s="36">
        <f>(E24+F24)/2</f>
        <v/>
      </c>
    </row>
    <row r="34">
      <c r="A34" s="30">
        <f>A25</f>
        <v/>
      </c>
      <c r="B34" s="36">
        <f>B25</f>
        <v/>
      </c>
      <c r="C34" s="36">
        <f>(C25+D25)/2</f>
        <v/>
      </c>
      <c r="D34" s="36">
        <f>(E25+F25)/2</f>
        <v/>
      </c>
    </row>
    <row r="35">
      <c r="A35" s="30">
        <f>A26</f>
        <v/>
      </c>
      <c r="B35" s="36">
        <f>B26</f>
        <v/>
      </c>
      <c r="C35" s="36">
        <f>(C26+D26)/2</f>
        <v/>
      </c>
      <c r="D35" s="36">
        <f>(E26+F26)/2</f>
        <v/>
      </c>
    </row>
    <row r="36">
      <c r="A36" s="30">
        <f>A27</f>
        <v/>
      </c>
      <c r="B36" s="36">
        <f>B27</f>
        <v/>
      </c>
      <c r="C36" s="36">
        <f>(C27+D27)/2</f>
        <v/>
      </c>
      <c r="D36" s="36">
        <f>(E27+F27)/2</f>
        <v/>
      </c>
    </row>
    <row r="37">
      <c r="A37" s="30">
        <f>A28</f>
        <v/>
      </c>
      <c r="B37" s="36">
        <f>B28</f>
        <v/>
      </c>
      <c r="C37" s="36">
        <f>(C28+D28)/2</f>
        <v/>
      </c>
      <c r="D37" s="36">
        <f>(E28+F28)/2</f>
        <v/>
      </c>
    </row>
    <row r="38">
      <c r="A38" s="30">
        <f>A29</f>
        <v/>
      </c>
      <c r="B38" s="36">
        <f>B29</f>
        <v/>
      </c>
      <c r="C38" s="36">
        <f>(C29+D29)/2</f>
        <v/>
      </c>
      <c r="D38" s="36">
        <f>(E29+F29)/2</f>
        <v/>
      </c>
    </row>
    <row r="39" hidden="1" s="46">
      <c r="A39">
        <f>A30</f>
        <v/>
      </c>
      <c r="B39" s="8">
        <f>B30</f>
        <v/>
      </c>
      <c r="C39" s="8">
        <f>(C30+D30)/2</f>
        <v/>
      </c>
      <c r="D39" s="8">
        <f>(E30+F30)/2</f>
        <v/>
      </c>
    </row>
    <row r="41">
      <c r="A41" s="29">
        <f>A32</f>
        <v/>
      </c>
      <c r="B41" s="33" t="inlineStr">
        <is>
          <t>f1</t>
        </is>
      </c>
      <c r="C41" s="33" t="inlineStr">
        <is>
          <t>f2</t>
        </is>
      </c>
      <c r="D41" s="33" t="inlineStr">
        <is>
          <t>f3</t>
        </is>
      </c>
      <c r="E41" s="34" t="n"/>
      <c r="F41" s="35" t="inlineStr">
        <is>
          <t>LSP</t>
        </is>
      </c>
    </row>
    <row r="42">
      <c r="A42" s="30">
        <f>A33</f>
        <v/>
      </c>
      <c r="B42" s="29">
        <f>IF(B33&lt;=-5,1.515*POWER(10,-4)*POWER(B33,4)+9.1633*POWER(10,-3)*POWER(B33,3)+1.8454*POWER(10,-1)*POWER(B33,2)+1.3905*B33+4.1113,0)</f>
        <v/>
      </c>
      <c r="C42" s="29">
        <f>-4.6756*POWER(10,-6)*POWER(C33,3)+8.3776*POWER(10,-4)*POWER(C33,2)-2.3534*POWER(10,-2)*C33+3.0433*POWER(10,-1)</f>
        <v/>
      </c>
      <c r="D42" s="29">
        <f>IF(D33&gt;=5.6,-1.6259*POWER(10,-5)*POWER(D33,4)+9.3575*POWER(10,-4)*POWER(D33,3)-1.6316*POWER(10,-2)*POWER(D33,2)+1.2678*POWER(10,-1)*D33+3.875*POWER(10,-1),0)</f>
        <v/>
      </c>
      <c r="E42" s="29" t="n"/>
      <c r="F42" s="31">
        <f>B42*C42*D42</f>
        <v/>
      </c>
    </row>
    <row r="43">
      <c r="A43" s="30">
        <f>A34</f>
        <v/>
      </c>
      <c r="B43" s="29">
        <f>IF(B34&lt;=-5,1.515*POWER(10,-4)*POWER(B34,4)+9.1633*POWER(10,-3)*POWER(B34,3)+1.8454*POWER(10,-1)*POWER(B34,2)+1.3905*B34+4.1113,0)</f>
        <v/>
      </c>
      <c r="C43" s="29">
        <f>-4.6756*POWER(10,-6)*POWER(C34,3)+8.3776*POWER(10,-4)*POWER(C34,2)-2.3534*POWER(10,-2)*C34+3.0433*POWER(10,-1)</f>
        <v/>
      </c>
      <c r="D43" s="29">
        <f>IF(D34&gt;=5.6,-1.6259*POWER(10,-5)*POWER(D34,4)+9.3575*POWER(10,-4)*POWER(D34,3)-1.6316*POWER(10,-2)*POWER(D34,2)+1.2678*POWER(10,-1)*D34+3.875*POWER(10,-1),0)</f>
        <v/>
      </c>
      <c r="E43" s="29" t="n"/>
      <c r="F43" s="31">
        <f>B43*C43*D43</f>
        <v/>
      </c>
    </row>
    <row r="44">
      <c r="A44" s="30">
        <f>A35</f>
        <v/>
      </c>
      <c r="B44" s="29">
        <f>IF(B35&lt;=-5,1.515*POWER(10,-4)*POWER(B35,4)+9.1633*POWER(10,-3)*POWER(B35,3)+1.8454*POWER(10,-1)*POWER(B35,2)+1.3905*B35+4.1113,0)</f>
        <v/>
      </c>
      <c r="C44" s="29">
        <f>-4.6756*POWER(10,-6)*POWER(C35,3)+8.3776*POWER(10,-4)*POWER(C35,2)-2.3534*POWER(10,-2)*C35+3.0433*POWER(10,-1)</f>
        <v/>
      </c>
      <c r="D44" s="29">
        <f>IF(D35&gt;=5.6,-1.6259*POWER(10,-5)*POWER(D35,4)+9.3575*POWER(10,-4)*POWER(D35,3)-1.6316*POWER(10,-2)*POWER(D35,2)+1.2678*POWER(10,-1)*D35+3.875*POWER(10,-1),0)</f>
        <v/>
      </c>
      <c r="E44" s="29" t="n"/>
      <c r="F44" s="31">
        <f>B44*C44*D44</f>
        <v/>
      </c>
    </row>
    <row r="45">
      <c r="A45" s="30">
        <f>A36</f>
        <v/>
      </c>
      <c r="B45" s="29">
        <f>IF(B36&lt;=-5,1.515*POWER(10,-4)*POWER(B36,4)+9.1633*POWER(10,-3)*POWER(B36,3)+1.8454*POWER(10,-1)*POWER(B36,2)+1.3905*B36+4.1113,0)</f>
        <v/>
      </c>
      <c r="C45" s="29">
        <f>-4.6756*POWER(10,-6)*POWER(C36,3)+8.3776*POWER(10,-4)*POWER(C36,2)-2.3534*POWER(10,-2)*C36+3.0433*POWER(10,-1)</f>
        <v/>
      </c>
      <c r="D45" s="29">
        <f>IF(D36&gt;=5.6,-1.6259*POWER(10,-5)*POWER(D36,4)+9.3575*POWER(10,-4)*POWER(D36,3)-1.6316*POWER(10,-2)*POWER(D36,2)+1.2678*POWER(10,-1)*D36+3.875*POWER(10,-1),0)</f>
        <v/>
      </c>
      <c r="E45" s="29" t="n"/>
      <c r="F45" s="31">
        <f>B45*C45*D45</f>
        <v/>
      </c>
    </row>
    <row r="46">
      <c r="A46" s="30">
        <f>A37</f>
        <v/>
      </c>
      <c r="B46" s="29">
        <f>IF(B37&lt;=-5,1.515*POWER(10,-4)*POWER(B37,4)+9.1633*POWER(10,-3)*POWER(B37,3)+1.8454*POWER(10,-1)*POWER(B37,2)+1.3905*B37+4.1113,0)</f>
        <v/>
      </c>
      <c r="C46" s="29">
        <f>-4.6756*POWER(10,-6)*POWER(C37,3)+8.3776*POWER(10,-4)*POWER(C37,2)-2.3534*POWER(10,-2)*C37+3.0433*POWER(10,-1)</f>
        <v/>
      </c>
      <c r="D46" s="29">
        <f>IF(D37&gt;=5.6,-1.6259*POWER(10,-5)*POWER(D37,4)+9.3575*POWER(10,-4)*POWER(D37,3)-1.6316*POWER(10,-2)*POWER(D37,2)+1.2678*POWER(10,-1)*D37+3.875*POWER(10,-1),0)</f>
        <v/>
      </c>
      <c r="E46" s="29" t="n"/>
      <c r="F46" s="31">
        <f>B46*C46*D46</f>
        <v/>
      </c>
    </row>
    <row r="47">
      <c r="A47" s="30">
        <f>A38</f>
        <v/>
      </c>
      <c r="B47" s="29">
        <f>IF(B38&lt;=-5,1.515*POWER(10,-4)*POWER(B38,4)+9.1633*POWER(10,-3)*POWER(B38,3)+1.8454*POWER(10,-1)*POWER(B38,2)+1.3905*B38+4.1113,0)</f>
        <v/>
      </c>
      <c r="C47" s="29">
        <f>-4.6756*POWER(10,-6)*POWER(C38,3)+8.3776*POWER(10,-4)*POWER(C38,2)-2.3534*POWER(10,-2)*C38+3.0433*POWER(10,-1)</f>
        <v/>
      </c>
      <c r="D47" s="29">
        <f>IF(D38&gt;=5.6,-1.6259*POWER(10,-5)*POWER(D38,4)+9.3575*POWER(10,-4)*POWER(D38,3)-1.6316*POWER(10,-2)*POWER(D38,2)+1.2678*POWER(10,-1)*D38+3.875*POWER(10,-1),0)</f>
        <v/>
      </c>
      <c r="E47" s="29" t="n"/>
      <c r="F47" s="31">
        <f>B47*C47*D47</f>
        <v/>
      </c>
    </row>
    <row r="48" hidden="1" s="46">
      <c r="A48">
        <f>A39</f>
        <v/>
      </c>
      <c r="B48">
        <f>IF(B39&lt;=-5,1.515*POWER(10,-4)*POWER(B39,4)+9.1633*POWER(10,-3)*POWER(B39,3)+1.8454*POWER(10,-1)*POWER(B39,2)+1.3905*B39+4.1113,0)</f>
        <v/>
      </c>
      <c r="C48">
        <f>-4.6756*POWER(10,-6)*POWER(C39,3)+8.3776*POWER(10,-4)*POWER(C39,2)-2.3534*POWER(10,-2)*C39+3.0433*POWER(10,-1)</f>
        <v/>
      </c>
      <c r="D48">
        <f>IF(D39&gt;=3,-1.6259*POWER(10,-5)*POWER(D39,4)+9.3575*POWER(10,-4)*POWER(D39,3)-1.6316*POWER(10,-2)*POWER(D39,2)+1.2678*POWER(10,-1)*D39+3.875*POWER(10,-1),0)</f>
        <v/>
      </c>
      <c r="F48" s="9">
        <f>B48*C48*D48</f>
        <v/>
      </c>
    </row>
    <row r="50">
      <c r="B50" s="32" t="inlineStr">
        <is>
          <t>Min850 !&gt;- 5</t>
        </is>
      </c>
      <c r="C50" s="28" t="n"/>
      <c r="D50" s="39" t="inlineStr">
        <is>
          <t>V850-1000 !&lt; 5.6</t>
        </is>
      </c>
    </row>
    <row r="51">
      <c r="A51" s="30" t="inlineStr">
        <is>
          <t>Data</t>
        </is>
      </c>
      <c r="B51" s="33" t="inlineStr">
        <is>
          <t>f1</t>
        </is>
      </c>
      <c r="C51" s="33" t="inlineStr">
        <is>
          <t>f2</t>
        </is>
      </c>
      <c r="D51" s="33" t="inlineStr">
        <is>
          <t>f3</t>
        </is>
      </c>
      <c r="E51" s="34" t="n"/>
      <c r="F51" s="35" t="inlineStr">
        <is>
          <t>LSP</t>
        </is>
      </c>
    </row>
    <row r="52">
      <c r="A52" s="30">
        <f>A42</f>
        <v/>
      </c>
      <c r="B52" s="29">
        <f>(1.515*POWER(10,-4)*POWER(B33,4)+9.1633*POWER(10,-3)*POWER(B33,3)+1.8454*POWER(10,-1)*POWER(B33,2)+1.3905*B33+4.1113)</f>
        <v/>
      </c>
      <c r="C52" s="29">
        <f>-4.6756*POWER(10,-6)*POWER(C33,3)+8.3776*POWER(10,-4)*POWER(C33,2)-2.3534*POWER(10,-2)*C33+3.0433*POWER(10,-1)</f>
        <v/>
      </c>
      <c r="D52" s="29">
        <f>(-1.6259*POWER(10,-5)*POWER(D33,4)+9.3575*POWER(10,-4)*POWER(D33,3)-1.6316*POWER(10,-2)*POWER(D33,2)+1.2678*POWER(10,-1)*D33+3.875*POWER(10,-1))</f>
        <v/>
      </c>
      <c r="E52" s="29" t="n"/>
      <c r="F52" s="31">
        <f>B52*C52*D52</f>
        <v/>
      </c>
    </row>
    <row r="53">
      <c r="A53" s="30">
        <f>A43</f>
        <v/>
      </c>
      <c r="B53" s="29">
        <f>(1.515*POWER(10,-4)*POWER(B34,4)+9.1633*POWER(10,-3)*POWER(B34,3)+1.8454*POWER(10,-1)*POWER(B34,2)+1.3905*B34+4.1113)</f>
        <v/>
      </c>
      <c r="C53" s="29">
        <f>-4.6756*POWER(10,-6)*POWER(C34,3)+8.3776*POWER(10,-4)*POWER(C34,2)-2.3534*POWER(10,-2)*C34+3.0433*POWER(10,-1)</f>
        <v/>
      </c>
      <c r="D53" s="29">
        <f>(-1.6259*POWER(10,-5)*POWER(D34,4)+9.3575*POWER(10,-4)*POWER(D34,3)-1.6316*POWER(10,-2)*POWER(D34,2)+1.2678*POWER(10,-1)*D34+3.875*POWER(10,-1))</f>
        <v/>
      </c>
      <c r="E53" s="29" t="n"/>
      <c r="F53" s="31">
        <f>B53*C53*D53</f>
        <v/>
      </c>
    </row>
    <row r="54">
      <c r="A54" s="30">
        <f>A44</f>
        <v/>
      </c>
      <c r="B54" s="29">
        <f>(1.515*POWER(10,-4)*POWER(B35,4)+9.1633*POWER(10,-3)*POWER(B35,3)+1.8454*POWER(10,-1)*POWER(B35,2)+1.3905*B35+4.1113)</f>
        <v/>
      </c>
      <c r="C54" s="29">
        <f>-4.6756*POWER(10,-6)*POWER(C35,3)+8.3776*POWER(10,-4)*POWER(C35,2)-2.3534*POWER(10,-2)*C35+3.0433*POWER(10,-1)</f>
        <v/>
      </c>
      <c r="D54" s="29">
        <f>(-1.6259*POWER(10,-5)*POWER(D35,4)+9.3575*POWER(10,-4)*POWER(D35,3)-1.6316*POWER(10,-2)*POWER(D35,2)+1.2678*POWER(10,-1)*D35+3.875*POWER(10,-1))</f>
        <v/>
      </c>
      <c r="E54" s="29" t="n"/>
      <c r="F54" s="31">
        <f>B54*C54*D54</f>
        <v/>
      </c>
    </row>
    <row r="55">
      <c r="A55" s="30">
        <f>A45</f>
        <v/>
      </c>
      <c r="B55" s="29">
        <f>(1.515*POWER(10,-4)*POWER(B36,4)+9.1633*POWER(10,-3)*POWER(B36,3)+1.8454*POWER(10,-1)*POWER(B36,2)+1.3905*B36+4.1113)</f>
        <v/>
      </c>
      <c r="C55" s="29">
        <f>-4.6756*POWER(10,-6)*POWER(C36,3)+8.3776*POWER(10,-4)*POWER(C36,2)-2.3534*POWER(10,-2)*C36+3.0433*POWER(10,-1)</f>
        <v/>
      </c>
      <c r="D55" s="29">
        <f>(-1.6259*POWER(10,-5)*POWER(D36,4)+9.3575*POWER(10,-4)*POWER(D36,3)-1.6316*POWER(10,-2)*POWER(D36,2)+1.2678*POWER(10,-1)*D36+3.875*POWER(10,-1))</f>
        <v/>
      </c>
      <c r="E55" s="29" t="n"/>
      <c r="F55" s="31">
        <f>B55*C55*D55</f>
        <v/>
      </c>
    </row>
    <row r="56">
      <c r="A56" s="30">
        <f>A46</f>
        <v/>
      </c>
      <c r="B56" s="29">
        <f>(1.515*POWER(10,-4)*POWER(B37,4)+9.1633*POWER(10,-3)*POWER(B37,3)+1.8454*POWER(10,-1)*POWER(B37,2)+1.3905*B37+4.1113)</f>
        <v/>
      </c>
      <c r="C56" s="29">
        <f>-4.6756*POWER(10,-6)*POWER(C37,3)+8.3776*POWER(10,-4)*POWER(C37,2)-2.3534*POWER(10,-2)*C37+3.0433*POWER(10,-1)</f>
        <v/>
      </c>
      <c r="D56" s="29">
        <f>(-1.6259*POWER(10,-5)*POWER(D37,4)+9.3575*POWER(10,-4)*POWER(D37,3)-1.6316*POWER(10,-2)*POWER(D37,2)+1.2678*POWER(10,-1)*D37+3.875*POWER(10,-1))</f>
        <v/>
      </c>
      <c r="E56" s="29" t="n"/>
      <c r="F56" s="31">
        <f>B56*C56*D56</f>
        <v/>
      </c>
    </row>
    <row r="57">
      <c r="A57" s="30">
        <f>A47</f>
        <v/>
      </c>
      <c r="B57" s="29">
        <f>(1.515*POWER(10,-4)*POWER(B38,4)+9.1633*POWER(10,-3)*POWER(B38,3)+1.8454*POWER(10,-1)*POWER(B38,2)+1.3905*B38+4.1113)</f>
        <v/>
      </c>
      <c r="C57" s="29">
        <f>-4.6756*POWER(10,-6)*POWER(C38,3)+8.3776*POWER(10,-4)*POWER(C38,2)-2.3534*POWER(10,-2)*C38+3.0433*POWER(10,-1)</f>
        <v/>
      </c>
      <c r="D57" s="29">
        <f>(-1.6259*POWER(10,-5)*POWER(D38,4)+9.3575*POWER(10,-4)*POWER(D38,3)-1.6316*POWER(10,-2)*POWER(D38,2)+1.2678*POWER(10,-1)*D38+3.875*POWER(10,-1))</f>
        <v/>
      </c>
      <c r="E57" s="29" t="n"/>
      <c r="F57" s="31">
        <f>B57*C57*D57</f>
        <v/>
      </c>
    </row>
  </sheetData>
  <conditionalFormatting sqref="B33:B38">
    <cfRule type="cellIs" priority="2" operator="lessThanOrEqual" dxfId="9">
      <formula>-8</formula>
    </cfRule>
    <cfRule type="cellIs" priority="4" operator="lessThanOrEqual" dxfId="8">
      <formula>-5</formula>
    </cfRule>
  </conditionalFormatting>
  <conditionalFormatting sqref="C33:C38">
    <cfRule type="cellIs" priority="1" operator="greaterThanOrEqual" dxfId="7">
      <formula>60</formula>
    </cfRule>
  </conditionalFormatting>
  <conditionalFormatting sqref="D33:D38">
    <cfRule type="cellIs" priority="3" operator="greaterThanOrEqual" dxfId="6">
      <formula>5.6</formula>
    </cfRule>
  </conditionalFormatting>
  <conditionalFormatting sqref="F42:F47">
    <cfRule type="cellIs" priority="9" operator="greaterThanOrEqual" dxfId="2">
      <formula>2</formula>
    </cfRule>
    <cfRule type="cellIs" priority="10" operator="between" dxfId="1">
      <formula>1</formula>
      <formula>2</formula>
    </cfRule>
    <cfRule type="cellIs" priority="11" operator="lessThanOrEqual" dxfId="0">
      <formula>1</formula>
    </cfRule>
  </conditionalFormatting>
  <conditionalFormatting sqref="F52:F57">
    <cfRule type="cellIs" priority="5" operator="greaterThanOrEqual" dxfId="2">
      <formula>2</formula>
    </cfRule>
    <cfRule type="cellIs" priority="6" operator="between" dxfId="1">
      <formula>1</formula>
      <formula>2</formula>
    </cfRule>
    <cfRule type="cellIs" priority="7" operator="lessThanOrEqual" dxfId="0">
      <formula>1</formula>
    </cfRule>
  </conditionalFormatting>
  <pageMargins left="0.7875" right="0.7875" top="1.05277777777778" bottom="1.05277777777778" header="0.7875" footer="0.7875"/>
  <pageSetup orientation="portrait" paperSize="9" horizontalDpi="300" verticalDpi="300"/>
  <headerFooter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Eka</dc:creator>
  <dc:language>it-IT</dc:language>
  <dcterms:created xsi:type="dcterms:W3CDTF">2022-01-09T21:53:57Z</dcterms:created>
  <dcterms:modified xsi:type="dcterms:W3CDTF">2024-08-09T12:15:59Z</dcterms:modified>
  <cp:lastModifiedBy>Remo Tomasi</cp:lastModifiedBy>
  <cp:revision>71</cp:revision>
</cp:coreProperties>
</file>